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&quot;R$&quot; #,##0;[Red]-&quot;R$&quot; #,##0;&quot;-&quot;"/>
    <numFmt numFmtId="175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4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5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5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5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3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2200000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2472013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53" t="n">
        <v>170041.38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219187.65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1280631.78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53" t="n">
        <v>86568.59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53" t="n">
        <v>591897.73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284445.66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53" t="n">
        <v>942838.09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1633515.03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20896300.49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7502353.46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52250.01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53" t="n">
        <v>3214810.52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2150023.46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5213635.47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2891952.11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27942764.72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5818364.07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3778026.45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11298105.52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7936481.83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879755.46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3818008.79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5511229.75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11821585.95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632491.47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1952396.32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1118308.64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53" t="n">
        <v>2317818.6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8793044.26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53" t="n">
        <v>331658.7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6579791.33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53" t="n">
        <v>1718619.56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53" t="n">
        <v>2162459.47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53" t="n">
        <v>3941227.8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943934.5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933470.38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15093038.84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IF(L50=0,"⚠ Preencha o orçamento e a projeção (colunas F e L)",IF(ABS(E59)&lt;1,"OK","⚠ Há saldo sem distribuição"))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29.4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BI'!$H$30:$CA$30)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29.4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BI'!$H$41:$CA$41)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29.4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BI'!$H$51:$CA$51)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29.4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BI'!$H$43:$CA$43)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29.4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29.4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29.4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BI'!$H$47:$CA$47)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29.4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29.4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BI'!$H$50:$CA$50)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29.4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BI'!$H$12:$CA$12)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29.4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29.4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BI'!$H$53:$CA$53)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29.4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29.4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BI'!$H$45:$CA$45)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29.4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BI'!$H$16:$CA$16)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29.4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BI'!$H$17:$CA$17)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29.4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BI'!$H$14:$CA$14)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7" t="n"/>
      <c r="M30" s="88">
        <f>'VALOR POR PL'!L27</f>
        <v/>
      </c>
      <c r="N30" s="88">
        <f>IF('VALOR POR PL'!I27="DIRETO",'VALOR POR PL'!L27,0)</f>
        <v/>
      </c>
    </row>
    <row r="31" ht="29.4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5" t="n"/>
      <c r="M31" s="88">
        <f>'VALOR POR PL'!L28</f>
        <v/>
      </c>
      <c r="N31" s="88">
        <f>IF('VALOR POR PL'!I28="DIRETO",'VALOR POR PL'!L28,0)</f>
        <v/>
      </c>
    </row>
    <row r="32" ht="29.4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BI'!$H$18:$CA$18)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7" t="n"/>
      <c r="M32" s="88">
        <f>'VALOR POR PL'!L29</f>
        <v/>
      </c>
      <c r="N32" s="88">
        <f>IF('VALOR POR PL'!I29="DIRETO",'VALOR POR PL'!L29,0)</f>
        <v/>
      </c>
    </row>
    <row r="33" ht="29.4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BI'!$H$20:$CA$20)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5" t="n"/>
      <c r="M33" s="88">
        <f>'VALOR POR PL'!L30</f>
        <v/>
      </c>
      <c r="N33" s="88">
        <f>IF('VALOR POR PL'!I30="DIRETO",'VALOR POR PL'!L30,0)</f>
        <v/>
      </c>
    </row>
    <row r="34" ht="29.4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BI'!$H$22:$CA$22)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7" t="n"/>
      <c r="M34" s="88">
        <f>'VALOR POR PL'!L31</f>
        <v/>
      </c>
      <c r="N34" s="88">
        <f>IF('VALOR POR PL'!I31="DIRETO",'VALOR POR PL'!L31,0)</f>
        <v/>
      </c>
    </row>
    <row r="35" ht="29.4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BI'!$H$19:$CA$19)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5" t="n"/>
      <c r="M35" s="88">
        <f>'VALOR POR PL'!L32</f>
        <v/>
      </c>
      <c r="N35" s="88">
        <f>IF('VALOR POR PL'!I32="DIRETO",'VALOR POR PL'!L32,0)</f>
        <v/>
      </c>
    </row>
    <row r="36" ht="29.4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BI'!$H$21:$CA$21)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7" t="n"/>
      <c r="M36" s="88">
        <f>'VALOR POR PL'!L33</f>
        <v/>
      </c>
      <c r="N36" s="88">
        <f>IF('VALOR POR PL'!I33="DIRETO",'VALOR POR PL'!L33,0)</f>
        <v/>
      </c>
    </row>
    <row r="37" ht="29.4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BI'!$H$11:$CA$11)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5" t="n"/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BI'!$H$13:$CA$13)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7" t="n"/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BI'!$H$42:$CA$42)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29.4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BI'!$H$26:$CA$26)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29.4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BI'!$H$34:$CA$34)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5" t="n"/>
      <c r="M41" s="88">
        <f>'VALOR POR PL'!L38</f>
        <v/>
      </c>
      <c r="N41" s="88">
        <f>IF('VALOR POR PL'!I38="DIRETO",'VALOR POR PL'!L38,0)</f>
        <v/>
      </c>
    </row>
    <row r="42" ht="29.4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BI'!$H$35:$CA$35)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7" t="n"/>
      <c r="M42" s="88">
        <f>'VALOR POR PL'!L39</f>
        <v/>
      </c>
      <c r="N42" s="88">
        <f>IF('VALOR POR PL'!I39="DIRETO",'VALOR POR PL'!L39,0)</f>
        <v/>
      </c>
    </row>
    <row r="43" ht="29.4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BI'!$H$33:$CA$33)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5" t="n"/>
      <c r="M43" s="88">
        <f>'VALOR POR PL'!L40</f>
        <v/>
      </c>
      <c r="N43" s="88">
        <f>IF('VALOR POR PL'!I40="DIRETO",'VALOR POR PL'!L40,0)</f>
        <v/>
      </c>
    </row>
    <row r="44" ht="29.4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BI'!$H$28:$CA$28)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29.4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BI'!$H$32:$CA$32)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5" t="n"/>
      <c r="M45" s="88">
        <f>'VALOR POR PL'!L42</f>
        <v/>
      </c>
      <c r="N45" s="88">
        <f>IF('VALOR POR PL'!I42="DIRETO",'VALOR POR PL'!L42,0)</f>
        <v/>
      </c>
    </row>
    <row r="46" ht="29.4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BI'!$H$15:$CA$15)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7" t="n"/>
      <c r="M46" s="88">
        <f>'VALOR POR PL'!L43</f>
        <v/>
      </c>
      <c r="N46" s="88">
        <f>IF('VALOR POR PL'!I43="DIRETO",'VALOR POR PL'!L43,0)</f>
        <v/>
      </c>
    </row>
    <row r="47" ht="29.4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BI'!$H$24:$CA$24)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29.4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BI'!$H$29:$CA$29)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7" t="n"/>
      <c r="M48" s="88">
        <f>'VALOR POR PL'!L45</f>
        <v/>
      </c>
      <c r="N48" s="88">
        <f>IF('VALOR POR PL'!I45="DIRETO",'VALOR POR PL'!L45,0)</f>
        <v/>
      </c>
    </row>
    <row r="49" ht="29.4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BI'!$H$27:$CA$27)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29.4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BI'!$H$25:$CA$25)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BI'!$H$44:$CA$44)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107">
        <f>'ELEVADORES '!$K$5</f>
        <v/>
      </c>
      <c r="E11" s="49">
        <f>SUM(H11:CA11)</f>
        <v/>
      </c>
      <c r="F11" s="49">
        <f>IF(D11="","",D11-E11)</f>
        <v/>
      </c>
      <c r="H11" s="88">
        <f>'ELEVADORES '!E5</f>
        <v/>
      </c>
      <c r="I11" s="88">
        <f>'ELEVADORES '!E6</f>
        <v/>
      </c>
      <c r="J11" s="88">
        <f>'ELEVADORES '!E7</f>
        <v/>
      </c>
      <c r="K11" s="88">
        <f>'ELEVADORES '!E8</f>
        <v/>
      </c>
      <c r="L11" s="88">
        <f>'ELEVADORES '!E9</f>
        <v/>
      </c>
      <c r="M11" s="88">
        <f>'ELEVADORES '!E10</f>
        <v/>
      </c>
      <c r="N11" s="88">
        <f>'ELEVADORES '!E11</f>
        <v/>
      </c>
      <c r="O11" s="88">
        <f>'ELEVADORES '!E12</f>
        <v/>
      </c>
      <c r="P11" s="88">
        <f>'ELEVADORES '!E13</f>
        <v/>
      </c>
      <c r="Q11" s="88">
        <f>'ELEVADORES '!E14</f>
        <v/>
      </c>
      <c r="R11" s="88">
        <f>'ELEVADORES '!E15</f>
        <v/>
      </c>
      <c r="S11" s="88">
        <f>'ELEVADORES '!E16</f>
        <v/>
      </c>
      <c r="T11" s="88">
        <f>'ELEVADORES '!E17</f>
        <v/>
      </c>
      <c r="U11" s="88">
        <f>'ELEVADORES '!E18</f>
        <v/>
      </c>
      <c r="V11" s="88">
        <f>'ELEVADORES '!E19</f>
        <v/>
      </c>
      <c r="W11" s="88">
        <f>'ELEVADORES '!E20</f>
        <v/>
      </c>
      <c r="X11" s="88">
        <f>'ELEVADORES '!E21</f>
        <v/>
      </c>
      <c r="Y11" s="88">
        <f>'ELEVADORES '!E22</f>
        <v/>
      </c>
      <c r="Z11" s="88">
        <f>'ELEVADORES '!E23</f>
        <v/>
      </c>
      <c r="AA11" s="88">
        <f>'ELEVADORES '!E24</f>
        <v/>
      </c>
      <c r="AB11" s="88">
        <f>'ELEVADORES '!E25</f>
        <v/>
      </c>
      <c r="AC11" s="88">
        <f>'ELEVADORES '!E26</f>
        <v/>
      </c>
      <c r="AD11" s="88">
        <f>'ELEVADORES '!E27</f>
        <v/>
      </c>
      <c r="AE11" s="88">
        <f>'ELEVADORES '!E28</f>
        <v/>
      </c>
      <c r="AF11" s="88">
        <f>'ELEVADORES '!E29</f>
        <v/>
      </c>
      <c r="AG11" s="88">
        <f>'ELEVADORES '!E30</f>
        <v/>
      </c>
      <c r="AH11" s="88">
        <f>'ELEVADORES '!E31</f>
        <v/>
      </c>
      <c r="AI11" s="88">
        <f>'ELEVADORES '!E32</f>
        <v/>
      </c>
      <c r="AJ11" s="88">
        <f>'ELEVADORES '!E33</f>
        <v/>
      </c>
      <c r="AK11" s="88">
        <f>'ELEVADORES '!E34</f>
        <v/>
      </c>
      <c r="AL11" s="88">
        <f>'ELEVADORES '!E35</f>
        <v/>
      </c>
      <c r="AM11" s="88">
        <f>'ELEVADORES '!E36</f>
        <v/>
      </c>
      <c r="AN11" s="88">
        <f>'ELEVADORES '!E37</f>
        <v/>
      </c>
      <c r="AO11" s="88">
        <f>'ELEVADORES '!E38</f>
        <v/>
      </c>
      <c r="AP11" s="88">
        <f>'ELEVADORES '!E39</f>
        <v/>
      </c>
      <c r="AQ11" s="88">
        <f>'ELEVADORES '!E40</f>
        <v/>
      </c>
      <c r="AR11" s="88">
        <f>'ELEVADORES '!E41</f>
        <v/>
      </c>
      <c r="AS11" s="88">
        <f>'ELEVADORES '!E42</f>
        <v/>
      </c>
      <c r="AT11" s="88">
        <f>'ELEVADORES '!E43</f>
        <v/>
      </c>
      <c r="AU11" s="88">
        <f>'ELEVADORES '!E44</f>
        <v/>
      </c>
      <c r="AV11" s="88">
        <f>'ELEVADORES '!E45</f>
        <v/>
      </c>
      <c r="AW11" s="88">
        <f>'ELEVADORES '!E46</f>
        <v/>
      </c>
      <c r="AX11" s="88">
        <f>'ELEVADORES '!E47</f>
        <v/>
      </c>
      <c r="AY11" s="88">
        <f>'ELEVADORES '!E48</f>
        <v/>
      </c>
      <c r="AZ11" s="88">
        <f>'ELEVADORES '!E49</f>
        <v/>
      </c>
      <c r="BA11" s="88">
        <f>'ELEVADORES '!E50</f>
        <v/>
      </c>
      <c r="BB11" s="88">
        <f>'ELEVADORES '!E51</f>
        <v/>
      </c>
      <c r="BC11" s="88">
        <f>'ELEVADORES '!E52</f>
        <v/>
      </c>
      <c r="BD11" s="88">
        <f>'ELEVADORES '!E53</f>
        <v/>
      </c>
      <c r="BE11" s="88">
        <f>'ELEVADORES '!E54</f>
        <v/>
      </c>
      <c r="BF11" s="88">
        <f>'ELEVADORES '!E55</f>
        <v/>
      </c>
      <c r="BG11" s="88">
        <f>'ELEVADORES '!E56</f>
        <v/>
      </c>
      <c r="BH11" s="88">
        <f>'ELEVADORES '!E57</f>
        <v/>
      </c>
      <c r="BI11" s="88">
        <f>'ELEVADORES '!E58</f>
        <v/>
      </c>
      <c r="BJ11" s="88">
        <f>'ELEVADORES '!E59</f>
        <v/>
      </c>
      <c r="BK11" s="88">
        <f>'ELEVADORES '!E60</f>
        <v/>
      </c>
      <c r="BL11" s="88">
        <f>'ELEVADORES '!E61</f>
        <v/>
      </c>
      <c r="BM11" s="88">
        <f>'ELEVADORES '!E62</f>
        <v/>
      </c>
      <c r="BN11" s="88">
        <f>'ELEVADORES '!E63</f>
        <v/>
      </c>
      <c r="BO11" s="88">
        <f>'ELEVADORES '!E64</f>
        <v/>
      </c>
      <c r="BP11" s="88">
        <f>'ELEVADORES '!E65</f>
        <v/>
      </c>
      <c r="BQ11" s="88">
        <f>'ELEVADORES '!E66</f>
        <v/>
      </c>
      <c r="BR11" s="88">
        <f>'ELEVADORES '!E67</f>
        <v/>
      </c>
      <c r="BS11" s="88">
        <f>'ELEVADORES '!E68</f>
        <v/>
      </c>
      <c r="BT11" s="88">
        <f>'ELEVADORES '!E69</f>
        <v/>
      </c>
      <c r="BU11" s="88">
        <f>'ELEVADORES '!E70</f>
        <v/>
      </c>
      <c r="BV11" s="88">
        <f>'ELEVADORES '!E71</f>
        <v/>
      </c>
      <c r="BW11" s="88">
        <f>'ELEVADORES '!E72</f>
        <v/>
      </c>
      <c r="BX11" s="88">
        <f>'ELEVADORES '!E73</f>
        <v/>
      </c>
      <c r="BY11" s="88">
        <f>'ELEVADORES '!E74</f>
        <v/>
      </c>
      <c r="BZ11" s="88">
        <f>'ELEVADORES '!E75</f>
        <v/>
      </c>
      <c r="CA11" s="88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107">
        <f>'EQUIP E FER'!$K$5</f>
        <v/>
      </c>
      <c r="E12" s="49">
        <f>SUM(H12:CA12)</f>
        <v/>
      </c>
      <c r="F12" s="49">
        <f>IF(D12="","",D12-E12)</f>
        <v/>
      </c>
      <c r="H12" s="88">
        <f>'EQUIP E FER'!E5</f>
        <v/>
      </c>
      <c r="I12" s="88">
        <f>'EQUIP E FER'!E6</f>
        <v/>
      </c>
      <c r="J12" s="88">
        <f>'EQUIP E FER'!E7</f>
        <v/>
      </c>
      <c r="K12" s="88">
        <f>'EQUIP E FER'!E8</f>
        <v/>
      </c>
      <c r="L12" s="88">
        <f>'EQUIP E FER'!E9</f>
        <v/>
      </c>
      <c r="M12" s="88">
        <f>'EQUIP E FER'!E10</f>
        <v/>
      </c>
      <c r="N12" s="88">
        <f>'EQUIP E FER'!E11</f>
        <v/>
      </c>
      <c r="O12" s="88">
        <f>'EQUIP E FER'!E12</f>
        <v/>
      </c>
      <c r="P12" s="88">
        <f>'EQUIP E FER'!E13</f>
        <v/>
      </c>
      <c r="Q12" s="88">
        <f>'EQUIP E FER'!E14</f>
        <v/>
      </c>
      <c r="R12" s="88">
        <f>'EQUIP E FER'!E15</f>
        <v/>
      </c>
      <c r="S12" s="88">
        <f>'EQUIP E FER'!E16</f>
        <v/>
      </c>
      <c r="T12" s="88">
        <f>'EQUIP E FER'!E17</f>
        <v/>
      </c>
      <c r="U12" s="88">
        <f>'EQUIP E FER'!E18</f>
        <v/>
      </c>
      <c r="V12" s="88">
        <f>'EQUIP E FER'!E19</f>
        <v/>
      </c>
      <c r="W12" s="88">
        <f>'EQUIP E FER'!E20</f>
        <v/>
      </c>
      <c r="X12" s="88">
        <f>'EQUIP E FER'!E21</f>
        <v/>
      </c>
      <c r="Y12" s="88">
        <f>'EQUIP E FER'!E22</f>
        <v/>
      </c>
      <c r="Z12" s="88">
        <f>'EQUIP E FER'!E23</f>
        <v/>
      </c>
      <c r="AA12" s="88">
        <f>'EQUIP E FER'!E24</f>
        <v/>
      </c>
      <c r="AB12" s="88">
        <f>'EQUIP E FER'!E25</f>
        <v/>
      </c>
      <c r="AC12" s="88">
        <f>'EQUIP E FER'!E26</f>
        <v/>
      </c>
      <c r="AD12" s="88">
        <f>'EQUIP E FER'!E27</f>
        <v/>
      </c>
      <c r="AE12" s="88">
        <f>'EQUIP E FER'!E28</f>
        <v/>
      </c>
      <c r="AF12" s="88">
        <f>'EQUIP E FER'!E29</f>
        <v/>
      </c>
      <c r="AG12" s="88">
        <f>'EQUIP E FER'!E30</f>
        <v/>
      </c>
      <c r="AH12" s="88">
        <f>'EQUIP E FER'!E31</f>
        <v/>
      </c>
      <c r="AI12" s="88">
        <f>'EQUIP E FER'!E32</f>
        <v/>
      </c>
      <c r="AJ12" s="88">
        <f>'EQUIP E FER'!E33</f>
        <v/>
      </c>
      <c r="AK12" s="88">
        <f>'EQUIP E FER'!E34</f>
        <v/>
      </c>
      <c r="AL12" s="88">
        <f>'EQUIP E FER'!E35</f>
        <v/>
      </c>
      <c r="AM12" s="88">
        <f>'EQUIP E FER'!E36</f>
        <v/>
      </c>
      <c r="AN12" s="88">
        <f>'EQUIP E FER'!E37</f>
        <v/>
      </c>
      <c r="AO12" s="88">
        <f>'EQUIP E FER'!E38</f>
        <v/>
      </c>
      <c r="AP12" s="88">
        <f>'EQUIP E FER'!E39</f>
        <v/>
      </c>
      <c r="AQ12" s="88">
        <f>'EQUIP E FER'!E40</f>
        <v/>
      </c>
      <c r="AR12" s="88">
        <f>'EQUIP E FER'!E41</f>
        <v/>
      </c>
      <c r="AS12" s="88">
        <f>'EQUIP E FER'!E42</f>
        <v/>
      </c>
      <c r="AT12" s="88">
        <f>'EQUIP E FER'!E43</f>
        <v/>
      </c>
      <c r="AU12" s="88">
        <f>'EQUIP E FER'!E44</f>
        <v/>
      </c>
      <c r="AV12" s="88">
        <f>'EQUIP E FER'!E45</f>
        <v/>
      </c>
      <c r="AW12" s="88">
        <f>'EQUIP E FER'!E46</f>
        <v/>
      </c>
      <c r="AX12" s="88">
        <f>'EQUIP E FER'!E47</f>
        <v/>
      </c>
      <c r="AY12" s="88">
        <f>'EQUIP E FER'!E48</f>
        <v/>
      </c>
      <c r="AZ12" s="88">
        <f>'EQUIP E FER'!E49</f>
        <v/>
      </c>
      <c r="BA12" s="88">
        <f>'EQUIP E FER'!E50</f>
        <v/>
      </c>
      <c r="BB12" s="88">
        <f>'EQUIP E FER'!E51</f>
        <v/>
      </c>
      <c r="BC12" s="88">
        <f>'EQUIP E FER'!E52</f>
        <v/>
      </c>
      <c r="BD12" s="88">
        <f>'EQUIP E FER'!E53</f>
        <v/>
      </c>
      <c r="BE12" s="88">
        <f>'EQUIP E FER'!E54</f>
        <v/>
      </c>
      <c r="BF12" s="88">
        <f>'EQUIP E FER'!E55</f>
        <v/>
      </c>
      <c r="BG12" s="88">
        <f>'EQUIP E FER'!E56</f>
        <v/>
      </c>
      <c r="BH12" s="88">
        <f>'EQUIP E FER'!E57</f>
        <v/>
      </c>
      <c r="BI12" s="88">
        <f>'EQUIP E FER'!E58</f>
        <v/>
      </c>
      <c r="BJ12" s="88">
        <f>'EQUIP E FER'!E59</f>
        <v/>
      </c>
      <c r="BK12" s="88">
        <f>'EQUIP E FER'!E60</f>
        <v/>
      </c>
      <c r="BL12" s="88">
        <f>'EQUIP E FER'!E61</f>
        <v/>
      </c>
      <c r="BM12" s="88">
        <f>'EQUIP E FER'!E62</f>
        <v/>
      </c>
      <c r="BN12" s="88">
        <f>'EQUIP E FER'!E63</f>
        <v/>
      </c>
      <c r="BO12" s="88">
        <f>'EQUIP E FER'!E64</f>
        <v/>
      </c>
      <c r="BP12" s="88">
        <f>'EQUIP E FER'!E65</f>
        <v/>
      </c>
      <c r="BQ12" s="88">
        <f>'EQUIP E FER'!E66</f>
        <v/>
      </c>
      <c r="BR12" s="88">
        <f>'EQUIP E FER'!E67</f>
        <v/>
      </c>
      <c r="BS12" s="88">
        <f>'EQUIP E FER'!E68</f>
        <v/>
      </c>
      <c r="BT12" s="88">
        <f>'EQUIP E FER'!E69</f>
        <v/>
      </c>
      <c r="BU12" s="88">
        <f>'EQUIP E FER'!E70</f>
        <v/>
      </c>
      <c r="BV12" s="88">
        <f>'EQUIP E FER'!E71</f>
        <v/>
      </c>
      <c r="BW12" s="88">
        <f>'EQUIP E FER'!E72</f>
        <v/>
      </c>
      <c r="BX12" s="88">
        <f>'EQUIP E FER'!E73</f>
        <v/>
      </c>
      <c r="BY12" s="88">
        <f>'EQUIP E FER'!E74</f>
        <v/>
      </c>
      <c r="BZ12" s="88">
        <f>'EQUIP E FER'!E75</f>
        <v/>
      </c>
      <c r="CA12" s="88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107">
        <f>'ESQUADRIAS'!$K$5</f>
        <v/>
      </c>
      <c r="E13" s="49">
        <f>SUM(H13:CA13)</f>
        <v/>
      </c>
      <c r="F13" s="49">
        <f>IF(D13="","",D13-E13)</f>
        <v/>
      </c>
      <c r="H13" s="88">
        <f>'ESQUADRIAS'!E5</f>
        <v/>
      </c>
      <c r="I13" s="88">
        <f>'ESQUADRIAS'!E6</f>
        <v/>
      </c>
      <c r="J13" s="88">
        <f>'ESQUADRIAS'!E7</f>
        <v/>
      </c>
      <c r="K13" s="88">
        <f>'ESQUADRIAS'!E8</f>
        <v/>
      </c>
      <c r="L13" s="88">
        <f>'ESQUADRIAS'!E9</f>
        <v/>
      </c>
      <c r="M13" s="88">
        <f>'ESQUADRIAS'!E10</f>
        <v/>
      </c>
      <c r="N13" s="88">
        <f>'ESQUADRIAS'!E11</f>
        <v/>
      </c>
      <c r="O13" s="88">
        <f>'ESQUADRIAS'!E12</f>
        <v/>
      </c>
      <c r="P13" s="88">
        <f>'ESQUADRIAS'!E13</f>
        <v/>
      </c>
      <c r="Q13" s="88">
        <f>'ESQUADRIAS'!E14</f>
        <v/>
      </c>
      <c r="R13" s="88">
        <f>'ESQUADRIAS'!E15</f>
        <v/>
      </c>
      <c r="S13" s="88">
        <f>'ESQUADRIAS'!E16</f>
        <v/>
      </c>
      <c r="T13" s="88">
        <f>'ESQUADRIAS'!E17</f>
        <v/>
      </c>
      <c r="U13" s="88">
        <f>'ESQUADRIAS'!E18</f>
        <v/>
      </c>
      <c r="V13" s="88">
        <f>'ESQUADRIAS'!E19</f>
        <v/>
      </c>
      <c r="W13" s="88">
        <f>'ESQUADRIAS'!E20</f>
        <v/>
      </c>
      <c r="X13" s="88">
        <f>'ESQUADRIAS'!E21</f>
        <v/>
      </c>
      <c r="Y13" s="88">
        <f>'ESQUADRIAS'!E22</f>
        <v/>
      </c>
      <c r="Z13" s="88">
        <f>'ESQUADRIAS'!E23</f>
        <v/>
      </c>
      <c r="AA13" s="88">
        <f>'ESQUADRIAS'!E24</f>
        <v/>
      </c>
      <c r="AB13" s="88">
        <f>'ESQUADRIAS'!E25</f>
        <v/>
      </c>
      <c r="AC13" s="88">
        <f>'ESQUADRIAS'!E26</f>
        <v/>
      </c>
      <c r="AD13" s="88">
        <f>'ESQUADRIAS'!E27</f>
        <v/>
      </c>
      <c r="AE13" s="88">
        <f>'ESQUADRIAS'!E28</f>
        <v/>
      </c>
      <c r="AF13" s="88">
        <f>'ESQUADRIAS'!E29</f>
        <v/>
      </c>
      <c r="AG13" s="88">
        <f>'ESQUADRIAS'!E30</f>
        <v/>
      </c>
      <c r="AH13" s="88">
        <f>'ESQUADRIAS'!E31</f>
        <v/>
      </c>
      <c r="AI13" s="88">
        <f>'ESQUADRIAS'!E32</f>
        <v/>
      </c>
      <c r="AJ13" s="88">
        <f>'ESQUADRIAS'!E33</f>
        <v/>
      </c>
      <c r="AK13" s="88">
        <f>'ESQUADRIAS'!E34</f>
        <v/>
      </c>
      <c r="AL13" s="88">
        <f>'ESQUADRIAS'!E35</f>
        <v/>
      </c>
      <c r="AM13" s="88">
        <f>'ESQUADRIAS'!E36</f>
        <v/>
      </c>
      <c r="AN13" s="88">
        <f>'ESQUADRIAS'!E37</f>
        <v/>
      </c>
      <c r="AO13" s="88">
        <f>'ESQUADRIAS'!E38</f>
        <v/>
      </c>
      <c r="AP13" s="88">
        <f>'ESQUADRIAS'!E39</f>
        <v/>
      </c>
      <c r="AQ13" s="88">
        <f>'ESQUADRIAS'!E40</f>
        <v/>
      </c>
      <c r="AR13" s="88">
        <f>'ESQUADRIAS'!E41</f>
        <v/>
      </c>
      <c r="AS13" s="88">
        <f>'ESQUADRIAS'!E42</f>
        <v/>
      </c>
      <c r="AT13" s="88">
        <f>'ESQUADRIAS'!E43</f>
        <v/>
      </c>
      <c r="AU13" s="88">
        <f>'ESQUADRIAS'!E44</f>
        <v/>
      </c>
      <c r="AV13" s="88">
        <f>'ESQUADRIAS'!E45</f>
        <v/>
      </c>
      <c r="AW13" s="88">
        <f>'ESQUADRIAS'!E46</f>
        <v/>
      </c>
      <c r="AX13" s="88">
        <f>'ESQUADRIAS'!E47</f>
        <v/>
      </c>
      <c r="AY13" s="88">
        <f>'ESQUADRIAS'!E48</f>
        <v/>
      </c>
      <c r="AZ13" s="88">
        <f>'ESQUADRIAS'!E49</f>
        <v/>
      </c>
      <c r="BA13" s="88">
        <f>'ESQUADRIAS'!E50</f>
        <v/>
      </c>
      <c r="BB13" s="88">
        <f>'ESQUADRIAS'!E51</f>
        <v/>
      </c>
      <c r="BC13" s="88">
        <f>'ESQUADRIAS'!E52</f>
        <v/>
      </c>
      <c r="BD13" s="88">
        <f>'ESQUADRIAS'!E53</f>
        <v/>
      </c>
      <c r="BE13" s="88">
        <f>'ESQUADRIAS'!E54</f>
        <v/>
      </c>
      <c r="BF13" s="88">
        <f>'ESQUADRIAS'!E55</f>
        <v/>
      </c>
      <c r="BG13" s="88">
        <f>'ESQUADRIAS'!E56</f>
        <v/>
      </c>
      <c r="BH13" s="88">
        <f>'ESQUADRIAS'!E57</f>
        <v/>
      </c>
      <c r="BI13" s="88">
        <f>'ESQUADRIAS'!E58</f>
        <v/>
      </c>
      <c r="BJ13" s="88">
        <f>'ESQUADRIAS'!E59</f>
        <v/>
      </c>
      <c r="BK13" s="88">
        <f>'ESQUADRIAS'!E60</f>
        <v/>
      </c>
      <c r="BL13" s="88">
        <f>'ESQUADRIAS'!E61</f>
        <v/>
      </c>
      <c r="BM13" s="88">
        <f>'ESQUADRIAS'!E62</f>
        <v/>
      </c>
      <c r="BN13" s="88">
        <f>'ESQUADRIAS'!E63</f>
        <v/>
      </c>
      <c r="BO13" s="88">
        <f>'ESQUADRIAS'!E64</f>
        <v/>
      </c>
      <c r="BP13" s="88">
        <f>'ESQUADRIAS'!E65</f>
        <v/>
      </c>
      <c r="BQ13" s="88">
        <f>'ESQUADRIAS'!E66</f>
        <v/>
      </c>
      <c r="BR13" s="88">
        <f>'ESQUADRIAS'!E67</f>
        <v/>
      </c>
      <c r="BS13" s="88">
        <f>'ESQUADRIAS'!E68</f>
        <v/>
      </c>
      <c r="BT13" s="88">
        <f>'ESQUADRIAS'!E69</f>
        <v/>
      </c>
      <c r="BU13" s="88">
        <f>'ESQUADRIAS'!E70</f>
        <v/>
      </c>
      <c r="BV13" s="88">
        <f>'ESQUADRIAS'!E71</f>
        <v/>
      </c>
      <c r="BW13" s="88">
        <f>'ESQUADRIAS'!E72</f>
        <v/>
      </c>
      <c r="BX13" s="88">
        <f>'ESQUADRIAS'!E73</f>
        <v/>
      </c>
      <c r="BY13" s="88">
        <f>'ESQUADRIAS'!E74</f>
        <v/>
      </c>
      <c r="BZ13" s="88">
        <f>'ESQUADRIAS'!E75</f>
        <v/>
      </c>
      <c r="CA13" s="88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107">
        <f>'ESTRUTURA'!$K$5</f>
        <v/>
      </c>
      <c r="E14" s="49">
        <f>SUM(H14:CA14)</f>
        <v/>
      </c>
      <c r="F14" s="49">
        <f>IF(D14="","",D14-E14)</f>
        <v/>
      </c>
      <c r="H14" s="88">
        <f>'ESTRUTURA'!E5</f>
        <v/>
      </c>
      <c r="I14" s="88">
        <f>'ESTRUTURA'!E6</f>
        <v/>
      </c>
      <c r="J14" s="88">
        <f>'ESTRUTURA'!E7</f>
        <v/>
      </c>
      <c r="K14" s="88">
        <f>'ESTRUTURA'!E8</f>
        <v/>
      </c>
      <c r="L14" s="88">
        <f>'ESTRUTURA'!E9</f>
        <v/>
      </c>
      <c r="M14" s="88">
        <f>'ESTRUTURA'!E10</f>
        <v/>
      </c>
      <c r="N14" s="88">
        <f>'ESTRUTURA'!E11</f>
        <v/>
      </c>
      <c r="O14" s="88">
        <f>'ESTRUTURA'!E12</f>
        <v/>
      </c>
      <c r="P14" s="88">
        <f>'ESTRUTURA'!E13</f>
        <v/>
      </c>
      <c r="Q14" s="88">
        <f>'ESTRUTURA'!E14</f>
        <v/>
      </c>
      <c r="R14" s="88">
        <f>'ESTRUTURA'!E15</f>
        <v/>
      </c>
      <c r="S14" s="88">
        <f>'ESTRUTURA'!E16</f>
        <v/>
      </c>
      <c r="T14" s="88">
        <f>'ESTRUTURA'!E17</f>
        <v/>
      </c>
      <c r="U14" s="88">
        <f>'ESTRUTURA'!E18</f>
        <v/>
      </c>
      <c r="V14" s="88">
        <f>'ESTRUTURA'!E19</f>
        <v/>
      </c>
      <c r="W14" s="88">
        <f>'ESTRUTURA'!E20</f>
        <v/>
      </c>
      <c r="X14" s="88">
        <f>'ESTRUTURA'!E21</f>
        <v/>
      </c>
      <c r="Y14" s="88">
        <f>'ESTRUTURA'!E22</f>
        <v/>
      </c>
      <c r="Z14" s="88">
        <f>'ESTRUTURA'!E23</f>
        <v/>
      </c>
      <c r="AA14" s="88">
        <f>'ESTRUTURA'!E24</f>
        <v/>
      </c>
      <c r="AB14" s="88">
        <f>'ESTRUTURA'!E25</f>
        <v/>
      </c>
      <c r="AC14" s="88">
        <f>'ESTRUTURA'!E26</f>
        <v/>
      </c>
      <c r="AD14" s="88">
        <f>'ESTRUTURA'!E27</f>
        <v/>
      </c>
      <c r="AE14" s="88">
        <f>'ESTRUTURA'!E28</f>
        <v/>
      </c>
      <c r="AF14" s="88">
        <f>'ESTRUTURA'!E29</f>
        <v/>
      </c>
      <c r="AG14" s="88">
        <f>'ESTRUTURA'!E30</f>
        <v/>
      </c>
      <c r="AH14" s="88">
        <f>'ESTRUTURA'!E31</f>
        <v/>
      </c>
      <c r="AI14" s="88">
        <f>'ESTRUTURA'!E32</f>
        <v/>
      </c>
      <c r="AJ14" s="88">
        <f>'ESTRUTURA'!E33</f>
        <v/>
      </c>
      <c r="AK14" s="88">
        <f>'ESTRUTURA'!E34</f>
        <v/>
      </c>
      <c r="AL14" s="88">
        <f>'ESTRUTURA'!E35</f>
        <v/>
      </c>
      <c r="AM14" s="88">
        <f>'ESTRUTURA'!E36</f>
        <v/>
      </c>
      <c r="AN14" s="88">
        <f>'ESTRUTURA'!E37</f>
        <v/>
      </c>
      <c r="AO14" s="88">
        <f>'ESTRUTURA'!E38</f>
        <v/>
      </c>
      <c r="AP14" s="88">
        <f>'ESTRUTURA'!E39</f>
        <v/>
      </c>
      <c r="AQ14" s="88">
        <f>'ESTRUTURA'!E40</f>
        <v/>
      </c>
      <c r="AR14" s="88">
        <f>'ESTRUTURA'!E41</f>
        <v/>
      </c>
      <c r="AS14" s="88">
        <f>'ESTRUTURA'!E42</f>
        <v/>
      </c>
      <c r="AT14" s="88">
        <f>'ESTRUTURA'!E43</f>
        <v/>
      </c>
      <c r="AU14" s="88">
        <f>'ESTRUTURA'!E44</f>
        <v/>
      </c>
      <c r="AV14" s="88">
        <f>'ESTRUTURA'!E45</f>
        <v/>
      </c>
      <c r="AW14" s="88">
        <f>'ESTRUTURA'!E46</f>
        <v/>
      </c>
      <c r="AX14" s="88">
        <f>'ESTRUTURA'!E47</f>
        <v/>
      </c>
      <c r="AY14" s="88">
        <f>'ESTRUTURA'!E48</f>
        <v/>
      </c>
      <c r="AZ14" s="88">
        <f>'ESTRUTURA'!E49</f>
        <v/>
      </c>
      <c r="BA14" s="88">
        <f>'ESTRUTURA'!E50</f>
        <v/>
      </c>
      <c r="BB14" s="88">
        <f>'ESTRUTURA'!E51</f>
        <v/>
      </c>
      <c r="BC14" s="88">
        <f>'ESTRUTURA'!E52</f>
        <v/>
      </c>
      <c r="BD14" s="88">
        <f>'ESTRUTURA'!E53</f>
        <v/>
      </c>
      <c r="BE14" s="88">
        <f>'ESTRUTURA'!E54</f>
        <v/>
      </c>
      <c r="BF14" s="88">
        <f>'ESTRUTURA'!E55</f>
        <v/>
      </c>
      <c r="BG14" s="88">
        <f>'ESTRUTURA'!E56</f>
        <v/>
      </c>
      <c r="BH14" s="88">
        <f>'ESTRUTURA'!E57</f>
        <v/>
      </c>
      <c r="BI14" s="88">
        <f>'ESTRUTURA'!E58</f>
        <v/>
      </c>
      <c r="BJ14" s="88">
        <f>'ESTRUTURA'!E59</f>
        <v/>
      </c>
      <c r="BK14" s="88">
        <f>'ESTRUTURA'!E60</f>
        <v/>
      </c>
      <c r="BL14" s="88">
        <f>'ESTRUTURA'!E61</f>
        <v/>
      </c>
      <c r="BM14" s="88">
        <f>'ESTRUTURA'!E62</f>
        <v/>
      </c>
      <c r="BN14" s="88">
        <f>'ESTRUTURA'!E63</f>
        <v/>
      </c>
      <c r="BO14" s="88">
        <f>'ESTRUTURA'!E64</f>
        <v/>
      </c>
      <c r="BP14" s="88">
        <f>'ESTRUTURA'!E65</f>
        <v/>
      </c>
      <c r="BQ14" s="88">
        <f>'ESTRUTURA'!E66</f>
        <v/>
      </c>
      <c r="BR14" s="88">
        <f>'ESTRUTURA'!E67</f>
        <v/>
      </c>
      <c r="BS14" s="88">
        <f>'ESTRUTURA'!E68</f>
        <v/>
      </c>
      <c r="BT14" s="88">
        <f>'ESTRUTURA'!E69</f>
        <v/>
      </c>
      <c r="BU14" s="88">
        <f>'ESTRUTURA'!E70</f>
        <v/>
      </c>
      <c r="BV14" s="88">
        <f>'ESTRUTURA'!E71</f>
        <v/>
      </c>
      <c r="BW14" s="88">
        <f>'ESTRUTURA'!E72</f>
        <v/>
      </c>
      <c r="BX14" s="88">
        <f>'ESTRUTURA'!E73</f>
        <v/>
      </c>
      <c r="BY14" s="88">
        <f>'ESTRUTURA'!E74</f>
        <v/>
      </c>
      <c r="BZ14" s="88">
        <f>'ESTRUTURA'!E75</f>
        <v/>
      </c>
      <c r="CA14" s="88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107">
        <f>'FORRO'!$K$5</f>
        <v/>
      </c>
      <c r="E15" s="49">
        <f>SUM(H15:CA15)</f>
        <v/>
      </c>
      <c r="F15" s="49">
        <f>IF(D15="","",D15-E15)</f>
        <v/>
      </c>
      <c r="H15" s="88">
        <f>'FORRO'!E5</f>
        <v/>
      </c>
      <c r="I15" s="88">
        <f>'FORRO'!E6</f>
        <v/>
      </c>
      <c r="J15" s="88">
        <f>'FORRO'!E7</f>
        <v/>
      </c>
      <c r="K15" s="88">
        <f>'FORRO'!E8</f>
        <v/>
      </c>
      <c r="L15" s="88">
        <f>'FORRO'!E9</f>
        <v/>
      </c>
      <c r="M15" s="88">
        <f>'FORRO'!E10</f>
        <v/>
      </c>
      <c r="N15" s="88">
        <f>'FORRO'!E11</f>
        <v/>
      </c>
      <c r="O15" s="88">
        <f>'FORRO'!E12</f>
        <v/>
      </c>
      <c r="P15" s="88">
        <f>'FORRO'!E13</f>
        <v/>
      </c>
      <c r="Q15" s="88">
        <f>'FORRO'!E14</f>
        <v/>
      </c>
      <c r="R15" s="88">
        <f>'FORRO'!E15</f>
        <v/>
      </c>
      <c r="S15" s="88">
        <f>'FORRO'!E16</f>
        <v/>
      </c>
      <c r="T15" s="88">
        <f>'FORRO'!E17</f>
        <v/>
      </c>
      <c r="U15" s="88">
        <f>'FORRO'!E18</f>
        <v/>
      </c>
      <c r="V15" s="88">
        <f>'FORRO'!E19</f>
        <v/>
      </c>
      <c r="W15" s="88">
        <f>'FORRO'!E20</f>
        <v/>
      </c>
      <c r="X15" s="88">
        <f>'FORRO'!E21</f>
        <v/>
      </c>
      <c r="Y15" s="88">
        <f>'FORRO'!E22</f>
        <v/>
      </c>
      <c r="Z15" s="88">
        <f>'FORRO'!E23</f>
        <v/>
      </c>
      <c r="AA15" s="88">
        <f>'FORRO'!E24</f>
        <v/>
      </c>
      <c r="AB15" s="88">
        <f>'FORRO'!E25</f>
        <v/>
      </c>
      <c r="AC15" s="88">
        <f>'FORRO'!E26</f>
        <v/>
      </c>
      <c r="AD15" s="88">
        <f>'FORRO'!E27</f>
        <v/>
      </c>
      <c r="AE15" s="88">
        <f>'FORRO'!E28</f>
        <v/>
      </c>
      <c r="AF15" s="88">
        <f>'FORRO'!E29</f>
        <v/>
      </c>
      <c r="AG15" s="88">
        <f>'FORRO'!E30</f>
        <v/>
      </c>
      <c r="AH15" s="88">
        <f>'FORRO'!E31</f>
        <v/>
      </c>
      <c r="AI15" s="88">
        <f>'FORRO'!E32</f>
        <v/>
      </c>
      <c r="AJ15" s="88">
        <f>'FORRO'!E33</f>
        <v/>
      </c>
      <c r="AK15" s="88">
        <f>'FORRO'!E34</f>
        <v/>
      </c>
      <c r="AL15" s="88">
        <f>'FORRO'!E35</f>
        <v/>
      </c>
      <c r="AM15" s="88">
        <f>'FORRO'!E36</f>
        <v/>
      </c>
      <c r="AN15" s="88">
        <f>'FORRO'!E37</f>
        <v/>
      </c>
      <c r="AO15" s="88">
        <f>'FORRO'!E38</f>
        <v/>
      </c>
      <c r="AP15" s="88">
        <f>'FORRO'!E39</f>
        <v/>
      </c>
      <c r="AQ15" s="88">
        <f>'FORRO'!E40</f>
        <v/>
      </c>
      <c r="AR15" s="88">
        <f>'FORRO'!E41</f>
        <v/>
      </c>
      <c r="AS15" s="88">
        <f>'FORRO'!E42</f>
        <v/>
      </c>
      <c r="AT15" s="88">
        <f>'FORRO'!E43</f>
        <v/>
      </c>
      <c r="AU15" s="88">
        <f>'FORRO'!E44</f>
        <v/>
      </c>
      <c r="AV15" s="88">
        <f>'FORRO'!E45</f>
        <v/>
      </c>
      <c r="AW15" s="88">
        <f>'FORRO'!E46</f>
        <v/>
      </c>
      <c r="AX15" s="88">
        <f>'FORRO'!E47</f>
        <v/>
      </c>
      <c r="AY15" s="88">
        <f>'FORRO'!E48</f>
        <v/>
      </c>
      <c r="AZ15" s="88">
        <f>'FORRO'!E49</f>
        <v/>
      </c>
      <c r="BA15" s="88">
        <f>'FORRO'!E50</f>
        <v/>
      </c>
      <c r="BB15" s="88">
        <f>'FORRO'!E51</f>
        <v/>
      </c>
      <c r="BC15" s="88">
        <f>'FORRO'!E52</f>
        <v/>
      </c>
      <c r="BD15" s="88">
        <f>'FORRO'!E53</f>
        <v/>
      </c>
      <c r="BE15" s="88">
        <f>'FORRO'!E54</f>
        <v/>
      </c>
      <c r="BF15" s="88">
        <f>'FORRO'!E55</f>
        <v/>
      </c>
      <c r="BG15" s="88">
        <f>'FORRO'!E56</f>
        <v/>
      </c>
      <c r="BH15" s="88">
        <f>'FORRO'!E57</f>
        <v/>
      </c>
      <c r="BI15" s="88">
        <f>'FORRO'!E58</f>
        <v/>
      </c>
      <c r="BJ15" s="88">
        <f>'FORRO'!E59</f>
        <v/>
      </c>
      <c r="BK15" s="88">
        <f>'FORRO'!E60</f>
        <v/>
      </c>
      <c r="BL15" s="88">
        <f>'FORRO'!E61</f>
        <v/>
      </c>
      <c r="BM15" s="88">
        <f>'FORRO'!E62</f>
        <v/>
      </c>
      <c r="BN15" s="88">
        <f>'FORRO'!E63</f>
        <v/>
      </c>
      <c r="BO15" s="88">
        <f>'FORRO'!E64</f>
        <v/>
      </c>
      <c r="BP15" s="88">
        <f>'FORRO'!E65</f>
        <v/>
      </c>
      <c r="BQ15" s="88">
        <f>'FORRO'!E66</f>
        <v/>
      </c>
      <c r="BR15" s="88">
        <f>'FORRO'!E67</f>
        <v/>
      </c>
      <c r="BS15" s="88">
        <f>'FORRO'!E68</f>
        <v/>
      </c>
      <c r="BT15" s="88">
        <f>'FORRO'!E69</f>
        <v/>
      </c>
      <c r="BU15" s="88">
        <f>'FORRO'!E70</f>
        <v/>
      </c>
      <c r="BV15" s="88">
        <f>'FORRO'!E71</f>
        <v/>
      </c>
      <c r="BW15" s="88">
        <f>'FORRO'!E72</f>
        <v/>
      </c>
      <c r="BX15" s="88">
        <f>'FORRO'!E73</f>
        <v/>
      </c>
      <c r="BY15" s="88">
        <f>'FORRO'!E74</f>
        <v/>
      </c>
      <c r="BZ15" s="88">
        <f>'FORRO'!E75</f>
        <v/>
      </c>
      <c r="CA15" s="88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107">
        <f>'FUND. PROF'!$K$5</f>
        <v/>
      </c>
      <c r="E16" s="49">
        <f>SUM(H16:CA16)</f>
        <v/>
      </c>
      <c r="F16" s="49">
        <f>IF(D16="","",D16-E16)</f>
        <v/>
      </c>
      <c r="H16" s="88">
        <f>'FUND. PROF'!E5</f>
        <v/>
      </c>
      <c r="I16" s="88">
        <f>'FUND. PROF'!E6</f>
        <v/>
      </c>
      <c r="J16" s="88">
        <f>'FUND. PROF'!E7</f>
        <v/>
      </c>
      <c r="K16" s="88">
        <f>'FUND. PROF'!E8</f>
        <v/>
      </c>
      <c r="L16" s="88">
        <f>'FUND. PROF'!E9</f>
        <v/>
      </c>
      <c r="M16" s="88">
        <f>'FUND. PROF'!E10</f>
        <v/>
      </c>
      <c r="N16" s="88">
        <f>'FUND. PROF'!E11</f>
        <v/>
      </c>
      <c r="O16" s="88">
        <f>'FUND. PROF'!E12</f>
        <v/>
      </c>
      <c r="P16" s="88">
        <f>'FUND. PROF'!E13</f>
        <v/>
      </c>
      <c r="Q16" s="88">
        <f>'FUND. PROF'!E14</f>
        <v/>
      </c>
      <c r="R16" s="88">
        <f>'FUND. PROF'!E15</f>
        <v/>
      </c>
      <c r="S16" s="88">
        <f>'FUND. PROF'!E16</f>
        <v/>
      </c>
      <c r="T16" s="88">
        <f>'FUND. PROF'!E17</f>
        <v/>
      </c>
      <c r="U16" s="88">
        <f>'FUND. PROF'!E18</f>
        <v/>
      </c>
      <c r="V16" s="88">
        <f>'FUND. PROF'!E19</f>
        <v/>
      </c>
      <c r="W16" s="88">
        <f>'FUND. PROF'!E20</f>
        <v/>
      </c>
      <c r="X16" s="88">
        <f>'FUND. PROF'!E21</f>
        <v/>
      </c>
      <c r="Y16" s="88">
        <f>'FUND. PROF'!E22</f>
        <v/>
      </c>
      <c r="Z16" s="88">
        <f>'FUND. PROF'!E23</f>
        <v/>
      </c>
      <c r="AA16" s="88">
        <f>'FUND. PROF'!E24</f>
        <v/>
      </c>
      <c r="AB16" s="88">
        <f>'FUND. PROF'!E25</f>
        <v/>
      </c>
      <c r="AC16" s="88">
        <f>'FUND. PROF'!E26</f>
        <v/>
      </c>
      <c r="AD16" s="88">
        <f>'FUND. PROF'!E27</f>
        <v/>
      </c>
      <c r="AE16" s="88">
        <f>'FUND. PROF'!E28</f>
        <v/>
      </c>
      <c r="AF16" s="88">
        <f>'FUND. PROF'!E29</f>
        <v/>
      </c>
      <c r="AG16" s="88">
        <f>'FUND. PROF'!E30</f>
        <v/>
      </c>
      <c r="AH16" s="88">
        <f>'FUND. PROF'!E31</f>
        <v/>
      </c>
      <c r="AI16" s="88">
        <f>'FUND. PROF'!E32</f>
        <v/>
      </c>
      <c r="AJ16" s="88">
        <f>'FUND. PROF'!E33</f>
        <v/>
      </c>
      <c r="AK16" s="88">
        <f>'FUND. PROF'!E34</f>
        <v/>
      </c>
      <c r="AL16" s="88">
        <f>'FUND. PROF'!E35</f>
        <v/>
      </c>
      <c r="AM16" s="88">
        <f>'FUND. PROF'!E36</f>
        <v/>
      </c>
      <c r="AN16" s="88">
        <f>'FUND. PROF'!E37</f>
        <v/>
      </c>
      <c r="AO16" s="88">
        <f>'FUND. PROF'!E38</f>
        <v/>
      </c>
      <c r="AP16" s="88">
        <f>'FUND. PROF'!E39</f>
        <v/>
      </c>
      <c r="AQ16" s="88">
        <f>'FUND. PROF'!E40</f>
        <v/>
      </c>
      <c r="AR16" s="88">
        <f>'FUND. PROF'!E41</f>
        <v/>
      </c>
      <c r="AS16" s="88">
        <f>'FUND. PROF'!E42</f>
        <v/>
      </c>
      <c r="AT16" s="88">
        <f>'FUND. PROF'!E43</f>
        <v/>
      </c>
      <c r="AU16" s="88">
        <f>'FUND. PROF'!E44</f>
        <v/>
      </c>
      <c r="AV16" s="88">
        <f>'FUND. PROF'!E45</f>
        <v/>
      </c>
      <c r="AW16" s="88">
        <f>'FUND. PROF'!E46</f>
        <v/>
      </c>
      <c r="AX16" s="88">
        <f>'FUND. PROF'!E47</f>
        <v/>
      </c>
      <c r="AY16" s="88">
        <f>'FUND. PROF'!E48</f>
        <v/>
      </c>
      <c r="AZ16" s="88">
        <f>'FUND. PROF'!E49</f>
        <v/>
      </c>
      <c r="BA16" s="88">
        <f>'FUND. PROF'!E50</f>
        <v/>
      </c>
      <c r="BB16" s="88">
        <f>'FUND. PROF'!E51</f>
        <v/>
      </c>
      <c r="BC16" s="88">
        <f>'FUND. PROF'!E52</f>
        <v/>
      </c>
      <c r="BD16" s="88">
        <f>'FUND. PROF'!E53</f>
        <v/>
      </c>
      <c r="BE16" s="88">
        <f>'FUND. PROF'!E54</f>
        <v/>
      </c>
      <c r="BF16" s="88">
        <f>'FUND. PROF'!E55</f>
        <v/>
      </c>
      <c r="BG16" s="88">
        <f>'FUND. PROF'!E56</f>
        <v/>
      </c>
      <c r="BH16" s="88">
        <f>'FUND. PROF'!E57</f>
        <v/>
      </c>
      <c r="BI16" s="88">
        <f>'FUND. PROF'!E58</f>
        <v/>
      </c>
      <c r="BJ16" s="88">
        <f>'FUND. PROF'!E59</f>
        <v/>
      </c>
      <c r="BK16" s="88">
        <f>'FUND. PROF'!E60</f>
        <v/>
      </c>
      <c r="BL16" s="88">
        <f>'FUND. PROF'!E61</f>
        <v/>
      </c>
      <c r="BM16" s="88">
        <f>'FUND. PROF'!E62</f>
        <v/>
      </c>
      <c r="BN16" s="88">
        <f>'FUND. PROF'!E63</f>
        <v/>
      </c>
      <c r="BO16" s="88">
        <f>'FUND. PROF'!E64</f>
        <v/>
      </c>
      <c r="BP16" s="88">
        <f>'FUND. PROF'!E65</f>
        <v/>
      </c>
      <c r="BQ16" s="88">
        <f>'FUND. PROF'!E66</f>
        <v/>
      </c>
      <c r="BR16" s="88">
        <f>'FUND. PROF'!E67</f>
        <v/>
      </c>
      <c r="BS16" s="88">
        <f>'FUND. PROF'!E68</f>
        <v/>
      </c>
      <c r="BT16" s="88">
        <f>'FUND. PROF'!E69</f>
        <v/>
      </c>
      <c r="BU16" s="88">
        <f>'FUND. PROF'!E70</f>
        <v/>
      </c>
      <c r="BV16" s="88">
        <f>'FUND. PROF'!E71</f>
        <v/>
      </c>
      <c r="BW16" s="88">
        <f>'FUND. PROF'!E72</f>
        <v/>
      </c>
      <c r="BX16" s="88">
        <f>'FUND. PROF'!E73</f>
        <v/>
      </c>
      <c r="BY16" s="88">
        <f>'FUND. PROF'!E74</f>
        <v/>
      </c>
      <c r="BZ16" s="88">
        <f>'FUND. PROF'!E75</f>
        <v/>
      </c>
      <c r="CA16" s="88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107">
        <f>'FUND. SUP'!$K$5</f>
        <v/>
      </c>
      <c r="E17" s="49">
        <f>SUM(H17:CA17)</f>
        <v/>
      </c>
      <c r="F17" s="49">
        <f>IF(D17="","",D17-E17)</f>
        <v/>
      </c>
      <c r="H17" s="88">
        <f>'FUND. SUP'!E5</f>
        <v/>
      </c>
      <c r="I17" s="88">
        <f>'FUND. SUP'!E6</f>
        <v/>
      </c>
      <c r="J17" s="88">
        <f>'FUND. SUP'!E7</f>
        <v/>
      </c>
      <c r="K17" s="88">
        <f>'FUND. SUP'!E8</f>
        <v/>
      </c>
      <c r="L17" s="88">
        <f>'FUND. SUP'!E9</f>
        <v/>
      </c>
      <c r="M17" s="88">
        <f>'FUND. SUP'!E10</f>
        <v/>
      </c>
      <c r="N17" s="88">
        <f>'FUND. SUP'!E11</f>
        <v/>
      </c>
      <c r="O17" s="88">
        <f>'FUND. SUP'!E12</f>
        <v/>
      </c>
      <c r="P17" s="88">
        <f>'FUND. SUP'!E13</f>
        <v/>
      </c>
      <c r="Q17" s="88">
        <f>'FUND. SUP'!E14</f>
        <v/>
      </c>
      <c r="R17" s="88">
        <f>'FUND. SUP'!E15</f>
        <v/>
      </c>
      <c r="S17" s="88">
        <f>'FUND. SUP'!E16</f>
        <v/>
      </c>
      <c r="T17" s="88">
        <f>'FUND. SUP'!E17</f>
        <v/>
      </c>
      <c r="U17" s="88">
        <f>'FUND. SUP'!E18</f>
        <v/>
      </c>
      <c r="V17" s="88">
        <f>'FUND. SUP'!E19</f>
        <v/>
      </c>
      <c r="W17" s="88">
        <f>'FUND. SUP'!E20</f>
        <v/>
      </c>
      <c r="X17" s="88">
        <f>'FUND. SUP'!E21</f>
        <v/>
      </c>
      <c r="Y17" s="88">
        <f>'FUND. SUP'!E22</f>
        <v/>
      </c>
      <c r="Z17" s="88">
        <f>'FUND. SUP'!E23</f>
        <v/>
      </c>
      <c r="AA17" s="88">
        <f>'FUND. SUP'!E24</f>
        <v/>
      </c>
      <c r="AB17" s="88">
        <f>'FUND. SUP'!E25</f>
        <v/>
      </c>
      <c r="AC17" s="88">
        <f>'FUND. SUP'!E26</f>
        <v/>
      </c>
      <c r="AD17" s="88">
        <f>'FUND. SUP'!E27</f>
        <v/>
      </c>
      <c r="AE17" s="88">
        <f>'FUND. SUP'!E28</f>
        <v/>
      </c>
      <c r="AF17" s="88">
        <f>'FUND. SUP'!E29</f>
        <v/>
      </c>
      <c r="AG17" s="88">
        <f>'FUND. SUP'!E30</f>
        <v/>
      </c>
      <c r="AH17" s="88">
        <f>'FUND. SUP'!E31</f>
        <v/>
      </c>
      <c r="AI17" s="88">
        <f>'FUND. SUP'!E32</f>
        <v/>
      </c>
      <c r="AJ17" s="88">
        <f>'FUND. SUP'!E33</f>
        <v/>
      </c>
      <c r="AK17" s="88">
        <f>'FUND. SUP'!E34</f>
        <v/>
      </c>
      <c r="AL17" s="88">
        <f>'FUND. SUP'!E35</f>
        <v/>
      </c>
      <c r="AM17" s="88">
        <f>'FUND. SUP'!E36</f>
        <v/>
      </c>
      <c r="AN17" s="88">
        <f>'FUND. SUP'!E37</f>
        <v/>
      </c>
      <c r="AO17" s="88">
        <f>'FUND. SUP'!E38</f>
        <v/>
      </c>
      <c r="AP17" s="88">
        <f>'FUND. SUP'!E39</f>
        <v/>
      </c>
      <c r="AQ17" s="88">
        <f>'FUND. SUP'!E40</f>
        <v/>
      </c>
      <c r="AR17" s="88">
        <f>'FUND. SUP'!E41</f>
        <v/>
      </c>
      <c r="AS17" s="88">
        <f>'FUND. SUP'!E42</f>
        <v/>
      </c>
      <c r="AT17" s="88">
        <f>'FUND. SUP'!E43</f>
        <v/>
      </c>
      <c r="AU17" s="88">
        <f>'FUND. SUP'!E44</f>
        <v/>
      </c>
      <c r="AV17" s="88">
        <f>'FUND. SUP'!E45</f>
        <v/>
      </c>
      <c r="AW17" s="88">
        <f>'FUND. SUP'!E46</f>
        <v/>
      </c>
      <c r="AX17" s="88">
        <f>'FUND. SUP'!E47</f>
        <v/>
      </c>
      <c r="AY17" s="88">
        <f>'FUND. SUP'!E48</f>
        <v/>
      </c>
      <c r="AZ17" s="88">
        <f>'FUND. SUP'!E49</f>
        <v/>
      </c>
      <c r="BA17" s="88">
        <f>'FUND. SUP'!E50</f>
        <v/>
      </c>
      <c r="BB17" s="88">
        <f>'FUND. SUP'!E51</f>
        <v/>
      </c>
      <c r="BC17" s="88">
        <f>'FUND. SUP'!E52</f>
        <v/>
      </c>
      <c r="BD17" s="88">
        <f>'FUND. SUP'!E53</f>
        <v/>
      </c>
      <c r="BE17" s="88">
        <f>'FUND. SUP'!E54</f>
        <v/>
      </c>
      <c r="BF17" s="88">
        <f>'FUND. SUP'!E55</f>
        <v/>
      </c>
      <c r="BG17" s="88">
        <f>'FUND. SUP'!E56</f>
        <v/>
      </c>
      <c r="BH17" s="88">
        <f>'FUND. SUP'!E57</f>
        <v/>
      </c>
      <c r="BI17" s="88">
        <f>'FUND. SUP'!E58</f>
        <v/>
      </c>
      <c r="BJ17" s="88">
        <f>'FUND. SUP'!E59</f>
        <v/>
      </c>
      <c r="BK17" s="88">
        <f>'FUND. SUP'!E60</f>
        <v/>
      </c>
      <c r="BL17" s="88">
        <f>'FUND. SUP'!E61</f>
        <v/>
      </c>
      <c r="BM17" s="88">
        <f>'FUND. SUP'!E62</f>
        <v/>
      </c>
      <c r="BN17" s="88">
        <f>'FUND. SUP'!E63</f>
        <v/>
      </c>
      <c r="BO17" s="88">
        <f>'FUND. SUP'!E64</f>
        <v/>
      </c>
      <c r="BP17" s="88">
        <f>'FUND. SUP'!E65</f>
        <v/>
      </c>
      <c r="BQ17" s="88">
        <f>'FUND. SUP'!E66</f>
        <v/>
      </c>
      <c r="BR17" s="88">
        <f>'FUND. SUP'!E67</f>
        <v/>
      </c>
      <c r="BS17" s="88">
        <f>'FUND. SUP'!E68</f>
        <v/>
      </c>
      <c r="BT17" s="88">
        <f>'FUND. SUP'!E69</f>
        <v/>
      </c>
      <c r="BU17" s="88">
        <f>'FUND. SUP'!E70</f>
        <v/>
      </c>
      <c r="BV17" s="88">
        <f>'FUND. SUP'!E71</f>
        <v/>
      </c>
      <c r="BW17" s="88">
        <f>'FUND. SUP'!E72</f>
        <v/>
      </c>
      <c r="BX17" s="88">
        <f>'FUND. SUP'!E73</f>
        <v/>
      </c>
      <c r="BY17" s="88">
        <f>'FUND. SUP'!E74</f>
        <v/>
      </c>
      <c r="BZ17" s="88">
        <f>'FUND. SUP'!E75</f>
        <v/>
      </c>
      <c r="CA17" s="88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107">
        <f>'IMPERMEABILIZAÇÃO'!$K$5</f>
        <v/>
      </c>
      <c r="E18" s="49">
        <f>SUM(H18:CA18)</f>
        <v/>
      </c>
      <c r="F18" s="49">
        <f>IF(D18="","",D18-E18)</f>
        <v/>
      </c>
      <c r="H18" s="88">
        <f>'IMPERMEABILIZAÇÃO'!E5</f>
        <v/>
      </c>
      <c r="I18" s="88">
        <f>'IMPERMEABILIZAÇÃO'!E6</f>
        <v/>
      </c>
      <c r="J18" s="88">
        <f>'IMPERMEABILIZAÇÃO'!E7</f>
        <v/>
      </c>
      <c r="K18" s="88">
        <f>'IMPERMEABILIZAÇÃO'!E8</f>
        <v/>
      </c>
      <c r="L18" s="88">
        <f>'IMPERMEABILIZAÇÃO'!E9</f>
        <v/>
      </c>
      <c r="M18" s="88">
        <f>'IMPERMEABILIZAÇÃO'!E10</f>
        <v/>
      </c>
      <c r="N18" s="88">
        <f>'IMPERMEABILIZAÇÃO'!E11</f>
        <v/>
      </c>
      <c r="O18" s="88">
        <f>'IMPERMEABILIZAÇÃO'!E12</f>
        <v/>
      </c>
      <c r="P18" s="88">
        <f>'IMPERMEABILIZAÇÃO'!E13</f>
        <v/>
      </c>
      <c r="Q18" s="88">
        <f>'IMPERMEABILIZAÇÃO'!E14</f>
        <v/>
      </c>
      <c r="R18" s="88">
        <f>'IMPERMEABILIZAÇÃO'!E15</f>
        <v/>
      </c>
      <c r="S18" s="88">
        <f>'IMPERMEABILIZAÇÃO'!E16</f>
        <v/>
      </c>
      <c r="T18" s="88">
        <f>'IMPERMEABILIZAÇÃO'!E17</f>
        <v/>
      </c>
      <c r="U18" s="88">
        <f>'IMPERMEABILIZAÇÃO'!E18</f>
        <v/>
      </c>
      <c r="V18" s="88">
        <f>'IMPERMEABILIZAÇÃO'!E19</f>
        <v/>
      </c>
      <c r="W18" s="88">
        <f>'IMPERMEABILIZAÇÃO'!E20</f>
        <v/>
      </c>
      <c r="X18" s="88">
        <f>'IMPERMEABILIZAÇÃO'!E21</f>
        <v/>
      </c>
      <c r="Y18" s="88">
        <f>'IMPERMEABILIZAÇÃO'!E22</f>
        <v/>
      </c>
      <c r="Z18" s="88">
        <f>'IMPERMEABILIZAÇÃO'!E23</f>
        <v/>
      </c>
      <c r="AA18" s="88">
        <f>'IMPERMEABILIZAÇÃO'!E24</f>
        <v/>
      </c>
      <c r="AB18" s="88">
        <f>'IMPERMEABILIZAÇÃO'!E25</f>
        <v/>
      </c>
      <c r="AC18" s="88">
        <f>'IMPERMEABILIZAÇÃO'!E26</f>
        <v/>
      </c>
      <c r="AD18" s="88">
        <f>'IMPERMEABILIZAÇÃO'!E27</f>
        <v/>
      </c>
      <c r="AE18" s="88">
        <f>'IMPERMEABILIZAÇÃO'!E28</f>
        <v/>
      </c>
      <c r="AF18" s="88">
        <f>'IMPERMEABILIZAÇÃO'!E29</f>
        <v/>
      </c>
      <c r="AG18" s="88">
        <f>'IMPERMEABILIZAÇÃO'!E30</f>
        <v/>
      </c>
      <c r="AH18" s="88">
        <f>'IMPERMEABILIZAÇÃO'!E31</f>
        <v/>
      </c>
      <c r="AI18" s="88">
        <f>'IMPERMEABILIZAÇÃO'!E32</f>
        <v/>
      </c>
      <c r="AJ18" s="88">
        <f>'IMPERMEABILIZAÇÃO'!E33</f>
        <v/>
      </c>
      <c r="AK18" s="88">
        <f>'IMPERMEABILIZAÇÃO'!E34</f>
        <v/>
      </c>
      <c r="AL18" s="88">
        <f>'IMPERMEABILIZAÇÃO'!E35</f>
        <v/>
      </c>
      <c r="AM18" s="88">
        <f>'IMPERMEABILIZAÇÃO'!E36</f>
        <v/>
      </c>
      <c r="AN18" s="88">
        <f>'IMPERMEABILIZAÇÃO'!E37</f>
        <v/>
      </c>
      <c r="AO18" s="88">
        <f>'IMPERMEABILIZAÇÃO'!E38</f>
        <v/>
      </c>
      <c r="AP18" s="88">
        <f>'IMPERMEABILIZAÇÃO'!E39</f>
        <v/>
      </c>
      <c r="AQ18" s="88">
        <f>'IMPERMEABILIZAÇÃO'!E40</f>
        <v/>
      </c>
      <c r="AR18" s="88">
        <f>'IMPERMEABILIZAÇÃO'!E41</f>
        <v/>
      </c>
      <c r="AS18" s="88">
        <f>'IMPERMEABILIZAÇÃO'!E42</f>
        <v/>
      </c>
      <c r="AT18" s="88">
        <f>'IMPERMEABILIZAÇÃO'!E43</f>
        <v/>
      </c>
      <c r="AU18" s="88">
        <f>'IMPERMEABILIZAÇÃO'!E44</f>
        <v/>
      </c>
      <c r="AV18" s="88">
        <f>'IMPERMEABILIZAÇÃO'!E45</f>
        <v/>
      </c>
      <c r="AW18" s="88">
        <f>'IMPERMEABILIZAÇÃO'!E46</f>
        <v/>
      </c>
      <c r="AX18" s="88">
        <f>'IMPERMEABILIZAÇÃO'!E47</f>
        <v/>
      </c>
      <c r="AY18" s="88">
        <f>'IMPERMEABILIZAÇÃO'!E48</f>
        <v/>
      </c>
      <c r="AZ18" s="88">
        <f>'IMPERMEABILIZAÇÃO'!E49</f>
        <v/>
      </c>
      <c r="BA18" s="88">
        <f>'IMPERMEABILIZAÇÃO'!E50</f>
        <v/>
      </c>
      <c r="BB18" s="88">
        <f>'IMPERMEABILIZAÇÃO'!E51</f>
        <v/>
      </c>
      <c r="BC18" s="88">
        <f>'IMPERMEABILIZAÇÃO'!E52</f>
        <v/>
      </c>
      <c r="BD18" s="88">
        <f>'IMPERMEABILIZAÇÃO'!E53</f>
        <v/>
      </c>
      <c r="BE18" s="88">
        <f>'IMPERMEABILIZAÇÃO'!E54</f>
        <v/>
      </c>
      <c r="BF18" s="88">
        <f>'IMPERMEABILIZAÇÃO'!E55</f>
        <v/>
      </c>
      <c r="BG18" s="88">
        <f>'IMPERMEABILIZAÇÃO'!E56</f>
        <v/>
      </c>
      <c r="BH18" s="88">
        <f>'IMPERMEABILIZAÇÃO'!E57</f>
        <v/>
      </c>
      <c r="BI18" s="88">
        <f>'IMPERMEABILIZAÇÃO'!E58</f>
        <v/>
      </c>
      <c r="BJ18" s="88">
        <f>'IMPERMEABILIZAÇÃO'!E59</f>
        <v/>
      </c>
      <c r="BK18" s="88">
        <f>'IMPERMEABILIZAÇÃO'!E60</f>
        <v/>
      </c>
      <c r="BL18" s="88">
        <f>'IMPERMEABILIZAÇÃO'!E61</f>
        <v/>
      </c>
      <c r="BM18" s="88">
        <f>'IMPERMEABILIZAÇÃO'!E62</f>
        <v/>
      </c>
      <c r="BN18" s="88">
        <f>'IMPERMEABILIZAÇÃO'!E63</f>
        <v/>
      </c>
      <c r="BO18" s="88">
        <f>'IMPERMEABILIZAÇÃO'!E64</f>
        <v/>
      </c>
      <c r="BP18" s="88">
        <f>'IMPERMEABILIZAÇÃO'!E65</f>
        <v/>
      </c>
      <c r="BQ18" s="88">
        <f>'IMPERMEABILIZAÇÃO'!E66</f>
        <v/>
      </c>
      <c r="BR18" s="88">
        <f>'IMPERMEABILIZAÇÃO'!E67</f>
        <v/>
      </c>
      <c r="BS18" s="88">
        <f>'IMPERMEABILIZAÇÃO'!E68</f>
        <v/>
      </c>
      <c r="BT18" s="88">
        <f>'IMPERMEABILIZAÇÃO'!E69</f>
        <v/>
      </c>
      <c r="BU18" s="88">
        <f>'IMPERMEABILIZAÇÃO'!E70</f>
        <v/>
      </c>
      <c r="BV18" s="88">
        <f>'IMPERMEABILIZAÇÃO'!E71</f>
        <v/>
      </c>
      <c r="BW18" s="88">
        <f>'IMPERMEABILIZAÇÃO'!E72</f>
        <v/>
      </c>
      <c r="BX18" s="88">
        <f>'IMPERMEABILIZAÇÃO'!E73</f>
        <v/>
      </c>
      <c r="BY18" s="88">
        <f>'IMPERMEABILIZAÇÃO'!E74</f>
        <v/>
      </c>
      <c r="BZ18" s="88">
        <f>'IMPERMEABILIZAÇÃO'!E75</f>
        <v/>
      </c>
      <c r="CA18" s="88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107">
        <f>'INST. INC'!$K$5</f>
        <v/>
      </c>
      <c r="E19" s="49">
        <f>SUM(H19:CA19)</f>
        <v/>
      </c>
      <c r="F19" s="49">
        <f>IF(D19="","",D19-E19)</f>
        <v/>
      </c>
      <c r="H19" s="88">
        <f>'INST. INC'!E5</f>
        <v/>
      </c>
      <c r="I19" s="88">
        <f>'INST. INC'!E6</f>
        <v/>
      </c>
      <c r="J19" s="88">
        <f>'INST. INC'!E7</f>
        <v/>
      </c>
      <c r="K19" s="88">
        <f>'INST. INC'!E8</f>
        <v/>
      </c>
      <c r="L19" s="88">
        <f>'INST. INC'!E9</f>
        <v/>
      </c>
      <c r="M19" s="88">
        <f>'INST. INC'!E10</f>
        <v/>
      </c>
      <c r="N19" s="88">
        <f>'INST. INC'!E11</f>
        <v/>
      </c>
      <c r="O19" s="88">
        <f>'INST. INC'!E12</f>
        <v/>
      </c>
      <c r="P19" s="88">
        <f>'INST. INC'!E13</f>
        <v/>
      </c>
      <c r="Q19" s="88">
        <f>'INST. INC'!E14</f>
        <v/>
      </c>
      <c r="R19" s="88">
        <f>'INST. INC'!E15</f>
        <v/>
      </c>
      <c r="S19" s="88">
        <f>'INST. INC'!E16</f>
        <v/>
      </c>
      <c r="T19" s="88">
        <f>'INST. INC'!E17</f>
        <v/>
      </c>
      <c r="U19" s="88">
        <f>'INST. INC'!E18</f>
        <v/>
      </c>
      <c r="V19" s="88">
        <f>'INST. INC'!E19</f>
        <v/>
      </c>
      <c r="W19" s="88">
        <f>'INST. INC'!E20</f>
        <v/>
      </c>
      <c r="X19" s="88">
        <f>'INST. INC'!E21</f>
        <v/>
      </c>
      <c r="Y19" s="88">
        <f>'INST. INC'!E22</f>
        <v/>
      </c>
      <c r="Z19" s="88">
        <f>'INST. INC'!E23</f>
        <v/>
      </c>
      <c r="AA19" s="88">
        <f>'INST. INC'!E24</f>
        <v/>
      </c>
      <c r="AB19" s="88">
        <f>'INST. INC'!E25</f>
        <v/>
      </c>
      <c r="AC19" s="88">
        <f>'INST. INC'!E26</f>
        <v/>
      </c>
      <c r="AD19" s="88">
        <f>'INST. INC'!E27</f>
        <v/>
      </c>
      <c r="AE19" s="88">
        <f>'INST. INC'!E28</f>
        <v/>
      </c>
      <c r="AF19" s="88">
        <f>'INST. INC'!E29</f>
        <v/>
      </c>
      <c r="AG19" s="88">
        <f>'INST. INC'!E30</f>
        <v/>
      </c>
      <c r="AH19" s="88">
        <f>'INST. INC'!E31</f>
        <v/>
      </c>
      <c r="AI19" s="88">
        <f>'INST. INC'!E32</f>
        <v/>
      </c>
      <c r="AJ19" s="88">
        <f>'INST. INC'!E33</f>
        <v/>
      </c>
      <c r="AK19" s="88">
        <f>'INST. INC'!E34</f>
        <v/>
      </c>
      <c r="AL19" s="88">
        <f>'INST. INC'!E35</f>
        <v/>
      </c>
      <c r="AM19" s="88">
        <f>'INST. INC'!E36</f>
        <v/>
      </c>
      <c r="AN19" s="88">
        <f>'INST. INC'!E37</f>
        <v/>
      </c>
      <c r="AO19" s="88">
        <f>'INST. INC'!E38</f>
        <v/>
      </c>
      <c r="AP19" s="88">
        <f>'INST. INC'!E39</f>
        <v/>
      </c>
      <c r="AQ19" s="88">
        <f>'INST. INC'!E40</f>
        <v/>
      </c>
      <c r="AR19" s="88">
        <f>'INST. INC'!E41</f>
        <v/>
      </c>
      <c r="AS19" s="88">
        <f>'INST. INC'!E42</f>
        <v/>
      </c>
      <c r="AT19" s="88">
        <f>'INST. INC'!E43</f>
        <v/>
      </c>
      <c r="AU19" s="88">
        <f>'INST. INC'!E44</f>
        <v/>
      </c>
      <c r="AV19" s="88">
        <f>'INST. INC'!E45</f>
        <v/>
      </c>
      <c r="AW19" s="88">
        <f>'INST. INC'!E46</f>
        <v/>
      </c>
      <c r="AX19" s="88">
        <f>'INST. INC'!E47</f>
        <v/>
      </c>
      <c r="AY19" s="88">
        <f>'INST. INC'!E48</f>
        <v/>
      </c>
      <c r="AZ19" s="88">
        <f>'INST. INC'!E49</f>
        <v/>
      </c>
      <c r="BA19" s="88">
        <f>'INST. INC'!E50</f>
        <v/>
      </c>
      <c r="BB19" s="88">
        <f>'INST. INC'!E51</f>
        <v/>
      </c>
      <c r="BC19" s="88">
        <f>'INST. INC'!E52</f>
        <v/>
      </c>
      <c r="BD19" s="88">
        <f>'INST. INC'!E53</f>
        <v/>
      </c>
      <c r="BE19" s="88">
        <f>'INST. INC'!E54</f>
        <v/>
      </c>
      <c r="BF19" s="88">
        <f>'INST. INC'!E55</f>
        <v/>
      </c>
      <c r="BG19" s="88">
        <f>'INST. INC'!E56</f>
        <v/>
      </c>
      <c r="BH19" s="88">
        <f>'INST. INC'!E57</f>
        <v/>
      </c>
      <c r="BI19" s="88">
        <f>'INST. INC'!E58</f>
        <v/>
      </c>
      <c r="BJ19" s="88">
        <f>'INST. INC'!E59</f>
        <v/>
      </c>
      <c r="BK19" s="88">
        <f>'INST. INC'!E60</f>
        <v/>
      </c>
      <c r="BL19" s="88">
        <f>'INST. INC'!E61</f>
        <v/>
      </c>
      <c r="BM19" s="88">
        <f>'INST. INC'!E62</f>
        <v/>
      </c>
      <c r="BN19" s="88">
        <f>'INST. INC'!E63</f>
        <v/>
      </c>
      <c r="BO19" s="88">
        <f>'INST. INC'!E64</f>
        <v/>
      </c>
      <c r="BP19" s="88">
        <f>'INST. INC'!E65</f>
        <v/>
      </c>
      <c r="BQ19" s="88">
        <f>'INST. INC'!E66</f>
        <v/>
      </c>
      <c r="BR19" s="88">
        <f>'INST. INC'!E67</f>
        <v/>
      </c>
      <c r="BS19" s="88">
        <f>'INST. INC'!E68</f>
        <v/>
      </c>
      <c r="BT19" s="88">
        <f>'INST. INC'!E69</f>
        <v/>
      </c>
      <c r="BU19" s="88">
        <f>'INST. INC'!E70</f>
        <v/>
      </c>
      <c r="BV19" s="88">
        <f>'INST. INC'!E71</f>
        <v/>
      </c>
      <c r="BW19" s="88">
        <f>'INST. INC'!E72</f>
        <v/>
      </c>
      <c r="BX19" s="88">
        <f>'INST. INC'!E73</f>
        <v/>
      </c>
      <c r="BY19" s="88">
        <f>'INST. INC'!E74</f>
        <v/>
      </c>
      <c r="BZ19" s="88">
        <f>'INST. INC'!E75</f>
        <v/>
      </c>
      <c r="CA19" s="88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107">
        <f>'INST. ELÉTRICA'!$K$5</f>
        <v/>
      </c>
      <c r="E20" s="49">
        <f>SUM(H20:CA20)</f>
        <v/>
      </c>
      <c r="F20" s="49">
        <f>IF(D20="","",D20-E20)</f>
        <v/>
      </c>
      <c r="H20" s="88">
        <f>'INST. ELÉTRICA'!E5</f>
        <v/>
      </c>
      <c r="I20" s="88">
        <f>'INST. ELÉTRICA'!E6</f>
        <v/>
      </c>
      <c r="J20" s="88">
        <f>'INST. ELÉTRICA'!E7</f>
        <v/>
      </c>
      <c r="K20" s="88">
        <f>'INST. ELÉTRICA'!E8</f>
        <v/>
      </c>
      <c r="L20" s="88">
        <f>'INST. ELÉTRICA'!E9</f>
        <v/>
      </c>
      <c r="M20" s="88">
        <f>'INST. ELÉTRICA'!E10</f>
        <v/>
      </c>
      <c r="N20" s="88">
        <f>'INST. ELÉTRICA'!E11</f>
        <v/>
      </c>
      <c r="O20" s="88">
        <f>'INST. ELÉTRICA'!E12</f>
        <v/>
      </c>
      <c r="P20" s="88">
        <f>'INST. ELÉTRICA'!E13</f>
        <v/>
      </c>
      <c r="Q20" s="88">
        <f>'INST. ELÉTRICA'!E14</f>
        <v/>
      </c>
      <c r="R20" s="88">
        <f>'INST. ELÉTRICA'!E15</f>
        <v/>
      </c>
      <c r="S20" s="88">
        <f>'INST. ELÉTRICA'!E16</f>
        <v/>
      </c>
      <c r="T20" s="88">
        <f>'INST. ELÉTRICA'!E17</f>
        <v/>
      </c>
      <c r="U20" s="88">
        <f>'INST. ELÉTRICA'!E18</f>
        <v/>
      </c>
      <c r="V20" s="88">
        <f>'INST. ELÉTRICA'!E19</f>
        <v/>
      </c>
      <c r="W20" s="88">
        <f>'INST. ELÉTRICA'!E20</f>
        <v/>
      </c>
      <c r="X20" s="88">
        <f>'INST. ELÉTRICA'!E21</f>
        <v/>
      </c>
      <c r="Y20" s="88">
        <f>'INST. ELÉTRICA'!E22</f>
        <v/>
      </c>
      <c r="Z20" s="88">
        <f>'INST. ELÉTRICA'!E23</f>
        <v/>
      </c>
      <c r="AA20" s="88">
        <f>'INST. ELÉTRICA'!E24</f>
        <v/>
      </c>
      <c r="AB20" s="88">
        <f>'INST. ELÉTRICA'!E25</f>
        <v/>
      </c>
      <c r="AC20" s="88">
        <f>'INST. ELÉTRICA'!E26</f>
        <v/>
      </c>
      <c r="AD20" s="88">
        <f>'INST. ELÉTRICA'!E27</f>
        <v/>
      </c>
      <c r="AE20" s="88">
        <f>'INST. ELÉTRICA'!E28</f>
        <v/>
      </c>
      <c r="AF20" s="88">
        <f>'INST. ELÉTRICA'!E29</f>
        <v/>
      </c>
      <c r="AG20" s="88">
        <f>'INST. ELÉTRICA'!E30</f>
        <v/>
      </c>
      <c r="AH20" s="88">
        <f>'INST. ELÉTRICA'!E31</f>
        <v/>
      </c>
      <c r="AI20" s="88">
        <f>'INST. ELÉTRICA'!E32</f>
        <v/>
      </c>
      <c r="AJ20" s="88">
        <f>'INST. ELÉTRICA'!E33</f>
        <v/>
      </c>
      <c r="AK20" s="88">
        <f>'INST. ELÉTRICA'!E34</f>
        <v/>
      </c>
      <c r="AL20" s="88">
        <f>'INST. ELÉTRICA'!E35</f>
        <v/>
      </c>
      <c r="AM20" s="88">
        <f>'INST. ELÉTRICA'!E36</f>
        <v/>
      </c>
      <c r="AN20" s="88">
        <f>'INST. ELÉTRICA'!E37</f>
        <v/>
      </c>
      <c r="AO20" s="88">
        <f>'INST. ELÉTRICA'!E38</f>
        <v/>
      </c>
      <c r="AP20" s="88">
        <f>'INST. ELÉTRICA'!E39</f>
        <v/>
      </c>
      <c r="AQ20" s="88">
        <f>'INST. ELÉTRICA'!E40</f>
        <v/>
      </c>
      <c r="AR20" s="88">
        <f>'INST. ELÉTRICA'!E41</f>
        <v/>
      </c>
      <c r="AS20" s="88">
        <f>'INST. ELÉTRICA'!E42</f>
        <v/>
      </c>
      <c r="AT20" s="88">
        <f>'INST. ELÉTRICA'!E43</f>
        <v/>
      </c>
      <c r="AU20" s="88">
        <f>'INST. ELÉTRICA'!E44</f>
        <v/>
      </c>
      <c r="AV20" s="88">
        <f>'INST. ELÉTRICA'!E45</f>
        <v/>
      </c>
      <c r="AW20" s="88">
        <f>'INST. ELÉTRICA'!E46</f>
        <v/>
      </c>
      <c r="AX20" s="88">
        <f>'INST. ELÉTRICA'!E47</f>
        <v/>
      </c>
      <c r="AY20" s="88">
        <f>'INST. ELÉTRICA'!E48</f>
        <v/>
      </c>
      <c r="AZ20" s="88">
        <f>'INST. ELÉTRICA'!E49</f>
        <v/>
      </c>
      <c r="BA20" s="88">
        <f>'INST. ELÉTRICA'!E50</f>
        <v/>
      </c>
      <c r="BB20" s="88">
        <f>'INST. ELÉTRICA'!E51</f>
        <v/>
      </c>
      <c r="BC20" s="88">
        <f>'INST. ELÉTRICA'!E52</f>
        <v/>
      </c>
      <c r="BD20" s="88">
        <f>'INST. ELÉTRICA'!E53</f>
        <v/>
      </c>
      <c r="BE20" s="88">
        <f>'INST. ELÉTRICA'!E54</f>
        <v/>
      </c>
      <c r="BF20" s="88">
        <f>'INST. ELÉTRICA'!E55</f>
        <v/>
      </c>
      <c r="BG20" s="88">
        <f>'INST. ELÉTRICA'!E56</f>
        <v/>
      </c>
      <c r="BH20" s="88">
        <f>'INST. ELÉTRICA'!E57</f>
        <v/>
      </c>
      <c r="BI20" s="88">
        <f>'INST. ELÉTRICA'!E58</f>
        <v/>
      </c>
      <c r="BJ20" s="88">
        <f>'INST. ELÉTRICA'!E59</f>
        <v/>
      </c>
      <c r="BK20" s="88">
        <f>'INST. ELÉTRICA'!E60</f>
        <v/>
      </c>
      <c r="BL20" s="88">
        <f>'INST. ELÉTRICA'!E61</f>
        <v/>
      </c>
      <c r="BM20" s="88">
        <f>'INST. ELÉTRICA'!E62</f>
        <v/>
      </c>
      <c r="BN20" s="88">
        <f>'INST. ELÉTRICA'!E63</f>
        <v/>
      </c>
      <c r="BO20" s="88">
        <f>'INST. ELÉTRICA'!E64</f>
        <v/>
      </c>
      <c r="BP20" s="88">
        <f>'INST. ELÉTRICA'!E65</f>
        <v/>
      </c>
      <c r="BQ20" s="88">
        <f>'INST. ELÉTRICA'!E66</f>
        <v/>
      </c>
      <c r="BR20" s="88">
        <f>'INST. ELÉTRICA'!E67</f>
        <v/>
      </c>
      <c r="BS20" s="88">
        <f>'INST. ELÉTRICA'!E68</f>
        <v/>
      </c>
      <c r="BT20" s="88">
        <f>'INST. ELÉTRICA'!E69</f>
        <v/>
      </c>
      <c r="BU20" s="88">
        <f>'INST. ELÉTRICA'!E70</f>
        <v/>
      </c>
      <c r="BV20" s="88">
        <f>'INST. ELÉTRICA'!E71</f>
        <v/>
      </c>
      <c r="BW20" s="88">
        <f>'INST. ELÉTRICA'!E72</f>
        <v/>
      </c>
      <c r="BX20" s="88">
        <f>'INST. ELÉTRICA'!E73</f>
        <v/>
      </c>
      <c r="BY20" s="88">
        <f>'INST. ELÉTRICA'!E74</f>
        <v/>
      </c>
      <c r="BZ20" s="88">
        <f>'INST. ELÉTRICA'!E75</f>
        <v/>
      </c>
      <c r="CA20" s="88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107">
        <f>'INST. ESP'!$K$5</f>
        <v/>
      </c>
      <c r="E21" s="49">
        <f>SUM(H21:CA21)</f>
        <v/>
      </c>
      <c r="F21" s="49">
        <f>IF(D21="","",D21-E21)</f>
        <v/>
      </c>
      <c r="H21" s="88">
        <f>'INST. ESP'!E5</f>
        <v/>
      </c>
      <c r="I21" s="88">
        <f>'INST. ESP'!E6</f>
        <v/>
      </c>
      <c r="J21" s="88">
        <f>'INST. ESP'!E7</f>
        <v/>
      </c>
      <c r="K21" s="88">
        <f>'INST. ESP'!E8</f>
        <v/>
      </c>
      <c r="L21" s="88">
        <f>'INST. ESP'!E9</f>
        <v/>
      </c>
      <c r="M21" s="88">
        <f>'INST. ESP'!E10</f>
        <v/>
      </c>
      <c r="N21" s="88">
        <f>'INST. ESP'!E11</f>
        <v/>
      </c>
      <c r="O21" s="88">
        <f>'INST. ESP'!E12</f>
        <v/>
      </c>
      <c r="P21" s="88">
        <f>'INST. ESP'!E13</f>
        <v/>
      </c>
      <c r="Q21" s="88">
        <f>'INST. ESP'!E14</f>
        <v/>
      </c>
      <c r="R21" s="88">
        <f>'INST. ESP'!E15</f>
        <v/>
      </c>
      <c r="S21" s="88">
        <f>'INST. ESP'!E16</f>
        <v/>
      </c>
      <c r="T21" s="88">
        <f>'INST. ESP'!E17</f>
        <v/>
      </c>
      <c r="U21" s="88">
        <f>'INST. ESP'!E18</f>
        <v/>
      </c>
      <c r="V21" s="88">
        <f>'INST. ESP'!E19</f>
        <v/>
      </c>
      <c r="W21" s="88">
        <f>'INST. ESP'!E20</f>
        <v/>
      </c>
      <c r="X21" s="88">
        <f>'INST. ESP'!E21</f>
        <v/>
      </c>
      <c r="Y21" s="88">
        <f>'INST. ESP'!E22</f>
        <v/>
      </c>
      <c r="Z21" s="88">
        <f>'INST. ESP'!E23</f>
        <v/>
      </c>
      <c r="AA21" s="88">
        <f>'INST. ESP'!E24</f>
        <v/>
      </c>
      <c r="AB21" s="88">
        <f>'INST. ESP'!E25</f>
        <v/>
      </c>
      <c r="AC21" s="88">
        <f>'INST. ESP'!E26</f>
        <v/>
      </c>
      <c r="AD21" s="88">
        <f>'INST. ESP'!E27</f>
        <v/>
      </c>
      <c r="AE21" s="88">
        <f>'INST. ESP'!E28</f>
        <v/>
      </c>
      <c r="AF21" s="88">
        <f>'INST. ESP'!E29</f>
        <v/>
      </c>
      <c r="AG21" s="88">
        <f>'INST. ESP'!E30</f>
        <v/>
      </c>
      <c r="AH21" s="88">
        <f>'INST. ESP'!E31</f>
        <v/>
      </c>
      <c r="AI21" s="88">
        <f>'INST. ESP'!E32</f>
        <v/>
      </c>
      <c r="AJ21" s="88">
        <f>'INST. ESP'!E33</f>
        <v/>
      </c>
      <c r="AK21" s="88">
        <f>'INST. ESP'!E34</f>
        <v/>
      </c>
      <c r="AL21" s="88">
        <f>'INST. ESP'!E35</f>
        <v/>
      </c>
      <c r="AM21" s="88">
        <f>'INST. ESP'!E36</f>
        <v/>
      </c>
      <c r="AN21" s="88">
        <f>'INST. ESP'!E37</f>
        <v/>
      </c>
      <c r="AO21" s="88">
        <f>'INST. ESP'!E38</f>
        <v/>
      </c>
      <c r="AP21" s="88">
        <f>'INST. ESP'!E39</f>
        <v/>
      </c>
      <c r="AQ21" s="88">
        <f>'INST. ESP'!E40</f>
        <v/>
      </c>
      <c r="AR21" s="88">
        <f>'INST. ESP'!E41</f>
        <v/>
      </c>
      <c r="AS21" s="88">
        <f>'INST. ESP'!E42</f>
        <v/>
      </c>
      <c r="AT21" s="88">
        <f>'INST. ESP'!E43</f>
        <v/>
      </c>
      <c r="AU21" s="88">
        <f>'INST. ESP'!E44</f>
        <v/>
      </c>
      <c r="AV21" s="88">
        <f>'INST. ESP'!E45</f>
        <v/>
      </c>
      <c r="AW21" s="88">
        <f>'INST. ESP'!E46</f>
        <v/>
      </c>
      <c r="AX21" s="88">
        <f>'INST. ESP'!E47</f>
        <v/>
      </c>
      <c r="AY21" s="88">
        <f>'INST. ESP'!E48</f>
        <v/>
      </c>
      <c r="AZ21" s="88">
        <f>'INST. ESP'!E49</f>
        <v/>
      </c>
      <c r="BA21" s="88">
        <f>'INST. ESP'!E50</f>
        <v/>
      </c>
      <c r="BB21" s="88">
        <f>'INST. ESP'!E51</f>
        <v/>
      </c>
      <c r="BC21" s="88">
        <f>'INST. ESP'!E52</f>
        <v/>
      </c>
      <c r="BD21" s="88">
        <f>'INST. ESP'!E53</f>
        <v/>
      </c>
      <c r="BE21" s="88">
        <f>'INST. ESP'!E54</f>
        <v/>
      </c>
      <c r="BF21" s="88">
        <f>'INST. ESP'!E55</f>
        <v/>
      </c>
      <c r="BG21" s="88">
        <f>'INST. ESP'!E56</f>
        <v/>
      </c>
      <c r="BH21" s="88">
        <f>'INST. ESP'!E57</f>
        <v/>
      </c>
      <c r="BI21" s="88">
        <f>'INST. ESP'!E58</f>
        <v/>
      </c>
      <c r="BJ21" s="88">
        <f>'INST. ESP'!E59</f>
        <v/>
      </c>
      <c r="BK21" s="88">
        <f>'INST. ESP'!E60</f>
        <v/>
      </c>
      <c r="BL21" s="88">
        <f>'INST. ESP'!E61</f>
        <v/>
      </c>
      <c r="BM21" s="88">
        <f>'INST. ESP'!E62</f>
        <v/>
      </c>
      <c r="BN21" s="88">
        <f>'INST. ESP'!E63</f>
        <v/>
      </c>
      <c r="BO21" s="88">
        <f>'INST. ESP'!E64</f>
        <v/>
      </c>
      <c r="BP21" s="88">
        <f>'INST. ESP'!E65</f>
        <v/>
      </c>
      <c r="BQ21" s="88">
        <f>'INST. ESP'!E66</f>
        <v/>
      </c>
      <c r="BR21" s="88">
        <f>'INST. ESP'!E67</f>
        <v/>
      </c>
      <c r="BS21" s="88">
        <f>'INST. ESP'!E68</f>
        <v/>
      </c>
      <c r="BT21" s="88">
        <f>'INST. ESP'!E69</f>
        <v/>
      </c>
      <c r="BU21" s="88">
        <f>'INST. ESP'!E70</f>
        <v/>
      </c>
      <c r="BV21" s="88">
        <f>'INST. ESP'!E71</f>
        <v/>
      </c>
      <c r="BW21" s="88">
        <f>'INST. ESP'!E72</f>
        <v/>
      </c>
      <c r="BX21" s="88">
        <f>'INST. ESP'!E73</f>
        <v/>
      </c>
      <c r="BY21" s="88">
        <f>'INST. ESP'!E74</f>
        <v/>
      </c>
      <c r="BZ21" s="88">
        <f>'INST. ESP'!E75</f>
        <v/>
      </c>
      <c r="CA21" s="88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107">
        <f>'INST. HIDRO'!$K$5</f>
        <v/>
      </c>
      <c r="E22" s="49">
        <f>SUM(H22:CA22)</f>
        <v/>
      </c>
      <c r="F22" s="49">
        <f>IF(D22="","",D22-E22)</f>
        <v/>
      </c>
      <c r="H22" s="88">
        <f>'INST. HIDRO'!E5</f>
        <v/>
      </c>
      <c r="I22" s="88">
        <f>'INST. HIDRO'!E6</f>
        <v/>
      </c>
      <c r="J22" s="88">
        <f>'INST. HIDRO'!E7</f>
        <v/>
      </c>
      <c r="K22" s="88">
        <f>'INST. HIDRO'!E8</f>
        <v/>
      </c>
      <c r="L22" s="88">
        <f>'INST. HIDRO'!E9</f>
        <v/>
      </c>
      <c r="M22" s="88">
        <f>'INST. HIDRO'!E10</f>
        <v/>
      </c>
      <c r="N22" s="88">
        <f>'INST. HIDRO'!E11</f>
        <v/>
      </c>
      <c r="O22" s="88">
        <f>'INST. HIDRO'!E12</f>
        <v/>
      </c>
      <c r="P22" s="88">
        <f>'INST. HIDRO'!E13</f>
        <v/>
      </c>
      <c r="Q22" s="88">
        <f>'INST. HIDRO'!E14</f>
        <v/>
      </c>
      <c r="R22" s="88">
        <f>'INST. HIDRO'!E15</f>
        <v/>
      </c>
      <c r="S22" s="88">
        <f>'INST. HIDRO'!E16</f>
        <v/>
      </c>
      <c r="T22" s="88">
        <f>'INST. HIDRO'!E17</f>
        <v/>
      </c>
      <c r="U22" s="88">
        <f>'INST. HIDRO'!E18</f>
        <v/>
      </c>
      <c r="V22" s="88">
        <f>'INST. HIDRO'!E19</f>
        <v/>
      </c>
      <c r="W22" s="88">
        <f>'INST. HIDRO'!E20</f>
        <v/>
      </c>
      <c r="X22" s="88">
        <f>'INST. HIDRO'!E21</f>
        <v/>
      </c>
      <c r="Y22" s="88">
        <f>'INST. HIDRO'!E22</f>
        <v/>
      </c>
      <c r="Z22" s="88">
        <f>'INST. HIDRO'!E23</f>
        <v/>
      </c>
      <c r="AA22" s="88">
        <f>'INST. HIDRO'!E24</f>
        <v/>
      </c>
      <c r="AB22" s="88">
        <f>'INST. HIDRO'!E25</f>
        <v/>
      </c>
      <c r="AC22" s="88">
        <f>'INST. HIDRO'!E26</f>
        <v/>
      </c>
      <c r="AD22" s="88">
        <f>'INST. HIDRO'!E27</f>
        <v/>
      </c>
      <c r="AE22" s="88">
        <f>'INST. HIDRO'!E28</f>
        <v/>
      </c>
      <c r="AF22" s="88">
        <f>'INST. HIDRO'!E29</f>
        <v/>
      </c>
      <c r="AG22" s="88">
        <f>'INST. HIDRO'!E30</f>
        <v/>
      </c>
      <c r="AH22" s="88">
        <f>'INST. HIDRO'!E31</f>
        <v/>
      </c>
      <c r="AI22" s="88">
        <f>'INST. HIDRO'!E32</f>
        <v/>
      </c>
      <c r="AJ22" s="88">
        <f>'INST. HIDRO'!E33</f>
        <v/>
      </c>
      <c r="AK22" s="88">
        <f>'INST. HIDRO'!E34</f>
        <v/>
      </c>
      <c r="AL22" s="88">
        <f>'INST. HIDRO'!E35</f>
        <v/>
      </c>
      <c r="AM22" s="88">
        <f>'INST. HIDRO'!E36</f>
        <v/>
      </c>
      <c r="AN22" s="88">
        <f>'INST. HIDRO'!E37</f>
        <v/>
      </c>
      <c r="AO22" s="88">
        <f>'INST. HIDRO'!E38</f>
        <v/>
      </c>
      <c r="AP22" s="88">
        <f>'INST. HIDRO'!E39</f>
        <v/>
      </c>
      <c r="AQ22" s="88">
        <f>'INST. HIDRO'!E40</f>
        <v/>
      </c>
      <c r="AR22" s="88">
        <f>'INST. HIDRO'!E41</f>
        <v/>
      </c>
      <c r="AS22" s="88">
        <f>'INST. HIDRO'!E42</f>
        <v/>
      </c>
      <c r="AT22" s="88">
        <f>'INST. HIDRO'!E43</f>
        <v/>
      </c>
      <c r="AU22" s="88">
        <f>'INST. HIDRO'!E44</f>
        <v/>
      </c>
      <c r="AV22" s="88">
        <f>'INST. HIDRO'!E45</f>
        <v/>
      </c>
      <c r="AW22" s="88">
        <f>'INST. HIDRO'!E46</f>
        <v/>
      </c>
      <c r="AX22" s="88">
        <f>'INST. HIDRO'!E47</f>
        <v/>
      </c>
      <c r="AY22" s="88">
        <f>'INST. HIDRO'!E48</f>
        <v/>
      </c>
      <c r="AZ22" s="88">
        <f>'INST. HIDRO'!E49</f>
        <v/>
      </c>
      <c r="BA22" s="88">
        <f>'INST. HIDRO'!E50</f>
        <v/>
      </c>
      <c r="BB22" s="88">
        <f>'INST. HIDRO'!E51</f>
        <v/>
      </c>
      <c r="BC22" s="88">
        <f>'INST. HIDRO'!E52</f>
        <v/>
      </c>
      <c r="BD22" s="88">
        <f>'INST. HIDRO'!E53</f>
        <v/>
      </c>
      <c r="BE22" s="88">
        <f>'INST. HIDRO'!E54</f>
        <v/>
      </c>
      <c r="BF22" s="88">
        <f>'INST. HIDRO'!E55</f>
        <v/>
      </c>
      <c r="BG22" s="88">
        <f>'INST. HIDRO'!E56</f>
        <v/>
      </c>
      <c r="BH22" s="88">
        <f>'INST. HIDRO'!E57</f>
        <v/>
      </c>
      <c r="BI22" s="88">
        <f>'INST. HIDRO'!E58</f>
        <v/>
      </c>
      <c r="BJ22" s="88">
        <f>'INST. HIDRO'!E59</f>
        <v/>
      </c>
      <c r="BK22" s="88">
        <f>'INST. HIDRO'!E60</f>
        <v/>
      </c>
      <c r="BL22" s="88">
        <f>'INST. HIDRO'!E61</f>
        <v/>
      </c>
      <c r="BM22" s="88">
        <f>'INST. HIDRO'!E62</f>
        <v/>
      </c>
      <c r="BN22" s="88">
        <f>'INST. HIDRO'!E63</f>
        <v/>
      </c>
      <c r="BO22" s="88">
        <f>'INST. HIDRO'!E64</f>
        <v/>
      </c>
      <c r="BP22" s="88">
        <f>'INST. HIDRO'!E65</f>
        <v/>
      </c>
      <c r="BQ22" s="88">
        <f>'INST. HIDRO'!E66</f>
        <v/>
      </c>
      <c r="BR22" s="88">
        <f>'INST. HIDRO'!E67</f>
        <v/>
      </c>
      <c r="BS22" s="88">
        <f>'INST. HIDRO'!E68</f>
        <v/>
      </c>
      <c r="BT22" s="88">
        <f>'INST. HIDRO'!E69</f>
        <v/>
      </c>
      <c r="BU22" s="88">
        <f>'INST. HIDRO'!E70</f>
        <v/>
      </c>
      <c r="BV22" s="88">
        <f>'INST. HIDRO'!E71</f>
        <v/>
      </c>
      <c r="BW22" s="88">
        <f>'INST. HIDRO'!E72</f>
        <v/>
      </c>
      <c r="BX22" s="88">
        <f>'INST. HIDRO'!E73</f>
        <v/>
      </c>
      <c r="BY22" s="88">
        <f>'INST. HIDRO'!E74</f>
        <v/>
      </c>
      <c r="BZ22" s="88">
        <f>'INST. HIDRO'!E75</f>
        <v/>
      </c>
      <c r="CA22" s="88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107">
        <f>'LOUÇAS'!$K$5</f>
        <v/>
      </c>
      <c r="E24" s="49">
        <f>SUM(H24:CA24)</f>
        <v/>
      </c>
      <c r="F24" s="49">
        <f>IF(D24="","",D24-E24)</f>
        <v/>
      </c>
      <c r="H24" s="88">
        <f>'LOUÇAS'!E5</f>
        <v/>
      </c>
      <c r="I24" s="88">
        <f>'LOUÇAS'!E6</f>
        <v/>
      </c>
      <c r="J24" s="88">
        <f>'LOUÇAS'!E7</f>
        <v/>
      </c>
      <c r="K24" s="88">
        <f>'LOUÇAS'!E8</f>
        <v/>
      </c>
      <c r="L24" s="88">
        <f>'LOUÇAS'!E9</f>
        <v/>
      </c>
      <c r="M24" s="88">
        <f>'LOUÇAS'!E10</f>
        <v/>
      </c>
      <c r="N24" s="88">
        <f>'LOUÇAS'!E11</f>
        <v/>
      </c>
      <c r="O24" s="88">
        <f>'LOUÇAS'!E12</f>
        <v/>
      </c>
      <c r="P24" s="88">
        <f>'LOUÇAS'!E13</f>
        <v/>
      </c>
      <c r="Q24" s="88">
        <f>'LOUÇAS'!E14</f>
        <v/>
      </c>
      <c r="R24" s="88">
        <f>'LOUÇAS'!E15</f>
        <v/>
      </c>
      <c r="S24" s="88">
        <f>'LOUÇAS'!E16</f>
        <v/>
      </c>
      <c r="T24" s="88">
        <f>'LOUÇAS'!E17</f>
        <v/>
      </c>
      <c r="U24" s="88">
        <f>'LOUÇAS'!E18</f>
        <v/>
      </c>
      <c r="V24" s="88">
        <f>'LOUÇAS'!E19</f>
        <v/>
      </c>
      <c r="W24" s="88">
        <f>'LOUÇAS'!E20</f>
        <v/>
      </c>
      <c r="X24" s="88">
        <f>'LOUÇAS'!E21</f>
        <v/>
      </c>
      <c r="Y24" s="88">
        <f>'LOUÇAS'!E22</f>
        <v/>
      </c>
      <c r="Z24" s="88">
        <f>'LOUÇAS'!E23</f>
        <v/>
      </c>
      <c r="AA24" s="88">
        <f>'LOUÇAS'!E24</f>
        <v/>
      </c>
      <c r="AB24" s="88">
        <f>'LOUÇAS'!E25</f>
        <v/>
      </c>
      <c r="AC24" s="88">
        <f>'LOUÇAS'!E26</f>
        <v/>
      </c>
      <c r="AD24" s="88">
        <f>'LOUÇAS'!E27</f>
        <v/>
      </c>
      <c r="AE24" s="88">
        <f>'LOUÇAS'!E28</f>
        <v/>
      </c>
      <c r="AF24" s="88">
        <f>'LOUÇAS'!E29</f>
        <v/>
      </c>
      <c r="AG24" s="88">
        <f>'LOUÇAS'!E30</f>
        <v/>
      </c>
      <c r="AH24" s="88">
        <f>'LOUÇAS'!E31</f>
        <v/>
      </c>
      <c r="AI24" s="88">
        <f>'LOUÇAS'!E32</f>
        <v/>
      </c>
      <c r="AJ24" s="88">
        <f>'LOUÇAS'!E33</f>
        <v/>
      </c>
      <c r="AK24" s="88">
        <f>'LOUÇAS'!E34</f>
        <v/>
      </c>
      <c r="AL24" s="88">
        <f>'LOUÇAS'!E35</f>
        <v/>
      </c>
      <c r="AM24" s="88">
        <f>'LOUÇAS'!E36</f>
        <v/>
      </c>
      <c r="AN24" s="88">
        <f>'LOUÇAS'!E37</f>
        <v/>
      </c>
      <c r="AO24" s="88">
        <f>'LOUÇAS'!E38</f>
        <v/>
      </c>
      <c r="AP24" s="88">
        <f>'LOUÇAS'!E39</f>
        <v/>
      </c>
      <c r="AQ24" s="88">
        <f>'LOUÇAS'!E40</f>
        <v/>
      </c>
      <c r="AR24" s="88">
        <f>'LOUÇAS'!E41</f>
        <v/>
      </c>
      <c r="AS24" s="88">
        <f>'LOUÇAS'!E42</f>
        <v/>
      </c>
      <c r="AT24" s="88">
        <f>'LOUÇAS'!E43</f>
        <v/>
      </c>
      <c r="AU24" s="88">
        <f>'LOUÇAS'!E44</f>
        <v/>
      </c>
      <c r="AV24" s="88">
        <f>'LOUÇAS'!E45</f>
        <v/>
      </c>
      <c r="AW24" s="88">
        <f>'LOUÇAS'!E46</f>
        <v/>
      </c>
      <c r="AX24" s="88">
        <f>'LOUÇAS'!E47</f>
        <v/>
      </c>
      <c r="AY24" s="88">
        <f>'LOUÇAS'!E48</f>
        <v/>
      </c>
      <c r="AZ24" s="88">
        <f>'LOUÇAS'!E49</f>
        <v/>
      </c>
      <c r="BA24" s="88">
        <f>'LOUÇAS'!E50</f>
        <v/>
      </c>
      <c r="BB24" s="88">
        <f>'LOUÇAS'!E51</f>
        <v/>
      </c>
      <c r="BC24" s="88">
        <f>'LOUÇAS'!E52</f>
        <v/>
      </c>
      <c r="BD24" s="88">
        <f>'LOUÇAS'!E53</f>
        <v/>
      </c>
      <c r="BE24" s="88">
        <f>'LOUÇAS'!E54</f>
        <v/>
      </c>
      <c r="BF24" s="88">
        <f>'LOUÇAS'!E55</f>
        <v/>
      </c>
      <c r="BG24" s="88">
        <f>'LOUÇAS'!E56</f>
        <v/>
      </c>
      <c r="BH24" s="88">
        <f>'LOUÇAS'!E57</f>
        <v/>
      </c>
      <c r="BI24" s="88">
        <f>'LOUÇAS'!E58</f>
        <v/>
      </c>
      <c r="BJ24" s="88">
        <f>'LOUÇAS'!E59</f>
        <v/>
      </c>
      <c r="BK24" s="88">
        <f>'LOUÇAS'!E60</f>
        <v/>
      </c>
      <c r="BL24" s="88">
        <f>'LOUÇAS'!E61</f>
        <v/>
      </c>
      <c r="BM24" s="88">
        <f>'LOUÇAS'!E62</f>
        <v/>
      </c>
      <c r="BN24" s="88">
        <f>'LOUÇAS'!E63</f>
        <v/>
      </c>
      <c r="BO24" s="88">
        <f>'LOUÇAS'!E64</f>
        <v/>
      </c>
      <c r="BP24" s="88">
        <f>'LOUÇAS'!E65</f>
        <v/>
      </c>
      <c r="BQ24" s="88">
        <f>'LOUÇAS'!E66</f>
        <v/>
      </c>
      <c r="BR24" s="88">
        <f>'LOUÇAS'!E67</f>
        <v/>
      </c>
      <c r="BS24" s="88">
        <f>'LOUÇAS'!E68</f>
        <v/>
      </c>
      <c r="BT24" s="88">
        <f>'LOUÇAS'!E69</f>
        <v/>
      </c>
      <c r="BU24" s="88">
        <f>'LOUÇAS'!E70</f>
        <v/>
      </c>
      <c r="BV24" s="88">
        <f>'LOUÇAS'!E71</f>
        <v/>
      </c>
      <c r="BW24" s="88">
        <f>'LOUÇAS'!E72</f>
        <v/>
      </c>
      <c r="BX24" s="88">
        <f>'LOUÇAS'!E73</f>
        <v/>
      </c>
      <c r="BY24" s="88">
        <f>'LOUÇAS'!E74</f>
        <v/>
      </c>
      <c r="BZ24" s="88">
        <f>'LOUÇAS'!E75</f>
        <v/>
      </c>
      <c r="CA24" s="88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107">
        <f>'LIMPEZA'!$K$5</f>
        <v/>
      </c>
      <c r="E25" s="49">
        <f>SUM(H25:CA25)</f>
        <v/>
      </c>
      <c r="F25" s="49">
        <f>IF(D25="","",D25-E25)</f>
        <v/>
      </c>
      <c r="H25" s="88">
        <f>'LIMPEZA'!E5</f>
        <v/>
      </c>
      <c r="I25" s="88">
        <f>'LIMPEZA'!E6</f>
        <v/>
      </c>
      <c r="J25" s="88">
        <f>'LIMPEZA'!E7</f>
        <v/>
      </c>
      <c r="K25" s="88">
        <f>'LIMPEZA'!E8</f>
        <v/>
      </c>
      <c r="L25" s="88">
        <f>'LIMPEZA'!E9</f>
        <v/>
      </c>
      <c r="M25" s="88">
        <f>'LIMPEZA'!E10</f>
        <v/>
      </c>
      <c r="N25" s="88">
        <f>'LIMPEZA'!E11</f>
        <v/>
      </c>
      <c r="O25" s="88">
        <f>'LIMPEZA'!E12</f>
        <v/>
      </c>
      <c r="P25" s="88">
        <f>'LIMPEZA'!E13</f>
        <v/>
      </c>
      <c r="Q25" s="88">
        <f>'LIMPEZA'!E14</f>
        <v/>
      </c>
      <c r="R25" s="88">
        <f>'LIMPEZA'!E15</f>
        <v/>
      </c>
      <c r="S25" s="88">
        <f>'LIMPEZA'!E16</f>
        <v/>
      </c>
      <c r="T25" s="88">
        <f>'LIMPEZA'!E17</f>
        <v/>
      </c>
      <c r="U25" s="88">
        <f>'LIMPEZA'!E18</f>
        <v/>
      </c>
      <c r="V25" s="88">
        <f>'LIMPEZA'!E19</f>
        <v/>
      </c>
      <c r="W25" s="88">
        <f>'LIMPEZA'!E20</f>
        <v/>
      </c>
      <c r="X25" s="88">
        <f>'LIMPEZA'!E21</f>
        <v/>
      </c>
      <c r="Y25" s="88">
        <f>'LIMPEZA'!E22</f>
        <v/>
      </c>
      <c r="Z25" s="88">
        <f>'LIMPEZA'!E23</f>
        <v/>
      </c>
      <c r="AA25" s="88">
        <f>'LIMPEZA'!E24</f>
        <v/>
      </c>
      <c r="AB25" s="88">
        <f>'LIMPEZA'!E25</f>
        <v/>
      </c>
      <c r="AC25" s="88">
        <f>'LIMPEZA'!E26</f>
        <v/>
      </c>
      <c r="AD25" s="88">
        <f>'LIMPEZA'!E27</f>
        <v/>
      </c>
      <c r="AE25" s="88">
        <f>'LIMPEZA'!E28</f>
        <v/>
      </c>
      <c r="AF25" s="88">
        <f>'LIMPEZA'!E29</f>
        <v/>
      </c>
      <c r="AG25" s="88">
        <f>'LIMPEZA'!E30</f>
        <v/>
      </c>
      <c r="AH25" s="88">
        <f>'LIMPEZA'!E31</f>
        <v/>
      </c>
      <c r="AI25" s="88">
        <f>'LIMPEZA'!E32</f>
        <v/>
      </c>
      <c r="AJ25" s="88">
        <f>'LIMPEZA'!E33</f>
        <v/>
      </c>
      <c r="AK25" s="88">
        <f>'LIMPEZA'!E34</f>
        <v/>
      </c>
      <c r="AL25" s="88">
        <f>'LIMPEZA'!E35</f>
        <v/>
      </c>
      <c r="AM25" s="88">
        <f>'LIMPEZA'!E36</f>
        <v/>
      </c>
      <c r="AN25" s="88">
        <f>'LIMPEZA'!E37</f>
        <v/>
      </c>
      <c r="AO25" s="88">
        <f>'LIMPEZA'!E38</f>
        <v/>
      </c>
      <c r="AP25" s="88">
        <f>'LIMPEZA'!E39</f>
        <v/>
      </c>
      <c r="AQ25" s="88">
        <f>'LIMPEZA'!E40</f>
        <v/>
      </c>
      <c r="AR25" s="88">
        <f>'LIMPEZA'!E41</f>
        <v/>
      </c>
      <c r="AS25" s="88">
        <f>'LIMPEZA'!E42</f>
        <v/>
      </c>
      <c r="AT25" s="88">
        <f>'LIMPEZA'!E43</f>
        <v/>
      </c>
      <c r="AU25" s="88">
        <f>'LIMPEZA'!E44</f>
        <v/>
      </c>
      <c r="AV25" s="88">
        <f>'LIMPEZA'!E45</f>
        <v/>
      </c>
      <c r="AW25" s="88">
        <f>'LIMPEZA'!E46</f>
        <v/>
      </c>
      <c r="AX25" s="88">
        <f>'LIMPEZA'!E47</f>
        <v/>
      </c>
      <c r="AY25" s="88">
        <f>'LIMPEZA'!E48</f>
        <v/>
      </c>
      <c r="AZ25" s="88">
        <f>'LIMPEZA'!E49</f>
        <v/>
      </c>
      <c r="BA25" s="88">
        <f>'LIMPEZA'!E50</f>
        <v/>
      </c>
      <c r="BB25" s="88">
        <f>'LIMPEZA'!E51</f>
        <v/>
      </c>
      <c r="BC25" s="88">
        <f>'LIMPEZA'!E52</f>
        <v/>
      </c>
      <c r="BD25" s="88">
        <f>'LIMPEZA'!E53</f>
        <v/>
      </c>
      <c r="BE25" s="88">
        <f>'LIMPEZA'!E54</f>
        <v/>
      </c>
      <c r="BF25" s="88">
        <f>'LIMPEZA'!E55</f>
        <v/>
      </c>
      <c r="BG25" s="88">
        <f>'LIMPEZA'!E56</f>
        <v/>
      </c>
      <c r="BH25" s="88">
        <f>'LIMPEZA'!E57</f>
        <v/>
      </c>
      <c r="BI25" s="88">
        <f>'LIMPEZA'!E58</f>
        <v/>
      </c>
      <c r="BJ25" s="88">
        <f>'LIMPEZA'!E59</f>
        <v/>
      </c>
      <c r="BK25" s="88">
        <f>'LIMPEZA'!E60</f>
        <v/>
      </c>
      <c r="BL25" s="88">
        <f>'LIMPEZA'!E61</f>
        <v/>
      </c>
      <c r="BM25" s="88">
        <f>'LIMPEZA'!E62</f>
        <v/>
      </c>
      <c r="BN25" s="88">
        <f>'LIMPEZA'!E63</f>
        <v/>
      </c>
      <c r="BO25" s="88">
        <f>'LIMPEZA'!E64</f>
        <v/>
      </c>
      <c r="BP25" s="88">
        <f>'LIMPEZA'!E65</f>
        <v/>
      </c>
      <c r="BQ25" s="88">
        <f>'LIMPEZA'!E66</f>
        <v/>
      </c>
      <c r="BR25" s="88">
        <f>'LIMPEZA'!E67</f>
        <v/>
      </c>
      <c r="BS25" s="88">
        <f>'LIMPEZA'!E68</f>
        <v/>
      </c>
      <c r="BT25" s="88">
        <f>'LIMPEZA'!E69</f>
        <v/>
      </c>
      <c r="BU25" s="88">
        <f>'LIMPEZA'!E70</f>
        <v/>
      </c>
      <c r="BV25" s="88">
        <f>'LIMPEZA'!E71</f>
        <v/>
      </c>
      <c r="BW25" s="88">
        <f>'LIMPEZA'!E72</f>
        <v/>
      </c>
      <c r="BX25" s="88">
        <f>'LIMPEZA'!E73</f>
        <v/>
      </c>
      <c r="BY25" s="88">
        <f>'LIMPEZA'!E74</f>
        <v/>
      </c>
      <c r="BZ25" s="88">
        <f>'LIMPEZA'!E75</f>
        <v/>
      </c>
      <c r="CA25" s="88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107">
        <f>'MARCENARIA'!$K$5</f>
        <v/>
      </c>
      <c r="E26" s="49">
        <f>SUM(H26:CA26)</f>
        <v/>
      </c>
      <c r="F26" s="49">
        <f>IF(D26="","",D26-E26)</f>
        <v/>
      </c>
      <c r="H26" s="88">
        <f>'MARCENARIA'!E5</f>
        <v/>
      </c>
      <c r="I26" s="88">
        <f>'MARCENARIA'!E6</f>
        <v/>
      </c>
      <c r="J26" s="88">
        <f>'MARCENARIA'!E7</f>
        <v/>
      </c>
      <c r="K26" s="88">
        <f>'MARCENARIA'!E8</f>
        <v/>
      </c>
      <c r="L26" s="88">
        <f>'MARCENARIA'!E9</f>
        <v/>
      </c>
      <c r="M26" s="88">
        <f>'MARCENARIA'!E10</f>
        <v/>
      </c>
      <c r="N26" s="88">
        <f>'MARCENARIA'!E11</f>
        <v/>
      </c>
      <c r="O26" s="88">
        <f>'MARCENARIA'!E12</f>
        <v/>
      </c>
      <c r="P26" s="88">
        <f>'MARCENARIA'!E13</f>
        <v/>
      </c>
      <c r="Q26" s="88">
        <f>'MARCENARIA'!E14</f>
        <v/>
      </c>
      <c r="R26" s="88">
        <f>'MARCENARIA'!E15</f>
        <v/>
      </c>
      <c r="S26" s="88">
        <f>'MARCENARIA'!E16</f>
        <v/>
      </c>
      <c r="T26" s="88">
        <f>'MARCENARIA'!E17</f>
        <v/>
      </c>
      <c r="U26" s="88">
        <f>'MARCENARIA'!E18</f>
        <v/>
      </c>
      <c r="V26" s="88">
        <f>'MARCENARIA'!E19</f>
        <v/>
      </c>
      <c r="W26" s="88">
        <f>'MARCENARIA'!E20</f>
        <v/>
      </c>
      <c r="X26" s="88">
        <f>'MARCENARIA'!E21</f>
        <v/>
      </c>
      <c r="Y26" s="88">
        <f>'MARCENARIA'!E22</f>
        <v/>
      </c>
      <c r="Z26" s="88">
        <f>'MARCENARIA'!E23</f>
        <v/>
      </c>
      <c r="AA26" s="88">
        <f>'MARCENARIA'!E24</f>
        <v/>
      </c>
      <c r="AB26" s="88">
        <f>'MARCENARIA'!E25</f>
        <v/>
      </c>
      <c r="AC26" s="88">
        <f>'MARCENARIA'!E26</f>
        <v/>
      </c>
      <c r="AD26" s="88">
        <f>'MARCENARIA'!E27</f>
        <v/>
      </c>
      <c r="AE26" s="88">
        <f>'MARCENARIA'!E28</f>
        <v/>
      </c>
      <c r="AF26" s="88">
        <f>'MARCENARIA'!E29</f>
        <v/>
      </c>
      <c r="AG26" s="88">
        <f>'MARCENARIA'!E30</f>
        <v/>
      </c>
      <c r="AH26" s="88">
        <f>'MARCENARIA'!E31</f>
        <v/>
      </c>
      <c r="AI26" s="88">
        <f>'MARCENARIA'!E32</f>
        <v/>
      </c>
      <c r="AJ26" s="88">
        <f>'MARCENARIA'!E33</f>
        <v/>
      </c>
      <c r="AK26" s="88">
        <f>'MARCENARIA'!E34</f>
        <v/>
      </c>
      <c r="AL26" s="88">
        <f>'MARCENARIA'!E35</f>
        <v/>
      </c>
      <c r="AM26" s="88">
        <f>'MARCENARIA'!E36</f>
        <v/>
      </c>
      <c r="AN26" s="88">
        <f>'MARCENARIA'!E37</f>
        <v/>
      </c>
      <c r="AO26" s="88">
        <f>'MARCENARIA'!E38</f>
        <v/>
      </c>
      <c r="AP26" s="88">
        <f>'MARCENARIA'!E39</f>
        <v/>
      </c>
      <c r="AQ26" s="88">
        <f>'MARCENARIA'!E40</f>
        <v/>
      </c>
      <c r="AR26" s="88">
        <f>'MARCENARIA'!E41</f>
        <v/>
      </c>
      <c r="AS26" s="88">
        <f>'MARCENARIA'!E42</f>
        <v/>
      </c>
      <c r="AT26" s="88">
        <f>'MARCENARIA'!E43</f>
        <v/>
      </c>
      <c r="AU26" s="88">
        <f>'MARCENARIA'!E44</f>
        <v/>
      </c>
      <c r="AV26" s="88">
        <f>'MARCENARIA'!E45</f>
        <v/>
      </c>
      <c r="AW26" s="88">
        <f>'MARCENARIA'!E46</f>
        <v/>
      </c>
      <c r="AX26" s="88">
        <f>'MARCENARIA'!E47</f>
        <v/>
      </c>
      <c r="AY26" s="88">
        <f>'MARCENARIA'!E48</f>
        <v/>
      </c>
      <c r="AZ26" s="88">
        <f>'MARCENARIA'!E49</f>
        <v/>
      </c>
      <c r="BA26" s="88">
        <f>'MARCENARIA'!E50</f>
        <v/>
      </c>
      <c r="BB26" s="88">
        <f>'MARCENARIA'!E51</f>
        <v/>
      </c>
      <c r="BC26" s="88">
        <f>'MARCENARIA'!E52</f>
        <v/>
      </c>
      <c r="BD26" s="88">
        <f>'MARCENARIA'!E53</f>
        <v/>
      </c>
      <c r="BE26" s="88">
        <f>'MARCENARIA'!E54</f>
        <v/>
      </c>
      <c r="BF26" s="88">
        <f>'MARCENARIA'!E55</f>
        <v/>
      </c>
      <c r="BG26" s="88">
        <f>'MARCENARIA'!E56</f>
        <v/>
      </c>
      <c r="BH26" s="88">
        <f>'MARCENARIA'!E57</f>
        <v/>
      </c>
      <c r="BI26" s="88">
        <f>'MARCENARIA'!E58</f>
        <v/>
      </c>
      <c r="BJ26" s="88">
        <f>'MARCENARIA'!E59</f>
        <v/>
      </c>
      <c r="BK26" s="88">
        <f>'MARCENARIA'!E60</f>
        <v/>
      </c>
      <c r="BL26" s="88">
        <f>'MARCENARIA'!E61</f>
        <v/>
      </c>
      <c r="BM26" s="88">
        <f>'MARCENARIA'!E62</f>
        <v/>
      </c>
      <c r="BN26" s="88">
        <f>'MARCENARIA'!E63</f>
        <v/>
      </c>
      <c r="BO26" s="88">
        <f>'MARCENARIA'!E64</f>
        <v/>
      </c>
      <c r="BP26" s="88">
        <f>'MARCENARIA'!E65</f>
        <v/>
      </c>
      <c r="BQ26" s="88">
        <f>'MARCENARIA'!E66</f>
        <v/>
      </c>
      <c r="BR26" s="88">
        <f>'MARCENARIA'!E67</f>
        <v/>
      </c>
      <c r="BS26" s="88">
        <f>'MARCENARIA'!E68</f>
        <v/>
      </c>
      <c r="BT26" s="88">
        <f>'MARCENARIA'!E69</f>
        <v/>
      </c>
      <c r="BU26" s="88">
        <f>'MARCENARIA'!E70</f>
        <v/>
      </c>
      <c r="BV26" s="88">
        <f>'MARCENARIA'!E71</f>
        <v/>
      </c>
      <c r="BW26" s="88">
        <f>'MARCENARIA'!E72</f>
        <v/>
      </c>
      <c r="BX26" s="88">
        <f>'MARCENARIA'!E73</f>
        <v/>
      </c>
      <c r="BY26" s="88">
        <f>'MARCENARIA'!E74</f>
        <v/>
      </c>
      <c r="BZ26" s="88">
        <f>'MARCENARIA'!E75</f>
        <v/>
      </c>
      <c r="CA26" s="88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107">
        <f>'PAISAGISMO'!$K$5</f>
        <v/>
      </c>
      <c r="E27" s="49">
        <f>SUM(H27:CA27)</f>
        <v/>
      </c>
      <c r="F27" s="49">
        <f>IF(D27="","",D27-E27)</f>
        <v/>
      </c>
      <c r="H27" s="88">
        <f>'PAISAGISMO'!E5</f>
        <v/>
      </c>
      <c r="I27" s="88">
        <f>'PAISAGISMO'!E6</f>
        <v/>
      </c>
      <c r="J27" s="88">
        <f>'PAISAGISMO'!E7</f>
        <v/>
      </c>
      <c r="K27" s="88">
        <f>'PAISAGISMO'!E8</f>
        <v/>
      </c>
      <c r="L27" s="88">
        <f>'PAISAGISMO'!E9</f>
        <v/>
      </c>
      <c r="M27" s="88">
        <f>'PAISAGISMO'!E10</f>
        <v/>
      </c>
      <c r="N27" s="88">
        <f>'PAISAGISMO'!E11</f>
        <v/>
      </c>
      <c r="O27" s="88">
        <f>'PAISAGISMO'!E12</f>
        <v/>
      </c>
      <c r="P27" s="88">
        <f>'PAISAGISMO'!E13</f>
        <v/>
      </c>
      <c r="Q27" s="88">
        <f>'PAISAGISMO'!E14</f>
        <v/>
      </c>
      <c r="R27" s="88">
        <f>'PAISAGISMO'!E15</f>
        <v/>
      </c>
      <c r="S27" s="88">
        <f>'PAISAGISMO'!E16</f>
        <v/>
      </c>
      <c r="T27" s="88">
        <f>'PAISAGISMO'!E17</f>
        <v/>
      </c>
      <c r="U27" s="88">
        <f>'PAISAGISMO'!E18</f>
        <v/>
      </c>
      <c r="V27" s="88">
        <f>'PAISAGISMO'!E19</f>
        <v/>
      </c>
      <c r="W27" s="88">
        <f>'PAISAGISMO'!E20</f>
        <v/>
      </c>
      <c r="X27" s="88">
        <f>'PAISAGISMO'!E21</f>
        <v/>
      </c>
      <c r="Y27" s="88">
        <f>'PAISAGISMO'!E22</f>
        <v/>
      </c>
      <c r="Z27" s="88">
        <f>'PAISAGISMO'!E23</f>
        <v/>
      </c>
      <c r="AA27" s="88">
        <f>'PAISAGISMO'!E24</f>
        <v/>
      </c>
      <c r="AB27" s="88">
        <f>'PAISAGISMO'!E25</f>
        <v/>
      </c>
      <c r="AC27" s="88">
        <f>'PAISAGISMO'!E26</f>
        <v/>
      </c>
      <c r="AD27" s="88">
        <f>'PAISAGISMO'!E27</f>
        <v/>
      </c>
      <c r="AE27" s="88">
        <f>'PAISAGISMO'!E28</f>
        <v/>
      </c>
      <c r="AF27" s="88">
        <f>'PAISAGISMO'!E29</f>
        <v/>
      </c>
      <c r="AG27" s="88">
        <f>'PAISAGISMO'!E30</f>
        <v/>
      </c>
      <c r="AH27" s="88">
        <f>'PAISAGISMO'!E31</f>
        <v/>
      </c>
      <c r="AI27" s="88">
        <f>'PAISAGISMO'!E32</f>
        <v/>
      </c>
      <c r="AJ27" s="88">
        <f>'PAISAGISMO'!E33</f>
        <v/>
      </c>
      <c r="AK27" s="88">
        <f>'PAISAGISMO'!E34</f>
        <v/>
      </c>
      <c r="AL27" s="88">
        <f>'PAISAGISMO'!E35</f>
        <v/>
      </c>
      <c r="AM27" s="88">
        <f>'PAISAGISMO'!E36</f>
        <v/>
      </c>
      <c r="AN27" s="88">
        <f>'PAISAGISMO'!E37</f>
        <v/>
      </c>
      <c r="AO27" s="88">
        <f>'PAISAGISMO'!E38</f>
        <v/>
      </c>
      <c r="AP27" s="88">
        <f>'PAISAGISMO'!E39</f>
        <v/>
      </c>
      <c r="AQ27" s="88">
        <f>'PAISAGISMO'!E40</f>
        <v/>
      </c>
      <c r="AR27" s="88">
        <f>'PAISAGISMO'!E41</f>
        <v/>
      </c>
      <c r="AS27" s="88">
        <f>'PAISAGISMO'!E42</f>
        <v/>
      </c>
      <c r="AT27" s="88">
        <f>'PAISAGISMO'!E43</f>
        <v/>
      </c>
      <c r="AU27" s="88">
        <f>'PAISAGISMO'!E44</f>
        <v/>
      </c>
      <c r="AV27" s="88">
        <f>'PAISAGISMO'!E45</f>
        <v/>
      </c>
      <c r="AW27" s="88">
        <f>'PAISAGISMO'!E46</f>
        <v/>
      </c>
      <c r="AX27" s="88">
        <f>'PAISAGISMO'!E47</f>
        <v/>
      </c>
      <c r="AY27" s="88">
        <f>'PAISAGISMO'!E48</f>
        <v/>
      </c>
      <c r="AZ27" s="88">
        <f>'PAISAGISMO'!E49</f>
        <v/>
      </c>
      <c r="BA27" s="88">
        <f>'PAISAGISMO'!E50</f>
        <v/>
      </c>
      <c r="BB27" s="88">
        <f>'PAISAGISMO'!E51</f>
        <v/>
      </c>
      <c r="BC27" s="88">
        <f>'PAISAGISMO'!E52</f>
        <v/>
      </c>
      <c r="BD27" s="88">
        <f>'PAISAGISMO'!E53</f>
        <v/>
      </c>
      <c r="BE27" s="88">
        <f>'PAISAGISMO'!E54</f>
        <v/>
      </c>
      <c r="BF27" s="88">
        <f>'PAISAGISMO'!E55</f>
        <v/>
      </c>
      <c r="BG27" s="88">
        <f>'PAISAGISMO'!E56</f>
        <v/>
      </c>
      <c r="BH27" s="88">
        <f>'PAISAGISMO'!E57</f>
        <v/>
      </c>
      <c r="BI27" s="88">
        <f>'PAISAGISMO'!E58</f>
        <v/>
      </c>
      <c r="BJ27" s="88">
        <f>'PAISAGISMO'!E59</f>
        <v/>
      </c>
      <c r="BK27" s="88">
        <f>'PAISAGISMO'!E60</f>
        <v/>
      </c>
      <c r="BL27" s="88">
        <f>'PAISAGISMO'!E61</f>
        <v/>
      </c>
      <c r="BM27" s="88">
        <f>'PAISAGISMO'!E62</f>
        <v/>
      </c>
      <c r="BN27" s="88">
        <f>'PAISAGISMO'!E63</f>
        <v/>
      </c>
      <c r="BO27" s="88">
        <f>'PAISAGISMO'!E64</f>
        <v/>
      </c>
      <c r="BP27" s="88">
        <f>'PAISAGISMO'!E65</f>
        <v/>
      </c>
      <c r="BQ27" s="88">
        <f>'PAISAGISMO'!E66</f>
        <v/>
      </c>
      <c r="BR27" s="88">
        <f>'PAISAGISMO'!E67</f>
        <v/>
      </c>
      <c r="BS27" s="88">
        <f>'PAISAGISMO'!E68</f>
        <v/>
      </c>
      <c r="BT27" s="88">
        <f>'PAISAGISMO'!E69</f>
        <v/>
      </c>
      <c r="BU27" s="88">
        <f>'PAISAGISMO'!E70</f>
        <v/>
      </c>
      <c r="BV27" s="88">
        <f>'PAISAGISMO'!E71</f>
        <v/>
      </c>
      <c r="BW27" s="88">
        <f>'PAISAGISMO'!E72</f>
        <v/>
      </c>
      <c r="BX27" s="88">
        <f>'PAISAGISMO'!E73</f>
        <v/>
      </c>
      <c r="BY27" s="88">
        <f>'PAISAGISMO'!E74</f>
        <v/>
      </c>
      <c r="BZ27" s="88">
        <f>'PAISAGISMO'!E75</f>
        <v/>
      </c>
      <c r="CA27" s="88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107">
        <f>'PAVIMENTAÇÃO'!$K$5</f>
        <v/>
      </c>
      <c r="E28" s="49">
        <f>SUM(H28:CA28)</f>
        <v/>
      </c>
      <c r="F28" s="49">
        <f>IF(D28="","",D28-E28)</f>
        <v/>
      </c>
      <c r="H28" s="88">
        <f>'PAVIMENTAÇÃO'!E5</f>
        <v/>
      </c>
      <c r="I28" s="88">
        <f>'PAVIMENTAÇÃO'!E6</f>
        <v/>
      </c>
      <c r="J28" s="88">
        <f>'PAVIMENTAÇÃO'!E7</f>
        <v/>
      </c>
      <c r="K28" s="88">
        <f>'PAVIMENTAÇÃO'!E8</f>
        <v/>
      </c>
      <c r="L28" s="88">
        <f>'PAVIMENTAÇÃO'!E9</f>
        <v/>
      </c>
      <c r="M28" s="88">
        <f>'PAVIMENTAÇÃO'!E10</f>
        <v/>
      </c>
      <c r="N28" s="88">
        <f>'PAVIMENTAÇÃO'!E11</f>
        <v/>
      </c>
      <c r="O28" s="88">
        <f>'PAVIMENTAÇÃO'!E12</f>
        <v/>
      </c>
      <c r="P28" s="88">
        <f>'PAVIMENTAÇÃO'!E13</f>
        <v/>
      </c>
      <c r="Q28" s="88">
        <f>'PAVIMENTAÇÃO'!E14</f>
        <v/>
      </c>
      <c r="R28" s="88">
        <f>'PAVIMENTAÇÃO'!E15</f>
        <v/>
      </c>
      <c r="S28" s="88">
        <f>'PAVIMENTAÇÃO'!E16</f>
        <v/>
      </c>
      <c r="T28" s="88">
        <f>'PAVIMENTAÇÃO'!E17</f>
        <v/>
      </c>
      <c r="U28" s="88">
        <f>'PAVIMENTAÇÃO'!E18</f>
        <v/>
      </c>
      <c r="V28" s="88">
        <f>'PAVIMENTAÇÃO'!E19</f>
        <v/>
      </c>
      <c r="W28" s="88">
        <f>'PAVIMENTAÇÃO'!E20</f>
        <v/>
      </c>
      <c r="X28" s="88">
        <f>'PAVIMENTAÇÃO'!E21</f>
        <v/>
      </c>
      <c r="Y28" s="88">
        <f>'PAVIMENTAÇÃO'!E22</f>
        <v/>
      </c>
      <c r="Z28" s="88">
        <f>'PAVIMENTAÇÃO'!E23</f>
        <v/>
      </c>
      <c r="AA28" s="88">
        <f>'PAVIMENTAÇÃO'!E24</f>
        <v/>
      </c>
      <c r="AB28" s="88">
        <f>'PAVIMENTAÇÃO'!E25</f>
        <v/>
      </c>
      <c r="AC28" s="88">
        <f>'PAVIMENTAÇÃO'!E26</f>
        <v/>
      </c>
      <c r="AD28" s="88">
        <f>'PAVIMENTAÇÃO'!E27</f>
        <v/>
      </c>
      <c r="AE28" s="88">
        <f>'PAVIMENTAÇÃO'!E28</f>
        <v/>
      </c>
      <c r="AF28" s="88">
        <f>'PAVIMENTAÇÃO'!E29</f>
        <v/>
      </c>
      <c r="AG28" s="88">
        <f>'PAVIMENTAÇÃO'!E30</f>
        <v/>
      </c>
      <c r="AH28" s="88">
        <f>'PAVIMENTAÇÃO'!E31</f>
        <v/>
      </c>
      <c r="AI28" s="88">
        <f>'PAVIMENTAÇÃO'!E32</f>
        <v/>
      </c>
      <c r="AJ28" s="88">
        <f>'PAVIMENTAÇÃO'!E33</f>
        <v/>
      </c>
      <c r="AK28" s="88">
        <f>'PAVIMENTAÇÃO'!E34</f>
        <v/>
      </c>
      <c r="AL28" s="88">
        <f>'PAVIMENTAÇÃO'!E35</f>
        <v/>
      </c>
      <c r="AM28" s="88">
        <f>'PAVIMENTAÇÃO'!E36</f>
        <v/>
      </c>
      <c r="AN28" s="88">
        <f>'PAVIMENTAÇÃO'!E37</f>
        <v/>
      </c>
      <c r="AO28" s="88">
        <f>'PAVIMENTAÇÃO'!E38</f>
        <v/>
      </c>
      <c r="AP28" s="88">
        <f>'PAVIMENTAÇÃO'!E39</f>
        <v/>
      </c>
      <c r="AQ28" s="88">
        <f>'PAVIMENTAÇÃO'!E40</f>
        <v/>
      </c>
      <c r="AR28" s="88">
        <f>'PAVIMENTAÇÃO'!E41</f>
        <v/>
      </c>
      <c r="AS28" s="88">
        <f>'PAVIMENTAÇÃO'!E42</f>
        <v/>
      </c>
      <c r="AT28" s="88">
        <f>'PAVIMENTAÇÃO'!E43</f>
        <v/>
      </c>
      <c r="AU28" s="88">
        <f>'PAVIMENTAÇÃO'!E44</f>
        <v/>
      </c>
      <c r="AV28" s="88">
        <f>'PAVIMENTAÇÃO'!E45</f>
        <v/>
      </c>
      <c r="AW28" s="88">
        <f>'PAVIMENTAÇÃO'!E46</f>
        <v/>
      </c>
      <c r="AX28" s="88">
        <f>'PAVIMENTAÇÃO'!E47</f>
        <v/>
      </c>
      <c r="AY28" s="88">
        <f>'PAVIMENTAÇÃO'!E48</f>
        <v/>
      </c>
      <c r="AZ28" s="88">
        <f>'PAVIMENTAÇÃO'!E49</f>
        <v/>
      </c>
      <c r="BA28" s="88">
        <f>'PAVIMENTAÇÃO'!E50</f>
        <v/>
      </c>
      <c r="BB28" s="88">
        <f>'PAVIMENTAÇÃO'!E51</f>
        <v/>
      </c>
      <c r="BC28" s="88">
        <f>'PAVIMENTAÇÃO'!E52</f>
        <v/>
      </c>
      <c r="BD28" s="88">
        <f>'PAVIMENTAÇÃO'!E53</f>
        <v/>
      </c>
      <c r="BE28" s="88">
        <f>'PAVIMENTAÇÃO'!E54</f>
        <v/>
      </c>
      <c r="BF28" s="88">
        <f>'PAVIMENTAÇÃO'!E55</f>
        <v/>
      </c>
      <c r="BG28" s="88">
        <f>'PAVIMENTAÇÃO'!E56</f>
        <v/>
      </c>
      <c r="BH28" s="88">
        <f>'PAVIMENTAÇÃO'!E57</f>
        <v/>
      </c>
      <c r="BI28" s="88">
        <f>'PAVIMENTAÇÃO'!E58</f>
        <v/>
      </c>
      <c r="BJ28" s="88">
        <f>'PAVIMENTAÇÃO'!E59</f>
        <v/>
      </c>
      <c r="BK28" s="88">
        <f>'PAVIMENTAÇÃO'!E60</f>
        <v/>
      </c>
      <c r="BL28" s="88">
        <f>'PAVIMENTAÇÃO'!E61</f>
        <v/>
      </c>
      <c r="BM28" s="88">
        <f>'PAVIMENTAÇÃO'!E62</f>
        <v/>
      </c>
      <c r="BN28" s="88">
        <f>'PAVIMENTAÇÃO'!E63</f>
        <v/>
      </c>
      <c r="BO28" s="88">
        <f>'PAVIMENTAÇÃO'!E64</f>
        <v/>
      </c>
      <c r="BP28" s="88">
        <f>'PAVIMENTAÇÃO'!E65</f>
        <v/>
      </c>
      <c r="BQ28" s="88">
        <f>'PAVIMENTAÇÃO'!E66</f>
        <v/>
      </c>
      <c r="BR28" s="88">
        <f>'PAVIMENTAÇÃO'!E67</f>
        <v/>
      </c>
      <c r="BS28" s="88">
        <f>'PAVIMENTAÇÃO'!E68</f>
        <v/>
      </c>
      <c r="BT28" s="88">
        <f>'PAVIMENTAÇÃO'!E69</f>
        <v/>
      </c>
      <c r="BU28" s="88">
        <f>'PAVIMENTAÇÃO'!E70</f>
        <v/>
      </c>
      <c r="BV28" s="88">
        <f>'PAVIMENTAÇÃO'!E71</f>
        <v/>
      </c>
      <c r="BW28" s="88">
        <f>'PAVIMENTAÇÃO'!E72</f>
        <v/>
      </c>
      <c r="BX28" s="88">
        <f>'PAVIMENTAÇÃO'!E73</f>
        <v/>
      </c>
      <c r="BY28" s="88">
        <f>'PAVIMENTAÇÃO'!E74</f>
        <v/>
      </c>
      <c r="BZ28" s="88">
        <f>'PAVIMENTAÇÃO'!E75</f>
        <v/>
      </c>
      <c r="CA28" s="88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107">
        <f>'PINTURA'!$K$5</f>
        <v/>
      </c>
      <c r="E29" s="49">
        <f>SUM(H29:CA29)</f>
        <v/>
      </c>
      <c r="F29" s="49">
        <f>IF(D29="","",D29-E29)</f>
        <v/>
      </c>
      <c r="H29" s="88">
        <f>'PINTURA'!E5</f>
        <v/>
      </c>
      <c r="I29" s="88">
        <f>'PINTURA'!E6</f>
        <v/>
      </c>
      <c r="J29" s="88">
        <f>'PINTURA'!E7</f>
        <v/>
      </c>
      <c r="K29" s="88">
        <f>'PINTURA'!E8</f>
        <v/>
      </c>
      <c r="L29" s="88">
        <f>'PINTURA'!E9</f>
        <v/>
      </c>
      <c r="M29" s="88">
        <f>'PINTURA'!E10</f>
        <v/>
      </c>
      <c r="N29" s="88">
        <f>'PINTURA'!E11</f>
        <v/>
      </c>
      <c r="O29" s="88">
        <f>'PINTURA'!E12</f>
        <v/>
      </c>
      <c r="P29" s="88">
        <f>'PINTURA'!E13</f>
        <v/>
      </c>
      <c r="Q29" s="88">
        <f>'PINTURA'!E14</f>
        <v/>
      </c>
      <c r="R29" s="88">
        <f>'PINTURA'!E15</f>
        <v/>
      </c>
      <c r="S29" s="88">
        <f>'PINTURA'!E16</f>
        <v/>
      </c>
      <c r="T29" s="88">
        <f>'PINTURA'!E17</f>
        <v/>
      </c>
      <c r="U29" s="88">
        <f>'PINTURA'!E18</f>
        <v/>
      </c>
      <c r="V29" s="88">
        <f>'PINTURA'!E19</f>
        <v/>
      </c>
      <c r="W29" s="88">
        <f>'PINTURA'!E20</f>
        <v/>
      </c>
      <c r="X29" s="88">
        <f>'PINTURA'!E21</f>
        <v/>
      </c>
      <c r="Y29" s="88">
        <f>'PINTURA'!E22</f>
        <v/>
      </c>
      <c r="Z29" s="88">
        <f>'PINTURA'!E23</f>
        <v/>
      </c>
      <c r="AA29" s="88">
        <f>'PINTURA'!E24</f>
        <v/>
      </c>
      <c r="AB29" s="88">
        <f>'PINTURA'!E25</f>
        <v/>
      </c>
      <c r="AC29" s="88">
        <f>'PINTURA'!E26</f>
        <v/>
      </c>
      <c r="AD29" s="88">
        <f>'PINTURA'!E27</f>
        <v/>
      </c>
      <c r="AE29" s="88">
        <f>'PINTURA'!E28</f>
        <v/>
      </c>
      <c r="AF29" s="88">
        <f>'PINTURA'!E29</f>
        <v/>
      </c>
      <c r="AG29" s="88">
        <f>'PINTURA'!E30</f>
        <v/>
      </c>
      <c r="AH29" s="88">
        <f>'PINTURA'!E31</f>
        <v/>
      </c>
      <c r="AI29" s="88">
        <f>'PINTURA'!E32</f>
        <v/>
      </c>
      <c r="AJ29" s="88">
        <f>'PINTURA'!E33</f>
        <v/>
      </c>
      <c r="AK29" s="88">
        <f>'PINTURA'!E34</f>
        <v/>
      </c>
      <c r="AL29" s="88">
        <f>'PINTURA'!E35</f>
        <v/>
      </c>
      <c r="AM29" s="88">
        <f>'PINTURA'!E36</f>
        <v/>
      </c>
      <c r="AN29" s="88">
        <f>'PINTURA'!E37</f>
        <v/>
      </c>
      <c r="AO29" s="88">
        <f>'PINTURA'!E38</f>
        <v/>
      </c>
      <c r="AP29" s="88">
        <f>'PINTURA'!E39</f>
        <v/>
      </c>
      <c r="AQ29" s="88">
        <f>'PINTURA'!E40</f>
        <v/>
      </c>
      <c r="AR29" s="88">
        <f>'PINTURA'!E41</f>
        <v/>
      </c>
      <c r="AS29" s="88">
        <f>'PINTURA'!E42</f>
        <v/>
      </c>
      <c r="AT29" s="88">
        <f>'PINTURA'!E43</f>
        <v/>
      </c>
      <c r="AU29" s="88">
        <f>'PINTURA'!E44</f>
        <v/>
      </c>
      <c r="AV29" s="88">
        <f>'PINTURA'!E45</f>
        <v/>
      </c>
      <c r="AW29" s="88">
        <f>'PINTURA'!E46</f>
        <v/>
      </c>
      <c r="AX29" s="88">
        <f>'PINTURA'!E47</f>
        <v/>
      </c>
      <c r="AY29" s="88">
        <f>'PINTURA'!E48</f>
        <v/>
      </c>
      <c r="AZ29" s="88">
        <f>'PINTURA'!E49</f>
        <v/>
      </c>
      <c r="BA29" s="88">
        <f>'PINTURA'!E50</f>
        <v/>
      </c>
      <c r="BB29" s="88">
        <f>'PINTURA'!E51</f>
        <v/>
      </c>
      <c r="BC29" s="88">
        <f>'PINTURA'!E52</f>
        <v/>
      </c>
      <c r="BD29" s="88">
        <f>'PINTURA'!E53</f>
        <v/>
      </c>
      <c r="BE29" s="88">
        <f>'PINTURA'!E54</f>
        <v/>
      </c>
      <c r="BF29" s="88">
        <f>'PINTURA'!E55</f>
        <v/>
      </c>
      <c r="BG29" s="88">
        <f>'PINTURA'!E56</f>
        <v/>
      </c>
      <c r="BH29" s="88">
        <f>'PINTURA'!E57</f>
        <v/>
      </c>
      <c r="BI29" s="88">
        <f>'PINTURA'!E58</f>
        <v/>
      </c>
      <c r="BJ29" s="88">
        <f>'PINTURA'!E59</f>
        <v/>
      </c>
      <c r="BK29" s="88">
        <f>'PINTURA'!E60</f>
        <v/>
      </c>
      <c r="BL29" s="88">
        <f>'PINTURA'!E61</f>
        <v/>
      </c>
      <c r="BM29" s="88">
        <f>'PINTURA'!E62</f>
        <v/>
      </c>
      <c r="BN29" s="88">
        <f>'PINTURA'!E63</f>
        <v/>
      </c>
      <c r="BO29" s="88">
        <f>'PINTURA'!E64</f>
        <v/>
      </c>
      <c r="BP29" s="88">
        <f>'PINTURA'!E65</f>
        <v/>
      </c>
      <c r="BQ29" s="88">
        <f>'PINTURA'!E66</f>
        <v/>
      </c>
      <c r="BR29" s="88">
        <f>'PINTURA'!E67</f>
        <v/>
      </c>
      <c r="BS29" s="88">
        <f>'PINTURA'!E68</f>
        <v/>
      </c>
      <c r="BT29" s="88">
        <f>'PINTURA'!E69</f>
        <v/>
      </c>
      <c r="BU29" s="88">
        <f>'PINTURA'!E70</f>
        <v/>
      </c>
      <c r="BV29" s="88">
        <f>'PINTURA'!E71</f>
        <v/>
      </c>
      <c r="BW29" s="88">
        <f>'PINTURA'!E72</f>
        <v/>
      </c>
      <c r="BX29" s="88">
        <f>'PINTURA'!E73</f>
        <v/>
      </c>
      <c r="BY29" s="88">
        <f>'PINTURA'!E74</f>
        <v/>
      </c>
      <c r="BZ29" s="88">
        <f>'PINTURA'!E75</f>
        <v/>
      </c>
      <c r="CA29" s="88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107">
        <f>'PROJETO'!$K$5</f>
        <v/>
      </c>
      <c r="E30" s="49">
        <f>SUM(H30:CA30)</f>
        <v/>
      </c>
      <c r="F30" s="49">
        <f>IF(D30="","",D30-E30)</f>
        <v/>
      </c>
      <c r="H30" s="88">
        <f>'PROJETO'!E5</f>
        <v/>
      </c>
      <c r="I30" s="88">
        <f>'PROJETO'!E6</f>
        <v/>
      </c>
      <c r="J30" s="88">
        <f>'PROJETO'!E7</f>
        <v/>
      </c>
      <c r="K30" s="88">
        <f>'PROJETO'!E8</f>
        <v/>
      </c>
      <c r="L30" s="88">
        <f>'PROJETO'!E9</f>
        <v/>
      </c>
      <c r="M30" s="88">
        <f>'PROJETO'!E10</f>
        <v/>
      </c>
      <c r="N30" s="88">
        <f>'PROJETO'!E11</f>
        <v/>
      </c>
      <c r="O30" s="88">
        <f>'PROJETO'!E12</f>
        <v/>
      </c>
      <c r="P30" s="88">
        <f>'PROJETO'!E13</f>
        <v/>
      </c>
      <c r="Q30" s="88">
        <f>'PROJETO'!E14</f>
        <v/>
      </c>
      <c r="R30" s="88">
        <f>'PROJETO'!E15</f>
        <v/>
      </c>
      <c r="S30" s="88">
        <f>'PROJETO'!E16</f>
        <v/>
      </c>
      <c r="T30" s="88">
        <f>'PROJETO'!E17</f>
        <v/>
      </c>
      <c r="U30" s="88">
        <f>'PROJETO'!E18</f>
        <v/>
      </c>
      <c r="V30" s="88">
        <f>'PROJETO'!E19</f>
        <v/>
      </c>
      <c r="W30" s="88">
        <f>'PROJETO'!E20</f>
        <v/>
      </c>
      <c r="X30" s="88">
        <f>'PROJETO'!E21</f>
        <v/>
      </c>
      <c r="Y30" s="88">
        <f>'PROJETO'!E22</f>
        <v/>
      </c>
      <c r="Z30" s="88">
        <f>'PROJETO'!E23</f>
        <v/>
      </c>
      <c r="AA30" s="88">
        <f>'PROJETO'!E24</f>
        <v/>
      </c>
      <c r="AB30" s="88">
        <f>'PROJETO'!E25</f>
        <v/>
      </c>
      <c r="AC30" s="88">
        <f>'PROJETO'!E26</f>
        <v/>
      </c>
      <c r="AD30" s="88">
        <f>'PROJETO'!E27</f>
        <v/>
      </c>
      <c r="AE30" s="88">
        <f>'PROJETO'!E28</f>
        <v/>
      </c>
      <c r="AF30" s="88">
        <f>'PROJETO'!E29</f>
        <v/>
      </c>
      <c r="AG30" s="88">
        <f>'PROJETO'!E30</f>
        <v/>
      </c>
      <c r="AH30" s="88">
        <f>'PROJETO'!E31</f>
        <v/>
      </c>
      <c r="AI30" s="88">
        <f>'PROJETO'!E32</f>
        <v/>
      </c>
      <c r="AJ30" s="88">
        <f>'PROJETO'!E33</f>
        <v/>
      </c>
      <c r="AK30" s="88">
        <f>'PROJETO'!E34</f>
        <v/>
      </c>
      <c r="AL30" s="88">
        <f>'PROJETO'!E35</f>
        <v/>
      </c>
      <c r="AM30" s="88">
        <f>'PROJETO'!E36</f>
        <v/>
      </c>
      <c r="AN30" s="88">
        <f>'PROJETO'!E37</f>
        <v/>
      </c>
      <c r="AO30" s="88">
        <f>'PROJETO'!E38</f>
        <v/>
      </c>
      <c r="AP30" s="88">
        <f>'PROJETO'!E39</f>
        <v/>
      </c>
      <c r="AQ30" s="88">
        <f>'PROJETO'!E40</f>
        <v/>
      </c>
      <c r="AR30" s="88">
        <f>'PROJETO'!E41</f>
        <v/>
      </c>
      <c r="AS30" s="88">
        <f>'PROJETO'!E42</f>
        <v/>
      </c>
      <c r="AT30" s="88">
        <f>'PROJETO'!E43</f>
        <v/>
      </c>
      <c r="AU30" s="88">
        <f>'PROJETO'!E44</f>
        <v/>
      </c>
      <c r="AV30" s="88">
        <f>'PROJETO'!E45</f>
        <v/>
      </c>
      <c r="AW30" s="88">
        <f>'PROJETO'!E46</f>
        <v/>
      </c>
      <c r="AX30" s="88">
        <f>'PROJETO'!E47</f>
        <v/>
      </c>
      <c r="AY30" s="88">
        <f>'PROJETO'!E48</f>
        <v/>
      </c>
      <c r="AZ30" s="88">
        <f>'PROJETO'!E49</f>
        <v/>
      </c>
      <c r="BA30" s="88">
        <f>'PROJETO'!E50</f>
        <v/>
      </c>
      <c r="BB30" s="88">
        <f>'PROJETO'!E51</f>
        <v/>
      </c>
      <c r="BC30" s="88">
        <f>'PROJETO'!E52</f>
        <v/>
      </c>
      <c r="BD30" s="88">
        <f>'PROJETO'!E53</f>
        <v/>
      </c>
      <c r="BE30" s="88">
        <f>'PROJETO'!E54</f>
        <v/>
      </c>
      <c r="BF30" s="88">
        <f>'PROJETO'!E55</f>
        <v/>
      </c>
      <c r="BG30" s="88">
        <f>'PROJETO'!E56</f>
        <v/>
      </c>
      <c r="BH30" s="88">
        <f>'PROJETO'!E57</f>
        <v/>
      </c>
      <c r="BI30" s="88">
        <f>'PROJETO'!E58</f>
        <v/>
      </c>
      <c r="BJ30" s="88">
        <f>'PROJETO'!E59</f>
        <v/>
      </c>
      <c r="BK30" s="88">
        <f>'PROJETO'!E60</f>
        <v/>
      </c>
      <c r="BL30" s="88">
        <f>'PROJETO'!E61</f>
        <v/>
      </c>
      <c r="BM30" s="88">
        <f>'PROJETO'!E62</f>
        <v/>
      </c>
      <c r="BN30" s="88">
        <f>'PROJETO'!E63</f>
        <v/>
      </c>
      <c r="BO30" s="88">
        <f>'PROJETO'!E64</f>
        <v/>
      </c>
      <c r="BP30" s="88">
        <f>'PROJETO'!E65</f>
        <v/>
      </c>
      <c r="BQ30" s="88">
        <f>'PROJETO'!E66</f>
        <v/>
      </c>
      <c r="BR30" s="88">
        <f>'PROJETO'!E67</f>
        <v/>
      </c>
      <c r="BS30" s="88">
        <f>'PROJETO'!E68</f>
        <v/>
      </c>
      <c r="BT30" s="88">
        <f>'PROJETO'!E69</f>
        <v/>
      </c>
      <c r="BU30" s="88">
        <f>'PROJETO'!E70</f>
        <v/>
      </c>
      <c r="BV30" s="88">
        <f>'PROJETO'!E71</f>
        <v/>
      </c>
      <c r="BW30" s="88">
        <f>'PROJETO'!E72</f>
        <v/>
      </c>
      <c r="BX30" s="88">
        <f>'PROJETO'!E73</f>
        <v/>
      </c>
      <c r="BY30" s="88">
        <f>'PROJETO'!E74</f>
        <v/>
      </c>
      <c r="BZ30" s="88">
        <f>'PROJETO'!E75</f>
        <v/>
      </c>
      <c r="CA30" s="88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107">
        <f>'REV. FACHADA'!$K$5</f>
        <v/>
      </c>
      <c r="E32" s="49">
        <f>SUM(H32:CA32)</f>
        <v/>
      </c>
      <c r="F32" s="49">
        <f>IF(D32="","",D32-E32)</f>
        <v/>
      </c>
      <c r="H32" s="88">
        <f>'REV. FACHADA'!E5</f>
        <v/>
      </c>
      <c r="I32" s="88">
        <f>'REV. FACHADA'!E6</f>
        <v/>
      </c>
      <c r="J32" s="88">
        <f>'REV. FACHADA'!E7</f>
        <v/>
      </c>
      <c r="K32" s="88">
        <f>'REV. FACHADA'!E8</f>
        <v/>
      </c>
      <c r="L32" s="88">
        <f>'REV. FACHADA'!E9</f>
        <v/>
      </c>
      <c r="M32" s="88">
        <f>'REV. FACHADA'!E10</f>
        <v/>
      </c>
      <c r="N32" s="88">
        <f>'REV. FACHADA'!E11</f>
        <v/>
      </c>
      <c r="O32" s="88">
        <f>'REV. FACHADA'!E12</f>
        <v/>
      </c>
      <c r="P32" s="88">
        <f>'REV. FACHADA'!E13</f>
        <v/>
      </c>
      <c r="Q32" s="88">
        <f>'REV. FACHADA'!E14</f>
        <v/>
      </c>
      <c r="R32" s="88">
        <f>'REV. FACHADA'!E15</f>
        <v/>
      </c>
      <c r="S32" s="88">
        <f>'REV. FACHADA'!E16</f>
        <v/>
      </c>
      <c r="T32" s="88">
        <f>'REV. FACHADA'!E17</f>
        <v/>
      </c>
      <c r="U32" s="88">
        <f>'REV. FACHADA'!E18</f>
        <v/>
      </c>
      <c r="V32" s="88">
        <f>'REV. FACHADA'!E19</f>
        <v/>
      </c>
      <c r="W32" s="88">
        <f>'REV. FACHADA'!E20</f>
        <v/>
      </c>
      <c r="X32" s="88">
        <f>'REV. FACHADA'!E21</f>
        <v/>
      </c>
      <c r="Y32" s="88">
        <f>'REV. FACHADA'!E22</f>
        <v/>
      </c>
      <c r="Z32" s="88">
        <f>'REV. FACHADA'!E23</f>
        <v/>
      </c>
      <c r="AA32" s="88">
        <f>'REV. FACHADA'!E24</f>
        <v/>
      </c>
      <c r="AB32" s="88">
        <f>'REV. FACHADA'!E25</f>
        <v/>
      </c>
      <c r="AC32" s="88">
        <f>'REV. FACHADA'!E26</f>
        <v/>
      </c>
      <c r="AD32" s="88">
        <f>'REV. FACHADA'!E27</f>
        <v/>
      </c>
      <c r="AE32" s="88">
        <f>'REV. FACHADA'!E28</f>
        <v/>
      </c>
      <c r="AF32" s="88">
        <f>'REV. FACHADA'!E29</f>
        <v/>
      </c>
      <c r="AG32" s="88">
        <f>'REV. FACHADA'!E30</f>
        <v/>
      </c>
      <c r="AH32" s="88">
        <f>'REV. FACHADA'!E31</f>
        <v/>
      </c>
      <c r="AI32" s="88">
        <f>'REV. FACHADA'!E32</f>
        <v/>
      </c>
      <c r="AJ32" s="88">
        <f>'REV. FACHADA'!E33</f>
        <v/>
      </c>
      <c r="AK32" s="88">
        <f>'REV. FACHADA'!E34</f>
        <v/>
      </c>
      <c r="AL32" s="88">
        <f>'REV. FACHADA'!E35</f>
        <v/>
      </c>
      <c r="AM32" s="88">
        <f>'REV. FACHADA'!E36</f>
        <v/>
      </c>
      <c r="AN32" s="88">
        <f>'REV. FACHADA'!E37</f>
        <v/>
      </c>
      <c r="AO32" s="88">
        <f>'REV. FACHADA'!E38</f>
        <v/>
      </c>
      <c r="AP32" s="88">
        <f>'REV. FACHADA'!E39</f>
        <v/>
      </c>
      <c r="AQ32" s="88">
        <f>'REV. FACHADA'!E40</f>
        <v/>
      </c>
      <c r="AR32" s="88">
        <f>'REV. FACHADA'!E41</f>
        <v/>
      </c>
      <c r="AS32" s="88">
        <f>'REV. FACHADA'!E42</f>
        <v/>
      </c>
      <c r="AT32" s="88">
        <f>'REV. FACHADA'!E43</f>
        <v/>
      </c>
      <c r="AU32" s="88">
        <f>'REV. FACHADA'!E44</f>
        <v/>
      </c>
      <c r="AV32" s="88">
        <f>'REV. FACHADA'!E45</f>
        <v/>
      </c>
      <c r="AW32" s="88">
        <f>'REV. FACHADA'!E46</f>
        <v/>
      </c>
      <c r="AX32" s="88">
        <f>'REV. FACHADA'!E47</f>
        <v/>
      </c>
      <c r="AY32" s="88">
        <f>'REV. FACHADA'!E48</f>
        <v/>
      </c>
      <c r="AZ32" s="88">
        <f>'REV. FACHADA'!E49</f>
        <v/>
      </c>
      <c r="BA32" s="88">
        <f>'REV. FACHADA'!E50</f>
        <v/>
      </c>
      <c r="BB32" s="88">
        <f>'REV. FACHADA'!E51</f>
        <v/>
      </c>
      <c r="BC32" s="88">
        <f>'REV. FACHADA'!E52</f>
        <v/>
      </c>
      <c r="BD32" s="88">
        <f>'REV. FACHADA'!E53</f>
        <v/>
      </c>
      <c r="BE32" s="88">
        <f>'REV. FACHADA'!E54</f>
        <v/>
      </c>
      <c r="BF32" s="88">
        <f>'REV. FACHADA'!E55</f>
        <v/>
      </c>
      <c r="BG32" s="88">
        <f>'REV. FACHADA'!E56</f>
        <v/>
      </c>
      <c r="BH32" s="88">
        <f>'REV. FACHADA'!E57</f>
        <v/>
      </c>
      <c r="BI32" s="88">
        <f>'REV. FACHADA'!E58</f>
        <v/>
      </c>
      <c r="BJ32" s="88">
        <f>'REV. FACHADA'!E59</f>
        <v/>
      </c>
      <c r="BK32" s="88">
        <f>'REV. FACHADA'!E60</f>
        <v/>
      </c>
      <c r="BL32" s="88">
        <f>'REV. FACHADA'!E61</f>
        <v/>
      </c>
      <c r="BM32" s="88">
        <f>'REV. FACHADA'!E62</f>
        <v/>
      </c>
      <c r="BN32" s="88">
        <f>'REV. FACHADA'!E63</f>
        <v/>
      </c>
      <c r="BO32" s="88">
        <f>'REV. FACHADA'!E64</f>
        <v/>
      </c>
      <c r="BP32" s="88">
        <f>'REV. FACHADA'!E65</f>
        <v/>
      </c>
      <c r="BQ32" s="88">
        <f>'REV. FACHADA'!E66</f>
        <v/>
      </c>
      <c r="BR32" s="88">
        <f>'REV. FACHADA'!E67</f>
        <v/>
      </c>
      <c r="BS32" s="88">
        <f>'REV. FACHADA'!E68</f>
        <v/>
      </c>
      <c r="BT32" s="88">
        <f>'REV. FACHADA'!E69</f>
        <v/>
      </c>
      <c r="BU32" s="88">
        <f>'REV. FACHADA'!E70</f>
        <v/>
      </c>
      <c r="BV32" s="88">
        <f>'REV. FACHADA'!E71</f>
        <v/>
      </c>
      <c r="BW32" s="88">
        <f>'REV. FACHADA'!E72</f>
        <v/>
      </c>
      <c r="BX32" s="88">
        <f>'REV. FACHADA'!E73</f>
        <v/>
      </c>
      <c r="BY32" s="88">
        <f>'REV. FACHADA'!E74</f>
        <v/>
      </c>
      <c r="BZ32" s="88">
        <f>'REV. FACHADA'!E75</f>
        <v/>
      </c>
      <c r="CA32" s="88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107">
        <f>'REV. ACAB'!$K$5</f>
        <v/>
      </c>
      <c r="E33" s="49">
        <f>SUM(H33:CA33)</f>
        <v/>
      </c>
      <c r="F33" s="49">
        <f>IF(D33="","",D33-E33)</f>
        <v/>
      </c>
      <c r="H33" s="88">
        <f>'REV. ACAB'!E5</f>
        <v/>
      </c>
      <c r="I33" s="88">
        <f>'REV. ACAB'!E6</f>
        <v/>
      </c>
      <c r="J33" s="88">
        <f>'REV. ACAB'!E7</f>
        <v/>
      </c>
      <c r="K33" s="88">
        <f>'REV. ACAB'!E8</f>
        <v/>
      </c>
      <c r="L33" s="88">
        <f>'REV. ACAB'!E9</f>
        <v/>
      </c>
      <c r="M33" s="88">
        <f>'REV. ACAB'!E10</f>
        <v/>
      </c>
      <c r="N33" s="88">
        <f>'REV. ACAB'!E11</f>
        <v/>
      </c>
      <c r="O33" s="88">
        <f>'REV. ACAB'!E12</f>
        <v/>
      </c>
      <c r="P33" s="88">
        <f>'REV. ACAB'!E13</f>
        <v/>
      </c>
      <c r="Q33" s="88">
        <f>'REV. ACAB'!E14</f>
        <v/>
      </c>
      <c r="R33" s="88">
        <f>'REV. ACAB'!E15</f>
        <v/>
      </c>
      <c r="S33" s="88">
        <f>'REV. ACAB'!E16</f>
        <v/>
      </c>
      <c r="T33" s="88">
        <f>'REV. ACAB'!E17</f>
        <v/>
      </c>
      <c r="U33" s="88">
        <f>'REV. ACAB'!E18</f>
        <v/>
      </c>
      <c r="V33" s="88">
        <f>'REV. ACAB'!E19</f>
        <v/>
      </c>
      <c r="W33" s="88">
        <f>'REV. ACAB'!E20</f>
        <v/>
      </c>
      <c r="X33" s="88">
        <f>'REV. ACAB'!E21</f>
        <v/>
      </c>
      <c r="Y33" s="88">
        <f>'REV. ACAB'!E22</f>
        <v/>
      </c>
      <c r="Z33" s="88">
        <f>'REV. ACAB'!E23</f>
        <v/>
      </c>
      <c r="AA33" s="88">
        <f>'REV. ACAB'!E24</f>
        <v/>
      </c>
      <c r="AB33" s="88">
        <f>'REV. ACAB'!E25</f>
        <v/>
      </c>
      <c r="AC33" s="88">
        <f>'REV. ACAB'!E26</f>
        <v/>
      </c>
      <c r="AD33" s="88">
        <f>'REV. ACAB'!E27</f>
        <v/>
      </c>
      <c r="AE33" s="88">
        <f>'REV. ACAB'!E28</f>
        <v/>
      </c>
      <c r="AF33" s="88">
        <f>'REV. ACAB'!E29</f>
        <v/>
      </c>
      <c r="AG33" s="88">
        <f>'REV. ACAB'!E30</f>
        <v/>
      </c>
      <c r="AH33" s="88">
        <f>'REV. ACAB'!E31</f>
        <v/>
      </c>
      <c r="AI33" s="88">
        <f>'REV. ACAB'!E32</f>
        <v/>
      </c>
      <c r="AJ33" s="88">
        <f>'REV. ACAB'!E33</f>
        <v/>
      </c>
      <c r="AK33" s="88">
        <f>'REV. ACAB'!E34</f>
        <v/>
      </c>
      <c r="AL33" s="88">
        <f>'REV. ACAB'!E35</f>
        <v/>
      </c>
      <c r="AM33" s="88">
        <f>'REV. ACAB'!E36</f>
        <v/>
      </c>
      <c r="AN33" s="88">
        <f>'REV. ACAB'!E37</f>
        <v/>
      </c>
      <c r="AO33" s="88">
        <f>'REV. ACAB'!E38</f>
        <v/>
      </c>
      <c r="AP33" s="88">
        <f>'REV. ACAB'!E39</f>
        <v/>
      </c>
      <c r="AQ33" s="88">
        <f>'REV. ACAB'!E40</f>
        <v/>
      </c>
      <c r="AR33" s="88">
        <f>'REV. ACAB'!E41</f>
        <v/>
      </c>
      <c r="AS33" s="88">
        <f>'REV. ACAB'!E42</f>
        <v/>
      </c>
      <c r="AT33" s="88">
        <f>'REV. ACAB'!E43</f>
        <v/>
      </c>
      <c r="AU33" s="88">
        <f>'REV. ACAB'!E44</f>
        <v/>
      </c>
      <c r="AV33" s="88">
        <f>'REV. ACAB'!E45</f>
        <v/>
      </c>
      <c r="AW33" s="88">
        <f>'REV. ACAB'!E46</f>
        <v/>
      </c>
      <c r="AX33" s="88">
        <f>'REV. ACAB'!E47</f>
        <v/>
      </c>
      <c r="AY33" s="88">
        <f>'REV. ACAB'!E48</f>
        <v/>
      </c>
      <c r="AZ33" s="88">
        <f>'REV. ACAB'!E49</f>
        <v/>
      </c>
      <c r="BA33" s="88">
        <f>'REV. ACAB'!E50</f>
        <v/>
      </c>
      <c r="BB33" s="88">
        <f>'REV. ACAB'!E51</f>
        <v/>
      </c>
      <c r="BC33" s="88">
        <f>'REV. ACAB'!E52</f>
        <v/>
      </c>
      <c r="BD33" s="88">
        <f>'REV. ACAB'!E53</f>
        <v/>
      </c>
      <c r="BE33" s="88">
        <f>'REV. ACAB'!E54</f>
        <v/>
      </c>
      <c r="BF33" s="88">
        <f>'REV. ACAB'!E55</f>
        <v/>
      </c>
      <c r="BG33" s="88">
        <f>'REV. ACAB'!E56</f>
        <v/>
      </c>
      <c r="BH33" s="88">
        <f>'REV. ACAB'!E57</f>
        <v/>
      </c>
      <c r="BI33" s="88">
        <f>'REV. ACAB'!E58</f>
        <v/>
      </c>
      <c r="BJ33" s="88">
        <f>'REV. ACAB'!E59</f>
        <v/>
      </c>
      <c r="BK33" s="88">
        <f>'REV. ACAB'!E60</f>
        <v/>
      </c>
      <c r="BL33" s="88">
        <f>'REV. ACAB'!E61</f>
        <v/>
      </c>
      <c r="BM33" s="88">
        <f>'REV. ACAB'!E62</f>
        <v/>
      </c>
      <c r="BN33" s="88">
        <f>'REV. ACAB'!E63</f>
        <v/>
      </c>
      <c r="BO33" s="88">
        <f>'REV. ACAB'!E64</f>
        <v/>
      </c>
      <c r="BP33" s="88">
        <f>'REV. ACAB'!E65</f>
        <v/>
      </c>
      <c r="BQ33" s="88">
        <f>'REV. ACAB'!E66</f>
        <v/>
      </c>
      <c r="BR33" s="88">
        <f>'REV. ACAB'!E67</f>
        <v/>
      </c>
      <c r="BS33" s="88">
        <f>'REV. ACAB'!E68</f>
        <v/>
      </c>
      <c r="BT33" s="88">
        <f>'REV. ACAB'!E69</f>
        <v/>
      </c>
      <c r="BU33" s="88">
        <f>'REV. ACAB'!E70</f>
        <v/>
      </c>
      <c r="BV33" s="88">
        <f>'REV. ACAB'!E71</f>
        <v/>
      </c>
      <c r="BW33" s="88">
        <f>'REV. ACAB'!E72</f>
        <v/>
      </c>
      <c r="BX33" s="88">
        <f>'REV. ACAB'!E73</f>
        <v/>
      </c>
      <c r="BY33" s="88">
        <f>'REV. ACAB'!E74</f>
        <v/>
      </c>
      <c r="BZ33" s="88">
        <f>'REV. ACAB'!E75</f>
        <v/>
      </c>
      <c r="CA33" s="88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107">
        <f>'REV. PISOS'!$K$5</f>
        <v/>
      </c>
      <c r="E34" s="49">
        <f>SUM(H34:CA34)</f>
        <v/>
      </c>
      <c r="F34" s="49">
        <f>IF(D34="","",D34-E34)</f>
        <v/>
      </c>
      <c r="H34" s="88">
        <f>'REV. PISOS'!E5</f>
        <v/>
      </c>
      <c r="I34" s="88">
        <f>'REV. PISOS'!E6</f>
        <v/>
      </c>
      <c r="J34" s="88">
        <f>'REV. PISOS'!E7</f>
        <v/>
      </c>
      <c r="K34" s="88">
        <f>'REV. PISOS'!E8</f>
        <v/>
      </c>
      <c r="L34" s="88">
        <f>'REV. PISOS'!E9</f>
        <v/>
      </c>
      <c r="M34" s="88">
        <f>'REV. PISOS'!E10</f>
        <v/>
      </c>
      <c r="N34" s="88">
        <f>'REV. PISOS'!E11</f>
        <v/>
      </c>
      <c r="O34" s="88">
        <f>'REV. PISOS'!E12</f>
        <v/>
      </c>
      <c r="P34" s="88">
        <f>'REV. PISOS'!E13</f>
        <v/>
      </c>
      <c r="Q34" s="88">
        <f>'REV. PISOS'!E14</f>
        <v/>
      </c>
      <c r="R34" s="88">
        <f>'REV. PISOS'!E15</f>
        <v/>
      </c>
      <c r="S34" s="88">
        <f>'REV. PISOS'!E16</f>
        <v/>
      </c>
      <c r="T34" s="88">
        <f>'REV. PISOS'!E17</f>
        <v/>
      </c>
      <c r="U34" s="88">
        <f>'REV. PISOS'!E18</f>
        <v/>
      </c>
      <c r="V34" s="88">
        <f>'REV. PISOS'!E19</f>
        <v/>
      </c>
      <c r="W34" s="88">
        <f>'REV. PISOS'!E20</f>
        <v/>
      </c>
      <c r="X34" s="88">
        <f>'REV. PISOS'!E21</f>
        <v/>
      </c>
      <c r="Y34" s="88">
        <f>'REV. PISOS'!E22</f>
        <v/>
      </c>
      <c r="Z34" s="88">
        <f>'REV. PISOS'!E23</f>
        <v/>
      </c>
      <c r="AA34" s="88">
        <f>'REV. PISOS'!E24</f>
        <v/>
      </c>
      <c r="AB34" s="88">
        <f>'REV. PISOS'!E25</f>
        <v/>
      </c>
      <c r="AC34" s="88">
        <f>'REV. PISOS'!E26</f>
        <v/>
      </c>
      <c r="AD34" s="88">
        <f>'REV. PISOS'!E27</f>
        <v/>
      </c>
      <c r="AE34" s="88">
        <f>'REV. PISOS'!E28</f>
        <v/>
      </c>
      <c r="AF34" s="88">
        <f>'REV. PISOS'!E29</f>
        <v/>
      </c>
      <c r="AG34" s="88">
        <f>'REV. PISOS'!E30</f>
        <v/>
      </c>
      <c r="AH34" s="88">
        <f>'REV. PISOS'!E31</f>
        <v/>
      </c>
      <c r="AI34" s="88">
        <f>'REV. PISOS'!E32</f>
        <v/>
      </c>
      <c r="AJ34" s="88">
        <f>'REV. PISOS'!E33</f>
        <v/>
      </c>
      <c r="AK34" s="88">
        <f>'REV. PISOS'!E34</f>
        <v/>
      </c>
      <c r="AL34" s="88">
        <f>'REV. PISOS'!E35</f>
        <v/>
      </c>
      <c r="AM34" s="88">
        <f>'REV. PISOS'!E36</f>
        <v/>
      </c>
      <c r="AN34" s="88">
        <f>'REV. PISOS'!E37</f>
        <v/>
      </c>
      <c r="AO34" s="88">
        <f>'REV. PISOS'!E38</f>
        <v/>
      </c>
      <c r="AP34" s="88">
        <f>'REV. PISOS'!E39</f>
        <v/>
      </c>
      <c r="AQ34" s="88">
        <f>'REV. PISOS'!E40</f>
        <v/>
      </c>
      <c r="AR34" s="88">
        <f>'REV. PISOS'!E41</f>
        <v/>
      </c>
      <c r="AS34" s="88">
        <f>'REV. PISOS'!E42</f>
        <v/>
      </c>
      <c r="AT34" s="88">
        <f>'REV. PISOS'!E43</f>
        <v/>
      </c>
      <c r="AU34" s="88">
        <f>'REV. PISOS'!E44</f>
        <v/>
      </c>
      <c r="AV34" s="88">
        <f>'REV. PISOS'!E45</f>
        <v/>
      </c>
      <c r="AW34" s="88">
        <f>'REV. PISOS'!E46</f>
        <v/>
      </c>
      <c r="AX34" s="88">
        <f>'REV. PISOS'!E47</f>
        <v/>
      </c>
      <c r="AY34" s="88">
        <f>'REV. PISOS'!E48</f>
        <v/>
      </c>
      <c r="AZ34" s="88">
        <f>'REV. PISOS'!E49</f>
        <v/>
      </c>
      <c r="BA34" s="88">
        <f>'REV. PISOS'!E50</f>
        <v/>
      </c>
      <c r="BB34" s="88">
        <f>'REV. PISOS'!E51</f>
        <v/>
      </c>
      <c r="BC34" s="88">
        <f>'REV. PISOS'!E52</f>
        <v/>
      </c>
      <c r="BD34" s="88">
        <f>'REV. PISOS'!E53</f>
        <v/>
      </c>
      <c r="BE34" s="88">
        <f>'REV. PISOS'!E54</f>
        <v/>
      </c>
      <c r="BF34" s="88">
        <f>'REV. PISOS'!E55</f>
        <v/>
      </c>
      <c r="BG34" s="88">
        <f>'REV. PISOS'!E56</f>
        <v/>
      </c>
      <c r="BH34" s="88">
        <f>'REV. PISOS'!E57</f>
        <v/>
      </c>
      <c r="BI34" s="88">
        <f>'REV. PISOS'!E58</f>
        <v/>
      </c>
      <c r="BJ34" s="88">
        <f>'REV. PISOS'!E59</f>
        <v/>
      </c>
      <c r="BK34" s="88">
        <f>'REV. PISOS'!E60</f>
        <v/>
      </c>
      <c r="BL34" s="88">
        <f>'REV. PISOS'!E61</f>
        <v/>
      </c>
      <c r="BM34" s="88">
        <f>'REV. PISOS'!E62</f>
        <v/>
      </c>
      <c r="BN34" s="88">
        <f>'REV. PISOS'!E63</f>
        <v/>
      </c>
      <c r="BO34" s="88">
        <f>'REV. PISOS'!E64</f>
        <v/>
      </c>
      <c r="BP34" s="88">
        <f>'REV. PISOS'!E65</f>
        <v/>
      </c>
      <c r="BQ34" s="88">
        <f>'REV. PISOS'!E66</f>
        <v/>
      </c>
      <c r="BR34" s="88">
        <f>'REV. PISOS'!E67</f>
        <v/>
      </c>
      <c r="BS34" s="88">
        <f>'REV. PISOS'!E68</f>
        <v/>
      </c>
      <c r="BT34" s="88">
        <f>'REV. PISOS'!E69</f>
        <v/>
      </c>
      <c r="BU34" s="88">
        <f>'REV. PISOS'!E70</f>
        <v/>
      </c>
      <c r="BV34" s="88">
        <f>'REV. PISOS'!E71</f>
        <v/>
      </c>
      <c r="BW34" s="88">
        <f>'REV. PISOS'!E72</f>
        <v/>
      </c>
      <c r="BX34" s="88">
        <f>'REV. PISOS'!E73</f>
        <v/>
      </c>
      <c r="BY34" s="88">
        <f>'REV. PISOS'!E74</f>
        <v/>
      </c>
      <c r="BZ34" s="88">
        <f>'REV. PISOS'!E75</f>
        <v/>
      </c>
      <c r="CA34" s="88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107">
        <f>'REV. PAREDE'!$K$5</f>
        <v/>
      </c>
      <c r="E35" s="49">
        <f>SUM(H35:CA35)</f>
        <v/>
      </c>
      <c r="F35" s="49">
        <f>IF(D35="","",D35-E35)</f>
        <v/>
      </c>
      <c r="H35" s="88">
        <f>'REV. PAREDE'!E5</f>
        <v/>
      </c>
      <c r="I35" s="88">
        <f>'REV. PAREDE'!E6</f>
        <v/>
      </c>
      <c r="J35" s="88">
        <f>'REV. PAREDE'!E7</f>
        <v/>
      </c>
      <c r="K35" s="88">
        <f>'REV. PAREDE'!E8</f>
        <v/>
      </c>
      <c r="L35" s="88">
        <f>'REV. PAREDE'!E9</f>
        <v/>
      </c>
      <c r="M35" s="88">
        <f>'REV. PAREDE'!E10</f>
        <v/>
      </c>
      <c r="N35" s="88">
        <f>'REV. PAREDE'!E11</f>
        <v/>
      </c>
      <c r="O35" s="88">
        <f>'REV. PAREDE'!E12</f>
        <v/>
      </c>
      <c r="P35" s="88">
        <f>'REV. PAREDE'!E13</f>
        <v/>
      </c>
      <c r="Q35" s="88">
        <f>'REV. PAREDE'!E14</f>
        <v/>
      </c>
      <c r="R35" s="88">
        <f>'REV. PAREDE'!E15</f>
        <v/>
      </c>
      <c r="S35" s="88">
        <f>'REV. PAREDE'!E16</f>
        <v/>
      </c>
      <c r="T35" s="88">
        <f>'REV. PAREDE'!E17</f>
        <v/>
      </c>
      <c r="U35" s="88">
        <f>'REV. PAREDE'!E18</f>
        <v/>
      </c>
      <c r="V35" s="88">
        <f>'REV. PAREDE'!E19</f>
        <v/>
      </c>
      <c r="W35" s="88">
        <f>'REV. PAREDE'!E20</f>
        <v/>
      </c>
      <c r="X35" s="88">
        <f>'REV. PAREDE'!E21</f>
        <v/>
      </c>
      <c r="Y35" s="88">
        <f>'REV. PAREDE'!E22</f>
        <v/>
      </c>
      <c r="Z35" s="88">
        <f>'REV. PAREDE'!E23</f>
        <v/>
      </c>
      <c r="AA35" s="88">
        <f>'REV. PAREDE'!E24</f>
        <v/>
      </c>
      <c r="AB35" s="88">
        <f>'REV. PAREDE'!E25</f>
        <v/>
      </c>
      <c r="AC35" s="88">
        <f>'REV. PAREDE'!E26</f>
        <v/>
      </c>
      <c r="AD35" s="88">
        <f>'REV. PAREDE'!E27</f>
        <v/>
      </c>
      <c r="AE35" s="88">
        <f>'REV. PAREDE'!E28</f>
        <v/>
      </c>
      <c r="AF35" s="88">
        <f>'REV. PAREDE'!E29</f>
        <v/>
      </c>
      <c r="AG35" s="88">
        <f>'REV. PAREDE'!E30</f>
        <v/>
      </c>
      <c r="AH35" s="88">
        <f>'REV. PAREDE'!E31</f>
        <v/>
      </c>
      <c r="AI35" s="88">
        <f>'REV. PAREDE'!E32</f>
        <v/>
      </c>
      <c r="AJ35" s="88">
        <f>'REV. PAREDE'!E33</f>
        <v/>
      </c>
      <c r="AK35" s="88">
        <f>'REV. PAREDE'!E34</f>
        <v/>
      </c>
      <c r="AL35" s="88">
        <f>'REV. PAREDE'!E35</f>
        <v/>
      </c>
      <c r="AM35" s="88">
        <f>'REV. PAREDE'!E36</f>
        <v/>
      </c>
      <c r="AN35" s="88">
        <f>'REV. PAREDE'!E37</f>
        <v/>
      </c>
      <c r="AO35" s="88">
        <f>'REV. PAREDE'!E38</f>
        <v/>
      </c>
      <c r="AP35" s="88">
        <f>'REV. PAREDE'!E39</f>
        <v/>
      </c>
      <c r="AQ35" s="88">
        <f>'REV. PAREDE'!E40</f>
        <v/>
      </c>
      <c r="AR35" s="88">
        <f>'REV. PAREDE'!E41</f>
        <v/>
      </c>
      <c r="AS35" s="88">
        <f>'REV. PAREDE'!E42</f>
        <v/>
      </c>
      <c r="AT35" s="88">
        <f>'REV. PAREDE'!E43</f>
        <v/>
      </c>
      <c r="AU35" s="88">
        <f>'REV. PAREDE'!E44</f>
        <v/>
      </c>
      <c r="AV35" s="88">
        <f>'REV. PAREDE'!E45</f>
        <v/>
      </c>
      <c r="AW35" s="88">
        <f>'REV. PAREDE'!E46</f>
        <v/>
      </c>
      <c r="AX35" s="88">
        <f>'REV. PAREDE'!E47</f>
        <v/>
      </c>
      <c r="AY35" s="88">
        <f>'REV. PAREDE'!E48</f>
        <v/>
      </c>
      <c r="AZ35" s="88">
        <f>'REV. PAREDE'!E49</f>
        <v/>
      </c>
      <c r="BA35" s="88">
        <f>'REV. PAREDE'!E50</f>
        <v/>
      </c>
      <c r="BB35" s="88">
        <f>'REV. PAREDE'!E51</f>
        <v/>
      </c>
      <c r="BC35" s="88">
        <f>'REV. PAREDE'!E52</f>
        <v/>
      </c>
      <c r="BD35" s="88">
        <f>'REV. PAREDE'!E53</f>
        <v/>
      </c>
      <c r="BE35" s="88">
        <f>'REV. PAREDE'!E54</f>
        <v/>
      </c>
      <c r="BF35" s="88">
        <f>'REV. PAREDE'!E55</f>
        <v/>
      </c>
      <c r="BG35" s="88">
        <f>'REV. PAREDE'!E56</f>
        <v/>
      </c>
      <c r="BH35" s="88">
        <f>'REV. PAREDE'!E57</f>
        <v/>
      </c>
      <c r="BI35" s="88">
        <f>'REV. PAREDE'!E58</f>
        <v/>
      </c>
      <c r="BJ35" s="88">
        <f>'REV. PAREDE'!E59</f>
        <v/>
      </c>
      <c r="BK35" s="88">
        <f>'REV. PAREDE'!E60</f>
        <v/>
      </c>
      <c r="BL35" s="88">
        <f>'REV. PAREDE'!E61</f>
        <v/>
      </c>
      <c r="BM35" s="88">
        <f>'REV. PAREDE'!E62</f>
        <v/>
      </c>
      <c r="BN35" s="88">
        <f>'REV. PAREDE'!E63</f>
        <v/>
      </c>
      <c r="BO35" s="88">
        <f>'REV. PAREDE'!E64</f>
        <v/>
      </c>
      <c r="BP35" s="88">
        <f>'REV. PAREDE'!E65</f>
        <v/>
      </c>
      <c r="BQ35" s="88">
        <f>'REV. PAREDE'!E66</f>
        <v/>
      </c>
      <c r="BR35" s="88">
        <f>'REV. PAREDE'!E67</f>
        <v/>
      </c>
      <c r="BS35" s="88">
        <f>'REV. PAREDE'!E68</f>
        <v/>
      </c>
      <c r="BT35" s="88">
        <f>'REV. PAREDE'!E69</f>
        <v/>
      </c>
      <c r="BU35" s="88">
        <f>'REV. PAREDE'!E70</f>
        <v/>
      </c>
      <c r="BV35" s="88">
        <f>'REV. PAREDE'!E71</f>
        <v/>
      </c>
      <c r="BW35" s="88">
        <f>'REV. PAREDE'!E72</f>
        <v/>
      </c>
      <c r="BX35" s="88">
        <f>'REV. PAREDE'!E73</f>
        <v/>
      </c>
      <c r="BY35" s="88">
        <f>'REV. PAREDE'!E74</f>
        <v/>
      </c>
      <c r="BZ35" s="88">
        <f>'REV. PAREDE'!E75</f>
        <v/>
      </c>
      <c r="CA35" s="88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107">
        <f>'SEGUROS'!$K$5</f>
        <v/>
      </c>
      <c r="E41" s="49">
        <f>SUM(H41:CA41)</f>
        <v/>
      </c>
      <c r="F41" s="49">
        <f>IF(D41="","",D41-E41)</f>
        <v/>
      </c>
      <c r="H41" s="88">
        <f>'SEGUROS'!E5</f>
        <v/>
      </c>
      <c r="I41" s="88">
        <f>'SEGUROS'!E6</f>
        <v/>
      </c>
      <c r="J41" s="88">
        <f>'SEGUROS'!E7</f>
        <v/>
      </c>
      <c r="K41" s="88">
        <f>'SEGUROS'!E8</f>
        <v/>
      </c>
      <c r="L41" s="88">
        <f>'SEGUROS'!E9</f>
        <v/>
      </c>
      <c r="M41" s="88">
        <f>'SEGUROS'!E10</f>
        <v/>
      </c>
      <c r="N41" s="88">
        <f>'SEGUROS'!E11</f>
        <v/>
      </c>
      <c r="O41" s="88">
        <f>'SEGUROS'!E12</f>
        <v/>
      </c>
      <c r="P41" s="88">
        <f>'SEGUROS'!E13</f>
        <v/>
      </c>
      <c r="Q41" s="88">
        <f>'SEGUROS'!E14</f>
        <v/>
      </c>
      <c r="R41" s="88">
        <f>'SEGUROS'!E15</f>
        <v/>
      </c>
      <c r="S41" s="88">
        <f>'SEGUROS'!E16</f>
        <v/>
      </c>
      <c r="T41" s="88">
        <f>'SEGUROS'!E17</f>
        <v/>
      </c>
      <c r="U41" s="88">
        <f>'SEGUROS'!E18</f>
        <v/>
      </c>
      <c r="V41" s="88">
        <f>'SEGUROS'!E19</f>
        <v/>
      </c>
      <c r="W41" s="88">
        <f>'SEGUROS'!E20</f>
        <v/>
      </c>
      <c r="X41" s="88">
        <f>'SEGUROS'!E21</f>
        <v/>
      </c>
      <c r="Y41" s="88">
        <f>'SEGUROS'!E22</f>
        <v/>
      </c>
      <c r="Z41" s="88">
        <f>'SEGUROS'!E23</f>
        <v/>
      </c>
      <c r="AA41" s="88">
        <f>'SEGUROS'!E24</f>
        <v/>
      </c>
      <c r="AB41" s="88">
        <f>'SEGUROS'!E25</f>
        <v/>
      </c>
      <c r="AC41" s="88">
        <f>'SEGUROS'!E26</f>
        <v/>
      </c>
      <c r="AD41" s="88">
        <f>'SEGUROS'!E27</f>
        <v/>
      </c>
      <c r="AE41" s="88">
        <f>'SEGUROS'!E28</f>
        <v/>
      </c>
      <c r="AF41" s="88">
        <f>'SEGUROS'!E29</f>
        <v/>
      </c>
      <c r="AG41" s="88">
        <f>'SEGUROS'!E30</f>
        <v/>
      </c>
      <c r="AH41" s="88">
        <f>'SEGUROS'!E31</f>
        <v/>
      </c>
      <c r="AI41" s="88">
        <f>'SEGUROS'!E32</f>
        <v/>
      </c>
      <c r="AJ41" s="88">
        <f>'SEGUROS'!E33</f>
        <v/>
      </c>
      <c r="AK41" s="88">
        <f>'SEGUROS'!E34</f>
        <v/>
      </c>
      <c r="AL41" s="88">
        <f>'SEGUROS'!E35</f>
        <v/>
      </c>
      <c r="AM41" s="88">
        <f>'SEGUROS'!E36</f>
        <v/>
      </c>
      <c r="AN41" s="88">
        <f>'SEGUROS'!E37</f>
        <v/>
      </c>
      <c r="AO41" s="88">
        <f>'SEGUROS'!E38</f>
        <v/>
      </c>
      <c r="AP41" s="88">
        <f>'SEGUROS'!E39</f>
        <v/>
      </c>
      <c r="AQ41" s="88">
        <f>'SEGUROS'!E40</f>
        <v/>
      </c>
      <c r="AR41" s="88">
        <f>'SEGUROS'!E41</f>
        <v/>
      </c>
      <c r="AS41" s="88">
        <f>'SEGUROS'!E42</f>
        <v/>
      </c>
      <c r="AT41" s="88">
        <f>'SEGUROS'!E43</f>
        <v/>
      </c>
      <c r="AU41" s="88">
        <f>'SEGUROS'!E44</f>
        <v/>
      </c>
      <c r="AV41" s="88">
        <f>'SEGUROS'!E45</f>
        <v/>
      </c>
      <c r="AW41" s="88">
        <f>'SEGUROS'!E46</f>
        <v/>
      </c>
      <c r="AX41" s="88">
        <f>'SEGUROS'!E47</f>
        <v/>
      </c>
      <c r="AY41" s="88">
        <f>'SEGUROS'!E48</f>
        <v/>
      </c>
      <c r="AZ41" s="88">
        <f>'SEGUROS'!E49</f>
        <v/>
      </c>
      <c r="BA41" s="88">
        <f>'SEGUROS'!E50</f>
        <v/>
      </c>
      <c r="BB41" s="88">
        <f>'SEGUROS'!E51</f>
        <v/>
      </c>
      <c r="BC41" s="88">
        <f>'SEGUROS'!E52</f>
        <v/>
      </c>
      <c r="BD41" s="88">
        <f>'SEGUROS'!E53</f>
        <v/>
      </c>
      <c r="BE41" s="88">
        <f>'SEGUROS'!E54</f>
        <v/>
      </c>
      <c r="BF41" s="88">
        <f>'SEGUROS'!E55</f>
        <v/>
      </c>
      <c r="BG41" s="88">
        <f>'SEGUROS'!E56</f>
        <v/>
      </c>
      <c r="BH41" s="88">
        <f>'SEGUROS'!E57</f>
        <v/>
      </c>
      <c r="BI41" s="88">
        <f>'SEGUROS'!E58</f>
        <v/>
      </c>
      <c r="BJ41" s="88">
        <f>'SEGUROS'!E59</f>
        <v/>
      </c>
      <c r="BK41" s="88">
        <f>'SEGUROS'!E60</f>
        <v/>
      </c>
      <c r="BL41" s="88">
        <f>'SEGUROS'!E61</f>
        <v/>
      </c>
      <c r="BM41" s="88">
        <f>'SEGUROS'!E62</f>
        <v/>
      </c>
      <c r="BN41" s="88">
        <f>'SEGUROS'!E63</f>
        <v/>
      </c>
      <c r="BO41" s="88">
        <f>'SEGUROS'!E64</f>
        <v/>
      </c>
      <c r="BP41" s="88">
        <f>'SEGUROS'!E65</f>
        <v/>
      </c>
      <c r="BQ41" s="88">
        <f>'SEGUROS'!E66</f>
        <v/>
      </c>
      <c r="BR41" s="88">
        <f>'SEGUROS'!E67</f>
        <v/>
      </c>
      <c r="BS41" s="88">
        <f>'SEGUROS'!E68</f>
        <v/>
      </c>
      <c r="BT41" s="88">
        <f>'SEGUROS'!E69</f>
        <v/>
      </c>
      <c r="BU41" s="88">
        <f>'SEGUROS'!E70</f>
        <v/>
      </c>
      <c r="BV41" s="88">
        <f>'SEGUROS'!E71</f>
        <v/>
      </c>
      <c r="BW41" s="88">
        <f>'SEGUROS'!E72</f>
        <v/>
      </c>
      <c r="BX41" s="88">
        <f>'SEGUROS'!E73</f>
        <v/>
      </c>
      <c r="BY41" s="88">
        <f>'SEGUROS'!E74</f>
        <v/>
      </c>
      <c r="BZ41" s="88">
        <f>'SEGUROS'!E75</f>
        <v/>
      </c>
      <c r="CA41" s="88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107">
        <f>'SERRALHERIA'!$K$5</f>
        <v/>
      </c>
      <c r="E42" s="49">
        <f>SUM(H42:CA42)</f>
        <v/>
      </c>
      <c r="F42" s="49">
        <f>IF(D42="","",D42-E42)</f>
        <v/>
      </c>
      <c r="H42" s="88">
        <f>'SERRALHERIA'!E5</f>
        <v/>
      </c>
      <c r="I42" s="88">
        <f>'SERRALHERIA'!E6</f>
        <v/>
      </c>
      <c r="J42" s="88">
        <f>'SERRALHERIA'!E7</f>
        <v/>
      </c>
      <c r="K42" s="88">
        <f>'SERRALHERIA'!E8</f>
        <v/>
      </c>
      <c r="L42" s="88">
        <f>'SERRALHERIA'!E9</f>
        <v/>
      </c>
      <c r="M42" s="88">
        <f>'SERRALHERIA'!E10</f>
        <v/>
      </c>
      <c r="N42" s="88">
        <f>'SERRALHERIA'!E11</f>
        <v/>
      </c>
      <c r="O42" s="88">
        <f>'SERRALHERIA'!E12</f>
        <v/>
      </c>
      <c r="P42" s="88">
        <f>'SERRALHERIA'!E13</f>
        <v/>
      </c>
      <c r="Q42" s="88">
        <f>'SERRALHERIA'!E14</f>
        <v/>
      </c>
      <c r="R42" s="88">
        <f>'SERRALHERIA'!E15</f>
        <v/>
      </c>
      <c r="S42" s="88">
        <f>'SERRALHERIA'!E16</f>
        <v/>
      </c>
      <c r="T42" s="88">
        <f>'SERRALHERIA'!E17</f>
        <v/>
      </c>
      <c r="U42" s="88">
        <f>'SERRALHERIA'!E18</f>
        <v/>
      </c>
      <c r="V42" s="88">
        <f>'SERRALHERIA'!E19</f>
        <v/>
      </c>
      <c r="W42" s="88">
        <f>'SERRALHERIA'!E20</f>
        <v/>
      </c>
      <c r="X42" s="88">
        <f>'SERRALHERIA'!E21</f>
        <v/>
      </c>
      <c r="Y42" s="88">
        <f>'SERRALHERIA'!E22</f>
        <v/>
      </c>
      <c r="Z42" s="88">
        <f>'SERRALHERIA'!E23</f>
        <v/>
      </c>
      <c r="AA42" s="88">
        <f>'SERRALHERIA'!E24</f>
        <v/>
      </c>
      <c r="AB42" s="88">
        <f>'SERRALHERIA'!E25</f>
        <v/>
      </c>
      <c r="AC42" s="88">
        <f>'SERRALHERIA'!E26</f>
        <v/>
      </c>
      <c r="AD42" s="88">
        <f>'SERRALHERIA'!E27</f>
        <v/>
      </c>
      <c r="AE42" s="88">
        <f>'SERRALHERIA'!E28</f>
        <v/>
      </c>
      <c r="AF42" s="88">
        <f>'SERRALHERIA'!E29</f>
        <v/>
      </c>
      <c r="AG42" s="88">
        <f>'SERRALHERIA'!E30</f>
        <v/>
      </c>
      <c r="AH42" s="88">
        <f>'SERRALHERIA'!E31</f>
        <v/>
      </c>
      <c r="AI42" s="88">
        <f>'SERRALHERIA'!E32</f>
        <v/>
      </c>
      <c r="AJ42" s="88">
        <f>'SERRALHERIA'!E33</f>
        <v/>
      </c>
      <c r="AK42" s="88">
        <f>'SERRALHERIA'!E34</f>
        <v/>
      </c>
      <c r="AL42" s="88">
        <f>'SERRALHERIA'!E35</f>
        <v/>
      </c>
      <c r="AM42" s="88">
        <f>'SERRALHERIA'!E36</f>
        <v/>
      </c>
      <c r="AN42" s="88">
        <f>'SERRALHERIA'!E37</f>
        <v/>
      </c>
      <c r="AO42" s="88">
        <f>'SERRALHERIA'!E38</f>
        <v/>
      </c>
      <c r="AP42" s="88">
        <f>'SERRALHERIA'!E39</f>
        <v/>
      </c>
      <c r="AQ42" s="88">
        <f>'SERRALHERIA'!E40</f>
        <v/>
      </c>
      <c r="AR42" s="88">
        <f>'SERRALHERIA'!E41</f>
        <v/>
      </c>
      <c r="AS42" s="88">
        <f>'SERRALHERIA'!E42</f>
        <v/>
      </c>
      <c r="AT42" s="88">
        <f>'SERRALHERIA'!E43</f>
        <v/>
      </c>
      <c r="AU42" s="88">
        <f>'SERRALHERIA'!E44</f>
        <v/>
      </c>
      <c r="AV42" s="88">
        <f>'SERRALHERIA'!E45</f>
        <v/>
      </c>
      <c r="AW42" s="88">
        <f>'SERRALHERIA'!E46</f>
        <v/>
      </c>
      <c r="AX42" s="88">
        <f>'SERRALHERIA'!E47</f>
        <v/>
      </c>
      <c r="AY42" s="88">
        <f>'SERRALHERIA'!E48</f>
        <v/>
      </c>
      <c r="AZ42" s="88">
        <f>'SERRALHERIA'!E49</f>
        <v/>
      </c>
      <c r="BA42" s="88">
        <f>'SERRALHERIA'!E50</f>
        <v/>
      </c>
      <c r="BB42" s="88">
        <f>'SERRALHERIA'!E51</f>
        <v/>
      </c>
      <c r="BC42" s="88">
        <f>'SERRALHERIA'!E52</f>
        <v/>
      </c>
      <c r="BD42" s="88">
        <f>'SERRALHERIA'!E53</f>
        <v/>
      </c>
      <c r="BE42" s="88">
        <f>'SERRALHERIA'!E54</f>
        <v/>
      </c>
      <c r="BF42" s="88">
        <f>'SERRALHERIA'!E55</f>
        <v/>
      </c>
      <c r="BG42" s="88">
        <f>'SERRALHERIA'!E56</f>
        <v/>
      </c>
      <c r="BH42" s="88">
        <f>'SERRALHERIA'!E57</f>
        <v/>
      </c>
      <c r="BI42" s="88">
        <f>'SERRALHERIA'!E58</f>
        <v/>
      </c>
      <c r="BJ42" s="88">
        <f>'SERRALHERIA'!E59</f>
        <v/>
      </c>
      <c r="BK42" s="88">
        <f>'SERRALHERIA'!E60</f>
        <v/>
      </c>
      <c r="BL42" s="88">
        <f>'SERRALHERIA'!E61</f>
        <v/>
      </c>
      <c r="BM42" s="88">
        <f>'SERRALHERIA'!E62</f>
        <v/>
      </c>
      <c r="BN42" s="88">
        <f>'SERRALHERIA'!E63</f>
        <v/>
      </c>
      <c r="BO42" s="88">
        <f>'SERRALHERIA'!E64</f>
        <v/>
      </c>
      <c r="BP42" s="88">
        <f>'SERRALHERIA'!E65</f>
        <v/>
      </c>
      <c r="BQ42" s="88">
        <f>'SERRALHERIA'!E66</f>
        <v/>
      </c>
      <c r="BR42" s="88">
        <f>'SERRALHERIA'!E67</f>
        <v/>
      </c>
      <c r="BS42" s="88">
        <f>'SERRALHERIA'!E68</f>
        <v/>
      </c>
      <c r="BT42" s="88">
        <f>'SERRALHERIA'!E69</f>
        <v/>
      </c>
      <c r="BU42" s="88">
        <f>'SERRALHERIA'!E70</f>
        <v/>
      </c>
      <c r="BV42" s="88">
        <f>'SERRALHERIA'!E71</f>
        <v/>
      </c>
      <c r="BW42" s="88">
        <f>'SERRALHERIA'!E72</f>
        <v/>
      </c>
      <c r="BX42" s="88">
        <f>'SERRALHERIA'!E73</f>
        <v/>
      </c>
      <c r="BY42" s="88">
        <f>'SERRALHERIA'!E74</f>
        <v/>
      </c>
      <c r="BZ42" s="88">
        <f>'SERRALHERIA'!E75</f>
        <v/>
      </c>
      <c r="CA42" s="88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107">
        <f>'LIG. PROVISÓRIAS'!$K$5</f>
        <v/>
      </c>
      <c r="E43" s="49">
        <f>SUM(H43:CA43)</f>
        <v/>
      </c>
      <c r="F43" s="49">
        <f>IF(D43="","",D43-E43)</f>
        <v/>
      </c>
      <c r="H43" s="88">
        <f>'LIG. PROVISÓRIAS'!E5</f>
        <v/>
      </c>
      <c r="I43" s="88">
        <f>'LIG. PROVISÓRIAS'!E6</f>
        <v/>
      </c>
      <c r="J43" s="88">
        <f>'LIG. PROVISÓRIAS'!E7</f>
        <v/>
      </c>
      <c r="K43" s="88">
        <f>'LIG. PROVISÓRIAS'!E8</f>
        <v/>
      </c>
      <c r="L43" s="88">
        <f>'LIG. PROVISÓRIAS'!E9</f>
        <v/>
      </c>
      <c r="M43" s="88">
        <f>'LIG. PROVISÓRIAS'!E10</f>
        <v/>
      </c>
      <c r="N43" s="88">
        <f>'LIG. PROVISÓRIAS'!E11</f>
        <v/>
      </c>
      <c r="O43" s="88">
        <f>'LIG. PROVISÓRIAS'!E12</f>
        <v/>
      </c>
      <c r="P43" s="88">
        <f>'LIG. PROVISÓRIAS'!E13</f>
        <v/>
      </c>
      <c r="Q43" s="88">
        <f>'LIG. PROVISÓRIAS'!E14</f>
        <v/>
      </c>
      <c r="R43" s="88">
        <f>'LIG. PROVISÓRIAS'!E15</f>
        <v/>
      </c>
      <c r="S43" s="88">
        <f>'LIG. PROVISÓRIAS'!E16</f>
        <v/>
      </c>
      <c r="T43" s="88">
        <f>'LIG. PROVISÓRIAS'!E17</f>
        <v/>
      </c>
      <c r="U43" s="88">
        <f>'LIG. PROVISÓRIAS'!E18</f>
        <v/>
      </c>
      <c r="V43" s="88">
        <f>'LIG. PROVISÓRIAS'!E19</f>
        <v/>
      </c>
      <c r="W43" s="88">
        <f>'LIG. PROVISÓRIAS'!E20</f>
        <v/>
      </c>
      <c r="X43" s="88">
        <f>'LIG. PROVISÓRIAS'!E21</f>
        <v/>
      </c>
      <c r="Y43" s="88">
        <f>'LIG. PROVISÓRIAS'!E22</f>
        <v/>
      </c>
      <c r="Z43" s="88">
        <f>'LIG. PROVISÓRIAS'!E23</f>
        <v/>
      </c>
      <c r="AA43" s="88">
        <f>'LIG. PROVISÓRIAS'!E24</f>
        <v/>
      </c>
      <c r="AB43" s="88">
        <f>'LIG. PROVISÓRIAS'!E25</f>
        <v/>
      </c>
      <c r="AC43" s="88">
        <f>'LIG. PROVISÓRIAS'!E26</f>
        <v/>
      </c>
      <c r="AD43" s="88">
        <f>'LIG. PROVISÓRIAS'!E27</f>
        <v/>
      </c>
      <c r="AE43" s="88">
        <f>'LIG. PROVISÓRIAS'!E28</f>
        <v/>
      </c>
      <c r="AF43" s="88">
        <f>'LIG. PROVISÓRIAS'!E29</f>
        <v/>
      </c>
      <c r="AG43" s="88">
        <f>'LIG. PROVISÓRIAS'!E30</f>
        <v/>
      </c>
      <c r="AH43" s="88">
        <f>'LIG. PROVISÓRIAS'!E31</f>
        <v/>
      </c>
      <c r="AI43" s="88">
        <f>'LIG. PROVISÓRIAS'!E32</f>
        <v/>
      </c>
      <c r="AJ43" s="88">
        <f>'LIG. PROVISÓRIAS'!E33</f>
        <v/>
      </c>
      <c r="AK43" s="88">
        <f>'LIG. PROVISÓRIAS'!E34</f>
        <v/>
      </c>
      <c r="AL43" s="88">
        <f>'LIG. PROVISÓRIAS'!E35</f>
        <v/>
      </c>
      <c r="AM43" s="88">
        <f>'LIG. PROVISÓRIAS'!E36</f>
        <v/>
      </c>
      <c r="AN43" s="88">
        <f>'LIG. PROVISÓRIAS'!E37</f>
        <v/>
      </c>
      <c r="AO43" s="88">
        <f>'LIG. PROVISÓRIAS'!E38</f>
        <v/>
      </c>
      <c r="AP43" s="88">
        <f>'LIG. PROVISÓRIAS'!E39</f>
        <v/>
      </c>
      <c r="AQ43" s="88">
        <f>'LIG. PROVISÓRIAS'!E40</f>
        <v/>
      </c>
      <c r="AR43" s="88">
        <f>'LIG. PROVISÓRIAS'!E41</f>
        <v/>
      </c>
      <c r="AS43" s="88">
        <f>'LIG. PROVISÓRIAS'!E42</f>
        <v/>
      </c>
      <c r="AT43" s="88">
        <f>'LIG. PROVISÓRIAS'!E43</f>
        <v/>
      </c>
      <c r="AU43" s="88">
        <f>'LIG. PROVISÓRIAS'!E44</f>
        <v/>
      </c>
      <c r="AV43" s="88">
        <f>'LIG. PROVISÓRIAS'!E45</f>
        <v/>
      </c>
      <c r="AW43" s="88">
        <f>'LIG. PROVISÓRIAS'!E46</f>
        <v/>
      </c>
      <c r="AX43" s="88">
        <f>'LIG. PROVISÓRIAS'!E47</f>
        <v/>
      </c>
      <c r="AY43" s="88">
        <f>'LIG. PROVISÓRIAS'!E48</f>
        <v/>
      </c>
      <c r="AZ43" s="88">
        <f>'LIG. PROVISÓRIAS'!E49</f>
        <v/>
      </c>
      <c r="BA43" s="88">
        <f>'LIG. PROVISÓRIAS'!E50</f>
        <v/>
      </c>
      <c r="BB43" s="88">
        <f>'LIG. PROVISÓRIAS'!E51</f>
        <v/>
      </c>
      <c r="BC43" s="88">
        <f>'LIG. PROVISÓRIAS'!E52</f>
        <v/>
      </c>
      <c r="BD43" s="88">
        <f>'LIG. PROVISÓRIAS'!E53</f>
        <v/>
      </c>
      <c r="BE43" s="88">
        <f>'LIG. PROVISÓRIAS'!E54</f>
        <v/>
      </c>
      <c r="BF43" s="88">
        <f>'LIG. PROVISÓRIAS'!E55</f>
        <v/>
      </c>
      <c r="BG43" s="88">
        <f>'LIG. PROVISÓRIAS'!E56</f>
        <v/>
      </c>
      <c r="BH43" s="88">
        <f>'LIG. PROVISÓRIAS'!E57</f>
        <v/>
      </c>
      <c r="BI43" s="88">
        <f>'LIG. PROVISÓRIAS'!E58</f>
        <v/>
      </c>
      <c r="BJ43" s="88">
        <f>'LIG. PROVISÓRIAS'!E59</f>
        <v/>
      </c>
      <c r="BK43" s="88">
        <f>'LIG. PROVISÓRIAS'!E60</f>
        <v/>
      </c>
      <c r="BL43" s="88">
        <f>'LIG. PROVISÓRIAS'!E61</f>
        <v/>
      </c>
      <c r="BM43" s="88">
        <f>'LIG. PROVISÓRIAS'!E62</f>
        <v/>
      </c>
      <c r="BN43" s="88">
        <f>'LIG. PROVISÓRIAS'!E63</f>
        <v/>
      </c>
      <c r="BO43" s="88">
        <f>'LIG. PROVISÓRIAS'!E64</f>
        <v/>
      </c>
      <c r="BP43" s="88">
        <f>'LIG. PROVISÓRIAS'!E65</f>
        <v/>
      </c>
      <c r="BQ43" s="88">
        <f>'LIG. PROVISÓRIAS'!E66</f>
        <v/>
      </c>
      <c r="BR43" s="88">
        <f>'LIG. PROVISÓRIAS'!E67</f>
        <v/>
      </c>
      <c r="BS43" s="88">
        <f>'LIG. PROVISÓRIAS'!E68</f>
        <v/>
      </c>
      <c r="BT43" s="88">
        <f>'LIG. PROVISÓRIAS'!E69</f>
        <v/>
      </c>
      <c r="BU43" s="88">
        <f>'LIG. PROVISÓRIAS'!E70</f>
        <v/>
      </c>
      <c r="BV43" s="88">
        <f>'LIG. PROVISÓRIAS'!E71</f>
        <v/>
      </c>
      <c r="BW43" s="88">
        <f>'LIG. PROVISÓRIAS'!E72</f>
        <v/>
      </c>
      <c r="BX43" s="88">
        <f>'LIG. PROVISÓRIAS'!E73</f>
        <v/>
      </c>
      <c r="BY43" s="88">
        <f>'LIG. PROVISÓRIAS'!E74</f>
        <v/>
      </c>
      <c r="BZ43" s="88">
        <f>'LIG. PROVISÓRIAS'!E75</f>
        <v/>
      </c>
      <c r="CA43" s="88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107">
        <f>'TAX. ADM'!$K$5</f>
        <v/>
      </c>
      <c r="E44" s="49">
        <f>SUM(H44:CA44)</f>
        <v/>
      </c>
      <c r="F44" s="49">
        <f>IF(D44="","",D44-E44)</f>
        <v/>
      </c>
      <c r="H44" s="88">
        <f>'TAX. ADM'!E5</f>
        <v/>
      </c>
      <c r="I44" s="88">
        <f>'TAX. ADM'!E6</f>
        <v/>
      </c>
      <c r="J44" s="88">
        <f>'TAX. ADM'!E7</f>
        <v/>
      </c>
      <c r="K44" s="88">
        <f>'TAX. ADM'!E8</f>
        <v/>
      </c>
      <c r="L44" s="88">
        <f>'TAX. ADM'!E9</f>
        <v/>
      </c>
      <c r="M44" s="88">
        <f>'TAX. ADM'!E10</f>
        <v/>
      </c>
      <c r="N44" s="88">
        <f>'TAX. ADM'!E11</f>
        <v/>
      </c>
      <c r="O44" s="88">
        <f>'TAX. ADM'!E12</f>
        <v/>
      </c>
      <c r="P44" s="88">
        <f>'TAX. ADM'!E13</f>
        <v/>
      </c>
      <c r="Q44" s="88">
        <f>'TAX. ADM'!E14</f>
        <v/>
      </c>
      <c r="R44" s="88">
        <f>'TAX. ADM'!E15</f>
        <v/>
      </c>
      <c r="S44" s="88">
        <f>'TAX. ADM'!E16</f>
        <v/>
      </c>
      <c r="T44" s="88">
        <f>'TAX. ADM'!E17</f>
        <v/>
      </c>
      <c r="U44" s="88">
        <f>'TAX. ADM'!E18</f>
        <v/>
      </c>
      <c r="V44" s="88">
        <f>'TAX. ADM'!E19</f>
        <v/>
      </c>
      <c r="W44" s="88">
        <f>'TAX. ADM'!E20</f>
        <v/>
      </c>
      <c r="X44" s="88">
        <f>'TAX. ADM'!E21</f>
        <v/>
      </c>
      <c r="Y44" s="88">
        <f>'TAX. ADM'!E22</f>
        <v/>
      </c>
      <c r="Z44" s="88">
        <f>'TAX. ADM'!E23</f>
        <v/>
      </c>
      <c r="AA44" s="88">
        <f>'TAX. ADM'!E24</f>
        <v/>
      </c>
      <c r="AB44" s="88">
        <f>'TAX. ADM'!E25</f>
        <v/>
      </c>
      <c r="AC44" s="88">
        <f>'TAX. ADM'!E26</f>
        <v/>
      </c>
      <c r="AD44" s="88">
        <f>'TAX. ADM'!E27</f>
        <v/>
      </c>
      <c r="AE44" s="88">
        <f>'TAX. ADM'!E28</f>
        <v/>
      </c>
      <c r="AF44" s="88">
        <f>'TAX. ADM'!E29</f>
        <v/>
      </c>
      <c r="AG44" s="88">
        <f>'TAX. ADM'!E30</f>
        <v/>
      </c>
      <c r="AH44" s="88">
        <f>'TAX. ADM'!E31</f>
        <v/>
      </c>
      <c r="AI44" s="88">
        <f>'TAX. ADM'!E32</f>
        <v/>
      </c>
      <c r="AJ44" s="88">
        <f>'TAX. ADM'!E33</f>
        <v/>
      </c>
      <c r="AK44" s="88">
        <f>'TAX. ADM'!E34</f>
        <v/>
      </c>
      <c r="AL44" s="88">
        <f>'TAX. ADM'!E35</f>
        <v/>
      </c>
      <c r="AM44" s="88">
        <f>'TAX. ADM'!E36</f>
        <v/>
      </c>
      <c r="AN44" s="88">
        <f>'TAX. ADM'!E37</f>
        <v/>
      </c>
      <c r="AO44" s="88">
        <f>'TAX. ADM'!E38</f>
        <v/>
      </c>
      <c r="AP44" s="88">
        <f>'TAX. ADM'!E39</f>
        <v/>
      </c>
      <c r="AQ44" s="88">
        <f>'TAX. ADM'!E40</f>
        <v/>
      </c>
      <c r="AR44" s="88">
        <f>'TAX. ADM'!E41</f>
        <v/>
      </c>
      <c r="AS44" s="88">
        <f>'TAX. ADM'!E42</f>
        <v/>
      </c>
      <c r="AT44" s="88">
        <f>'TAX. ADM'!E43</f>
        <v/>
      </c>
      <c r="AU44" s="88">
        <f>'TAX. ADM'!E44</f>
        <v/>
      </c>
      <c r="AV44" s="88">
        <f>'TAX. ADM'!E45</f>
        <v/>
      </c>
      <c r="AW44" s="88">
        <f>'TAX. ADM'!E46</f>
        <v/>
      </c>
      <c r="AX44" s="88">
        <f>'TAX. ADM'!E47</f>
        <v/>
      </c>
      <c r="AY44" s="88">
        <f>'TAX. ADM'!E48</f>
        <v/>
      </c>
      <c r="AZ44" s="88">
        <f>'TAX. ADM'!E49</f>
        <v/>
      </c>
      <c r="BA44" s="88">
        <f>'TAX. ADM'!E50</f>
        <v/>
      </c>
      <c r="BB44" s="88">
        <f>'TAX. ADM'!E51</f>
        <v/>
      </c>
      <c r="BC44" s="88">
        <f>'TAX. ADM'!E52</f>
        <v/>
      </c>
      <c r="BD44" s="88">
        <f>'TAX. ADM'!E53</f>
        <v/>
      </c>
      <c r="BE44" s="88">
        <f>'TAX. ADM'!E54</f>
        <v/>
      </c>
      <c r="BF44" s="88">
        <f>'TAX. ADM'!E55</f>
        <v/>
      </c>
      <c r="BG44" s="88">
        <f>'TAX. ADM'!E56</f>
        <v/>
      </c>
      <c r="BH44" s="88">
        <f>'TAX. ADM'!E57</f>
        <v/>
      </c>
      <c r="BI44" s="88">
        <f>'TAX. ADM'!E58</f>
        <v/>
      </c>
      <c r="BJ44" s="88">
        <f>'TAX. ADM'!E59</f>
        <v/>
      </c>
      <c r="BK44" s="88">
        <f>'TAX. ADM'!E60</f>
        <v/>
      </c>
      <c r="BL44" s="88">
        <f>'TAX. ADM'!E61</f>
        <v/>
      </c>
      <c r="BM44" s="88">
        <f>'TAX. ADM'!E62</f>
        <v/>
      </c>
      <c r="BN44" s="88">
        <f>'TAX. ADM'!E63</f>
        <v/>
      </c>
      <c r="BO44" s="88">
        <f>'TAX. ADM'!E64</f>
        <v/>
      </c>
      <c r="BP44" s="88">
        <f>'TAX. ADM'!E65</f>
        <v/>
      </c>
      <c r="BQ44" s="88">
        <f>'TAX. ADM'!E66</f>
        <v/>
      </c>
      <c r="BR44" s="88">
        <f>'TAX. ADM'!E67</f>
        <v/>
      </c>
      <c r="BS44" s="88">
        <f>'TAX. ADM'!E68</f>
        <v/>
      </c>
      <c r="BT44" s="88">
        <f>'TAX. ADM'!E69</f>
        <v/>
      </c>
      <c r="BU44" s="88">
        <f>'TAX. ADM'!E70</f>
        <v/>
      </c>
      <c r="BV44" s="88">
        <f>'TAX. ADM'!E71</f>
        <v/>
      </c>
      <c r="BW44" s="88">
        <f>'TAX. ADM'!E72</f>
        <v/>
      </c>
      <c r="BX44" s="88">
        <f>'TAX. ADM'!E73</f>
        <v/>
      </c>
      <c r="BY44" s="88">
        <f>'TAX. ADM'!E74</f>
        <v/>
      </c>
      <c r="BZ44" s="88">
        <f>'TAX. ADM'!E75</f>
        <v/>
      </c>
      <c r="CA44" s="88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107">
        <f>'TERRAPLENAGEM'!$K$5</f>
        <v/>
      </c>
      <c r="E45" s="49">
        <f>SUM(H45:CA45)</f>
        <v/>
      </c>
      <c r="F45" s="49">
        <f>IF(D45="","",D45-E45)</f>
        <v/>
      </c>
      <c r="H45" s="88">
        <f>'TERRAPLENAGEM'!E5</f>
        <v/>
      </c>
      <c r="I45" s="88">
        <f>'TERRAPLENAGEM'!E6</f>
        <v/>
      </c>
      <c r="J45" s="88">
        <f>'TERRAPLENAGEM'!E7</f>
        <v/>
      </c>
      <c r="K45" s="88">
        <f>'TERRAPLENAGEM'!E8</f>
        <v/>
      </c>
      <c r="L45" s="88">
        <f>'TERRAPLENAGEM'!E9</f>
        <v/>
      </c>
      <c r="M45" s="88">
        <f>'TERRAPLENAGEM'!E10</f>
        <v/>
      </c>
      <c r="N45" s="88">
        <f>'TERRAPLENAGEM'!E11</f>
        <v/>
      </c>
      <c r="O45" s="88">
        <f>'TERRAPLENAGEM'!E12</f>
        <v/>
      </c>
      <c r="P45" s="88">
        <f>'TERRAPLENAGEM'!E13</f>
        <v/>
      </c>
      <c r="Q45" s="88">
        <f>'TERRAPLENAGEM'!E14</f>
        <v/>
      </c>
      <c r="R45" s="88">
        <f>'TERRAPLENAGEM'!E15</f>
        <v/>
      </c>
      <c r="S45" s="88">
        <f>'TERRAPLENAGEM'!E16</f>
        <v/>
      </c>
      <c r="T45" s="88">
        <f>'TERRAPLENAGEM'!E17</f>
        <v/>
      </c>
      <c r="U45" s="88">
        <f>'TERRAPLENAGEM'!E18</f>
        <v/>
      </c>
      <c r="V45" s="88">
        <f>'TERRAPLENAGEM'!E19</f>
        <v/>
      </c>
      <c r="W45" s="88">
        <f>'TERRAPLENAGEM'!E20</f>
        <v/>
      </c>
      <c r="X45" s="88">
        <f>'TERRAPLENAGEM'!E21</f>
        <v/>
      </c>
      <c r="Y45" s="88">
        <f>'TERRAPLENAGEM'!E22</f>
        <v/>
      </c>
      <c r="Z45" s="88">
        <f>'TERRAPLENAGEM'!E23</f>
        <v/>
      </c>
      <c r="AA45" s="88">
        <f>'TERRAPLENAGEM'!E24</f>
        <v/>
      </c>
      <c r="AB45" s="88">
        <f>'TERRAPLENAGEM'!E25</f>
        <v/>
      </c>
      <c r="AC45" s="88">
        <f>'TERRAPLENAGEM'!E26</f>
        <v/>
      </c>
      <c r="AD45" s="88">
        <f>'TERRAPLENAGEM'!E27</f>
        <v/>
      </c>
      <c r="AE45" s="88">
        <f>'TERRAPLENAGEM'!E28</f>
        <v/>
      </c>
      <c r="AF45" s="88">
        <f>'TERRAPLENAGEM'!E29</f>
        <v/>
      </c>
      <c r="AG45" s="88">
        <f>'TERRAPLENAGEM'!E30</f>
        <v/>
      </c>
      <c r="AH45" s="88">
        <f>'TERRAPLENAGEM'!E31</f>
        <v/>
      </c>
      <c r="AI45" s="88">
        <f>'TERRAPLENAGEM'!E32</f>
        <v/>
      </c>
      <c r="AJ45" s="88">
        <f>'TERRAPLENAGEM'!E33</f>
        <v/>
      </c>
      <c r="AK45" s="88">
        <f>'TERRAPLENAGEM'!E34</f>
        <v/>
      </c>
      <c r="AL45" s="88">
        <f>'TERRAPLENAGEM'!E35</f>
        <v/>
      </c>
      <c r="AM45" s="88">
        <f>'TERRAPLENAGEM'!E36</f>
        <v/>
      </c>
      <c r="AN45" s="88">
        <f>'TERRAPLENAGEM'!E37</f>
        <v/>
      </c>
      <c r="AO45" s="88">
        <f>'TERRAPLENAGEM'!E38</f>
        <v/>
      </c>
      <c r="AP45" s="88">
        <f>'TERRAPLENAGEM'!E39</f>
        <v/>
      </c>
      <c r="AQ45" s="88">
        <f>'TERRAPLENAGEM'!E40</f>
        <v/>
      </c>
      <c r="AR45" s="88">
        <f>'TERRAPLENAGEM'!E41</f>
        <v/>
      </c>
      <c r="AS45" s="88">
        <f>'TERRAPLENAGEM'!E42</f>
        <v/>
      </c>
      <c r="AT45" s="88">
        <f>'TERRAPLENAGEM'!E43</f>
        <v/>
      </c>
      <c r="AU45" s="88">
        <f>'TERRAPLENAGEM'!E44</f>
        <v/>
      </c>
      <c r="AV45" s="88">
        <f>'TERRAPLENAGEM'!E45</f>
        <v/>
      </c>
      <c r="AW45" s="88">
        <f>'TERRAPLENAGEM'!E46</f>
        <v/>
      </c>
      <c r="AX45" s="88">
        <f>'TERRAPLENAGEM'!E47</f>
        <v/>
      </c>
      <c r="AY45" s="88">
        <f>'TERRAPLENAGEM'!E48</f>
        <v/>
      </c>
      <c r="AZ45" s="88">
        <f>'TERRAPLENAGEM'!E49</f>
        <v/>
      </c>
      <c r="BA45" s="88">
        <f>'TERRAPLENAGEM'!E50</f>
        <v/>
      </c>
      <c r="BB45" s="88">
        <f>'TERRAPLENAGEM'!E51</f>
        <v/>
      </c>
      <c r="BC45" s="88">
        <f>'TERRAPLENAGEM'!E52</f>
        <v/>
      </c>
      <c r="BD45" s="88">
        <f>'TERRAPLENAGEM'!E53</f>
        <v/>
      </c>
      <c r="BE45" s="88">
        <f>'TERRAPLENAGEM'!E54</f>
        <v/>
      </c>
      <c r="BF45" s="88">
        <f>'TERRAPLENAGEM'!E55</f>
        <v/>
      </c>
      <c r="BG45" s="88">
        <f>'TERRAPLENAGEM'!E56</f>
        <v/>
      </c>
      <c r="BH45" s="88">
        <f>'TERRAPLENAGEM'!E57</f>
        <v/>
      </c>
      <c r="BI45" s="88">
        <f>'TERRAPLENAGEM'!E58</f>
        <v/>
      </c>
      <c r="BJ45" s="88">
        <f>'TERRAPLENAGEM'!E59</f>
        <v/>
      </c>
      <c r="BK45" s="88">
        <f>'TERRAPLENAGEM'!E60</f>
        <v/>
      </c>
      <c r="BL45" s="88">
        <f>'TERRAPLENAGEM'!E61</f>
        <v/>
      </c>
      <c r="BM45" s="88">
        <f>'TERRAPLENAGEM'!E62</f>
        <v/>
      </c>
      <c r="BN45" s="88">
        <f>'TERRAPLENAGEM'!E63</f>
        <v/>
      </c>
      <c r="BO45" s="88">
        <f>'TERRAPLENAGEM'!E64</f>
        <v/>
      </c>
      <c r="BP45" s="88">
        <f>'TERRAPLENAGEM'!E65</f>
        <v/>
      </c>
      <c r="BQ45" s="88">
        <f>'TERRAPLENAGEM'!E66</f>
        <v/>
      </c>
      <c r="BR45" s="88">
        <f>'TERRAPLENAGEM'!E67</f>
        <v/>
      </c>
      <c r="BS45" s="88">
        <f>'TERRAPLENAGEM'!E68</f>
        <v/>
      </c>
      <c r="BT45" s="88">
        <f>'TERRAPLENAGEM'!E69</f>
        <v/>
      </c>
      <c r="BU45" s="88">
        <f>'TERRAPLENAGEM'!E70</f>
        <v/>
      </c>
      <c r="BV45" s="88">
        <f>'TERRAPLENAGEM'!E71</f>
        <v/>
      </c>
      <c r="BW45" s="88">
        <f>'TERRAPLENAGEM'!E72</f>
        <v/>
      </c>
      <c r="BX45" s="88">
        <f>'TERRAPLENAGEM'!E73</f>
        <v/>
      </c>
      <c r="BY45" s="88">
        <f>'TERRAPLENAGEM'!E74</f>
        <v/>
      </c>
      <c r="BZ45" s="88">
        <f>'TERRAPLENAGEM'!E75</f>
        <v/>
      </c>
      <c r="CA45" s="88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107">
        <f>'TRANSPORTES'!$K$5</f>
        <v/>
      </c>
      <c r="E47" s="49">
        <f>SUM(H47:CA47)</f>
        <v/>
      </c>
      <c r="F47" s="49">
        <f>IF(D47="","",D47-E47)</f>
        <v/>
      </c>
      <c r="H47" s="88">
        <f>'TRANSPORTES'!E5</f>
        <v/>
      </c>
      <c r="I47" s="88">
        <f>'TRANSPORTES'!E6</f>
        <v/>
      </c>
      <c r="J47" s="88">
        <f>'TRANSPORTES'!E7</f>
        <v/>
      </c>
      <c r="K47" s="88">
        <f>'TRANSPORTES'!E8</f>
        <v/>
      </c>
      <c r="L47" s="88">
        <f>'TRANSPORTES'!E9</f>
        <v/>
      </c>
      <c r="M47" s="88">
        <f>'TRANSPORTES'!E10</f>
        <v/>
      </c>
      <c r="N47" s="88">
        <f>'TRANSPORTES'!E11</f>
        <v/>
      </c>
      <c r="O47" s="88">
        <f>'TRANSPORTES'!E12</f>
        <v/>
      </c>
      <c r="P47" s="88">
        <f>'TRANSPORTES'!E13</f>
        <v/>
      </c>
      <c r="Q47" s="88">
        <f>'TRANSPORTES'!E14</f>
        <v/>
      </c>
      <c r="R47" s="88">
        <f>'TRANSPORTES'!E15</f>
        <v/>
      </c>
      <c r="S47" s="88">
        <f>'TRANSPORTES'!E16</f>
        <v/>
      </c>
      <c r="T47" s="88">
        <f>'TRANSPORTES'!E17</f>
        <v/>
      </c>
      <c r="U47" s="88">
        <f>'TRANSPORTES'!E18</f>
        <v/>
      </c>
      <c r="V47" s="88">
        <f>'TRANSPORTES'!E19</f>
        <v/>
      </c>
      <c r="W47" s="88">
        <f>'TRANSPORTES'!E20</f>
        <v/>
      </c>
      <c r="X47" s="88">
        <f>'TRANSPORTES'!E21</f>
        <v/>
      </c>
      <c r="Y47" s="88">
        <f>'TRANSPORTES'!E22</f>
        <v/>
      </c>
      <c r="Z47" s="88">
        <f>'TRANSPORTES'!E23</f>
        <v/>
      </c>
      <c r="AA47" s="88">
        <f>'TRANSPORTES'!E24</f>
        <v/>
      </c>
      <c r="AB47" s="88">
        <f>'TRANSPORTES'!E25</f>
        <v/>
      </c>
      <c r="AC47" s="88">
        <f>'TRANSPORTES'!E26</f>
        <v/>
      </c>
      <c r="AD47" s="88">
        <f>'TRANSPORTES'!E27</f>
        <v/>
      </c>
      <c r="AE47" s="88">
        <f>'TRANSPORTES'!E28</f>
        <v/>
      </c>
      <c r="AF47" s="88">
        <f>'TRANSPORTES'!E29</f>
        <v/>
      </c>
      <c r="AG47" s="88">
        <f>'TRANSPORTES'!E30</f>
        <v/>
      </c>
      <c r="AH47" s="88">
        <f>'TRANSPORTES'!E31</f>
        <v/>
      </c>
      <c r="AI47" s="88">
        <f>'TRANSPORTES'!E32</f>
        <v/>
      </c>
      <c r="AJ47" s="88">
        <f>'TRANSPORTES'!E33</f>
        <v/>
      </c>
      <c r="AK47" s="88">
        <f>'TRANSPORTES'!E34</f>
        <v/>
      </c>
      <c r="AL47" s="88">
        <f>'TRANSPORTES'!E35</f>
        <v/>
      </c>
      <c r="AM47" s="88">
        <f>'TRANSPORTES'!E36</f>
        <v/>
      </c>
      <c r="AN47" s="88">
        <f>'TRANSPORTES'!E37</f>
        <v/>
      </c>
      <c r="AO47" s="88">
        <f>'TRANSPORTES'!E38</f>
        <v/>
      </c>
      <c r="AP47" s="88">
        <f>'TRANSPORTES'!E39</f>
        <v/>
      </c>
      <c r="AQ47" s="88">
        <f>'TRANSPORTES'!E40</f>
        <v/>
      </c>
      <c r="AR47" s="88">
        <f>'TRANSPORTES'!E41</f>
        <v/>
      </c>
      <c r="AS47" s="88">
        <f>'TRANSPORTES'!E42</f>
        <v/>
      </c>
      <c r="AT47" s="88">
        <f>'TRANSPORTES'!E43</f>
        <v/>
      </c>
      <c r="AU47" s="88">
        <f>'TRANSPORTES'!E44</f>
        <v/>
      </c>
      <c r="AV47" s="88">
        <f>'TRANSPORTES'!E45</f>
        <v/>
      </c>
      <c r="AW47" s="88">
        <f>'TRANSPORTES'!E46</f>
        <v/>
      </c>
      <c r="AX47" s="88">
        <f>'TRANSPORTES'!E47</f>
        <v/>
      </c>
      <c r="AY47" s="88">
        <f>'TRANSPORTES'!E48</f>
        <v/>
      </c>
      <c r="AZ47" s="88">
        <f>'TRANSPORTES'!E49</f>
        <v/>
      </c>
      <c r="BA47" s="88">
        <f>'TRANSPORTES'!E50</f>
        <v/>
      </c>
      <c r="BB47" s="88">
        <f>'TRANSPORTES'!E51</f>
        <v/>
      </c>
      <c r="BC47" s="88">
        <f>'TRANSPORTES'!E52</f>
        <v/>
      </c>
      <c r="BD47" s="88">
        <f>'TRANSPORTES'!E53</f>
        <v/>
      </c>
      <c r="BE47" s="88">
        <f>'TRANSPORTES'!E54</f>
        <v/>
      </c>
      <c r="BF47" s="88">
        <f>'TRANSPORTES'!E55</f>
        <v/>
      </c>
      <c r="BG47" s="88">
        <f>'TRANSPORTES'!E56</f>
        <v/>
      </c>
      <c r="BH47" s="88">
        <f>'TRANSPORTES'!E57</f>
        <v/>
      </c>
      <c r="BI47" s="88">
        <f>'TRANSPORTES'!E58</f>
        <v/>
      </c>
      <c r="BJ47" s="88">
        <f>'TRANSPORTES'!E59</f>
        <v/>
      </c>
      <c r="BK47" s="88">
        <f>'TRANSPORTES'!E60</f>
        <v/>
      </c>
      <c r="BL47" s="88">
        <f>'TRANSPORTES'!E61</f>
        <v/>
      </c>
      <c r="BM47" s="88">
        <f>'TRANSPORTES'!E62</f>
        <v/>
      </c>
      <c r="BN47" s="88">
        <f>'TRANSPORTES'!E63</f>
        <v/>
      </c>
      <c r="BO47" s="88">
        <f>'TRANSPORTES'!E64</f>
        <v/>
      </c>
      <c r="BP47" s="88">
        <f>'TRANSPORTES'!E65</f>
        <v/>
      </c>
      <c r="BQ47" s="88">
        <f>'TRANSPORTES'!E66</f>
        <v/>
      </c>
      <c r="BR47" s="88">
        <f>'TRANSPORTES'!E67</f>
        <v/>
      </c>
      <c r="BS47" s="88">
        <f>'TRANSPORTES'!E68</f>
        <v/>
      </c>
      <c r="BT47" s="88">
        <f>'TRANSPORTES'!E69</f>
        <v/>
      </c>
      <c r="BU47" s="88">
        <f>'TRANSPORTES'!E70</f>
        <v/>
      </c>
      <c r="BV47" s="88">
        <f>'TRANSPORTES'!E71</f>
        <v/>
      </c>
      <c r="BW47" s="88">
        <f>'TRANSPORTES'!E72</f>
        <v/>
      </c>
      <c r="BX47" s="88">
        <f>'TRANSPORTES'!E73</f>
        <v/>
      </c>
      <c r="BY47" s="88">
        <f>'TRANSPORTES'!E74</f>
        <v/>
      </c>
      <c r="BZ47" s="88">
        <f>'TRANSPORTES'!E75</f>
        <v/>
      </c>
      <c r="CA47" s="88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107">
        <f>'MDO'!$K$5</f>
        <v/>
      </c>
      <c r="E50" s="49">
        <f>SUM(H50:CA50)</f>
        <v/>
      </c>
      <c r="F50" s="49">
        <f>IF(D50="","",D50-E50)</f>
        <v/>
      </c>
      <c r="H50" s="88">
        <f>'MDO'!E5</f>
        <v/>
      </c>
      <c r="I50" s="88">
        <f>'MDO'!E6</f>
        <v/>
      </c>
      <c r="J50" s="88">
        <f>'MDO'!E7</f>
        <v/>
      </c>
      <c r="K50" s="88">
        <f>'MDO'!E8</f>
        <v/>
      </c>
      <c r="L50" s="88">
        <f>'MDO'!E9</f>
        <v/>
      </c>
      <c r="M50" s="88">
        <f>'MDO'!E10</f>
        <v/>
      </c>
      <c r="N50" s="88">
        <f>'MDO'!E11</f>
        <v/>
      </c>
      <c r="O50" s="88">
        <f>'MDO'!E12</f>
        <v/>
      </c>
      <c r="P50" s="88">
        <f>'MDO'!E13</f>
        <v/>
      </c>
      <c r="Q50" s="88">
        <f>'MDO'!E14</f>
        <v/>
      </c>
      <c r="R50" s="88">
        <f>'MDO'!E15</f>
        <v/>
      </c>
      <c r="S50" s="88">
        <f>'MDO'!E16</f>
        <v/>
      </c>
      <c r="T50" s="88">
        <f>'MDO'!E17</f>
        <v/>
      </c>
      <c r="U50" s="88">
        <f>'MDO'!E18</f>
        <v/>
      </c>
      <c r="V50" s="88">
        <f>'MDO'!E19</f>
        <v/>
      </c>
      <c r="W50" s="88">
        <f>'MDO'!E20</f>
        <v/>
      </c>
      <c r="X50" s="88">
        <f>'MDO'!E21</f>
        <v/>
      </c>
      <c r="Y50" s="88">
        <f>'MDO'!E22</f>
        <v/>
      </c>
      <c r="Z50" s="88">
        <f>'MDO'!E23</f>
        <v/>
      </c>
      <c r="AA50" s="88">
        <f>'MDO'!E24</f>
        <v/>
      </c>
      <c r="AB50" s="88">
        <f>'MDO'!E25</f>
        <v/>
      </c>
      <c r="AC50" s="88">
        <f>'MDO'!E26</f>
        <v/>
      </c>
      <c r="AD50" s="88">
        <f>'MDO'!E27</f>
        <v/>
      </c>
      <c r="AE50" s="88">
        <f>'MDO'!E28</f>
        <v/>
      </c>
      <c r="AF50" s="88">
        <f>'MDO'!E29</f>
        <v/>
      </c>
      <c r="AG50" s="88">
        <f>'MDO'!E30</f>
        <v/>
      </c>
      <c r="AH50" s="88">
        <f>'MDO'!E31</f>
        <v/>
      </c>
      <c r="AI50" s="88">
        <f>'MDO'!E32</f>
        <v/>
      </c>
      <c r="AJ50" s="88">
        <f>'MDO'!E33</f>
        <v/>
      </c>
      <c r="AK50" s="88">
        <f>'MDO'!E34</f>
        <v/>
      </c>
      <c r="AL50" s="88">
        <f>'MDO'!E35</f>
        <v/>
      </c>
      <c r="AM50" s="88">
        <f>'MDO'!E36</f>
        <v/>
      </c>
      <c r="AN50" s="88">
        <f>'MDO'!E37</f>
        <v/>
      </c>
      <c r="AO50" s="88">
        <f>'MDO'!E38</f>
        <v/>
      </c>
      <c r="AP50" s="88">
        <f>'MDO'!E39</f>
        <v/>
      </c>
      <c r="AQ50" s="88">
        <f>'MDO'!E40</f>
        <v/>
      </c>
      <c r="AR50" s="88">
        <f>'MDO'!E41</f>
        <v/>
      </c>
      <c r="AS50" s="88">
        <f>'MDO'!E42</f>
        <v/>
      </c>
      <c r="AT50" s="88">
        <f>'MDO'!E43</f>
        <v/>
      </c>
      <c r="AU50" s="88">
        <f>'MDO'!E44</f>
        <v/>
      </c>
      <c r="AV50" s="88">
        <f>'MDO'!E45</f>
        <v/>
      </c>
      <c r="AW50" s="88">
        <f>'MDO'!E46</f>
        <v/>
      </c>
      <c r="AX50" s="88">
        <f>'MDO'!E47</f>
        <v/>
      </c>
      <c r="AY50" s="88">
        <f>'MDO'!E48</f>
        <v/>
      </c>
      <c r="AZ50" s="88">
        <f>'MDO'!E49</f>
        <v/>
      </c>
      <c r="BA50" s="88">
        <f>'MDO'!E50</f>
        <v/>
      </c>
      <c r="BB50" s="88">
        <f>'MDO'!E51</f>
        <v/>
      </c>
      <c r="BC50" s="88">
        <f>'MDO'!E52</f>
        <v/>
      </c>
      <c r="BD50" s="88">
        <f>'MDO'!E53</f>
        <v/>
      </c>
      <c r="BE50" s="88">
        <f>'MDO'!E54</f>
        <v/>
      </c>
      <c r="BF50" s="88">
        <f>'MDO'!E55</f>
        <v/>
      </c>
      <c r="BG50" s="88">
        <f>'MDO'!E56</f>
        <v/>
      </c>
      <c r="BH50" s="88">
        <f>'MDO'!E57</f>
        <v/>
      </c>
      <c r="BI50" s="88">
        <f>'MDO'!E58</f>
        <v/>
      </c>
      <c r="BJ50" s="88">
        <f>'MDO'!E59</f>
        <v/>
      </c>
      <c r="BK50" s="88">
        <f>'MDO'!E60</f>
        <v/>
      </c>
      <c r="BL50" s="88">
        <f>'MDO'!E61</f>
        <v/>
      </c>
      <c r="BM50" s="88">
        <f>'MDO'!E62</f>
        <v/>
      </c>
      <c r="BN50" s="88">
        <f>'MDO'!E63</f>
        <v/>
      </c>
      <c r="BO50" s="88">
        <f>'MDO'!E64</f>
        <v/>
      </c>
      <c r="BP50" s="88">
        <f>'MDO'!E65</f>
        <v/>
      </c>
      <c r="BQ50" s="88">
        <f>'MDO'!E66</f>
        <v/>
      </c>
      <c r="BR50" s="88">
        <f>'MDO'!E67</f>
        <v/>
      </c>
      <c r="BS50" s="88">
        <f>'MDO'!E68</f>
        <v/>
      </c>
      <c r="BT50" s="88">
        <f>'MDO'!E69</f>
        <v/>
      </c>
      <c r="BU50" s="88">
        <f>'MDO'!E70</f>
        <v/>
      </c>
      <c r="BV50" s="88">
        <f>'MDO'!E71</f>
        <v/>
      </c>
      <c r="BW50" s="88">
        <f>'MDO'!E72</f>
        <v/>
      </c>
      <c r="BX50" s="88">
        <f>'MDO'!E73</f>
        <v/>
      </c>
      <c r="BY50" s="88">
        <f>'MDO'!E74</f>
        <v/>
      </c>
      <c r="BZ50" s="88">
        <f>'MDO'!E75</f>
        <v/>
      </c>
      <c r="CA50" s="88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107">
        <f>'TAX. DIVERSAS'!$K$5</f>
        <v/>
      </c>
      <c r="E51" s="49">
        <f>SUM(H51:CA51)</f>
        <v/>
      </c>
      <c r="F51" s="49">
        <f>IF(D51="","",D51-E51)</f>
        <v/>
      </c>
      <c r="H51" s="88">
        <f>'TAX. DIVERSAS'!E5</f>
        <v/>
      </c>
      <c r="I51" s="88">
        <f>'TAX. DIVERSAS'!E6</f>
        <v/>
      </c>
      <c r="J51" s="88">
        <f>'TAX. DIVERSAS'!E7</f>
        <v/>
      </c>
      <c r="K51" s="88">
        <f>'TAX. DIVERSAS'!E8</f>
        <v/>
      </c>
      <c r="L51" s="88">
        <f>'TAX. DIVERSAS'!E9</f>
        <v/>
      </c>
      <c r="M51" s="88">
        <f>'TAX. DIVERSAS'!E10</f>
        <v/>
      </c>
      <c r="N51" s="88">
        <f>'TAX. DIVERSAS'!E11</f>
        <v/>
      </c>
      <c r="O51" s="88">
        <f>'TAX. DIVERSAS'!E12</f>
        <v/>
      </c>
      <c r="P51" s="88">
        <f>'TAX. DIVERSAS'!E13</f>
        <v/>
      </c>
      <c r="Q51" s="88">
        <f>'TAX. DIVERSAS'!E14</f>
        <v/>
      </c>
      <c r="R51" s="88">
        <f>'TAX. DIVERSAS'!E15</f>
        <v/>
      </c>
      <c r="S51" s="88">
        <f>'TAX. DIVERSAS'!E16</f>
        <v/>
      </c>
      <c r="T51" s="88">
        <f>'TAX. DIVERSAS'!E17</f>
        <v/>
      </c>
      <c r="U51" s="88">
        <f>'TAX. DIVERSAS'!E18</f>
        <v/>
      </c>
      <c r="V51" s="88">
        <f>'TAX. DIVERSAS'!E19</f>
        <v/>
      </c>
      <c r="W51" s="88">
        <f>'TAX. DIVERSAS'!E20</f>
        <v/>
      </c>
      <c r="X51" s="88">
        <f>'TAX. DIVERSAS'!E21</f>
        <v/>
      </c>
      <c r="Y51" s="88">
        <f>'TAX. DIVERSAS'!E22</f>
        <v/>
      </c>
      <c r="Z51" s="88">
        <f>'TAX. DIVERSAS'!E23</f>
        <v/>
      </c>
      <c r="AA51" s="88">
        <f>'TAX. DIVERSAS'!E24</f>
        <v/>
      </c>
      <c r="AB51" s="88">
        <f>'TAX. DIVERSAS'!E25</f>
        <v/>
      </c>
      <c r="AC51" s="88">
        <f>'TAX. DIVERSAS'!E26</f>
        <v/>
      </c>
      <c r="AD51" s="88">
        <f>'TAX. DIVERSAS'!E27</f>
        <v/>
      </c>
      <c r="AE51" s="88">
        <f>'TAX. DIVERSAS'!E28</f>
        <v/>
      </c>
      <c r="AF51" s="88">
        <f>'TAX. DIVERSAS'!E29</f>
        <v/>
      </c>
      <c r="AG51" s="88">
        <f>'TAX. DIVERSAS'!E30</f>
        <v/>
      </c>
      <c r="AH51" s="88">
        <f>'TAX. DIVERSAS'!E31</f>
        <v/>
      </c>
      <c r="AI51" s="88">
        <f>'TAX. DIVERSAS'!E32</f>
        <v/>
      </c>
      <c r="AJ51" s="88">
        <f>'TAX. DIVERSAS'!E33</f>
        <v/>
      </c>
      <c r="AK51" s="88">
        <f>'TAX. DIVERSAS'!E34</f>
        <v/>
      </c>
      <c r="AL51" s="88">
        <f>'TAX. DIVERSAS'!E35</f>
        <v/>
      </c>
      <c r="AM51" s="88">
        <f>'TAX. DIVERSAS'!E36</f>
        <v/>
      </c>
      <c r="AN51" s="88">
        <f>'TAX. DIVERSAS'!E37</f>
        <v/>
      </c>
      <c r="AO51" s="88">
        <f>'TAX. DIVERSAS'!E38</f>
        <v/>
      </c>
      <c r="AP51" s="88">
        <f>'TAX. DIVERSAS'!E39</f>
        <v/>
      </c>
      <c r="AQ51" s="88">
        <f>'TAX. DIVERSAS'!E40</f>
        <v/>
      </c>
      <c r="AR51" s="88">
        <f>'TAX. DIVERSAS'!E41</f>
        <v/>
      </c>
      <c r="AS51" s="88">
        <f>'TAX. DIVERSAS'!E42</f>
        <v/>
      </c>
      <c r="AT51" s="88">
        <f>'TAX. DIVERSAS'!E43</f>
        <v/>
      </c>
      <c r="AU51" s="88">
        <f>'TAX. DIVERSAS'!E44</f>
        <v/>
      </c>
      <c r="AV51" s="88">
        <f>'TAX. DIVERSAS'!E45</f>
        <v/>
      </c>
      <c r="AW51" s="88">
        <f>'TAX. DIVERSAS'!E46</f>
        <v/>
      </c>
      <c r="AX51" s="88">
        <f>'TAX. DIVERSAS'!E47</f>
        <v/>
      </c>
      <c r="AY51" s="88">
        <f>'TAX. DIVERSAS'!E48</f>
        <v/>
      </c>
      <c r="AZ51" s="88">
        <f>'TAX. DIVERSAS'!E49</f>
        <v/>
      </c>
      <c r="BA51" s="88">
        <f>'TAX. DIVERSAS'!E50</f>
        <v/>
      </c>
      <c r="BB51" s="88">
        <f>'TAX. DIVERSAS'!E51</f>
        <v/>
      </c>
      <c r="BC51" s="88">
        <f>'TAX. DIVERSAS'!E52</f>
        <v/>
      </c>
      <c r="BD51" s="88">
        <f>'TAX. DIVERSAS'!E53</f>
        <v/>
      </c>
      <c r="BE51" s="88">
        <f>'TAX. DIVERSAS'!E54</f>
        <v/>
      </c>
      <c r="BF51" s="88">
        <f>'TAX. DIVERSAS'!E55</f>
        <v/>
      </c>
      <c r="BG51" s="88">
        <f>'TAX. DIVERSAS'!E56</f>
        <v/>
      </c>
      <c r="BH51" s="88">
        <f>'TAX. DIVERSAS'!E57</f>
        <v/>
      </c>
      <c r="BI51" s="88">
        <f>'TAX. DIVERSAS'!E58</f>
        <v/>
      </c>
      <c r="BJ51" s="88">
        <f>'TAX. DIVERSAS'!E59</f>
        <v/>
      </c>
      <c r="BK51" s="88">
        <f>'TAX. DIVERSAS'!E60</f>
        <v/>
      </c>
      <c r="BL51" s="88">
        <f>'TAX. DIVERSAS'!E61</f>
        <v/>
      </c>
      <c r="BM51" s="88">
        <f>'TAX. DIVERSAS'!E62</f>
        <v/>
      </c>
      <c r="BN51" s="88">
        <f>'TAX. DIVERSAS'!E63</f>
        <v/>
      </c>
      <c r="BO51" s="88">
        <f>'TAX. DIVERSAS'!E64</f>
        <v/>
      </c>
      <c r="BP51" s="88">
        <f>'TAX. DIVERSAS'!E65</f>
        <v/>
      </c>
      <c r="BQ51" s="88">
        <f>'TAX. DIVERSAS'!E66</f>
        <v/>
      </c>
      <c r="BR51" s="88">
        <f>'TAX. DIVERSAS'!E67</f>
        <v/>
      </c>
      <c r="BS51" s="88">
        <f>'TAX. DIVERSAS'!E68</f>
        <v/>
      </c>
      <c r="BT51" s="88">
        <f>'TAX. DIVERSAS'!E69</f>
        <v/>
      </c>
      <c r="BU51" s="88">
        <f>'TAX. DIVERSAS'!E70</f>
        <v/>
      </c>
      <c r="BV51" s="88">
        <f>'TAX. DIVERSAS'!E71</f>
        <v/>
      </c>
      <c r="BW51" s="88">
        <f>'TAX. DIVERSAS'!E72</f>
        <v/>
      </c>
      <c r="BX51" s="88">
        <f>'TAX. DIVERSAS'!E73</f>
        <v/>
      </c>
      <c r="BY51" s="88">
        <f>'TAX. DIVERSAS'!E74</f>
        <v/>
      </c>
      <c r="BZ51" s="88">
        <f>'TAX. DIVERSAS'!E75</f>
        <v/>
      </c>
      <c r="CA51" s="88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107">
        <f>'SERV. INICIAIS'!$K$5</f>
        <v/>
      </c>
      <c r="E53" s="49">
        <f>SUM(H53:CA53)</f>
        <v/>
      </c>
      <c r="F53" s="49">
        <f>IF(D53="","",D53-E53)</f>
        <v/>
      </c>
      <c r="H53" s="88">
        <f>'SERV. INICIAIS'!E5</f>
        <v/>
      </c>
      <c r="I53" s="88">
        <f>'SERV. INICIAIS'!E6</f>
        <v/>
      </c>
      <c r="J53" s="88">
        <f>'SERV. INICIAIS'!E7</f>
        <v/>
      </c>
      <c r="K53" s="88">
        <f>'SERV. INICIAIS'!E8</f>
        <v/>
      </c>
      <c r="L53" s="88">
        <f>'SERV. INICIAIS'!E9</f>
        <v/>
      </c>
      <c r="M53" s="88">
        <f>'SERV. INICIAIS'!E10</f>
        <v/>
      </c>
      <c r="N53" s="88">
        <f>'SERV. INICIAIS'!E11</f>
        <v/>
      </c>
      <c r="O53" s="88">
        <f>'SERV. INICIAIS'!E12</f>
        <v/>
      </c>
      <c r="P53" s="88">
        <f>'SERV. INICIAIS'!E13</f>
        <v/>
      </c>
      <c r="Q53" s="88">
        <f>'SERV. INICIAIS'!E14</f>
        <v/>
      </c>
      <c r="R53" s="88">
        <f>'SERV. INICIAIS'!E15</f>
        <v/>
      </c>
      <c r="S53" s="88">
        <f>'SERV. INICIAIS'!E16</f>
        <v/>
      </c>
      <c r="T53" s="88">
        <f>'SERV. INICIAIS'!E17</f>
        <v/>
      </c>
      <c r="U53" s="88">
        <f>'SERV. INICIAIS'!E18</f>
        <v/>
      </c>
      <c r="V53" s="88">
        <f>'SERV. INICIAIS'!E19</f>
        <v/>
      </c>
      <c r="W53" s="88">
        <f>'SERV. INICIAIS'!E20</f>
        <v/>
      </c>
      <c r="X53" s="88">
        <f>'SERV. INICIAIS'!E21</f>
        <v/>
      </c>
      <c r="Y53" s="88">
        <f>'SERV. INICIAIS'!E22</f>
        <v/>
      </c>
      <c r="Z53" s="88">
        <f>'SERV. INICIAIS'!E23</f>
        <v/>
      </c>
      <c r="AA53" s="88">
        <f>'SERV. INICIAIS'!E24</f>
        <v/>
      </c>
      <c r="AB53" s="88">
        <f>'SERV. INICIAIS'!E25</f>
        <v/>
      </c>
      <c r="AC53" s="88">
        <f>'SERV. INICIAIS'!E26</f>
        <v/>
      </c>
      <c r="AD53" s="88">
        <f>'SERV. INICIAIS'!E27</f>
        <v/>
      </c>
      <c r="AE53" s="88">
        <f>'SERV. INICIAIS'!E28</f>
        <v/>
      </c>
      <c r="AF53" s="88">
        <f>'SERV. INICIAIS'!E29</f>
        <v/>
      </c>
      <c r="AG53" s="88">
        <f>'SERV. INICIAIS'!E30</f>
        <v/>
      </c>
      <c r="AH53" s="88">
        <f>'SERV. INICIAIS'!E31</f>
        <v/>
      </c>
      <c r="AI53" s="88">
        <f>'SERV. INICIAIS'!E32</f>
        <v/>
      </c>
      <c r="AJ53" s="88">
        <f>'SERV. INICIAIS'!E33</f>
        <v/>
      </c>
      <c r="AK53" s="88">
        <f>'SERV. INICIAIS'!E34</f>
        <v/>
      </c>
      <c r="AL53" s="88">
        <f>'SERV. INICIAIS'!E35</f>
        <v/>
      </c>
      <c r="AM53" s="88">
        <f>'SERV. INICIAIS'!E36</f>
        <v/>
      </c>
      <c r="AN53" s="88">
        <f>'SERV. INICIAIS'!E37</f>
        <v/>
      </c>
      <c r="AO53" s="88">
        <f>'SERV. INICIAIS'!E38</f>
        <v/>
      </c>
      <c r="AP53" s="88">
        <f>'SERV. INICIAIS'!E39</f>
        <v/>
      </c>
      <c r="AQ53" s="88">
        <f>'SERV. INICIAIS'!E40</f>
        <v/>
      </c>
      <c r="AR53" s="88">
        <f>'SERV. INICIAIS'!E41</f>
        <v/>
      </c>
      <c r="AS53" s="88">
        <f>'SERV. INICIAIS'!E42</f>
        <v/>
      </c>
      <c r="AT53" s="88">
        <f>'SERV. INICIAIS'!E43</f>
        <v/>
      </c>
      <c r="AU53" s="88">
        <f>'SERV. INICIAIS'!E44</f>
        <v/>
      </c>
      <c r="AV53" s="88">
        <f>'SERV. INICIAIS'!E45</f>
        <v/>
      </c>
      <c r="AW53" s="88">
        <f>'SERV. INICIAIS'!E46</f>
        <v/>
      </c>
      <c r="AX53" s="88">
        <f>'SERV. INICIAIS'!E47</f>
        <v/>
      </c>
      <c r="AY53" s="88">
        <f>'SERV. INICIAIS'!E48</f>
        <v/>
      </c>
      <c r="AZ53" s="88">
        <f>'SERV. INICIAIS'!E49</f>
        <v/>
      </c>
      <c r="BA53" s="88">
        <f>'SERV. INICIAIS'!E50</f>
        <v/>
      </c>
      <c r="BB53" s="88">
        <f>'SERV. INICIAIS'!E51</f>
        <v/>
      </c>
      <c r="BC53" s="88">
        <f>'SERV. INICIAIS'!E52</f>
        <v/>
      </c>
      <c r="BD53" s="88">
        <f>'SERV. INICIAIS'!E53</f>
        <v/>
      </c>
      <c r="BE53" s="88">
        <f>'SERV. INICIAIS'!E54</f>
        <v/>
      </c>
      <c r="BF53" s="88">
        <f>'SERV. INICIAIS'!E55</f>
        <v/>
      </c>
      <c r="BG53" s="88">
        <f>'SERV. INICIAIS'!E56</f>
        <v/>
      </c>
      <c r="BH53" s="88">
        <f>'SERV. INICIAIS'!E57</f>
        <v/>
      </c>
      <c r="BI53" s="88">
        <f>'SERV. INICIAIS'!E58</f>
        <v/>
      </c>
      <c r="BJ53" s="88">
        <f>'SERV. INICIAIS'!E59</f>
        <v/>
      </c>
      <c r="BK53" s="88">
        <f>'SERV. INICIAIS'!E60</f>
        <v/>
      </c>
      <c r="BL53" s="88">
        <f>'SERV. INICIAIS'!E61</f>
        <v/>
      </c>
      <c r="BM53" s="88">
        <f>'SERV. INICIAIS'!E62</f>
        <v/>
      </c>
      <c r="BN53" s="88">
        <f>'SERV. INICIAIS'!E63</f>
        <v/>
      </c>
      <c r="BO53" s="88">
        <f>'SERV. INICIAIS'!E64</f>
        <v/>
      </c>
      <c r="BP53" s="88">
        <f>'SERV. INICIAIS'!E65</f>
        <v/>
      </c>
      <c r="BQ53" s="88">
        <f>'SERV. INICIAIS'!E66</f>
        <v/>
      </c>
      <c r="BR53" s="88">
        <f>'SERV. INICIAIS'!E67</f>
        <v/>
      </c>
      <c r="BS53" s="88">
        <f>'SERV. INICIAIS'!E68</f>
        <v/>
      </c>
      <c r="BT53" s="88">
        <f>'SERV. INICIAIS'!E69</f>
        <v/>
      </c>
      <c r="BU53" s="88">
        <f>'SERV. INICIAIS'!E70</f>
        <v/>
      </c>
      <c r="BV53" s="88">
        <f>'SERV. INICIAIS'!E71</f>
        <v/>
      </c>
      <c r="BW53" s="88">
        <f>'SERV. INICIAIS'!E72</f>
        <v/>
      </c>
      <c r="BX53" s="88">
        <f>'SERV. INICIAIS'!E73</f>
        <v/>
      </c>
      <c r="BY53" s="88">
        <f>'SERV. INICIAIS'!E74</f>
        <v/>
      </c>
      <c r="BZ53" s="88">
        <f>'SERV. INICIAIS'!E75</f>
        <v/>
      </c>
      <c r="CA53" s="88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SUM(D2:D57)-D44</f>
        <v/>
      </c>
      <c r="E59" s="63">
        <f>SUM(E2:E57)-E44</f>
        <v/>
      </c>
      <c r="H59" s="63">
        <f>SUM(H2:H57)-H44</f>
        <v/>
      </c>
      <c r="I59" s="63">
        <f>SUM(I2:I57)-I44</f>
        <v/>
      </c>
      <c r="J59" s="63">
        <f>SUM(J2:J57)-J44</f>
        <v/>
      </c>
      <c r="K59" s="63">
        <f>SUM(K2:K57)-K44</f>
        <v/>
      </c>
      <c r="L59" s="63">
        <f>SUM(L2:L57)-L44</f>
        <v/>
      </c>
      <c r="M59" s="63">
        <f>SUM(M2:M57)-M44</f>
        <v/>
      </c>
      <c r="N59" s="63">
        <f>SUM(N2:N57)-N44</f>
        <v/>
      </c>
      <c r="O59" s="63">
        <f>SUM(O2:O57)-O44</f>
        <v/>
      </c>
      <c r="P59" s="63">
        <f>SUM(P2:P57)-P44</f>
        <v/>
      </c>
      <c r="Q59" s="63">
        <f>SUM(Q2:Q57)-Q44</f>
        <v/>
      </c>
      <c r="R59" s="63">
        <f>SUM(R2:R57)-R44</f>
        <v/>
      </c>
      <c r="S59" s="63">
        <f>SUM(S2:S57)-S44</f>
        <v/>
      </c>
      <c r="T59" s="63">
        <f>SUM(T2:T57)-T44</f>
        <v/>
      </c>
      <c r="U59" s="63">
        <f>SUM(U2:U57)-U44</f>
        <v/>
      </c>
      <c r="V59" s="63">
        <f>SUM(V2:V57)-V44</f>
        <v/>
      </c>
      <c r="W59" s="63">
        <f>SUM(W2:W57)-W44</f>
        <v/>
      </c>
      <c r="X59" s="63">
        <f>SUM(X2:X57)-X44</f>
        <v/>
      </c>
      <c r="Y59" s="63">
        <f>SUM(Y2:Y57)-Y44</f>
        <v/>
      </c>
      <c r="Z59" s="63">
        <f>SUM(Z2:Z57)-Z44</f>
        <v/>
      </c>
      <c r="AA59" s="63">
        <f>SUM(AA2:AA57)-AA44</f>
        <v/>
      </c>
      <c r="AB59" s="63">
        <f>SUM(AB2:AB57)-AB44</f>
        <v/>
      </c>
      <c r="AC59" s="63">
        <f>SUM(AC2:AC57)-AC44</f>
        <v/>
      </c>
      <c r="AD59" s="63">
        <f>SUM(AD2:AD57)-AD44</f>
        <v/>
      </c>
      <c r="AE59" s="63">
        <f>SUM(AE2:AE57)-AE44</f>
        <v/>
      </c>
      <c r="AF59" s="63">
        <f>SUM(AF2:AF57)-AF44</f>
        <v/>
      </c>
      <c r="AG59" s="63">
        <f>SUM(AG2:AG57)-AG44</f>
        <v/>
      </c>
      <c r="AH59" s="63">
        <f>SUM(AH2:AH57)-AH44</f>
        <v/>
      </c>
      <c r="AI59" s="63">
        <f>SUM(AI2:AI57)-AI44</f>
        <v/>
      </c>
      <c r="AJ59" s="63">
        <f>SUM(AJ2:AJ57)-AJ44</f>
        <v/>
      </c>
      <c r="AK59" s="63">
        <f>SUM(AK2:AK57)-AK44</f>
        <v/>
      </c>
      <c r="AL59" s="63">
        <f>SUM(AL2:AL57)-AL44</f>
        <v/>
      </c>
      <c r="AM59" s="63">
        <f>SUM(AM2:AM57)-AM44</f>
        <v/>
      </c>
      <c r="AN59" s="63">
        <f>SUM(AN2:AN57)-AN44</f>
        <v/>
      </c>
      <c r="AO59" s="63">
        <f>SUM(AO2:AO57)-AO44</f>
        <v/>
      </c>
      <c r="AP59" s="63">
        <f>SUM(AP2:AP57)-AP44</f>
        <v/>
      </c>
      <c r="AQ59" s="63">
        <f>SUM(AQ2:AQ57)-AQ44</f>
        <v/>
      </c>
      <c r="AR59" s="63">
        <f>SUM(AR2:AR57)-AR44</f>
        <v/>
      </c>
      <c r="AS59" s="63">
        <f>SUM(AS2:AS57)-AS44</f>
        <v/>
      </c>
      <c r="AT59" s="63">
        <f>SUM(AT2:AT57)-AT44</f>
        <v/>
      </c>
      <c r="AU59" s="63">
        <f>SUM(AU2:AU57)-AU44</f>
        <v/>
      </c>
      <c r="AV59" s="63">
        <f>SUM(AV2:AV57)-AV44</f>
        <v/>
      </c>
      <c r="AW59" s="63">
        <f>SUM(AW2:AW57)-AW44</f>
        <v/>
      </c>
      <c r="AX59" s="63">
        <f>SUM(AX2:AX57)-AX44</f>
        <v/>
      </c>
      <c r="AY59" s="63">
        <f>SUM(AY2:AY57)-AY44</f>
        <v/>
      </c>
      <c r="AZ59" s="63">
        <f>SUM(AZ2:AZ57)-AZ44</f>
        <v/>
      </c>
      <c r="BA59" s="63">
        <f>SUM(BA2:BA57)-BA44</f>
        <v/>
      </c>
      <c r="BB59" s="63">
        <f>SUM(BB2:BB57)-BB44</f>
        <v/>
      </c>
      <c r="BC59" s="63">
        <f>SUM(BC2:BC57)-BC44</f>
        <v/>
      </c>
      <c r="BD59" s="63">
        <f>SUM(BD2:BD57)-BD44</f>
        <v/>
      </c>
      <c r="BE59" s="63">
        <f>SUM(BE2:BE57)-BE44</f>
        <v/>
      </c>
      <c r="BF59" s="63">
        <f>SUM(BF2:BF57)-BF44</f>
        <v/>
      </c>
      <c r="BG59" s="63">
        <f>SUM(BG2:BG57)-BG44</f>
        <v/>
      </c>
      <c r="BH59" s="63">
        <f>SUM(BH2:BH57)-BH44</f>
        <v/>
      </c>
      <c r="BI59" s="63">
        <f>SUM(BI2:BI57)-BI44</f>
        <v/>
      </c>
      <c r="BJ59" s="63">
        <f>SUM(BJ2:BJ57)-BJ44</f>
        <v/>
      </c>
      <c r="BK59" s="63">
        <f>SUM(BK2:BK57)-BK44</f>
        <v/>
      </c>
      <c r="BL59" s="63">
        <f>SUM(BL2:BL57)-BL44</f>
        <v/>
      </c>
      <c r="BM59" s="63">
        <f>SUM(BM2:BM57)-BM44</f>
        <v/>
      </c>
      <c r="BN59" s="63">
        <f>SUM(BN2:BN57)-BN44</f>
        <v/>
      </c>
      <c r="BO59" s="63">
        <f>SUM(BO2:BO57)-BO44</f>
        <v/>
      </c>
      <c r="BP59" s="63">
        <f>SUM(BP2:BP57)-BP44</f>
        <v/>
      </c>
      <c r="BQ59" s="63">
        <f>SUM(BQ2:BQ57)-BQ44</f>
        <v/>
      </c>
      <c r="BR59" s="63">
        <f>SUM(BR2:BR57)-BR44</f>
        <v/>
      </c>
      <c r="BS59" s="63">
        <f>SUM(BS2:BS57)-BS44</f>
        <v/>
      </c>
      <c r="BT59" s="63">
        <f>SUM(BT2:BT57)-BT44</f>
        <v/>
      </c>
      <c r="BU59" s="63">
        <f>SUM(BU2:BU57)-BU44</f>
        <v/>
      </c>
      <c r="BV59" s="63">
        <f>SUM(BV2:BV57)-BV44</f>
        <v/>
      </c>
      <c r="BW59" s="63">
        <f>SUM(BW2:BW57)-BW44</f>
        <v/>
      </c>
      <c r="BX59" s="63">
        <f>SUM(BX2:BX57)-BX44</f>
        <v/>
      </c>
      <c r="BY59" s="63">
        <f>SUM(BY2:BY57)-BY44</f>
        <v/>
      </c>
      <c r="BZ59" s="63">
        <f>SUM(BZ2:BZ57)-BZ44</f>
        <v/>
      </c>
      <c r="CA59" s="63">
        <f>SUM(CA2:CA57)-CA44</f>
        <v/>
      </c>
    </row>
    <row r="60">
      <c r="C60" s="46" t="inlineStr">
        <is>
          <t>TAXA DE ADMINISTRAÇÃO (INCC)</t>
        </is>
      </c>
      <c r="D60" s="63">
        <f>D44</f>
        <v/>
      </c>
      <c r="E60" s="63">
        <f>E44</f>
        <v/>
      </c>
      <c r="H60" s="63">
        <f>H44</f>
        <v/>
      </c>
      <c r="I60" s="63">
        <f>I44</f>
        <v/>
      </c>
      <c r="J60" s="63">
        <f>J44</f>
        <v/>
      </c>
      <c r="K60" s="63">
        <f>K44</f>
        <v/>
      </c>
      <c r="L60" s="63">
        <f>L44</f>
        <v/>
      </c>
      <c r="M60" s="63">
        <f>M44</f>
        <v/>
      </c>
      <c r="N60" s="63">
        <f>N44</f>
        <v/>
      </c>
      <c r="O60" s="63">
        <f>O44</f>
        <v/>
      </c>
      <c r="P60" s="63">
        <f>P44</f>
        <v/>
      </c>
      <c r="Q60" s="63">
        <f>Q44</f>
        <v/>
      </c>
      <c r="R60" s="63">
        <f>R44</f>
        <v/>
      </c>
      <c r="S60" s="63">
        <f>S44</f>
        <v/>
      </c>
      <c r="T60" s="63">
        <f>T44</f>
        <v/>
      </c>
      <c r="U60" s="63">
        <f>U44</f>
        <v/>
      </c>
      <c r="V60" s="63">
        <f>V44</f>
        <v/>
      </c>
      <c r="W60" s="63">
        <f>W44</f>
        <v/>
      </c>
      <c r="X60" s="63">
        <f>X44</f>
        <v/>
      </c>
      <c r="Y60" s="63">
        <f>Y44</f>
        <v/>
      </c>
      <c r="Z60" s="63">
        <f>Z44</f>
        <v/>
      </c>
      <c r="AA60" s="63">
        <f>AA44</f>
        <v/>
      </c>
      <c r="AB60" s="63">
        <f>AB44</f>
        <v/>
      </c>
      <c r="AC60" s="63">
        <f>AC44</f>
        <v/>
      </c>
      <c r="AD60" s="63">
        <f>AD44</f>
        <v/>
      </c>
      <c r="AE60" s="63">
        <f>AE44</f>
        <v/>
      </c>
      <c r="AF60" s="63">
        <f>AF44</f>
        <v/>
      </c>
      <c r="AG60" s="63">
        <f>AG44</f>
        <v/>
      </c>
      <c r="AH60" s="63">
        <f>AH44</f>
        <v/>
      </c>
      <c r="AI60" s="63">
        <f>AI44</f>
        <v/>
      </c>
      <c r="AJ60" s="63">
        <f>AJ44</f>
        <v/>
      </c>
      <c r="AK60" s="63">
        <f>AK44</f>
        <v/>
      </c>
      <c r="AL60" s="63">
        <f>AL44</f>
        <v/>
      </c>
      <c r="AM60" s="63">
        <f>AM44</f>
        <v/>
      </c>
      <c r="AN60" s="63">
        <f>AN44</f>
        <v/>
      </c>
      <c r="AO60" s="63">
        <f>AO44</f>
        <v/>
      </c>
      <c r="AP60" s="63">
        <f>AP44</f>
        <v/>
      </c>
      <c r="AQ60" s="63">
        <f>AQ44</f>
        <v/>
      </c>
      <c r="AR60" s="63">
        <f>AR44</f>
        <v/>
      </c>
      <c r="AS60" s="63">
        <f>AS44</f>
        <v/>
      </c>
      <c r="AT60" s="63">
        <f>AT44</f>
        <v/>
      </c>
      <c r="AU60" s="63">
        <f>AU44</f>
        <v/>
      </c>
      <c r="AV60" s="63">
        <f>AV44</f>
        <v/>
      </c>
      <c r="AW60" s="63">
        <f>AW44</f>
        <v/>
      </c>
      <c r="AX60" s="63">
        <f>AX44</f>
        <v/>
      </c>
      <c r="AY60" s="63">
        <f>AY44</f>
        <v/>
      </c>
      <c r="AZ60" s="63">
        <f>AZ44</f>
        <v/>
      </c>
      <c r="BA60" s="63">
        <f>BA44</f>
        <v/>
      </c>
      <c r="BB60" s="63">
        <f>BB44</f>
        <v/>
      </c>
      <c r="BC60" s="63">
        <f>BC44</f>
        <v/>
      </c>
      <c r="BD60" s="63">
        <f>BD44</f>
        <v/>
      </c>
      <c r="BE60" s="63">
        <f>BE44</f>
        <v/>
      </c>
      <c r="BF60" s="63">
        <f>BF44</f>
        <v/>
      </c>
      <c r="BG60" s="63">
        <f>BG44</f>
        <v/>
      </c>
      <c r="BH60" s="63">
        <f>BH44</f>
        <v/>
      </c>
      <c r="BI60" s="63">
        <f>BI44</f>
        <v/>
      </c>
      <c r="BJ60" s="63">
        <f>BJ44</f>
        <v/>
      </c>
      <c r="BK60" s="63">
        <f>BK44</f>
        <v/>
      </c>
      <c r="BL60" s="63">
        <f>BL44</f>
        <v/>
      </c>
      <c r="BM60" s="63">
        <f>BM44</f>
        <v/>
      </c>
      <c r="BN60" s="63">
        <f>BN44</f>
        <v/>
      </c>
      <c r="BO60" s="63">
        <f>BO44</f>
        <v/>
      </c>
      <c r="BP60" s="63">
        <f>BP44</f>
        <v/>
      </c>
      <c r="BQ60" s="63">
        <f>BQ44</f>
        <v/>
      </c>
      <c r="BR60" s="63">
        <f>BR44</f>
        <v/>
      </c>
      <c r="BS60" s="63">
        <f>BS44</f>
        <v/>
      </c>
      <c r="BT60" s="63">
        <f>BT44</f>
        <v/>
      </c>
      <c r="BU60" s="63">
        <f>BU44</f>
        <v/>
      </c>
      <c r="BV60" s="63">
        <f>BV44</f>
        <v/>
      </c>
      <c r="BW60" s="63">
        <f>BW44</f>
        <v/>
      </c>
      <c r="BX60" s="63">
        <f>BX44</f>
        <v/>
      </c>
      <c r="BY60" s="63">
        <f>BY44</f>
        <v/>
      </c>
      <c r="BZ60" s="63">
        <f>BZ44</f>
        <v/>
      </c>
      <c r="CA60" s="63">
        <f>CA44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5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7">
        <f>COUNTIF(M5:M3004,"?")</f>
        <v/>
      </c>
    </row>
    <row r="3"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n"/>
      <c r="S5" s="4" t="n"/>
      <c r="T5" s="4" t="n"/>
      <c r="U5" s="4" t="n"/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n"/>
      <c r="S6" s="4" t="n"/>
      <c r="T6" s="4" t="n"/>
      <c r="U6" s="4" t="n"/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n"/>
      <c r="S7" s="4" t="n"/>
      <c r="T7" s="4" t="n"/>
      <c r="U7" s="4" t="n"/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n"/>
      <c r="S8" s="4" t="n"/>
      <c r="T8" s="4" t="n"/>
      <c r="U8" s="4" t="n"/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n"/>
      <c r="S9" s="4" t="n"/>
      <c r="T9" s="4" t="n"/>
      <c r="U9" s="4" t="n"/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n"/>
      <c r="S10" s="4" t="n"/>
      <c r="T10" s="4" t="n"/>
      <c r="U10" s="4" t="n"/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n"/>
      <c r="S11" s="4" t="n"/>
      <c r="T11" s="4" t="n"/>
      <c r="U11" s="4" t="n"/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n"/>
      <c r="S12" s="4" t="n"/>
      <c r="T12" s="4" t="n"/>
      <c r="U12" s="4" t="n"/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n"/>
      <c r="S13" s="4" t="n"/>
      <c r="T13" s="4" t="n"/>
      <c r="U13" s="4" t="n"/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n"/>
      <c r="S14" s="4" t="n"/>
      <c r="T14" s="4" t="n"/>
      <c r="U14" s="4" t="n"/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n"/>
      <c r="S15" s="4" t="n"/>
      <c r="T15" s="4" t="n"/>
      <c r="U15" s="4" t="n"/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n"/>
      <c r="S16" s="4" t="n"/>
      <c r="T16" s="4" t="n"/>
      <c r="U16" s="4" t="n"/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n"/>
      <c r="S17" s="4" t="n"/>
      <c r="T17" s="4" t="n"/>
      <c r="U17" s="4" t="n"/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n"/>
      <c r="S18" s="4" t="n"/>
      <c r="T18" s="4" t="n"/>
      <c r="U18" s="4" t="n"/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n"/>
      <c r="S19" s="4" t="n"/>
      <c r="T19" s="4" t="n"/>
      <c r="U19" s="4" t="n"/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n"/>
      <c r="S20" s="4" t="n"/>
      <c r="T20" s="4" t="n"/>
      <c r="U20" s="4" t="n"/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n"/>
      <c r="S21" s="4" t="n"/>
      <c r="T21" s="4" t="n"/>
      <c r="U21" s="4" t="n"/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n"/>
      <c r="S22" s="4" t="n"/>
      <c r="T22" s="4" t="n"/>
      <c r="U22" s="4" t="n"/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n"/>
      <c r="S23" s="4" t="n"/>
      <c r="T23" s="4" t="n"/>
      <c r="U23" s="4" t="n"/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n"/>
      <c r="S24" s="4" t="n"/>
      <c r="T24" s="4" t="n"/>
      <c r="U24" s="4" t="n"/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n"/>
      <c r="S25" s="4" t="n"/>
      <c r="T25" s="4" t="n"/>
      <c r="U25" s="4" t="n"/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n"/>
      <c r="S26" s="4" t="n"/>
      <c r="T26" s="4" t="n"/>
      <c r="U26" s="4" t="n"/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n"/>
      <c r="S27" s="4" t="n"/>
      <c r="T27" s="4" t="n"/>
      <c r="U27" s="4" t="n"/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n"/>
      <c r="S28" s="4" t="n"/>
      <c r="T28" s="4" t="n"/>
      <c r="U28" s="4" t="n"/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n"/>
      <c r="S29" s="4" t="n"/>
      <c r="T29" s="4" t="n"/>
      <c r="U29" s="4" t="n"/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n"/>
      <c r="S30" s="4" t="n"/>
      <c r="T30" s="4" t="n"/>
      <c r="U30" s="4" t="n"/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n"/>
      <c r="S31" s="4" t="n"/>
      <c r="T31" s="4" t="n"/>
      <c r="U31" s="4" t="n"/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n"/>
      <c r="S32" s="4" t="n"/>
      <c r="T32" s="4" t="n"/>
      <c r="U32" s="4" t="n"/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n"/>
      <c r="S33" s="4" t="n"/>
      <c r="T33" s="4" t="n"/>
      <c r="U33" s="4" t="n"/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n"/>
      <c r="S34" s="4" t="n"/>
      <c r="T34" s="4" t="n"/>
      <c r="U34" s="4" t="n"/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n"/>
      <c r="S35" s="4" t="n"/>
      <c r="T35" s="4" t="n"/>
      <c r="U35" s="4" t="n"/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n"/>
      <c r="S36" s="4" t="n"/>
      <c r="T36" s="4" t="n"/>
      <c r="U36" s="4" t="n"/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n"/>
      <c r="S37" s="4" t="n"/>
      <c r="T37" s="4" t="n"/>
      <c r="U37" s="4" t="n"/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n"/>
      <c r="S38" s="4" t="n"/>
      <c r="T38" s="4" t="n"/>
      <c r="U38" s="4" t="n"/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n"/>
      <c r="S39" s="4" t="n"/>
      <c r="T39" s="4" t="n"/>
      <c r="U39" s="4" t="n"/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n"/>
      <c r="S40" s="4" t="n"/>
      <c r="T40" s="4" t="n"/>
      <c r="U40" s="4" t="n"/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n"/>
      <c r="S41" s="4" t="n"/>
      <c r="T41" s="4" t="n"/>
      <c r="U41" s="4" t="n"/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n"/>
      <c r="S42" s="4" t="n"/>
      <c r="T42" s="4" t="n"/>
      <c r="U42" s="4" t="n"/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n"/>
      <c r="S43" s="4" t="n"/>
      <c r="T43" s="4" t="n"/>
      <c r="U43" s="4" t="n"/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n"/>
      <c r="S44" s="4" t="n"/>
      <c r="T44" s="4" t="n"/>
      <c r="U44" s="4" t="n"/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n"/>
      <c r="S45" s="4" t="n"/>
      <c r="T45" s="4" t="n"/>
      <c r="U45" s="4" t="n"/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n"/>
      <c r="S46" s="4" t="n"/>
      <c r="T46" s="4" t="n"/>
      <c r="U46" s="4" t="n"/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n"/>
      <c r="S47" s="4" t="n"/>
      <c r="T47" s="4" t="n"/>
      <c r="U47" s="4" t="n"/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n"/>
      <c r="S48" s="4" t="n"/>
      <c r="T48" s="4" t="n"/>
      <c r="U48" s="4" t="n"/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n"/>
      <c r="S49" s="4" t="n"/>
      <c r="T49" s="4" t="n"/>
      <c r="U49" s="4" t="n"/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n"/>
      <c r="S50" s="4" t="n"/>
      <c r="T50" s="4" t="n"/>
      <c r="U50" s="4" t="n"/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n"/>
      <c r="S51" s="4" t="n"/>
      <c r="T51" s="4" t="n"/>
      <c r="U51" s="4" t="n"/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n"/>
      <c r="S52" s="4" t="n"/>
      <c r="T52" s="4" t="n"/>
      <c r="U52" s="4" t="n"/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n"/>
      <c r="S53" s="4" t="n"/>
      <c r="T53" s="4" t="n"/>
      <c r="U53" s="4" t="n"/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n"/>
      <c r="S54" s="4" t="n"/>
      <c r="T54" s="4" t="n"/>
      <c r="U54" s="4" t="n"/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n"/>
      <c r="S55" s="4" t="n"/>
      <c r="T55" s="4" t="n"/>
      <c r="U55" s="4" t="n"/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n"/>
      <c r="S56" s="4" t="n"/>
      <c r="T56" s="4" t="n"/>
      <c r="U56" s="4" t="n"/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n"/>
      <c r="S57" s="4" t="n"/>
      <c r="T57" s="4" t="n"/>
      <c r="U57" s="4" t="n"/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n"/>
      <c r="S58" s="4" t="n"/>
      <c r="T58" s="4" t="n"/>
      <c r="U58" s="4" t="n"/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n"/>
      <c r="S59" s="4" t="n"/>
      <c r="T59" s="4" t="n"/>
      <c r="U59" s="4" t="n"/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n"/>
      <c r="S60" s="4" t="n"/>
      <c r="T60" s="4" t="n"/>
      <c r="U60" s="4" t="n"/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n"/>
      <c r="S61" s="4" t="n"/>
      <c r="T61" s="4" t="n"/>
      <c r="U61" s="4" t="n"/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n"/>
      <c r="S62" s="4" t="n"/>
      <c r="T62" s="4" t="n"/>
      <c r="U62" s="4" t="n"/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n"/>
      <c r="S63" s="4" t="n"/>
      <c r="T63" s="4" t="n"/>
      <c r="U63" s="4" t="n"/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n"/>
      <c r="S64" s="4" t="n"/>
      <c r="T64" s="4" t="n"/>
      <c r="U64" s="4" t="n"/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n"/>
      <c r="S65" s="4" t="n"/>
      <c r="T65" s="4" t="n"/>
      <c r="U65" s="4" t="n"/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n"/>
      <c r="S66" s="4" t="n"/>
      <c r="T66" s="4" t="n"/>
      <c r="U66" s="4" t="n"/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n"/>
      <c r="S67" s="4" t="n"/>
      <c r="T67" s="4" t="n"/>
      <c r="U67" s="4" t="n"/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n"/>
      <c r="S68" s="4" t="n"/>
      <c r="T68" s="4" t="n"/>
      <c r="U68" s="4" t="n"/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n"/>
      <c r="S69" s="4" t="n"/>
      <c r="T69" s="4" t="n"/>
      <c r="U69" s="4" t="n"/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n"/>
      <c r="S70" s="4" t="n"/>
      <c r="T70" s="4" t="n"/>
      <c r="U70" s="4" t="n"/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n"/>
      <c r="S71" s="4" t="n"/>
      <c r="T71" s="4" t="n"/>
      <c r="U71" s="4" t="n"/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n"/>
      <c r="S72" s="4" t="n"/>
      <c r="T72" s="4" t="n"/>
      <c r="U72" s="4" t="n"/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n"/>
      <c r="S73" s="4" t="n"/>
      <c r="T73" s="4" t="n"/>
      <c r="U73" s="4" t="n"/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n"/>
      <c r="S74" s="4" t="n"/>
      <c r="T74" s="4" t="n"/>
      <c r="U74" s="4" t="n"/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n"/>
      <c r="S75" s="4" t="n"/>
      <c r="T75" s="4" t="n"/>
      <c r="U75" s="4" t="n"/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n"/>
      <c r="S76" s="4" t="n"/>
      <c r="T76" s="4" t="n"/>
      <c r="U76" s="4" t="n"/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n"/>
      <c r="S77" s="4" t="n"/>
      <c r="T77" s="4" t="n"/>
      <c r="U77" s="4" t="n"/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n"/>
      <c r="S78" s="4" t="n"/>
      <c r="T78" s="4" t="n"/>
      <c r="U78" s="4" t="n"/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n"/>
      <c r="S79" s="4" t="n"/>
      <c r="T79" s="4" t="n"/>
      <c r="U79" s="4" t="n"/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n"/>
      <c r="S80" s="4" t="n"/>
      <c r="T80" s="4" t="n"/>
      <c r="U80" s="4" t="n"/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n"/>
      <c r="S81" s="4" t="n"/>
      <c r="T81" s="4" t="n"/>
      <c r="U81" s="4" t="n"/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n"/>
      <c r="S82" s="4" t="n"/>
      <c r="T82" s="4" t="n"/>
      <c r="U82" s="4" t="n"/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n"/>
      <c r="S83" s="4" t="n"/>
      <c r="T83" s="4" t="n"/>
      <c r="U83" s="4" t="n"/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n"/>
      <c r="S84" s="4" t="n"/>
      <c r="T84" s="4" t="n"/>
      <c r="U84" s="4" t="n"/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n"/>
      <c r="S85" s="4" t="n"/>
      <c r="T85" s="4" t="n"/>
      <c r="U85" s="4" t="n"/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n"/>
      <c r="S86" s="4" t="n"/>
      <c r="T86" s="4" t="n"/>
      <c r="U86" s="4" t="n"/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n"/>
      <c r="S87" s="4" t="n"/>
      <c r="T87" s="4" t="n"/>
      <c r="U87" s="4" t="n"/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n"/>
      <c r="S88" s="4" t="n"/>
      <c r="T88" s="4" t="n"/>
      <c r="U88" s="4" t="n"/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n"/>
      <c r="S89" s="4" t="n"/>
      <c r="T89" s="4" t="n"/>
      <c r="U89" s="4" t="n"/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n"/>
      <c r="S90" s="4" t="n"/>
      <c r="T90" s="4" t="n"/>
      <c r="U90" s="4" t="n"/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n"/>
      <c r="S91" s="4" t="n"/>
      <c r="T91" s="4" t="n"/>
      <c r="U91" s="4" t="n"/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n"/>
      <c r="S92" s="4" t="n"/>
      <c r="T92" s="4" t="n"/>
      <c r="U92" s="4" t="n"/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n"/>
      <c r="S93" s="4" t="n"/>
      <c r="T93" s="4" t="n"/>
      <c r="U93" s="4" t="n"/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n"/>
      <c r="S94" s="4" t="n"/>
      <c r="T94" s="4" t="n"/>
      <c r="U94" s="4" t="n"/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n"/>
      <c r="S95" s="4" t="n"/>
      <c r="T95" s="4" t="n"/>
      <c r="U95" s="4" t="n"/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n"/>
      <c r="S96" s="4" t="n"/>
      <c r="T96" s="4" t="n"/>
      <c r="U96" s="4" t="n"/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n"/>
      <c r="S97" s="4" t="n"/>
      <c r="T97" s="4" t="n"/>
      <c r="U97" s="4" t="n"/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n"/>
      <c r="S98" s="4" t="n"/>
      <c r="T98" s="4" t="n"/>
      <c r="U98" s="4" t="n"/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n"/>
      <c r="S99" s="4" t="n"/>
      <c r="T99" s="4" t="n"/>
      <c r="U99" s="4" t="n"/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n"/>
      <c r="S100" s="4" t="n"/>
      <c r="T100" s="4" t="n"/>
      <c r="U100" s="4" t="n"/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n"/>
      <c r="S101" s="4" t="n"/>
      <c r="T101" s="4" t="n"/>
      <c r="U101" s="4" t="n"/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n"/>
      <c r="S102" s="4" t="n"/>
      <c r="T102" s="4" t="n"/>
      <c r="U102" s="4" t="n"/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n"/>
      <c r="S103" s="4" t="n"/>
      <c r="T103" s="4" t="n"/>
      <c r="U103" s="4" t="n"/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n"/>
      <c r="S104" s="4" t="n"/>
      <c r="T104" s="4" t="n"/>
      <c r="U104" s="4" t="n"/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n"/>
      <c r="S105" s="4" t="n"/>
      <c r="T105" s="4" t="n"/>
      <c r="U105" s="4" t="n"/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n"/>
      <c r="S106" s="4" t="n"/>
      <c r="T106" s="4" t="n"/>
      <c r="U106" s="4" t="n"/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n"/>
      <c r="S107" s="4" t="n"/>
      <c r="T107" s="4" t="n"/>
      <c r="U107" s="4" t="n"/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n"/>
      <c r="S108" s="4" t="n"/>
      <c r="T108" s="4" t="n"/>
      <c r="U108" s="4" t="n"/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n"/>
      <c r="S109" s="4" t="n"/>
      <c r="T109" s="4" t="n"/>
      <c r="U109" s="4" t="n"/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n"/>
      <c r="S110" s="4" t="n"/>
      <c r="T110" s="4" t="n"/>
      <c r="U110" s="4" t="n"/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n"/>
      <c r="S111" s="4" t="n"/>
      <c r="T111" s="4" t="n"/>
      <c r="U111" s="4" t="n"/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n"/>
      <c r="S112" s="4" t="n"/>
      <c r="T112" s="4" t="n"/>
      <c r="U112" s="4" t="n"/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n"/>
      <c r="S113" s="4" t="n"/>
      <c r="T113" s="4" t="n"/>
      <c r="U113" s="4" t="n"/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n"/>
      <c r="S114" s="4" t="n"/>
      <c r="T114" s="4" t="n"/>
      <c r="U114" s="4" t="n"/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n"/>
      <c r="S115" s="4" t="n"/>
      <c r="T115" s="4" t="n"/>
      <c r="U115" s="4" t="n"/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n"/>
      <c r="S116" s="4" t="n"/>
      <c r="T116" s="4" t="n"/>
      <c r="U116" s="4" t="n"/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n"/>
      <c r="S117" s="4" t="n"/>
      <c r="T117" s="4" t="n"/>
      <c r="U117" s="4" t="n"/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n"/>
      <c r="S118" s="4" t="n"/>
      <c r="T118" s="4" t="n"/>
      <c r="U118" s="4" t="n"/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n"/>
      <c r="S119" s="4" t="n"/>
      <c r="T119" s="4" t="n"/>
      <c r="U119" s="4" t="n"/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n"/>
      <c r="S120" s="4" t="n"/>
      <c r="T120" s="4" t="n"/>
      <c r="U120" s="4" t="n"/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n"/>
      <c r="S121" s="4" t="n"/>
      <c r="T121" s="4" t="n"/>
      <c r="U121" s="4" t="n"/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n"/>
      <c r="S122" s="4" t="n"/>
      <c r="T122" s="4" t="n"/>
      <c r="U122" s="4" t="n"/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n"/>
      <c r="S123" s="4" t="n"/>
      <c r="T123" s="4" t="n"/>
      <c r="U123" s="4" t="n"/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n"/>
      <c r="S124" s="4" t="n"/>
      <c r="T124" s="4" t="n"/>
      <c r="U124" s="4" t="n"/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n"/>
      <c r="S125" s="4" t="n"/>
      <c r="T125" s="4" t="n"/>
      <c r="U125" s="4" t="n"/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n"/>
      <c r="S126" s="4" t="n"/>
      <c r="T126" s="4" t="n"/>
      <c r="U126" s="4" t="n"/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n"/>
      <c r="S127" s="4" t="n"/>
      <c r="T127" s="4" t="n"/>
      <c r="U127" s="4" t="n"/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n"/>
      <c r="S128" s="4" t="n"/>
      <c r="T128" s="4" t="n"/>
      <c r="U128" s="4" t="n"/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n"/>
      <c r="S129" s="4" t="n"/>
      <c r="T129" s="4" t="n"/>
      <c r="U129" s="4" t="n"/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n"/>
      <c r="S130" s="4" t="n"/>
      <c r="T130" s="4" t="n"/>
      <c r="U130" s="4" t="n"/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n"/>
      <c r="S131" s="4" t="n"/>
      <c r="T131" s="4" t="n"/>
      <c r="U131" s="4" t="n"/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n"/>
      <c r="S132" s="4" t="n"/>
      <c r="T132" s="4" t="n"/>
      <c r="U132" s="4" t="n"/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n"/>
      <c r="S133" s="4" t="n"/>
      <c r="T133" s="4" t="n"/>
      <c r="U133" s="4" t="n"/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n"/>
      <c r="S134" s="4" t="n"/>
      <c r="T134" s="4" t="n"/>
      <c r="U134" s="4" t="n"/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n"/>
      <c r="S135" s="4" t="n"/>
      <c r="T135" s="4" t="n"/>
      <c r="U135" s="4" t="n"/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n"/>
      <c r="S136" s="4" t="n"/>
      <c r="T136" s="4" t="n"/>
      <c r="U136" s="4" t="n"/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n"/>
      <c r="S137" s="4" t="n"/>
      <c r="T137" s="4" t="n"/>
      <c r="U137" s="4" t="n"/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n"/>
      <c r="S138" s="4" t="n"/>
      <c r="T138" s="4" t="n"/>
      <c r="U138" s="4" t="n"/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n"/>
      <c r="S139" s="4" t="n"/>
      <c r="T139" s="4" t="n"/>
      <c r="U139" s="4" t="n"/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n"/>
      <c r="S140" s="4" t="n"/>
      <c r="T140" s="4" t="n"/>
      <c r="U140" s="4" t="n"/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n"/>
      <c r="S141" s="4" t="n"/>
      <c r="T141" s="4" t="n"/>
      <c r="U141" s="4" t="n"/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n"/>
      <c r="S142" s="4" t="n"/>
      <c r="T142" s="4" t="n"/>
      <c r="U142" s="4" t="n"/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n"/>
      <c r="S143" s="4" t="n"/>
      <c r="T143" s="4" t="n"/>
      <c r="U143" s="4" t="n"/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n"/>
      <c r="S144" s="4" t="n"/>
      <c r="T144" s="4" t="n"/>
      <c r="U144" s="4" t="n"/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n"/>
      <c r="S145" s="4" t="n"/>
      <c r="T145" s="4" t="n"/>
      <c r="U145" s="4" t="n"/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n"/>
      <c r="S146" s="4" t="n"/>
      <c r="T146" s="4" t="n"/>
      <c r="U146" s="4" t="n"/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n"/>
      <c r="S147" s="4" t="n"/>
      <c r="T147" s="4" t="n"/>
      <c r="U147" s="4" t="n"/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n"/>
      <c r="S148" s="4" t="n"/>
      <c r="T148" s="4" t="n"/>
      <c r="U148" s="4" t="n"/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n"/>
      <c r="S149" s="4" t="n"/>
      <c r="T149" s="4" t="n"/>
      <c r="U149" s="4" t="n"/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n"/>
      <c r="S150" s="4" t="n"/>
      <c r="T150" s="4" t="n"/>
      <c r="U150" s="4" t="n"/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n"/>
      <c r="S151" s="4" t="n"/>
      <c r="T151" s="4" t="n"/>
      <c r="U151" s="4" t="n"/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n"/>
      <c r="S152" s="4" t="n"/>
      <c r="T152" s="4" t="n"/>
      <c r="U152" s="4" t="n"/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n"/>
      <c r="S153" s="4" t="n"/>
      <c r="T153" s="4" t="n"/>
      <c r="U153" s="4" t="n"/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n"/>
      <c r="S154" s="4" t="n"/>
      <c r="T154" s="4" t="n"/>
      <c r="U154" s="4" t="n"/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n"/>
      <c r="S155" s="4" t="n"/>
      <c r="T155" s="4" t="n"/>
      <c r="U155" s="4" t="n"/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n"/>
      <c r="S156" s="4" t="n"/>
      <c r="T156" s="4" t="n"/>
      <c r="U156" s="4" t="n"/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n"/>
      <c r="S157" s="4" t="n"/>
      <c r="T157" s="4" t="n"/>
      <c r="U157" s="4" t="n"/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n"/>
      <c r="S158" s="4" t="n"/>
      <c r="T158" s="4" t="n"/>
      <c r="U158" s="4" t="n"/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n"/>
      <c r="S159" s="4" t="n"/>
      <c r="T159" s="4" t="n"/>
      <c r="U159" s="4" t="n"/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n"/>
      <c r="S160" s="4" t="n"/>
      <c r="T160" s="4" t="n"/>
      <c r="U160" s="4" t="n"/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n"/>
      <c r="S161" s="4" t="n"/>
      <c r="T161" s="4" t="n"/>
      <c r="U161" s="4" t="n"/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n"/>
      <c r="S162" s="4" t="n"/>
      <c r="T162" s="4" t="n"/>
      <c r="U162" s="4" t="n"/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n"/>
      <c r="S163" s="4" t="n"/>
      <c r="T163" s="4" t="n"/>
      <c r="U163" s="4" t="n"/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n"/>
      <c r="S164" s="4" t="n"/>
      <c r="T164" s="4" t="n"/>
      <c r="U164" s="4" t="n"/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n"/>
      <c r="S165" s="4" t="n"/>
      <c r="T165" s="4" t="n"/>
      <c r="U165" s="4" t="n"/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n"/>
      <c r="S166" s="4" t="n"/>
      <c r="T166" s="4" t="n"/>
      <c r="U166" s="4" t="n"/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n"/>
      <c r="S167" s="4" t="n"/>
      <c r="T167" s="4" t="n"/>
      <c r="U167" s="4" t="n"/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n"/>
      <c r="S168" s="4" t="n"/>
      <c r="T168" s="4" t="n"/>
      <c r="U168" s="4" t="n"/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n"/>
      <c r="S169" s="4" t="n"/>
      <c r="T169" s="4" t="n"/>
      <c r="U169" s="4" t="n"/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n"/>
      <c r="S170" s="4" t="n"/>
      <c r="T170" s="4" t="n"/>
      <c r="U170" s="4" t="n"/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n"/>
      <c r="S171" s="4" t="n"/>
      <c r="T171" s="4" t="n"/>
      <c r="U171" s="4" t="n"/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n"/>
      <c r="S172" s="4" t="n"/>
      <c r="T172" s="4" t="n"/>
      <c r="U172" s="4" t="n"/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n"/>
      <c r="S173" s="4" t="n"/>
      <c r="T173" s="4" t="n"/>
      <c r="U173" s="4" t="n"/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n"/>
      <c r="S174" s="4" t="n"/>
      <c r="T174" s="4" t="n"/>
      <c r="U174" s="4" t="n"/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19">
        <f>IF($B$2="","",(YEAR(D4)-YEAR($B$2))*12+MONTH(D4)-MONTH($B$2))</f>
        <v/>
      </c>
      <c r="E3" s="119">
        <f>IF($B$2="","",(YEAR(E4)-YEAR($B$2))*12+MONTH(E4)-MONTH($B$2))</f>
        <v/>
      </c>
      <c r="F3" s="119">
        <f>IF($B$2="","",(YEAR(F4)-YEAR($B$2))*12+MONTH(F4)-MONTH($B$2))</f>
        <v/>
      </c>
      <c r="G3" s="119">
        <f>IF($B$2="","",(YEAR(G4)-YEAR($B$2))*12+MONTH(G4)-MONTH($B$2))</f>
        <v/>
      </c>
      <c r="H3" s="119">
        <f>IF($B$2="","",(YEAR(H4)-YEAR($B$2))*12+MONTH(H4)-MONTH($B$2))</f>
        <v/>
      </c>
      <c r="I3" s="119">
        <f>IF($B$2="","",(YEAR(I4)-YEAR($B$2))*12+MONTH(I4)-MONTH($B$2))</f>
        <v/>
      </c>
      <c r="J3" s="119">
        <f>IF($B$2="","",(YEAR(J4)-YEAR($B$2))*12+MONTH(J4)-MONTH($B$2))</f>
        <v/>
      </c>
      <c r="K3" s="119">
        <f>IF($B$2="","",(YEAR(K4)-YEAR($B$2))*12+MONTH(K4)-MONTH($B$2))</f>
        <v/>
      </c>
      <c r="L3" s="119">
        <f>IF($B$2="","",(YEAR(L4)-YEAR($B$2))*12+MONTH(L4)-MONTH($B$2))</f>
        <v/>
      </c>
      <c r="M3" s="119">
        <f>IF($B$2="","",(YEAR(M4)-YEAR($B$2))*12+MONTH(M4)-MONTH($B$2))</f>
        <v/>
      </c>
      <c r="N3" s="119">
        <f>IF($B$2="","",(YEAR(N4)-YEAR($B$2))*12+MONTH(N4)-MONTH($B$2))</f>
        <v/>
      </c>
      <c r="O3" s="119">
        <f>IF($B$2="","",(YEAR(O4)-YEAR($B$2))*12+MONTH(O4)-MONTH($B$2))</f>
        <v/>
      </c>
      <c r="P3" s="119">
        <f>IF($B$2="","",(YEAR(P4)-YEAR($B$2))*12+MONTH(P4)-MONTH($B$2))</f>
        <v/>
      </c>
      <c r="Q3" s="119">
        <f>IF($B$2="","",(YEAR(Q4)-YEAR($B$2))*12+MONTH(Q4)-MONTH($B$2))</f>
        <v/>
      </c>
      <c r="R3" s="119">
        <f>IF($B$2="","",(YEAR(R4)-YEAR($B$2))*12+MONTH(R4)-MONTH($B$2))</f>
        <v/>
      </c>
      <c r="S3" s="119">
        <f>IF($B$2="","",(YEAR(S4)-YEAR($B$2))*12+MONTH(S4)-MONTH($B$2))</f>
        <v/>
      </c>
      <c r="T3" s="119">
        <f>IF($B$2="","",(YEAR(T4)-YEAR($B$2))*12+MONTH(T4)-MONTH($B$2))</f>
        <v/>
      </c>
      <c r="U3" s="119">
        <f>IF($B$2="","",(YEAR(U4)-YEAR($B$2))*12+MONTH(U4)-MONTH($B$2))</f>
        <v/>
      </c>
      <c r="V3" s="119">
        <f>IF($B$2="","",(YEAR(V4)-YEAR($B$2))*12+MONTH(V4)-MONTH($B$2))</f>
        <v/>
      </c>
      <c r="W3" s="119">
        <f>IF($B$2="","",(YEAR(W4)-YEAR($B$2))*12+MONTH(W4)-MONTH($B$2))</f>
        <v/>
      </c>
      <c r="X3" s="119">
        <f>IF($B$2="","",(YEAR(X4)-YEAR($B$2))*12+MONTH(X4)-MONTH($B$2))</f>
        <v/>
      </c>
      <c r="Y3" s="119">
        <f>IF($B$2="","",(YEAR(Y4)-YEAR($B$2))*12+MONTH(Y4)-MONTH($B$2))</f>
        <v/>
      </c>
      <c r="Z3" s="119">
        <f>IF($B$2="","",(YEAR(Z4)-YEAR($B$2))*12+MONTH(Z4)-MONTH($B$2))</f>
        <v/>
      </c>
      <c r="AA3" s="119">
        <f>IF($B$2="","",(YEAR(AA4)-YEAR($B$2))*12+MONTH(AA4)-MONTH($B$2))</f>
        <v/>
      </c>
      <c r="AB3" s="119">
        <f>IF($B$2="","",(YEAR(AB4)-YEAR($B$2))*12+MONTH(AB4)-MONTH($B$2))</f>
        <v/>
      </c>
      <c r="AC3" s="119">
        <f>IF($B$2="","",(YEAR(AC4)-YEAR($B$2))*12+MONTH(AC4)-MONTH($B$2))</f>
        <v/>
      </c>
      <c r="AD3" s="119">
        <f>IF($B$2="","",(YEAR(AD4)-YEAR($B$2))*12+MONTH(AD4)-MONTH($B$2))</f>
        <v/>
      </c>
      <c r="AE3" s="119">
        <f>IF($B$2="","",(YEAR(AE4)-YEAR($B$2))*12+MONTH(AE4)-MONTH($B$2))</f>
        <v/>
      </c>
      <c r="AF3" s="119">
        <f>IF($B$2="","",(YEAR(AF4)-YEAR($B$2))*12+MONTH(AF4)-MONTH($B$2))</f>
        <v/>
      </c>
      <c r="AG3" s="119">
        <f>IF($B$2="","",(YEAR(AG4)-YEAR($B$2))*12+MONTH(AG4)-MONTH($B$2))</f>
        <v/>
      </c>
      <c r="AH3" s="119">
        <f>IF($B$2="","",(YEAR(AH4)-YEAR($B$2))*12+MONTH(AH4)-MONTH($B$2))</f>
        <v/>
      </c>
      <c r="AI3" s="119">
        <f>IF($B$2="","",(YEAR(AI4)-YEAR($B$2))*12+MONTH(AI4)-MONTH($B$2))</f>
        <v/>
      </c>
      <c r="AJ3" s="119">
        <f>IF($B$2="","",(YEAR(AJ4)-YEAR($B$2))*12+MONTH(AJ4)-MONTH($B$2))</f>
        <v/>
      </c>
      <c r="AK3" s="119">
        <f>IF($B$2="","",(YEAR(AK4)-YEAR($B$2))*12+MONTH(AK4)-MONTH($B$2))</f>
        <v/>
      </c>
      <c r="AL3" s="119">
        <f>IF($B$2="","",(YEAR(AL4)-YEAR($B$2))*12+MONTH(AL4)-MONTH($B$2))</f>
        <v/>
      </c>
      <c r="AM3" s="119">
        <f>IF($B$2="","",(YEAR(AM4)-YEAR($B$2))*12+MONTH(AM4)-MONTH($B$2))</f>
        <v/>
      </c>
      <c r="AN3" s="119">
        <f>IF($B$2="","",(YEAR(AN4)-YEAR($B$2))*12+MONTH(AN4)-MONTH($B$2))</f>
        <v/>
      </c>
      <c r="AO3" s="119">
        <f>IF($B$2="","",(YEAR(AO4)-YEAR($B$2))*12+MONTH(AO4)-MONTH($B$2))</f>
        <v/>
      </c>
      <c r="AP3" s="119">
        <f>IF($B$2="","",(YEAR(AP4)-YEAR($B$2))*12+MONTH(AP4)-MONTH($B$2))</f>
        <v/>
      </c>
      <c r="AQ3" s="119">
        <f>IF($B$2="","",(YEAR(AQ4)-YEAR($B$2))*12+MONTH(AQ4)-MONTH($B$2))</f>
        <v/>
      </c>
      <c r="AR3" s="119">
        <f>IF($B$2="","",(YEAR(AR4)-YEAR($B$2))*12+MONTH(AR4)-MONTH($B$2))</f>
        <v/>
      </c>
      <c r="AS3" s="119">
        <f>IF($B$2="","",(YEAR(AS4)-YEAR($B$2))*12+MONTH(AS4)-MONTH($B$2))</f>
        <v/>
      </c>
      <c r="AT3" s="119">
        <f>IF($B$2="","",(YEAR(AT4)-YEAR($B$2))*12+MONTH(AT4)-MONTH($B$2))</f>
        <v/>
      </c>
      <c r="AU3" s="119">
        <f>IF($B$2="","",(YEAR(AU4)-YEAR($B$2))*12+MONTH(AU4)-MONTH($B$2))</f>
        <v/>
      </c>
      <c r="AV3" s="119">
        <f>IF($B$2="","",(YEAR(AV4)-YEAR($B$2))*12+MONTH(AV4)-MONTH($B$2))</f>
        <v/>
      </c>
      <c r="AW3" s="119">
        <f>IF($B$2="","",(YEAR(AW4)-YEAR($B$2))*12+MONTH(AW4)-MONTH($B$2))</f>
        <v/>
      </c>
      <c r="AX3" s="119">
        <f>IF($B$2="","",(YEAR(AX4)-YEAR($B$2))*12+MONTH(AX4)-MONTH($B$2))</f>
        <v/>
      </c>
      <c r="AY3" s="119">
        <f>IF($B$2="","",(YEAR(AY4)-YEAR($B$2))*12+MONTH(AY4)-MONTH($B$2))</f>
        <v/>
      </c>
      <c r="AZ3" s="119">
        <f>IF($B$2="","",(YEAR(AZ4)-YEAR($B$2))*12+MONTH(AZ4)-MONTH($B$2))</f>
        <v/>
      </c>
      <c r="BA3" s="119">
        <f>IF($B$2="","",(YEAR(BA4)-YEAR($B$2))*12+MONTH(BA4)-MONTH($B$2))</f>
        <v/>
      </c>
      <c r="BB3" s="119">
        <f>IF($B$2="","",(YEAR(BB4)-YEAR($B$2))*12+MONTH(BB4)-MONTH($B$2))</f>
        <v/>
      </c>
      <c r="BC3" s="119">
        <f>IF($B$2="","",(YEAR(BC4)-YEAR($B$2))*12+MONTH(BC4)-MONTH($B$2))</f>
        <v/>
      </c>
      <c r="BD3" s="119">
        <f>IF($B$2="","",(YEAR(BD4)-YEAR($B$2))*12+MONTH(BD4)-MONTH($B$2))</f>
        <v/>
      </c>
      <c r="BE3" s="119">
        <f>IF($B$2="","",(YEAR(BE4)-YEAR($B$2))*12+MONTH(BE4)-MONTH($B$2))</f>
        <v/>
      </c>
      <c r="BF3" s="119">
        <f>IF($B$2="","",(YEAR(BF4)-YEAR($B$2))*12+MONTH(BF4)-MONTH($B$2))</f>
        <v/>
      </c>
      <c r="BG3" s="119">
        <f>IF($B$2="","",(YEAR(BG4)-YEAR($B$2))*12+MONTH(BG4)-MONTH($B$2))</f>
        <v/>
      </c>
      <c r="BH3" s="119">
        <f>IF($B$2="","",(YEAR(BH4)-YEAR($B$2))*12+MONTH(BH4)-MONTH($B$2))</f>
        <v/>
      </c>
      <c r="BI3" s="119">
        <f>IF($B$2="","",(YEAR(BI4)-YEAR($B$2))*12+MONTH(BI4)-MONTH($B$2))</f>
        <v/>
      </c>
      <c r="BJ3" s="119">
        <f>IF($B$2="","",(YEAR(BJ4)-YEAR($B$2))*12+MONTH(BJ4)-MONTH($B$2))</f>
        <v/>
      </c>
      <c r="BK3" s="119">
        <f>IF($B$2="","",(YEAR(BK4)-YEAR($B$2))*12+MONTH(BK4)-MONTH($B$2))</f>
        <v/>
      </c>
      <c r="BL3" s="119">
        <f>IF($B$2="","",(YEAR(BL4)-YEAR($B$2))*12+MONTH(BL4)-MONTH($B$2))</f>
        <v/>
      </c>
      <c r="BM3" s="119">
        <f>IF($B$2="","",(YEAR(BM4)-YEAR($B$2))*12+MONTH(BM4)-MONTH($B$2))</f>
        <v/>
      </c>
      <c r="BN3" s="119">
        <f>IF($B$2="","",(YEAR(BN4)-YEAR($B$2))*12+MONTH(BN4)-MONTH($B$2))</f>
        <v/>
      </c>
      <c r="BO3" s="119">
        <f>IF($B$2="","",(YEAR(BO4)-YEAR($B$2))*12+MONTH(BO4)-MONTH($B$2))</f>
        <v/>
      </c>
      <c r="BP3" s="119">
        <f>IF($B$2="","",(YEAR(BP4)-YEAR($B$2))*12+MONTH(BP4)-MONTH($B$2))</f>
        <v/>
      </c>
      <c r="BQ3" s="119">
        <f>IF($B$2="","",(YEAR(BQ4)-YEAR($B$2))*12+MONTH(BQ4)-MONTH($B$2))</f>
        <v/>
      </c>
      <c r="BR3" s="119">
        <f>IF($B$2="","",(YEAR(BR4)-YEAR($B$2))*12+MONTH(BR4)-MONTH($B$2))</f>
        <v/>
      </c>
      <c r="BS3" s="119">
        <f>IF($B$2="","",(YEAR(BS4)-YEAR($B$2))*12+MONTH(BS4)-MONTH($B$2))</f>
        <v/>
      </c>
      <c r="BT3" s="119">
        <f>IF($B$2="","",(YEAR(BT4)-YEAR($B$2))*12+MONTH(BT4)-MONTH($B$2))</f>
        <v/>
      </c>
      <c r="BU3" s="119">
        <f>IF($B$2="","",(YEAR(BU4)-YEAR($B$2))*12+MONTH(BU4)-MONTH($B$2))</f>
        <v/>
      </c>
      <c r="BV3" s="119">
        <f>IF($B$2="","",(YEAR(BV4)-YEAR($B$2))*12+MONTH(BV4)-MONTH($B$2))</f>
        <v/>
      </c>
      <c r="BW3" s="119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0">
        <f>'MODELO PARA BI'!H1</f>
        <v/>
      </c>
      <c r="E4" s="120">
        <f>'MODELO PARA BI'!I1</f>
        <v/>
      </c>
      <c r="F4" s="120">
        <f>'MODELO PARA BI'!J1</f>
        <v/>
      </c>
      <c r="G4" s="120">
        <f>'MODELO PARA BI'!K1</f>
        <v/>
      </c>
      <c r="H4" s="120">
        <f>'MODELO PARA BI'!L1</f>
        <v/>
      </c>
      <c r="I4" s="120">
        <f>'MODELO PARA BI'!M1</f>
        <v/>
      </c>
      <c r="J4" s="120">
        <f>'MODELO PARA BI'!N1</f>
        <v/>
      </c>
      <c r="K4" s="120">
        <f>'MODELO PARA BI'!O1</f>
        <v/>
      </c>
      <c r="L4" s="120">
        <f>'MODELO PARA BI'!P1</f>
        <v/>
      </c>
      <c r="M4" s="120">
        <f>'MODELO PARA BI'!Q1</f>
        <v/>
      </c>
      <c r="N4" s="120">
        <f>'MODELO PARA BI'!R1</f>
        <v/>
      </c>
      <c r="O4" s="120">
        <f>'MODELO PARA BI'!S1</f>
        <v/>
      </c>
      <c r="P4" s="120">
        <f>'MODELO PARA BI'!T1</f>
        <v/>
      </c>
      <c r="Q4" s="120">
        <f>'MODELO PARA BI'!U1</f>
        <v/>
      </c>
      <c r="R4" s="120">
        <f>'MODELO PARA BI'!V1</f>
        <v/>
      </c>
      <c r="S4" s="120">
        <f>'MODELO PARA BI'!W1</f>
        <v/>
      </c>
      <c r="T4" s="120">
        <f>'MODELO PARA BI'!X1</f>
        <v/>
      </c>
      <c r="U4" s="120">
        <f>'MODELO PARA BI'!Y1</f>
        <v/>
      </c>
      <c r="V4" s="120">
        <f>'MODELO PARA BI'!Z1</f>
        <v/>
      </c>
      <c r="W4" s="120">
        <f>'MODELO PARA BI'!AA1</f>
        <v/>
      </c>
      <c r="X4" s="120">
        <f>'MODELO PARA BI'!AB1</f>
        <v/>
      </c>
      <c r="Y4" s="120">
        <f>'MODELO PARA BI'!AC1</f>
        <v/>
      </c>
      <c r="Z4" s="120">
        <f>'MODELO PARA BI'!AD1</f>
        <v/>
      </c>
      <c r="AA4" s="120">
        <f>'MODELO PARA BI'!AE1</f>
        <v/>
      </c>
      <c r="AB4" s="120">
        <f>'MODELO PARA BI'!AF1</f>
        <v/>
      </c>
      <c r="AC4" s="120">
        <f>'MODELO PARA BI'!AG1</f>
        <v/>
      </c>
      <c r="AD4" s="120">
        <f>'MODELO PARA BI'!AH1</f>
        <v/>
      </c>
      <c r="AE4" s="120">
        <f>'MODELO PARA BI'!AI1</f>
        <v/>
      </c>
      <c r="AF4" s="120">
        <f>'MODELO PARA BI'!AJ1</f>
        <v/>
      </c>
      <c r="AG4" s="120">
        <f>'MODELO PARA BI'!AK1</f>
        <v/>
      </c>
      <c r="AH4" s="120">
        <f>'MODELO PARA BI'!AL1</f>
        <v/>
      </c>
      <c r="AI4" s="120">
        <f>'MODELO PARA BI'!AM1</f>
        <v/>
      </c>
      <c r="AJ4" s="120">
        <f>'MODELO PARA BI'!AN1</f>
        <v/>
      </c>
      <c r="AK4" s="120">
        <f>'MODELO PARA BI'!AO1</f>
        <v/>
      </c>
      <c r="AL4" s="120">
        <f>'MODELO PARA BI'!AP1</f>
        <v/>
      </c>
      <c r="AM4" s="120">
        <f>'MODELO PARA BI'!AQ1</f>
        <v/>
      </c>
      <c r="AN4" s="120">
        <f>'MODELO PARA BI'!AR1</f>
        <v/>
      </c>
      <c r="AO4" s="120">
        <f>'MODELO PARA BI'!AS1</f>
        <v/>
      </c>
      <c r="AP4" s="120">
        <f>'MODELO PARA BI'!AT1</f>
        <v/>
      </c>
      <c r="AQ4" s="120">
        <f>'MODELO PARA BI'!AU1</f>
        <v/>
      </c>
      <c r="AR4" s="120">
        <f>'MODELO PARA BI'!AV1</f>
        <v/>
      </c>
      <c r="AS4" s="120">
        <f>'MODELO PARA BI'!AW1</f>
        <v/>
      </c>
      <c r="AT4" s="120">
        <f>'MODELO PARA BI'!AX1</f>
        <v/>
      </c>
      <c r="AU4" s="120">
        <f>'MODELO PARA BI'!AY1</f>
        <v/>
      </c>
      <c r="AV4" s="120">
        <f>'MODELO PARA BI'!AZ1</f>
        <v/>
      </c>
      <c r="AW4" s="120">
        <f>'MODELO PARA BI'!BA1</f>
        <v/>
      </c>
      <c r="AX4" s="120">
        <f>'MODELO PARA BI'!BB1</f>
        <v/>
      </c>
      <c r="AY4" s="120">
        <f>'MODELO PARA BI'!BC1</f>
        <v/>
      </c>
      <c r="AZ4" s="120">
        <f>'MODELO PARA BI'!BD1</f>
        <v/>
      </c>
      <c r="BA4" s="120">
        <f>'MODELO PARA BI'!BE1</f>
        <v/>
      </c>
      <c r="BB4" s="120">
        <f>'MODELO PARA BI'!BF1</f>
        <v/>
      </c>
      <c r="BC4" s="120">
        <f>'MODELO PARA BI'!BG1</f>
        <v/>
      </c>
      <c r="BD4" s="120">
        <f>'MODELO PARA BI'!BH1</f>
        <v/>
      </c>
      <c r="BE4" s="120">
        <f>'MODELO PARA BI'!BI1</f>
        <v/>
      </c>
      <c r="BF4" s="120">
        <f>'MODELO PARA BI'!BJ1</f>
        <v/>
      </c>
      <c r="BG4" s="120">
        <f>'MODELO PARA BI'!BK1</f>
        <v/>
      </c>
      <c r="BH4" s="120">
        <f>'MODELO PARA BI'!BL1</f>
        <v/>
      </c>
      <c r="BI4" s="120">
        <f>'MODELO PARA BI'!BM1</f>
        <v/>
      </c>
      <c r="BJ4" s="120">
        <f>'MODELO PARA BI'!BN1</f>
        <v/>
      </c>
      <c r="BK4" s="120">
        <f>'MODELO PARA BI'!BO1</f>
        <v/>
      </c>
      <c r="BL4" s="120">
        <f>'MODELO PARA BI'!BP1</f>
        <v/>
      </c>
      <c r="BM4" s="120">
        <f>'MODELO PARA BI'!BQ1</f>
        <v/>
      </c>
      <c r="BN4" s="120">
        <f>'MODELO PARA BI'!BR1</f>
        <v/>
      </c>
      <c r="BO4" s="120">
        <f>'MODELO PARA BI'!BS1</f>
        <v/>
      </c>
      <c r="BP4" s="120">
        <f>'MODELO PARA BI'!BT1</f>
        <v/>
      </c>
      <c r="BQ4" s="120">
        <f>'MODELO PARA BI'!BU1</f>
        <v/>
      </c>
      <c r="BR4" s="120">
        <f>'MODELO PARA BI'!BV1</f>
        <v/>
      </c>
      <c r="BS4" s="120">
        <f>'MODELO PARA BI'!BW1</f>
        <v/>
      </c>
      <c r="BT4" s="120">
        <f>'MODELO PARA BI'!BX1</f>
        <v/>
      </c>
      <c r="BU4" s="120">
        <f>'MODELO PARA BI'!BY1</f>
        <v/>
      </c>
      <c r="BV4" s="120">
        <f>'MODELO PARA BI'!BZ1</f>
        <v/>
      </c>
      <c r="BW4" s="120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8">
        <f>IFERROR(MATCH(A5,'CURVA PREVISION'!$B$1:$B$3000,0),"")</f>
        <v/>
      </c>
      <c r="D5" s="121">
        <f>IF(OR($C5="",$B$2="",$D$2=0),0,IF(D$3&lt;0,0,N(INDEX('CURVA PREVISION'!$A$1:$KZ$3000,$C5,10+3*MIN(D$3,$D$2-1)))))</f>
        <v/>
      </c>
      <c r="E5" s="121">
        <f>IF(OR($C5="",$B$2="",$D$2=0),0,IF(E$3&lt;0,0,N(INDEX('CURVA PREVISION'!$A$1:$KZ$3000,$C5,10+3*MIN(E$3,$D$2-1)))))</f>
        <v/>
      </c>
      <c r="F5" s="121">
        <f>IF(OR($C5="",$B$2="",$D$2=0),0,IF(F$3&lt;0,0,N(INDEX('CURVA PREVISION'!$A$1:$KZ$3000,$C5,10+3*MIN(F$3,$D$2-1)))))</f>
        <v/>
      </c>
      <c r="G5" s="121">
        <f>IF(OR($C5="",$B$2="",$D$2=0),0,IF(G$3&lt;0,0,N(INDEX('CURVA PREVISION'!$A$1:$KZ$3000,$C5,10+3*MIN(G$3,$D$2-1)))))</f>
        <v/>
      </c>
      <c r="H5" s="121">
        <f>IF(OR($C5="",$B$2="",$D$2=0),0,IF(H$3&lt;0,0,N(INDEX('CURVA PREVISION'!$A$1:$KZ$3000,$C5,10+3*MIN(H$3,$D$2-1)))))</f>
        <v/>
      </c>
      <c r="I5" s="121">
        <f>IF(OR($C5="",$B$2="",$D$2=0),0,IF(I$3&lt;0,0,N(INDEX('CURVA PREVISION'!$A$1:$KZ$3000,$C5,10+3*MIN(I$3,$D$2-1)))))</f>
        <v/>
      </c>
      <c r="J5" s="121">
        <f>IF(OR($C5="",$B$2="",$D$2=0),0,IF(J$3&lt;0,0,N(INDEX('CURVA PREVISION'!$A$1:$KZ$3000,$C5,10+3*MIN(J$3,$D$2-1)))))</f>
        <v/>
      </c>
      <c r="K5" s="121">
        <f>IF(OR($C5="",$B$2="",$D$2=0),0,IF(K$3&lt;0,0,N(INDEX('CURVA PREVISION'!$A$1:$KZ$3000,$C5,10+3*MIN(K$3,$D$2-1)))))</f>
        <v/>
      </c>
      <c r="L5" s="121">
        <f>IF(OR($C5="",$B$2="",$D$2=0),0,IF(L$3&lt;0,0,N(INDEX('CURVA PREVISION'!$A$1:$KZ$3000,$C5,10+3*MIN(L$3,$D$2-1)))))</f>
        <v/>
      </c>
      <c r="M5" s="121">
        <f>IF(OR($C5="",$B$2="",$D$2=0),0,IF(M$3&lt;0,0,N(INDEX('CURVA PREVISION'!$A$1:$KZ$3000,$C5,10+3*MIN(M$3,$D$2-1)))))</f>
        <v/>
      </c>
      <c r="N5" s="121">
        <f>IF(OR($C5="",$B$2="",$D$2=0),0,IF(N$3&lt;0,0,N(INDEX('CURVA PREVISION'!$A$1:$KZ$3000,$C5,10+3*MIN(N$3,$D$2-1)))))</f>
        <v/>
      </c>
      <c r="O5" s="121">
        <f>IF(OR($C5="",$B$2="",$D$2=0),0,IF(O$3&lt;0,0,N(INDEX('CURVA PREVISION'!$A$1:$KZ$3000,$C5,10+3*MIN(O$3,$D$2-1)))))</f>
        <v/>
      </c>
      <c r="P5" s="121">
        <f>IF(OR($C5="",$B$2="",$D$2=0),0,IF(P$3&lt;0,0,N(INDEX('CURVA PREVISION'!$A$1:$KZ$3000,$C5,10+3*MIN(P$3,$D$2-1)))))</f>
        <v/>
      </c>
      <c r="Q5" s="121">
        <f>IF(OR($C5="",$B$2="",$D$2=0),0,IF(Q$3&lt;0,0,N(INDEX('CURVA PREVISION'!$A$1:$KZ$3000,$C5,10+3*MIN(Q$3,$D$2-1)))))</f>
        <v/>
      </c>
      <c r="R5" s="121">
        <f>IF(OR($C5="",$B$2="",$D$2=0),0,IF(R$3&lt;0,0,N(INDEX('CURVA PREVISION'!$A$1:$KZ$3000,$C5,10+3*MIN(R$3,$D$2-1)))))</f>
        <v/>
      </c>
      <c r="S5" s="121">
        <f>IF(OR($C5="",$B$2="",$D$2=0),0,IF(S$3&lt;0,0,N(INDEX('CURVA PREVISION'!$A$1:$KZ$3000,$C5,10+3*MIN(S$3,$D$2-1)))))</f>
        <v/>
      </c>
      <c r="T5" s="121">
        <f>IF(OR($C5="",$B$2="",$D$2=0),0,IF(T$3&lt;0,0,N(INDEX('CURVA PREVISION'!$A$1:$KZ$3000,$C5,10+3*MIN(T$3,$D$2-1)))))</f>
        <v/>
      </c>
      <c r="U5" s="121">
        <f>IF(OR($C5="",$B$2="",$D$2=0),0,IF(U$3&lt;0,0,N(INDEX('CURVA PREVISION'!$A$1:$KZ$3000,$C5,10+3*MIN(U$3,$D$2-1)))))</f>
        <v/>
      </c>
      <c r="V5" s="121">
        <f>IF(OR($C5="",$B$2="",$D$2=0),0,IF(V$3&lt;0,0,N(INDEX('CURVA PREVISION'!$A$1:$KZ$3000,$C5,10+3*MIN(V$3,$D$2-1)))))</f>
        <v/>
      </c>
      <c r="W5" s="121">
        <f>IF(OR($C5="",$B$2="",$D$2=0),0,IF(W$3&lt;0,0,N(INDEX('CURVA PREVISION'!$A$1:$KZ$3000,$C5,10+3*MIN(W$3,$D$2-1)))))</f>
        <v/>
      </c>
      <c r="X5" s="121">
        <f>IF(OR($C5="",$B$2="",$D$2=0),0,IF(X$3&lt;0,0,N(INDEX('CURVA PREVISION'!$A$1:$KZ$3000,$C5,10+3*MIN(X$3,$D$2-1)))))</f>
        <v/>
      </c>
      <c r="Y5" s="121">
        <f>IF(OR($C5="",$B$2="",$D$2=0),0,IF(Y$3&lt;0,0,N(INDEX('CURVA PREVISION'!$A$1:$KZ$3000,$C5,10+3*MIN(Y$3,$D$2-1)))))</f>
        <v/>
      </c>
      <c r="Z5" s="121">
        <f>IF(OR($C5="",$B$2="",$D$2=0),0,IF(Z$3&lt;0,0,N(INDEX('CURVA PREVISION'!$A$1:$KZ$3000,$C5,10+3*MIN(Z$3,$D$2-1)))))</f>
        <v/>
      </c>
      <c r="AA5" s="121">
        <f>IF(OR($C5="",$B$2="",$D$2=0),0,IF(AA$3&lt;0,0,N(INDEX('CURVA PREVISION'!$A$1:$KZ$3000,$C5,10+3*MIN(AA$3,$D$2-1)))))</f>
        <v/>
      </c>
      <c r="AB5" s="121">
        <f>IF(OR($C5="",$B$2="",$D$2=0),0,IF(AB$3&lt;0,0,N(INDEX('CURVA PREVISION'!$A$1:$KZ$3000,$C5,10+3*MIN(AB$3,$D$2-1)))))</f>
        <v/>
      </c>
      <c r="AC5" s="121">
        <f>IF(OR($C5="",$B$2="",$D$2=0),0,IF(AC$3&lt;0,0,N(INDEX('CURVA PREVISION'!$A$1:$KZ$3000,$C5,10+3*MIN(AC$3,$D$2-1)))))</f>
        <v/>
      </c>
      <c r="AD5" s="121">
        <f>IF(OR($C5="",$B$2="",$D$2=0),0,IF(AD$3&lt;0,0,N(INDEX('CURVA PREVISION'!$A$1:$KZ$3000,$C5,10+3*MIN(AD$3,$D$2-1)))))</f>
        <v/>
      </c>
      <c r="AE5" s="121">
        <f>IF(OR($C5="",$B$2="",$D$2=0),0,IF(AE$3&lt;0,0,N(INDEX('CURVA PREVISION'!$A$1:$KZ$3000,$C5,10+3*MIN(AE$3,$D$2-1)))))</f>
        <v/>
      </c>
      <c r="AF5" s="121">
        <f>IF(OR($C5="",$B$2="",$D$2=0),0,IF(AF$3&lt;0,0,N(INDEX('CURVA PREVISION'!$A$1:$KZ$3000,$C5,10+3*MIN(AF$3,$D$2-1)))))</f>
        <v/>
      </c>
      <c r="AG5" s="121">
        <f>IF(OR($C5="",$B$2="",$D$2=0),0,IF(AG$3&lt;0,0,N(INDEX('CURVA PREVISION'!$A$1:$KZ$3000,$C5,10+3*MIN(AG$3,$D$2-1)))))</f>
        <v/>
      </c>
      <c r="AH5" s="121">
        <f>IF(OR($C5="",$B$2="",$D$2=0),0,IF(AH$3&lt;0,0,N(INDEX('CURVA PREVISION'!$A$1:$KZ$3000,$C5,10+3*MIN(AH$3,$D$2-1)))))</f>
        <v/>
      </c>
      <c r="AI5" s="121">
        <f>IF(OR($C5="",$B$2="",$D$2=0),0,IF(AI$3&lt;0,0,N(INDEX('CURVA PREVISION'!$A$1:$KZ$3000,$C5,10+3*MIN(AI$3,$D$2-1)))))</f>
        <v/>
      </c>
      <c r="AJ5" s="121">
        <f>IF(OR($C5="",$B$2="",$D$2=0),0,IF(AJ$3&lt;0,0,N(INDEX('CURVA PREVISION'!$A$1:$KZ$3000,$C5,10+3*MIN(AJ$3,$D$2-1)))))</f>
        <v/>
      </c>
      <c r="AK5" s="121">
        <f>IF(OR($C5="",$B$2="",$D$2=0),0,IF(AK$3&lt;0,0,N(INDEX('CURVA PREVISION'!$A$1:$KZ$3000,$C5,10+3*MIN(AK$3,$D$2-1)))))</f>
        <v/>
      </c>
      <c r="AL5" s="121">
        <f>IF(OR($C5="",$B$2="",$D$2=0),0,IF(AL$3&lt;0,0,N(INDEX('CURVA PREVISION'!$A$1:$KZ$3000,$C5,10+3*MIN(AL$3,$D$2-1)))))</f>
        <v/>
      </c>
      <c r="AM5" s="121">
        <f>IF(OR($C5="",$B$2="",$D$2=0),0,IF(AM$3&lt;0,0,N(INDEX('CURVA PREVISION'!$A$1:$KZ$3000,$C5,10+3*MIN(AM$3,$D$2-1)))))</f>
        <v/>
      </c>
      <c r="AN5" s="121">
        <f>IF(OR($C5="",$B$2="",$D$2=0),0,IF(AN$3&lt;0,0,N(INDEX('CURVA PREVISION'!$A$1:$KZ$3000,$C5,10+3*MIN(AN$3,$D$2-1)))))</f>
        <v/>
      </c>
      <c r="AO5" s="121">
        <f>IF(OR($C5="",$B$2="",$D$2=0),0,IF(AO$3&lt;0,0,N(INDEX('CURVA PREVISION'!$A$1:$KZ$3000,$C5,10+3*MIN(AO$3,$D$2-1)))))</f>
        <v/>
      </c>
      <c r="AP5" s="121">
        <f>IF(OR($C5="",$B$2="",$D$2=0),0,IF(AP$3&lt;0,0,N(INDEX('CURVA PREVISION'!$A$1:$KZ$3000,$C5,10+3*MIN(AP$3,$D$2-1)))))</f>
        <v/>
      </c>
      <c r="AQ5" s="121">
        <f>IF(OR($C5="",$B$2="",$D$2=0),0,IF(AQ$3&lt;0,0,N(INDEX('CURVA PREVISION'!$A$1:$KZ$3000,$C5,10+3*MIN(AQ$3,$D$2-1)))))</f>
        <v/>
      </c>
      <c r="AR5" s="121">
        <f>IF(OR($C5="",$B$2="",$D$2=0),0,IF(AR$3&lt;0,0,N(INDEX('CURVA PREVISION'!$A$1:$KZ$3000,$C5,10+3*MIN(AR$3,$D$2-1)))))</f>
        <v/>
      </c>
      <c r="AS5" s="121">
        <f>IF(OR($C5="",$B$2="",$D$2=0),0,IF(AS$3&lt;0,0,N(INDEX('CURVA PREVISION'!$A$1:$KZ$3000,$C5,10+3*MIN(AS$3,$D$2-1)))))</f>
        <v/>
      </c>
      <c r="AT5" s="121">
        <f>IF(OR($C5="",$B$2="",$D$2=0),0,IF(AT$3&lt;0,0,N(INDEX('CURVA PREVISION'!$A$1:$KZ$3000,$C5,10+3*MIN(AT$3,$D$2-1)))))</f>
        <v/>
      </c>
      <c r="AU5" s="121">
        <f>IF(OR($C5="",$B$2="",$D$2=0),0,IF(AU$3&lt;0,0,N(INDEX('CURVA PREVISION'!$A$1:$KZ$3000,$C5,10+3*MIN(AU$3,$D$2-1)))))</f>
        <v/>
      </c>
      <c r="AV5" s="121">
        <f>IF(OR($C5="",$B$2="",$D$2=0),0,IF(AV$3&lt;0,0,N(INDEX('CURVA PREVISION'!$A$1:$KZ$3000,$C5,10+3*MIN(AV$3,$D$2-1)))))</f>
        <v/>
      </c>
      <c r="AW5" s="121">
        <f>IF(OR($C5="",$B$2="",$D$2=0),0,IF(AW$3&lt;0,0,N(INDEX('CURVA PREVISION'!$A$1:$KZ$3000,$C5,10+3*MIN(AW$3,$D$2-1)))))</f>
        <v/>
      </c>
      <c r="AX5" s="121">
        <f>IF(OR($C5="",$B$2="",$D$2=0),0,IF(AX$3&lt;0,0,N(INDEX('CURVA PREVISION'!$A$1:$KZ$3000,$C5,10+3*MIN(AX$3,$D$2-1)))))</f>
        <v/>
      </c>
      <c r="AY5" s="121">
        <f>IF(OR($C5="",$B$2="",$D$2=0),0,IF(AY$3&lt;0,0,N(INDEX('CURVA PREVISION'!$A$1:$KZ$3000,$C5,10+3*MIN(AY$3,$D$2-1)))))</f>
        <v/>
      </c>
      <c r="AZ5" s="121">
        <f>IF(OR($C5="",$B$2="",$D$2=0),0,IF(AZ$3&lt;0,0,N(INDEX('CURVA PREVISION'!$A$1:$KZ$3000,$C5,10+3*MIN(AZ$3,$D$2-1)))))</f>
        <v/>
      </c>
      <c r="BA5" s="121">
        <f>IF(OR($C5="",$B$2="",$D$2=0),0,IF(BA$3&lt;0,0,N(INDEX('CURVA PREVISION'!$A$1:$KZ$3000,$C5,10+3*MIN(BA$3,$D$2-1)))))</f>
        <v/>
      </c>
      <c r="BB5" s="121">
        <f>IF(OR($C5="",$B$2="",$D$2=0),0,IF(BB$3&lt;0,0,N(INDEX('CURVA PREVISION'!$A$1:$KZ$3000,$C5,10+3*MIN(BB$3,$D$2-1)))))</f>
        <v/>
      </c>
      <c r="BC5" s="121">
        <f>IF(OR($C5="",$B$2="",$D$2=0),0,IF(BC$3&lt;0,0,N(INDEX('CURVA PREVISION'!$A$1:$KZ$3000,$C5,10+3*MIN(BC$3,$D$2-1)))))</f>
        <v/>
      </c>
      <c r="BD5" s="121">
        <f>IF(OR($C5="",$B$2="",$D$2=0),0,IF(BD$3&lt;0,0,N(INDEX('CURVA PREVISION'!$A$1:$KZ$3000,$C5,10+3*MIN(BD$3,$D$2-1)))))</f>
        <v/>
      </c>
      <c r="BE5" s="121">
        <f>IF(OR($C5="",$B$2="",$D$2=0),0,IF(BE$3&lt;0,0,N(INDEX('CURVA PREVISION'!$A$1:$KZ$3000,$C5,10+3*MIN(BE$3,$D$2-1)))))</f>
        <v/>
      </c>
      <c r="BF5" s="121">
        <f>IF(OR($C5="",$B$2="",$D$2=0),0,IF(BF$3&lt;0,0,N(INDEX('CURVA PREVISION'!$A$1:$KZ$3000,$C5,10+3*MIN(BF$3,$D$2-1)))))</f>
        <v/>
      </c>
      <c r="BG5" s="121">
        <f>IF(OR($C5="",$B$2="",$D$2=0),0,IF(BG$3&lt;0,0,N(INDEX('CURVA PREVISION'!$A$1:$KZ$3000,$C5,10+3*MIN(BG$3,$D$2-1)))))</f>
        <v/>
      </c>
      <c r="BH5" s="121">
        <f>IF(OR($C5="",$B$2="",$D$2=0),0,IF(BH$3&lt;0,0,N(INDEX('CURVA PREVISION'!$A$1:$KZ$3000,$C5,10+3*MIN(BH$3,$D$2-1)))))</f>
        <v/>
      </c>
      <c r="BI5" s="121">
        <f>IF(OR($C5="",$B$2="",$D$2=0),0,IF(BI$3&lt;0,0,N(INDEX('CURVA PREVISION'!$A$1:$KZ$3000,$C5,10+3*MIN(BI$3,$D$2-1)))))</f>
        <v/>
      </c>
      <c r="BJ5" s="121">
        <f>IF(OR($C5="",$B$2="",$D$2=0),0,IF(BJ$3&lt;0,0,N(INDEX('CURVA PREVISION'!$A$1:$KZ$3000,$C5,10+3*MIN(BJ$3,$D$2-1)))))</f>
        <v/>
      </c>
      <c r="BK5" s="121">
        <f>IF(OR($C5="",$B$2="",$D$2=0),0,IF(BK$3&lt;0,0,N(INDEX('CURVA PREVISION'!$A$1:$KZ$3000,$C5,10+3*MIN(BK$3,$D$2-1)))))</f>
        <v/>
      </c>
      <c r="BL5" s="121">
        <f>IF(OR($C5="",$B$2="",$D$2=0),0,IF(BL$3&lt;0,0,N(INDEX('CURVA PREVISION'!$A$1:$KZ$3000,$C5,10+3*MIN(BL$3,$D$2-1)))))</f>
        <v/>
      </c>
      <c r="BM5" s="121">
        <f>IF(OR($C5="",$B$2="",$D$2=0),0,IF(BM$3&lt;0,0,N(INDEX('CURVA PREVISION'!$A$1:$KZ$3000,$C5,10+3*MIN(BM$3,$D$2-1)))))</f>
        <v/>
      </c>
      <c r="BN5" s="121">
        <f>IF(OR($C5="",$B$2="",$D$2=0),0,IF(BN$3&lt;0,0,N(INDEX('CURVA PREVISION'!$A$1:$KZ$3000,$C5,10+3*MIN(BN$3,$D$2-1)))))</f>
        <v/>
      </c>
      <c r="BO5" s="121">
        <f>IF(OR($C5="",$B$2="",$D$2=0),0,IF(BO$3&lt;0,0,N(INDEX('CURVA PREVISION'!$A$1:$KZ$3000,$C5,10+3*MIN(BO$3,$D$2-1)))))</f>
        <v/>
      </c>
      <c r="BP5" s="121">
        <f>IF(OR($C5="",$B$2="",$D$2=0),0,IF(BP$3&lt;0,0,N(INDEX('CURVA PREVISION'!$A$1:$KZ$3000,$C5,10+3*MIN(BP$3,$D$2-1)))))</f>
        <v/>
      </c>
      <c r="BQ5" s="121">
        <f>IF(OR($C5="",$B$2="",$D$2=0),0,IF(BQ$3&lt;0,0,N(INDEX('CURVA PREVISION'!$A$1:$KZ$3000,$C5,10+3*MIN(BQ$3,$D$2-1)))))</f>
        <v/>
      </c>
      <c r="BR5" s="121">
        <f>IF(OR($C5="",$B$2="",$D$2=0),0,IF(BR$3&lt;0,0,N(INDEX('CURVA PREVISION'!$A$1:$KZ$3000,$C5,10+3*MIN(BR$3,$D$2-1)))))</f>
        <v/>
      </c>
      <c r="BS5" s="121">
        <f>IF(OR($C5="",$B$2="",$D$2=0),0,IF(BS$3&lt;0,0,N(INDEX('CURVA PREVISION'!$A$1:$KZ$3000,$C5,10+3*MIN(BS$3,$D$2-1)))))</f>
        <v/>
      </c>
      <c r="BT5" s="121">
        <f>IF(OR($C5="",$B$2="",$D$2=0),0,IF(BT$3&lt;0,0,N(INDEX('CURVA PREVISION'!$A$1:$KZ$3000,$C5,10+3*MIN(BT$3,$D$2-1)))))</f>
        <v/>
      </c>
      <c r="BU5" s="121">
        <f>IF(OR($C5="",$B$2="",$D$2=0),0,IF(BU$3&lt;0,0,N(INDEX('CURVA PREVISION'!$A$1:$KZ$3000,$C5,10+3*MIN(BU$3,$D$2-1)))))</f>
        <v/>
      </c>
      <c r="BV5" s="121">
        <f>IF(OR($C5="",$B$2="",$D$2=0),0,IF(BV$3&lt;0,0,N(INDEX('CURVA PREVISION'!$A$1:$KZ$3000,$C5,10+3*MIN(BV$3,$D$2-1)))))</f>
        <v/>
      </c>
      <c r="BW5" s="121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8">
        <f>IFERROR(MATCH(A6,'CURVA PREVISION'!$B$1:$B$3000,0),"")</f>
        <v/>
      </c>
      <c r="D6" s="121">
        <f>IF(OR($C6="",$B$2="",$D$2=0),0,IF(D$3&lt;0,0,N(INDEX('CURVA PREVISION'!$A$1:$KZ$3000,$C6,10+3*MIN(D$3,$D$2-1)))))</f>
        <v/>
      </c>
      <c r="E6" s="121">
        <f>IF(OR($C6="",$B$2="",$D$2=0),0,IF(E$3&lt;0,0,N(INDEX('CURVA PREVISION'!$A$1:$KZ$3000,$C6,10+3*MIN(E$3,$D$2-1)))))</f>
        <v/>
      </c>
      <c r="F6" s="121">
        <f>IF(OR($C6="",$B$2="",$D$2=0),0,IF(F$3&lt;0,0,N(INDEX('CURVA PREVISION'!$A$1:$KZ$3000,$C6,10+3*MIN(F$3,$D$2-1)))))</f>
        <v/>
      </c>
      <c r="G6" s="121">
        <f>IF(OR($C6="",$B$2="",$D$2=0),0,IF(G$3&lt;0,0,N(INDEX('CURVA PREVISION'!$A$1:$KZ$3000,$C6,10+3*MIN(G$3,$D$2-1)))))</f>
        <v/>
      </c>
      <c r="H6" s="121">
        <f>IF(OR($C6="",$B$2="",$D$2=0),0,IF(H$3&lt;0,0,N(INDEX('CURVA PREVISION'!$A$1:$KZ$3000,$C6,10+3*MIN(H$3,$D$2-1)))))</f>
        <v/>
      </c>
      <c r="I6" s="121">
        <f>IF(OR($C6="",$B$2="",$D$2=0),0,IF(I$3&lt;0,0,N(INDEX('CURVA PREVISION'!$A$1:$KZ$3000,$C6,10+3*MIN(I$3,$D$2-1)))))</f>
        <v/>
      </c>
      <c r="J6" s="121">
        <f>IF(OR($C6="",$B$2="",$D$2=0),0,IF(J$3&lt;0,0,N(INDEX('CURVA PREVISION'!$A$1:$KZ$3000,$C6,10+3*MIN(J$3,$D$2-1)))))</f>
        <v/>
      </c>
      <c r="K6" s="121">
        <f>IF(OR($C6="",$B$2="",$D$2=0),0,IF(K$3&lt;0,0,N(INDEX('CURVA PREVISION'!$A$1:$KZ$3000,$C6,10+3*MIN(K$3,$D$2-1)))))</f>
        <v/>
      </c>
      <c r="L6" s="121">
        <f>IF(OR($C6="",$B$2="",$D$2=0),0,IF(L$3&lt;0,0,N(INDEX('CURVA PREVISION'!$A$1:$KZ$3000,$C6,10+3*MIN(L$3,$D$2-1)))))</f>
        <v/>
      </c>
      <c r="M6" s="121">
        <f>IF(OR($C6="",$B$2="",$D$2=0),0,IF(M$3&lt;0,0,N(INDEX('CURVA PREVISION'!$A$1:$KZ$3000,$C6,10+3*MIN(M$3,$D$2-1)))))</f>
        <v/>
      </c>
      <c r="N6" s="121">
        <f>IF(OR($C6="",$B$2="",$D$2=0),0,IF(N$3&lt;0,0,N(INDEX('CURVA PREVISION'!$A$1:$KZ$3000,$C6,10+3*MIN(N$3,$D$2-1)))))</f>
        <v/>
      </c>
      <c r="O6" s="121">
        <f>IF(OR($C6="",$B$2="",$D$2=0),0,IF(O$3&lt;0,0,N(INDEX('CURVA PREVISION'!$A$1:$KZ$3000,$C6,10+3*MIN(O$3,$D$2-1)))))</f>
        <v/>
      </c>
      <c r="P6" s="121">
        <f>IF(OR($C6="",$B$2="",$D$2=0),0,IF(P$3&lt;0,0,N(INDEX('CURVA PREVISION'!$A$1:$KZ$3000,$C6,10+3*MIN(P$3,$D$2-1)))))</f>
        <v/>
      </c>
      <c r="Q6" s="121">
        <f>IF(OR($C6="",$B$2="",$D$2=0),0,IF(Q$3&lt;0,0,N(INDEX('CURVA PREVISION'!$A$1:$KZ$3000,$C6,10+3*MIN(Q$3,$D$2-1)))))</f>
        <v/>
      </c>
      <c r="R6" s="121">
        <f>IF(OR($C6="",$B$2="",$D$2=0),0,IF(R$3&lt;0,0,N(INDEX('CURVA PREVISION'!$A$1:$KZ$3000,$C6,10+3*MIN(R$3,$D$2-1)))))</f>
        <v/>
      </c>
      <c r="S6" s="121">
        <f>IF(OR($C6="",$B$2="",$D$2=0),0,IF(S$3&lt;0,0,N(INDEX('CURVA PREVISION'!$A$1:$KZ$3000,$C6,10+3*MIN(S$3,$D$2-1)))))</f>
        <v/>
      </c>
      <c r="T6" s="121">
        <f>IF(OR($C6="",$B$2="",$D$2=0),0,IF(T$3&lt;0,0,N(INDEX('CURVA PREVISION'!$A$1:$KZ$3000,$C6,10+3*MIN(T$3,$D$2-1)))))</f>
        <v/>
      </c>
      <c r="U6" s="121">
        <f>IF(OR($C6="",$B$2="",$D$2=0),0,IF(U$3&lt;0,0,N(INDEX('CURVA PREVISION'!$A$1:$KZ$3000,$C6,10+3*MIN(U$3,$D$2-1)))))</f>
        <v/>
      </c>
      <c r="V6" s="121">
        <f>IF(OR($C6="",$B$2="",$D$2=0),0,IF(V$3&lt;0,0,N(INDEX('CURVA PREVISION'!$A$1:$KZ$3000,$C6,10+3*MIN(V$3,$D$2-1)))))</f>
        <v/>
      </c>
      <c r="W6" s="121">
        <f>IF(OR($C6="",$B$2="",$D$2=0),0,IF(W$3&lt;0,0,N(INDEX('CURVA PREVISION'!$A$1:$KZ$3000,$C6,10+3*MIN(W$3,$D$2-1)))))</f>
        <v/>
      </c>
      <c r="X6" s="121">
        <f>IF(OR($C6="",$B$2="",$D$2=0),0,IF(X$3&lt;0,0,N(INDEX('CURVA PREVISION'!$A$1:$KZ$3000,$C6,10+3*MIN(X$3,$D$2-1)))))</f>
        <v/>
      </c>
      <c r="Y6" s="121">
        <f>IF(OR($C6="",$B$2="",$D$2=0),0,IF(Y$3&lt;0,0,N(INDEX('CURVA PREVISION'!$A$1:$KZ$3000,$C6,10+3*MIN(Y$3,$D$2-1)))))</f>
        <v/>
      </c>
      <c r="Z6" s="121">
        <f>IF(OR($C6="",$B$2="",$D$2=0),0,IF(Z$3&lt;0,0,N(INDEX('CURVA PREVISION'!$A$1:$KZ$3000,$C6,10+3*MIN(Z$3,$D$2-1)))))</f>
        <v/>
      </c>
      <c r="AA6" s="121">
        <f>IF(OR($C6="",$B$2="",$D$2=0),0,IF(AA$3&lt;0,0,N(INDEX('CURVA PREVISION'!$A$1:$KZ$3000,$C6,10+3*MIN(AA$3,$D$2-1)))))</f>
        <v/>
      </c>
      <c r="AB6" s="121">
        <f>IF(OR($C6="",$B$2="",$D$2=0),0,IF(AB$3&lt;0,0,N(INDEX('CURVA PREVISION'!$A$1:$KZ$3000,$C6,10+3*MIN(AB$3,$D$2-1)))))</f>
        <v/>
      </c>
      <c r="AC6" s="121">
        <f>IF(OR($C6="",$B$2="",$D$2=0),0,IF(AC$3&lt;0,0,N(INDEX('CURVA PREVISION'!$A$1:$KZ$3000,$C6,10+3*MIN(AC$3,$D$2-1)))))</f>
        <v/>
      </c>
      <c r="AD6" s="121">
        <f>IF(OR($C6="",$B$2="",$D$2=0),0,IF(AD$3&lt;0,0,N(INDEX('CURVA PREVISION'!$A$1:$KZ$3000,$C6,10+3*MIN(AD$3,$D$2-1)))))</f>
        <v/>
      </c>
      <c r="AE6" s="121">
        <f>IF(OR($C6="",$B$2="",$D$2=0),0,IF(AE$3&lt;0,0,N(INDEX('CURVA PREVISION'!$A$1:$KZ$3000,$C6,10+3*MIN(AE$3,$D$2-1)))))</f>
        <v/>
      </c>
      <c r="AF6" s="121">
        <f>IF(OR($C6="",$B$2="",$D$2=0),0,IF(AF$3&lt;0,0,N(INDEX('CURVA PREVISION'!$A$1:$KZ$3000,$C6,10+3*MIN(AF$3,$D$2-1)))))</f>
        <v/>
      </c>
      <c r="AG6" s="121">
        <f>IF(OR($C6="",$B$2="",$D$2=0),0,IF(AG$3&lt;0,0,N(INDEX('CURVA PREVISION'!$A$1:$KZ$3000,$C6,10+3*MIN(AG$3,$D$2-1)))))</f>
        <v/>
      </c>
      <c r="AH6" s="121">
        <f>IF(OR($C6="",$B$2="",$D$2=0),0,IF(AH$3&lt;0,0,N(INDEX('CURVA PREVISION'!$A$1:$KZ$3000,$C6,10+3*MIN(AH$3,$D$2-1)))))</f>
        <v/>
      </c>
      <c r="AI6" s="121">
        <f>IF(OR($C6="",$B$2="",$D$2=0),0,IF(AI$3&lt;0,0,N(INDEX('CURVA PREVISION'!$A$1:$KZ$3000,$C6,10+3*MIN(AI$3,$D$2-1)))))</f>
        <v/>
      </c>
      <c r="AJ6" s="121">
        <f>IF(OR($C6="",$B$2="",$D$2=0),0,IF(AJ$3&lt;0,0,N(INDEX('CURVA PREVISION'!$A$1:$KZ$3000,$C6,10+3*MIN(AJ$3,$D$2-1)))))</f>
        <v/>
      </c>
      <c r="AK6" s="121">
        <f>IF(OR($C6="",$B$2="",$D$2=0),0,IF(AK$3&lt;0,0,N(INDEX('CURVA PREVISION'!$A$1:$KZ$3000,$C6,10+3*MIN(AK$3,$D$2-1)))))</f>
        <v/>
      </c>
      <c r="AL6" s="121">
        <f>IF(OR($C6="",$B$2="",$D$2=0),0,IF(AL$3&lt;0,0,N(INDEX('CURVA PREVISION'!$A$1:$KZ$3000,$C6,10+3*MIN(AL$3,$D$2-1)))))</f>
        <v/>
      </c>
      <c r="AM6" s="121">
        <f>IF(OR($C6="",$B$2="",$D$2=0),0,IF(AM$3&lt;0,0,N(INDEX('CURVA PREVISION'!$A$1:$KZ$3000,$C6,10+3*MIN(AM$3,$D$2-1)))))</f>
        <v/>
      </c>
      <c r="AN6" s="121">
        <f>IF(OR($C6="",$B$2="",$D$2=0),0,IF(AN$3&lt;0,0,N(INDEX('CURVA PREVISION'!$A$1:$KZ$3000,$C6,10+3*MIN(AN$3,$D$2-1)))))</f>
        <v/>
      </c>
      <c r="AO6" s="121">
        <f>IF(OR($C6="",$B$2="",$D$2=0),0,IF(AO$3&lt;0,0,N(INDEX('CURVA PREVISION'!$A$1:$KZ$3000,$C6,10+3*MIN(AO$3,$D$2-1)))))</f>
        <v/>
      </c>
      <c r="AP6" s="121">
        <f>IF(OR($C6="",$B$2="",$D$2=0),0,IF(AP$3&lt;0,0,N(INDEX('CURVA PREVISION'!$A$1:$KZ$3000,$C6,10+3*MIN(AP$3,$D$2-1)))))</f>
        <v/>
      </c>
      <c r="AQ6" s="121">
        <f>IF(OR($C6="",$B$2="",$D$2=0),0,IF(AQ$3&lt;0,0,N(INDEX('CURVA PREVISION'!$A$1:$KZ$3000,$C6,10+3*MIN(AQ$3,$D$2-1)))))</f>
        <v/>
      </c>
      <c r="AR6" s="121">
        <f>IF(OR($C6="",$B$2="",$D$2=0),0,IF(AR$3&lt;0,0,N(INDEX('CURVA PREVISION'!$A$1:$KZ$3000,$C6,10+3*MIN(AR$3,$D$2-1)))))</f>
        <v/>
      </c>
      <c r="AS6" s="121">
        <f>IF(OR($C6="",$B$2="",$D$2=0),0,IF(AS$3&lt;0,0,N(INDEX('CURVA PREVISION'!$A$1:$KZ$3000,$C6,10+3*MIN(AS$3,$D$2-1)))))</f>
        <v/>
      </c>
      <c r="AT6" s="121">
        <f>IF(OR($C6="",$B$2="",$D$2=0),0,IF(AT$3&lt;0,0,N(INDEX('CURVA PREVISION'!$A$1:$KZ$3000,$C6,10+3*MIN(AT$3,$D$2-1)))))</f>
        <v/>
      </c>
      <c r="AU6" s="121">
        <f>IF(OR($C6="",$B$2="",$D$2=0),0,IF(AU$3&lt;0,0,N(INDEX('CURVA PREVISION'!$A$1:$KZ$3000,$C6,10+3*MIN(AU$3,$D$2-1)))))</f>
        <v/>
      </c>
      <c r="AV6" s="121">
        <f>IF(OR($C6="",$B$2="",$D$2=0),0,IF(AV$3&lt;0,0,N(INDEX('CURVA PREVISION'!$A$1:$KZ$3000,$C6,10+3*MIN(AV$3,$D$2-1)))))</f>
        <v/>
      </c>
      <c r="AW6" s="121">
        <f>IF(OR($C6="",$B$2="",$D$2=0),0,IF(AW$3&lt;0,0,N(INDEX('CURVA PREVISION'!$A$1:$KZ$3000,$C6,10+3*MIN(AW$3,$D$2-1)))))</f>
        <v/>
      </c>
      <c r="AX6" s="121">
        <f>IF(OR($C6="",$B$2="",$D$2=0),0,IF(AX$3&lt;0,0,N(INDEX('CURVA PREVISION'!$A$1:$KZ$3000,$C6,10+3*MIN(AX$3,$D$2-1)))))</f>
        <v/>
      </c>
      <c r="AY6" s="121">
        <f>IF(OR($C6="",$B$2="",$D$2=0),0,IF(AY$3&lt;0,0,N(INDEX('CURVA PREVISION'!$A$1:$KZ$3000,$C6,10+3*MIN(AY$3,$D$2-1)))))</f>
        <v/>
      </c>
      <c r="AZ6" s="121">
        <f>IF(OR($C6="",$B$2="",$D$2=0),0,IF(AZ$3&lt;0,0,N(INDEX('CURVA PREVISION'!$A$1:$KZ$3000,$C6,10+3*MIN(AZ$3,$D$2-1)))))</f>
        <v/>
      </c>
      <c r="BA6" s="121">
        <f>IF(OR($C6="",$B$2="",$D$2=0),0,IF(BA$3&lt;0,0,N(INDEX('CURVA PREVISION'!$A$1:$KZ$3000,$C6,10+3*MIN(BA$3,$D$2-1)))))</f>
        <v/>
      </c>
      <c r="BB6" s="121">
        <f>IF(OR($C6="",$B$2="",$D$2=0),0,IF(BB$3&lt;0,0,N(INDEX('CURVA PREVISION'!$A$1:$KZ$3000,$C6,10+3*MIN(BB$3,$D$2-1)))))</f>
        <v/>
      </c>
      <c r="BC6" s="121">
        <f>IF(OR($C6="",$B$2="",$D$2=0),0,IF(BC$3&lt;0,0,N(INDEX('CURVA PREVISION'!$A$1:$KZ$3000,$C6,10+3*MIN(BC$3,$D$2-1)))))</f>
        <v/>
      </c>
      <c r="BD6" s="121">
        <f>IF(OR($C6="",$B$2="",$D$2=0),0,IF(BD$3&lt;0,0,N(INDEX('CURVA PREVISION'!$A$1:$KZ$3000,$C6,10+3*MIN(BD$3,$D$2-1)))))</f>
        <v/>
      </c>
      <c r="BE6" s="121">
        <f>IF(OR($C6="",$B$2="",$D$2=0),0,IF(BE$3&lt;0,0,N(INDEX('CURVA PREVISION'!$A$1:$KZ$3000,$C6,10+3*MIN(BE$3,$D$2-1)))))</f>
        <v/>
      </c>
      <c r="BF6" s="121">
        <f>IF(OR($C6="",$B$2="",$D$2=0),0,IF(BF$3&lt;0,0,N(INDEX('CURVA PREVISION'!$A$1:$KZ$3000,$C6,10+3*MIN(BF$3,$D$2-1)))))</f>
        <v/>
      </c>
      <c r="BG6" s="121">
        <f>IF(OR($C6="",$B$2="",$D$2=0),0,IF(BG$3&lt;0,0,N(INDEX('CURVA PREVISION'!$A$1:$KZ$3000,$C6,10+3*MIN(BG$3,$D$2-1)))))</f>
        <v/>
      </c>
      <c r="BH6" s="121">
        <f>IF(OR($C6="",$B$2="",$D$2=0),0,IF(BH$3&lt;0,0,N(INDEX('CURVA PREVISION'!$A$1:$KZ$3000,$C6,10+3*MIN(BH$3,$D$2-1)))))</f>
        <v/>
      </c>
      <c r="BI6" s="121">
        <f>IF(OR($C6="",$B$2="",$D$2=0),0,IF(BI$3&lt;0,0,N(INDEX('CURVA PREVISION'!$A$1:$KZ$3000,$C6,10+3*MIN(BI$3,$D$2-1)))))</f>
        <v/>
      </c>
      <c r="BJ6" s="121">
        <f>IF(OR($C6="",$B$2="",$D$2=0),0,IF(BJ$3&lt;0,0,N(INDEX('CURVA PREVISION'!$A$1:$KZ$3000,$C6,10+3*MIN(BJ$3,$D$2-1)))))</f>
        <v/>
      </c>
      <c r="BK6" s="121">
        <f>IF(OR($C6="",$B$2="",$D$2=0),0,IF(BK$3&lt;0,0,N(INDEX('CURVA PREVISION'!$A$1:$KZ$3000,$C6,10+3*MIN(BK$3,$D$2-1)))))</f>
        <v/>
      </c>
      <c r="BL6" s="121">
        <f>IF(OR($C6="",$B$2="",$D$2=0),0,IF(BL$3&lt;0,0,N(INDEX('CURVA PREVISION'!$A$1:$KZ$3000,$C6,10+3*MIN(BL$3,$D$2-1)))))</f>
        <v/>
      </c>
      <c r="BM6" s="121">
        <f>IF(OR($C6="",$B$2="",$D$2=0),0,IF(BM$3&lt;0,0,N(INDEX('CURVA PREVISION'!$A$1:$KZ$3000,$C6,10+3*MIN(BM$3,$D$2-1)))))</f>
        <v/>
      </c>
      <c r="BN6" s="121">
        <f>IF(OR($C6="",$B$2="",$D$2=0),0,IF(BN$3&lt;0,0,N(INDEX('CURVA PREVISION'!$A$1:$KZ$3000,$C6,10+3*MIN(BN$3,$D$2-1)))))</f>
        <v/>
      </c>
      <c r="BO6" s="121">
        <f>IF(OR($C6="",$B$2="",$D$2=0),0,IF(BO$3&lt;0,0,N(INDEX('CURVA PREVISION'!$A$1:$KZ$3000,$C6,10+3*MIN(BO$3,$D$2-1)))))</f>
        <v/>
      </c>
      <c r="BP6" s="121">
        <f>IF(OR($C6="",$B$2="",$D$2=0),0,IF(BP$3&lt;0,0,N(INDEX('CURVA PREVISION'!$A$1:$KZ$3000,$C6,10+3*MIN(BP$3,$D$2-1)))))</f>
        <v/>
      </c>
      <c r="BQ6" s="121">
        <f>IF(OR($C6="",$B$2="",$D$2=0),0,IF(BQ$3&lt;0,0,N(INDEX('CURVA PREVISION'!$A$1:$KZ$3000,$C6,10+3*MIN(BQ$3,$D$2-1)))))</f>
        <v/>
      </c>
      <c r="BR6" s="121">
        <f>IF(OR($C6="",$B$2="",$D$2=0),0,IF(BR$3&lt;0,0,N(INDEX('CURVA PREVISION'!$A$1:$KZ$3000,$C6,10+3*MIN(BR$3,$D$2-1)))))</f>
        <v/>
      </c>
      <c r="BS6" s="121">
        <f>IF(OR($C6="",$B$2="",$D$2=0),0,IF(BS$3&lt;0,0,N(INDEX('CURVA PREVISION'!$A$1:$KZ$3000,$C6,10+3*MIN(BS$3,$D$2-1)))))</f>
        <v/>
      </c>
      <c r="BT6" s="121">
        <f>IF(OR($C6="",$B$2="",$D$2=0),0,IF(BT$3&lt;0,0,N(INDEX('CURVA PREVISION'!$A$1:$KZ$3000,$C6,10+3*MIN(BT$3,$D$2-1)))))</f>
        <v/>
      </c>
      <c r="BU6" s="121">
        <f>IF(OR($C6="",$B$2="",$D$2=0),0,IF(BU$3&lt;0,0,N(INDEX('CURVA PREVISION'!$A$1:$KZ$3000,$C6,10+3*MIN(BU$3,$D$2-1)))))</f>
        <v/>
      </c>
      <c r="BV6" s="121">
        <f>IF(OR($C6="",$B$2="",$D$2=0),0,IF(BV$3&lt;0,0,N(INDEX('CURVA PREVISION'!$A$1:$KZ$3000,$C6,10+3*MIN(BV$3,$D$2-1)))))</f>
        <v/>
      </c>
      <c r="BW6" s="121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8">
        <f>IFERROR(MATCH(A7,'CURVA PREVISION'!$B$1:$B$3000,0),"")</f>
        <v/>
      </c>
      <c r="D7" s="121">
        <f>IF(OR($C7="",$B$2="",$D$2=0),0,IF(D$3&lt;0,0,N(INDEX('CURVA PREVISION'!$A$1:$KZ$3000,$C7,10+3*MIN(D$3,$D$2-1)))))</f>
        <v/>
      </c>
      <c r="E7" s="121">
        <f>IF(OR($C7="",$B$2="",$D$2=0),0,IF(E$3&lt;0,0,N(INDEX('CURVA PREVISION'!$A$1:$KZ$3000,$C7,10+3*MIN(E$3,$D$2-1)))))</f>
        <v/>
      </c>
      <c r="F7" s="121">
        <f>IF(OR($C7="",$B$2="",$D$2=0),0,IF(F$3&lt;0,0,N(INDEX('CURVA PREVISION'!$A$1:$KZ$3000,$C7,10+3*MIN(F$3,$D$2-1)))))</f>
        <v/>
      </c>
      <c r="G7" s="121">
        <f>IF(OR($C7="",$B$2="",$D$2=0),0,IF(G$3&lt;0,0,N(INDEX('CURVA PREVISION'!$A$1:$KZ$3000,$C7,10+3*MIN(G$3,$D$2-1)))))</f>
        <v/>
      </c>
      <c r="H7" s="121">
        <f>IF(OR($C7="",$B$2="",$D$2=0),0,IF(H$3&lt;0,0,N(INDEX('CURVA PREVISION'!$A$1:$KZ$3000,$C7,10+3*MIN(H$3,$D$2-1)))))</f>
        <v/>
      </c>
      <c r="I7" s="121">
        <f>IF(OR($C7="",$B$2="",$D$2=0),0,IF(I$3&lt;0,0,N(INDEX('CURVA PREVISION'!$A$1:$KZ$3000,$C7,10+3*MIN(I$3,$D$2-1)))))</f>
        <v/>
      </c>
      <c r="J7" s="121">
        <f>IF(OR($C7="",$B$2="",$D$2=0),0,IF(J$3&lt;0,0,N(INDEX('CURVA PREVISION'!$A$1:$KZ$3000,$C7,10+3*MIN(J$3,$D$2-1)))))</f>
        <v/>
      </c>
      <c r="K7" s="121">
        <f>IF(OR($C7="",$B$2="",$D$2=0),0,IF(K$3&lt;0,0,N(INDEX('CURVA PREVISION'!$A$1:$KZ$3000,$C7,10+3*MIN(K$3,$D$2-1)))))</f>
        <v/>
      </c>
      <c r="L7" s="121">
        <f>IF(OR($C7="",$B$2="",$D$2=0),0,IF(L$3&lt;0,0,N(INDEX('CURVA PREVISION'!$A$1:$KZ$3000,$C7,10+3*MIN(L$3,$D$2-1)))))</f>
        <v/>
      </c>
      <c r="M7" s="121">
        <f>IF(OR($C7="",$B$2="",$D$2=0),0,IF(M$3&lt;0,0,N(INDEX('CURVA PREVISION'!$A$1:$KZ$3000,$C7,10+3*MIN(M$3,$D$2-1)))))</f>
        <v/>
      </c>
      <c r="N7" s="121">
        <f>IF(OR($C7="",$B$2="",$D$2=0),0,IF(N$3&lt;0,0,N(INDEX('CURVA PREVISION'!$A$1:$KZ$3000,$C7,10+3*MIN(N$3,$D$2-1)))))</f>
        <v/>
      </c>
      <c r="O7" s="121">
        <f>IF(OR($C7="",$B$2="",$D$2=0),0,IF(O$3&lt;0,0,N(INDEX('CURVA PREVISION'!$A$1:$KZ$3000,$C7,10+3*MIN(O$3,$D$2-1)))))</f>
        <v/>
      </c>
      <c r="P7" s="121">
        <f>IF(OR($C7="",$B$2="",$D$2=0),0,IF(P$3&lt;0,0,N(INDEX('CURVA PREVISION'!$A$1:$KZ$3000,$C7,10+3*MIN(P$3,$D$2-1)))))</f>
        <v/>
      </c>
      <c r="Q7" s="121">
        <f>IF(OR($C7="",$B$2="",$D$2=0),0,IF(Q$3&lt;0,0,N(INDEX('CURVA PREVISION'!$A$1:$KZ$3000,$C7,10+3*MIN(Q$3,$D$2-1)))))</f>
        <v/>
      </c>
      <c r="R7" s="121">
        <f>IF(OR($C7="",$B$2="",$D$2=0),0,IF(R$3&lt;0,0,N(INDEX('CURVA PREVISION'!$A$1:$KZ$3000,$C7,10+3*MIN(R$3,$D$2-1)))))</f>
        <v/>
      </c>
      <c r="S7" s="121">
        <f>IF(OR($C7="",$B$2="",$D$2=0),0,IF(S$3&lt;0,0,N(INDEX('CURVA PREVISION'!$A$1:$KZ$3000,$C7,10+3*MIN(S$3,$D$2-1)))))</f>
        <v/>
      </c>
      <c r="T7" s="121">
        <f>IF(OR($C7="",$B$2="",$D$2=0),0,IF(T$3&lt;0,0,N(INDEX('CURVA PREVISION'!$A$1:$KZ$3000,$C7,10+3*MIN(T$3,$D$2-1)))))</f>
        <v/>
      </c>
      <c r="U7" s="121">
        <f>IF(OR($C7="",$B$2="",$D$2=0),0,IF(U$3&lt;0,0,N(INDEX('CURVA PREVISION'!$A$1:$KZ$3000,$C7,10+3*MIN(U$3,$D$2-1)))))</f>
        <v/>
      </c>
      <c r="V7" s="121">
        <f>IF(OR($C7="",$B$2="",$D$2=0),0,IF(V$3&lt;0,0,N(INDEX('CURVA PREVISION'!$A$1:$KZ$3000,$C7,10+3*MIN(V$3,$D$2-1)))))</f>
        <v/>
      </c>
      <c r="W7" s="121">
        <f>IF(OR($C7="",$B$2="",$D$2=0),0,IF(W$3&lt;0,0,N(INDEX('CURVA PREVISION'!$A$1:$KZ$3000,$C7,10+3*MIN(W$3,$D$2-1)))))</f>
        <v/>
      </c>
      <c r="X7" s="121">
        <f>IF(OR($C7="",$B$2="",$D$2=0),0,IF(X$3&lt;0,0,N(INDEX('CURVA PREVISION'!$A$1:$KZ$3000,$C7,10+3*MIN(X$3,$D$2-1)))))</f>
        <v/>
      </c>
      <c r="Y7" s="121">
        <f>IF(OR($C7="",$B$2="",$D$2=0),0,IF(Y$3&lt;0,0,N(INDEX('CURVA PREVISION'!$A$1:$KZ$3000,$C7,10+3*MIN(Y$3,$D$2-1)))))</f>
        <v/>
      </c>
      <c r="Z7" s="121">
        <f>IF(OR($C7="",$B$2="",$D$2=0),0,IF(Z$3&lt;0,0,N(INDEX('CURVA PREVISION'!$A$1:$KZ$3000,$C7,10+3*MIN(Z$3,$D$2-1)))))</f>
        <v/>
      </c>
      <c r="AA7" s="121">
        <f>IF(OR($C7="",$B$2="",$D$2=0),0,IF(AA$3&lt;0,0,N(INDEX('CURVA PREVISION'!$A$1:$KZ$3000,$C7,10+3*MIN(AA$3,$D$2-1)))))</f>
        <v/>
      </c>
      <c r="AB7" s="121">
        <f>IF(OR($C7="",$B$2="",$D$2=0),0,IF(AB$3&lt;0,0,N(INDEX('CURVA PREVISION'!$A$1:$KZ$3000,$C7,10+3*MIN(AB$3,$D$2-1)))))</f>
        <v/>
      </c>
      <c r="AC7" s="121">
        <f>IF(OR($C7="",$B$2="",$D$2=0),0,IF(AC$3&lt;0,0,N(INDEX('CURVA PREVISION'!$A$1:$KZ$3000,$C7,10+3*MIN(AC$3,$D$2-1)))))</f>
        <v/>
      </c>
      <c r="AD7" s="121">
        <f>IF(OR($C7="",$B$2="",$D$2=0),0,IF(AD$3&lt;0,0,N(INDEX('CURVA PREVISION'!$A$1:$KZ$3000,$C7,10+3*MIN(AD$3,$D$2-1)))))</f>
        <v/>
      </c>
      <c r="AE7" s="121">
        <f>IF(OR($C7="",$B$2="",$D$2=0),0,IF(AE$3&lt;0,0,N(INDEX('CURVA PREVISION'!$A$1:$KZ$3000,$C7,10+3*MIN(AE$3,$D$2-1)))))</f>
        <v/>
      </c>
      <c r="AF7" s="121">
        <f>IF(OR($C7="",$B$2="",$D$2=0),0,IF(AF$3&lt;0,0,N(INDEX('CURVA PREVISION'!$A$1:$KZ$3000,$C7,10+3*MIN(AF$3,$D$2-1)))))</f>
        <v/>
      </c>
      <c r="AG7" s="121">
        <f>IF(OR($C7="",$B$2="",$D$2=0),0,IF(AG$3&lt;0,0,N(INDEX('CURVA PREVISION'!$A$1:$KZ$3000,$C7,10+3*MIN(AG$3,$D$2-1)))))</f>
        <v/>
      </c>
      <c r="AH7" s="121">
        <f>IF(OR($C7="",$B$2="",$D$2=0),0,IF(AH$3&lt;0,0,N(INDEX('CURVA PREVISION'!$A$1:$KZ$3000,$C7,10+3*MIN(AH$3,$D$2-1)))))</f>
        <v/>
      </c>
      <c r="AI7" s="121">
        <f>IF(OR($C7="",$B$2="",$D$2=0),0,IF(AI$3&lt;0,0,N(INDEX('CURVA PREVISION'!$A$1:$KZ$3000,$C7,10+3*MIN(AI$3,$D$2-1)))))</f>
        <v/>
      </c>
      <c r="AJ7" s="121">
        <f>IF(OR($C7="",$B$2="",$D$2=0),0,IF(AJ$3&lt;0,0,N(INDEX('CURVA PREVISION'!$A$1:$KZ$3000,$C7,10+3*MIN(AJ$3,$D$2-1)))))</f>
        <v/>
      </c>
      <c r="AK7" s="121">
        <f>IF(OR($C7="",$B$2="",$D$2=0),0,IF(AK$3&lt;0,0,N(INDEX('CURVA PREVISION'!$A$1:$KZ$3000,$C7,10+3*MIN(AK$3,$D$2-1)))))</f>
        <v/>
      </c>
      <c r="AL7" s="121">
        <f>IF(OR($C7="",$B$2="",$D$2=0),0,IF(AL$3&lt;0,0,N(INDEX('CURVA PREVISION'!$A$1:$KZ$3000,$C7,10+3*MIN(AL$3,$D$2-1)))))</f>
        <v/>
      </c>
      <c r="AM7" s="121">
        <f>IF(OR($C7="",$B$2="",$D$2=0),0,IF(AM$3&lt;0,0,N(INDEX('CURVA PREVISION'!$A$1:$KZ$3000,$C7,10+3*MIN(AM$3,$D$2-1)))))</f>
        <v/>
      </c>
      <c r="AN7" s="121">
        <f>IF(OR($C7="",$B$2="",$D$2=0),0,IF(AN$3&lt;0,0,N(INDEX('CURVA PREVISION'!$A$1:$KZ$3000,$C7,10+3*MIN(AN$3,$D$2-1)))))</f>
        <v/>
      </c>
      <c r="AO7" s="121">
        <f>IF(OR($C7="",$B$2="",$D$2=0),0,IF(AO$3&lt;0,0,N(INDEX('CURVA PREVISION'!$A$1:$KZ$3000,$C7,10+3*MIN(AO$3,$D$2-1)))))</f>
        <v/>
      </c>
      <c r="AP7" s="121">
        <f>IF(OR($C7="",$B$2="",$D$2=0),0,IF(AP$3&lt;0,0,N(INDEX('CURVA PREVISION'!$A$1:$KZ$3000,$C7,10+3*MIN(AP$3,$D$2-1)))))</f>
        <v/>
      </c>
      <c r="AQ7" s="121">
        <f>IF(OR($C7="",$B$2="",$D$2=0),0,IF(AQ$3&lt;0,0,N(INDEX('CURVA PREVISION'!$A$1:$KZ$3000,$C7,10+3*MIN(AQ$3,$D$2-1)))))</f>
        <v/>
      </c>
      <c r="AR7" s="121">
        <f>IF(OR($C7="",$B$2="",$D$2=0),0,IF(AR$3&lt;0,0,N(INDEX('CURVA PREVISION'!$A$1:$KZ$3000,$C7,10+3*MIN(AR$3,$D$2-1)))))</f>
        <v/>
      </c>
      <c r="AS7" s="121">
        <f>IF(OR($C7="",$B$2="",$D$2=0),0,IF(AS$3&lt;0,0,N(INDEX('CURVA PREVISION'!$A$1:$KZ$3000,$C7,10+3*MIN(AS$3,$D$2-1)))))</f>
        <v/>
      </c>
      <c r="AT7" s="121">
        <f>IF(OR($C7="",$B$2="",$D$2=0),0,IF(AT$3&lt;0,0,N(INDEX('CURVA PREVISION'!$A$1:$KZ$3000,$C7,10+3*MIN(AT$3,$D$2-1)))))</f>
        <v/>
      </c>
      <c r="AU7" s="121">
        <f>IF(OR($C7="",$B$2="",$D$2=0),0,IF(AU$3&lt;0,0,N(INDEX('CURVA PREVISION'!$A$1:$KZ$3000,$C7,10+3*MIN(AU$3,$D$2-1)))))</f>
        <v/>
      </c>
      <c r="AV7" s="121">
        <f>IF(OR($C7="",$B$2="",$D$2=0),0,IF(AV$3&lt;0,0,N(INDEX('CURVA PREVISION'!$A$1:$KZ$3000,$C7,10+3*MIN(AV$3,$D$2-1)))))</f>
        <v/>
      </c>
      <c r="AW7" s="121">
        <f>IF(OR($C7="",$B$2="",$D$2=0),0,IF(AW$3&lt;0,0,N(INDEX('CURVA PREVISION'!$A$1:$KZ$3000,$C7,10+3*MIN(AW$3,$D$2-1)))))</f>
        <v/>
      </c>
      <c r="AX7" s="121">
        <f>IF(OR($C7="",$B$2="",$D$2=0),0,IF(AX$3&lt;0,0,N(INDEX('CURVA PREVISION'!$A$1:$KZ$3000,$C7,10+3*MIN(AX$3,$D$2-1)))))</f>
        <v/>
      </c>
      <c r="AY7" s="121">
        <f>IF(OR($C7="",$B$2="",$D$2=0),0,IF(AY$3&lt;0,0,N(INDEX('CURVA PREVISION'!$A$1:$KZ$3000,$C7,10+3*MIN(AY$3,$D$2-1)))))</f>
        <v/>
      </c>
      <c r="AZ7" s="121">
        <f>IF(OR($C7="",$B$2="",$D$2=0),0,IF(AZ$3&lt;0,0,N(INDEX('CURVA PREVISION'!$A$1:$KZ$3000,$C7,10+3*MIN(AZ$3,$D$2-1)))))</f>
        <v/>
      </c>
      <c r="BA7" s="121">
        <f>IF(OR($C7="",$B$2="",$D$2=0),0,IF(BA$3&lt;0,0,N(INDEX('CURVA PREVISION'!$A$1:$KZ$3000,$C7,10+3*MIN(BA$3,$D$2-1)))))</f>
        <v/>
      </c>
      <c r="BB7" s="121">
        <f>IF(OR($C7="",$B$2="",$D$2=0),0,IF(BB$3&lt;0,0,N(INDEX('CURVA PREVISION'!$A$1:$KZ$3000,$C7,10+3*MIN(BB$3,$D$2-1)))))</f>
        <v/>
      </c>
      <c r="BC7" s="121">
        <f>IF(OR($C7="",$B$2="",$D$2=0),0,IF(BC$3&lt;0,0,N(INDEX('CURVA PREVISION'!$A$1:$KZ$3000,$C7,10+3*MIN(BC$3,$D$2-1)))))</f>
        <v/>
      </c>
      <c r="BD7" s="121">
        <f>IF(OR($C7="",$B$2="",$D$2=0),0,IF(BD$3&lt;0,0,N(INDEX('CURVA PREVISION'!$A$1:$KZ$3000,$C7,10+3*MIN(BD$3,$D$2-1)))))</f>
        <v/>
      </c>
      <c r="BE7" s="121">
        <f>IF(OR($C7="",$B$2="",$D$2=0),0,IF(BE$3&lt;0,0,N(INDEX('CURVA PREVISION'!$A$1:$KZ$3000,$C7,10+3*MIN(BE$3,$D$2-1)))))</f>
        <v/>
      </c>
      <c r="BF7" s="121">
        <f>IF(OR($C7="",$B$2="",$D$2=0),0,IF(BF$3&lt;0,0,N(INDEX('CURVA PREVISION'!$A$1:$KZ$3000,$C7,10+3*MIN(BF$3,$D$2-1)))))</f>
        <v/>
      </c>
      <c r="BG7" s="121">
        <f>IF(OR($C7="",$B$2="",$D$2=0),0,IF(BG$3&lt;0,0,N(INDEX('CURVA PREVISION'!$A$1:$KZ$3000,$C7,10+3*MIN(BG$3,$D$2-1)))))</f>
        <v/>
      </c>
      <c r="BH7" s="121">
        <f>IF(OR($C7="",$B$2="",$D$2=0),0,IF(BH$3&lt;0,0,N(INDEX('CURVA PREVISION'!$A$1:$KZ$3000,$C7,10+3*MIN(BH$3,$D$2-1)))))</f>
        <v/>
      </c>
      <c r="BI7" s="121">
        <f>IF(OR($C7="",$B$2="",$D$2=0),0,IF(BI$3&lt;0,0,N(INDEX('CURVA PREVISION'!$A$1:$KZ$3000,$C7,10+3*MIN(BI$3,$D$2-1)))))</f>
        <v/>
      </c>
      <c r="BJ7" s="121">
        <f>IF(OR($C7="",$B$2="",$D$2=0),0,IF(BJ$3&lt;0,0,N(INDEX('CURVA PREVISION'!$A$1:$KZ$3000,$C7,10+3*MIN(BJ$3,$D$2-1)))))</f>
        <v/>
      </c>
      <c r="BK7" s="121">
        <f>IF(OR($C7="",$B$2="",$D$2=0),0,IF(BK$3&lt;0,0,N(INDEX('CURVA PREVISION'!$A$1:$KZ$3000,$C7,10+3*MIN(BK$3,$D$2-1)))))</f>
        <v/>
      </c>
      <c r="BL7" s="121">
        <f>IF(OR($C7="",$B$2="",$D$2=0),0,IF(BL$3&lt;0,0,N(INDEX('CURVA PREVISION'!$A$1:$KZ$3000,$C7,10+3*MIN(BL$3,$D$2-1)))))</f>
        <v/>
      </c>
      <c r="BM7" s="121">
        <f>IF(OR($C7="",$B$2="",$D$2=0),0,IF(BM$3&lt;0,0,N(INDEX('CURVA PREVISION'!$A$1:$KZ$3000,$C7,10+3*MIN(BM$3,$D$2-1)))))</f>
        <v/>
      </c>
      <c r="BN7" s="121">
        <f>IF(OR($C7="",$B$2="",$D$2=0),0,IF(BN$3&lt;0,0,N(INDEX('CURVA PREVISION'!$A$1:$KZ$3000,$C7,10+3*MIN(BN$3,$D$2-1)))))</f>
        <v/>
      </c>
      <c r="BO7" s="121">
        <f>IF(OR($C7="",$B$2="",$D$2=0),0,IF(BO$3&lt;0,0,N(INDEX('CURVA PREVISION'!$A$1:$KZ$3000,$C7,10+3*MIN(BO$3,$D$2-1)))))</f>
        <v/>
      </c>
      <c r="BP7" s="121">
        <f>IF(OR($C7="",$B$2="",$D$2=0),0,IF(BP$3&lt;0,0,N(INDEX('CURVA PREVISION'!$A$1:$KZ$3000,$C7,10+3*MIN(BP$3,$D$2-1)))))</f>
        <v/>
      </c>
      <c r="BQ7" s="121">
        <f>IF(OR($C7="",$B$2="",$D$2=0),0,IF(BQ$3&lt;0,0,N(INDEX('CURVA PREVISION'!$A$1:$KZ$3000,$C7,10+3*MIN(BQ$3,$D$2-1)))))</f>
        <v/>
      </c>
      <c r="BR7" s="121">
        <f>IF(OR($C7="",$B$2="",$D$2=0),0,IF(BR$3&lt;0,0,N(INDEX('CURVA PREVISION'!$A$1:$KZ$3000,$C7,10+3*MIN(BR$3,$D$2-1)))))</f>
        <v/>
      </c>
      <c r="BS7" s="121">
        <f>IF(OR($C7="",$B$2="",$D$2=0),0,IF(BS$3&lt;0,0,N(INDEX('CURVA PREVISION'!$A$1:$KZ$3000,$C7,10+3*MIN(BS$3,$D$2-1)))))</f>
        <v/>
      </c>
      <c r="BT7" s="121">
        <f>IF(OR($C7="",$B$2="",$D$2=0),0,IF(BT$3&lt;0,0,N(INDEX('CURVA PREVISION'!$A$1:$KZ$3000,$C7,10+3*MIN(BT$3,$D$2-1)))))</f>
        <v/>
      </c>
      <c r="BU7" s="121">
        <f>IF(OR($C7="",$B$2="",$D$2=0),0,IF(BU$3&lt;0,0,N(INDEX('CURVA PREVISION'!$A$1:$KZ$3000,$C7,10+3*MIN(BU$3,$D$2-1)))))</f>
        <v/>
      </c>
      <c r="BV7" s="121">
        <f>IF(OR($C7="",$B$2="",$D$2=0),0,IF(BV$3&lt;0,0,N(INDEX('CURVA PREVISION'!$A$1:$KZ$3000,$C7,10+3*MIN(BV$3,$D$2-1)))))</f>
        <v/>
      </c>
      <c r="BW7" s="121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8">
        <f>IFERROR(MATCH(A8,'CURVA PREVISION'!$B$1:$B$3000,0),"")</f>
        <v/>
      </c>
      <c r="D8" s="121">
        <f>IF(OR($C8="",$B$2="",$D$2=0),0,IF(D$3&lt;0,0,N(INDEX('CURVA PREVISION'!$A$1:$KZ$3000,$C8,10+3*MIN(D$3,$D$2-1)))))</f>
        <v/>
      </c>
      <c r="E8" s="121">
        <f>IF(OR($C8="",$B$2="",$D$2=0),0,IF(E$3&lt;0,0,N(INDEX('CURVA PREVISION'!$A$1:$KZ$3000,$C8,10+3*MIN(E$3,$D$2-1)))))</f>
        <v/>
      </c>
      <c r="F8" s="121">
        <f>IF(OR($C8="",$B$2="",$D$2=0),0,IF(F$3&lt;0,0,N(INDEX('CURVA PREVISION'!$A$1:$KZ$3000,$C8,10+3*MIN(F$3,$D$2-1)))))</f>
        <v/>
      </c>
      <c r="G8" s="121">
        <f>IF(OR($C8="",$B$2="",$D$2=0),0,IF(G$3&lt;0,0,N(INDEX('CURVA PREVISION'!$A$1:$KZ$3000,$C8,10+3*MIN(G$3,$D$2-1)))))</f>
        <v/>
      </c>
      <c r="H8" s="121">
        <f>IF(OR($C8="",$B$2="",$D$2=0),0,IF(H$3&lt;0,0,N(INDEX('CURVA PREVISION'!$A$1:$KZ$3000,$C8,10+3*MIN(H$3,$D$2-1)))))</f>
        <v/>
      </c>
      <c r="I8" s="121">
        <f>IF(OR($C8="",$B$2="",$D$2=0),0,IF(I$3&lt;0,0,N(INDEX('CURVA PREVISION'!$A$1:$KZ$3000,$C8,10+3*MIN(I$3,$D$2-1)))))</f>
        <v/>
      </c>
      <c r="J8" s="121">
        <f>IF(OR($C8="",$B$2="",$D$2=0),0,IF(J$3&lt;0,0,N(INDEX('CURVA PREVISION'!$A$1:$KZ$3000,$C8,10+3*MIN(J$3,$D$2-1)))))</f>
        <v/>
      </c>
      <c r="K8" s="121">
        <f>IF(OR($C8="",$B$2="",$D$2=0),0,IF(K$3&lt;0,0,N(INDEX('CURVA PREVISION'!$A$1:$KZ$3000,$C8,10+3*MIN(K$3,$D$2-1)))))</f>
        <v/>
      </c>
      <c r="L8" s="121">
        <f>IF(OR($C8="",$B$2="",$D$2=0),0,IF(L$3&lt;0,0,N(INDEX('CURVA PREVISION'!$A$1:$KZ$3000,$C8,10+3*MIN(L$3,$D$2-1)))))</f>
        <v/>
      </c>
      <c r="M8" s="121">
        <f>IF(OR($C8="",$B$2="",$D$2=0),0,IF(M$3&lt;0,0,N(INDEX('CURVA PREVISION'!$A$1:$KZ$3000,$C8,10+3*MIN(M$3,$D$2-1)))))</f>
        <v/>
      </c>
      <c r="N8" s="121">
        <f>IF(OR($C8="",$B$2="",$D$2=0),0,IF(N$3&lt;0,0,N(INDEX('CURVA PREVISION'!$A$1:$KZ$3000,$C8,10+3*MIN(N$3,$D$2-1)))))</f>
        <v/>
      </c>
      <c r="O8" s="121">
        <f>IF(OR($C8="",$B$2="",$D$2=0),0,IF(O$3&lt;0,0,N(INDEX('CURVA PREVISION'!$A$1:$KZ$3000,$C8,10+3*MIN(O$3,$D$2-1)))))</f>
        <v/>
      </c>
      <c r="P8" s="121">
        <f>IF(OR($C8="",$B$2="",$D$2=0),0,IF(P$3&lt;0,0,N(INDEX('CURVA PREVISION'!$A$1:$KZ$3000,$C8,10+3*MIN(P$3,$D$2-1)))))</f>
        <v/>
      </c>
      <c r="Q8" s="121">
        <f>IF(OR($C8="",$B$2="",$D$2=0),0,IF(Q$3&lt;0,0,N(INDEX('CURVA PREVISION'!$A$1:$KZ$3000,$C8,10+3*MIN(Q$3,$D$2-1)))))</f>
        <v/>
      </c>
      <c r="R8" s="121">
        <f>IF(OR($C8="",$B$2="",$D$2=0),0,IF(R$3&lt;0,0,N(INDEX('CURVA PREVISION'!$A$1:$KZ$3000,$C8,10+3*MIN(R$3,$D$2-1)))))</f>
        <v/>
      </c>
      <c r="S8" s="121">
        <f>IF(OR($C8="",$B$2="",$D$2=0),0,IF(S$3&lt;0,0,N(INDEX('CURVA PREVISION'!$A$1:$KZ$3000,$C8,10+3*MIN(S$3,$D$2-1)))))</f>
        <v/>
      </c>
      <c r="T8" s="121">
        <f>IF(OR($C8="",$B$2="",$D$2=0),0,IF(T$3&lt;0,0,N(INDEX('CURVA PREVISION'!$A$1:$KZ$3000,$C8,10+3*MIN(T$3,$D$2-1)))))</f>
        <v/>
      </c>
      <c r="U8" s="121">
        <f>IF(OR($C8="",$B$2="",$D$2=0),0,IF(U$3&lt;0,0,N(INDEX('CURVA PREVISION'!$A$1:$KZ$3000,$C8,10+3*MIN(U$3,$D$2-1)))))</f>
        <v/>
      </c>
      <c r="V8" s="121">
        <f>IF(OR($C8="",$B$2="",$D$2=0),0,IF(V$3&lt;0,0,N(INDEX('CURVA PREVISION'!$A$1:$KZ$3000,$C8,10+3*MIN(V$3,$D$2-1)))))</f>
        <v/>
      </c>
      <c r="W8" s="121">
        <f>IF(OR($C8="",$B$2="",$D$2=0),0,IF(W$3&lt;0,0,N(INDEX('CURVA PREVISION'!$A$1:$KZ$3000,$C8,10+3*MIN(W$3,$D$2-1)))))</f>
        <v/>
      </c>
      <c r="X8" s="121">
        <f>IF(OR($C8="",$B$2="",$D$2=0),0,IF(X$3&lt;0,0,N(INDEX('CURVA PREVISION'!$A$1:$KZ$3000,$C8,10+3*MIN(X$3,$D$2-1)))))</f>
        <v/>
      </c>
      <c r="Y8" s="121">
        <f>IF(OR($C8="",$B$2="",$D$2=0),0,IF(Y$3&lt;0,0,N(INDEX('CURVA PREVISION'!$A$1:$KZ$3000,$C8,10+3*MIN(Y$3,$D$2-1)))))</f>
        <v/>
      </c>
      <c r="Z8" s="121">
        <f>IF(OR($C8="",$B$2="",$D$2=0),0,IF(Z$3&lt;0,0,N(INDEX('CURVA PREVISION'!$A$1:$KZ$3000,$C8,10+3*MIN(Z$3,$D$2-1)))))</f>
        <v/>
      </c>
      <c r="AA8" s="121">
        <f>IF(OR($C8="",$B$2="",$D$2=0),0,IF(AA$3&lt;0,0,N(INDEX('CURVA PREVISION'!$A$1:$KZ$3000,$C8,10+3*MIN(AA$3,$D$2-1)))))</f>
        <v/>
      </c>
      <c r="AB8" s="121">
        <f>IF(OR($C8="",$B$2="",$D$2=0),0,IF(AB$3&lt;0,0,N(INDEX('CURVA PREVISION'!$A$1:$KZ$3000,$C8,10+3*MIN(AB$3,$D$2-1)))))</f>
        <v/>
      </c>
      <c r="AC8" s="121">
        <f>IF(OR($C8="",$B$2="",$D$2=0),0,IF(AC$3&lt;0,0,N(INDEX('CURVA PREVISION'!$A$1:$KZ$3000,$C8,10+3*MIN(AC$3,$D$2-1)))))</f>
        <v/>
      </c>
      <c r="AD8" s="121">
        <f>IF(OR($C8="",$B$2="",$D$2=0),0,IF(AD$3&lt;0,0,N(INDEX('CURVA PREVISION'!$A$1:$KZ$3000,$C8,10+3*MIN(AD$3,$D$2-1)))))</f>
        <v/>
      </c>
      <c r="AE8" s="121">
        <f>IF(OR($C8="",$B$2="",$D$2=0),0,IF(AE$3&lt;0,0,N(INDEX('CURVA PREVISION'!$A$1:$KZ$3000,$C8,10+3*MIN(AE$3,$D$2-1)))))</f>
        <v/>
      </c>
      <c r="AF8" s="121">
        <f>IF(OR($C8="",$B$2="",$D$2=0),0,IF(AF$3&lt;0,0,N(INDEX('CURVA PREVISION'!$A$1:$KZ$3000,$C8,10+3*MIN(AF$3,$D$2-1)))))</f>
        <v/>
      </c>
      <c r="AG8" s="121">
        <f>IF(OR($C8="",$B$2="",$D$2=0),0,IF(AG$3&lt;0,0,N(INDEX('CURVA PREVISION'!$A$1:$KZ$3000,$C8,10+3*MIN(AG$3,$D$2-1)))))</f>
        <v/>
      </c>
      <c r="AH8" s="121">
        <f>IF(OR($C8="",$B$2="",$D$2=0),0,IF(AH$3&lt;0,0,N(INDEX('CURVA PREVISION'!$A$1:$KZ$3000,$C8,10+3*MIN(AH$3,$D$2-1)))))</f>
        <v/>
      </c>
      <c r="AI8" s="121">
        <f>IF(OR($C8="",$B$2="",$D$2=0),0,IF(AI$3&lt;0,0,N(INDEX('CURVA PREVISION'!$A$1:$KZ$3000,$C8,10+3*MIN(AI$3,$D$2-1)))))</f>
        <v/>
      </c>
      <c r="AJ8" s="121">
        <f>IF(OR($C8="",$B$2="",$D$2=0),0,IF(AJ$3&lt;0,0,N(INDEX('CURVA PREVISION'!$A$1:$KZ$3000,$C8,10+3*MIN(AJ$3,$D$2-1)))))</f>
        <v/>
      </c>
      <c r="AK8" s="121">
        <f>IF(OR($C8="",$B$2="",$D$2=0),0,IF(AK$3&lt;0,0,N(INDEX('CURVA PREVISION'!$A$1:$KZ$3000,$C8,10+3*MIN(AK$3,$D$2-1)))))</f>
        <v/>
      </c>
      <c r="AL8" s="121">
        <f>IF(OR($C8="",$B$2="",$D$2=0),0,IF(AL$3&lt;0,0,N(INDEX('CURVA PREVISION'!$A$1:$KZ$3000,$C8,10+3*MIN(AL$3,$D$2-1)))))</f>
        <v/>
      </c>
      <c r="AM8" s="121">
        <f>IF(OR($C8="",$B$2="",$D$2=0),0,IF(AM$3&lt;0,0,N(INDEX('CURVA PREVISION'!$A$1:$KZ$3000,$C8,10+3*MIN(AM$3,$D$2-1)))))</f>
        <v/>
      </c>
      <c r="AN8" s="121">
        <f>IF(OR($C8="",$B$2="",$D$2=0),0,IF(AN$3&lt;0,0,N(INDEX('CURVA PREVISION'!$A$1:$KZ$3000,$C8,10+3*MIN(AN$3,$D$2-1)))))</f>
        <v/>
      </c>
      <c r="AO8" s="121">
        <f>IF(OR($C8="",$B$2="",$D$2=0),0,IF(AO$3&lt;0,0,N(INDEX('CURVA PREVISION'!$A$1:$KZ$3000,$C8,10+3*MIN(AO$3,$D$2-1)))))</f>
        <v/>
      </c>
      <c r="AP8" s="121">
        <f>IF(OR($C8="",$B$2="",$D$2=0),0,IF(AP$3&lt;0,0,N(INDEX('CURVA PREVISION'!$A$1:$KZ$3000,$C8,10+3*MIN(AP$3,$D$2-1)))))</f>
        <v/>
      </c>
      <c r="AQ8" s="121">
        <f>IF(OR($C8="",$B$2="",$D$2=0),0,IF(AQ$3&lt;0,0,N(INDEX('CURVA PREVISION'!$A$1:$KZ$3000,$C8,10+3*MIN(AQ$3,$D$2-1)))))</f>
        <v/>
      </c>
      <c r="AR8" s="121">
        <f>IF(OR($C8="",$B$2="",$D$2=0),0,IF(AR$3&lt;0,0,N(INDEX('CURVA PREVISION'!$A$1:$KZ$3000,$C8,10+3*MIN(AR$3,$D$2-1)))))</f>
        <v/>
      </c>
      <c r="AS8" s="121">
        <f>IF(OR($C8="",$B$2="",$D$2=0),0,IF(AS$3&lt;0,0,N(INDEX('CURVA PREVISION'!$A$1:$KZ$3000,$C8,10+3*MIN(AS$3,$D$2-1)))))</f>
        <v/>
      </c>
      <c r="AT8" s="121">
        <f>IF(OR($C8="",$B$2="",$D$2=0),0,IF(AT$3&lt;0,0,N(INDEX('CURVA PREVISION'!$A$1:$KZ$3000,$C8,10+3*MIN(AT$3,$D$2-1)))))</f>
        <v/>
      </c>
      <c r="AU8" s="121">
        <f>IF(OR($C8="",$B$2="",$D$2=0),0,IF(AU$3&lt;0,0,N(INDEX('CURVA PREVISION'!$A$1:$KZ$3000,$C8,10+3*MIN(AU$3,$D$2-1)))))</f>
        <v/>
      </c>
      <c r="AV8" s="121">
        <f>IF(OR($C8="",$B$2="",$D$2=0),0,IF(AV$3&lt;0,0,N(INDEX('CURVA PREVISION'!$A$1:$KZ$3000,$C8,10+3*MIN(AV$3,$D$2-1)))))</f>
        <v/>
      </c>
      <c r="AW8" s="121">
        <f>IF(OR($C8="",$B$2="",$D$2=0),0,IF(AW$3&lt;0,0,N(INDEX('CURVA PREVISION'!$A$1:$KZ$3000,$C8,10+3*MIN(AW$3,$D$2-1)))))</f>
        <v/>
      </c>
      <c r="AX8" s="121">
        <f>IF(OR($C8="",$B$2="",$D$2=0),0,IF(AX$3&lt;0,0,N(INDEX('CURVA PREVISION'!$A$1:$KZ$3000,$C8,10+3*MIN(AX$3,$D$2-1)))))</f>
        <v/>
      </c>
      <c r="AY8" s="121">
        <f>IF(OR($C8="",$B$2="",$D$2=0),0,IF(AY$3&lt;0,0,N(INDEX('CURVA PREVISION'!$A$1:$KZ$3000,$C8,10+3*MIN(AY$3,$D$2-1)))))</f>
        <v/>
      </c>
      <c r="AZ8" s="121">
        <f>IF(OR($C8="",$B$2="",$D$2=0),0,IF(AZ$3&lt;0,0,N(INDEX('CURVA PREVISION'!$A$1:$KZ$3000,$C8,10+3*MIN(AZ$3,$D$2-1)))))</f>
        <v/>
      </c>
      <c r="BA8" s="121">
        <f>IF(OR($C8="",$B$2="",$D$2=0),0,IF(BA$3&lt;0,0,N(INDEX('CURVA PREVISION'!$A$1:$KZ$3000,$C8,10+3*MIN(BA$3,$D$2-1)))))</f>
        <v/>
      </c>
      <c r="BB8" s="121">
        <f>IF(OR($C8="",$B$2="",$D$2=0),0,IF(BB$3&lt;0,0,N(INDEX('CURVA PREVISION'!$A$1:$KZ$3000,$C8,10+3*MIN(BB$3,$D$2-1)))))</f>
        <v/>
      </c>
      <c r="BC8" s="121">
        <f>IF(OR($C8="",$B$2="",$D$2=0),0,IF(BC$3&lt;0,0,N(INDEX('CURVA PREVISION'!$A$1:$KZ$3000,$C8,10+3*MIN(BC$3,$D$2-1)))))</f>
        <v/>
      </c>
      <c r="BD8" s="121">
        <f>IF(OR($C8="",$B$2="",$D$2=0),0,IF(BD$3&lt;0,0,N(INDEX('CURVA PREVISION'!$A$1:$KZ$3000,$C8,10+3*MIN(BD$3,$D$2-1)))))</f>
        <v/>
      </c>
      <c r="BE8" s="121">
        <f>IF(OR($C8="",$B$2="",$D$2=0),0,IF(BE$3&lt;0,0,N(INDEX('CURVA PREVISION'!$A$1:$KZ$3000,$C8,10+3*MIN(BE$3,$D$2-1)))))</f>
        <v/>
      </c>
      <c r="BF8" s="121">
        <f>IF(OR($C8="",$B$2="",$D$2=0),0,IF(BF$3&lt;0,0,N(INDEX('CURVA PREVISION'!$A$1:$KZ$3000,$C8,10+3*MIN(BF$3,$D$2-1)))))</f>
        <v/>
      </c>
      <c r="BG8" s="121">
        <f>IF(OR($C8="",$B$2="",$D$2=0),0,IF(BG$3&lt;0,0,N(INDEX('CURVA PREVISION'!$A$1:$KZ$3000,$C8,10+3*MIN(BG$3,$D$2-1)))))</f>
        <v/>
      </c>
      <c r="BH8" s="121">
        <f>IF(OR($C8="",$B$2="",$D$2=0),0,IF(BH$3&lt;0,0,N(INDEX('CURVA PREVISION'!$A$1:$KZ$3000,$C8,10+3*MIN(BH$3,$D$2-1)))))</f>
        <v/>
      </c>
      <c r="BI8" s="121">
        <f>IF(OR($C8="",$B$2="",$D$2=0),0,IF(BI$3&lt;0,0,N(INDEX('CURVA PREVISION'!$A$1:$KZ$3000,$C8,10+3*MIN(BI$3,$D$2-1)))))</f>
        <v/>
      </c>
      <c r="BJ8" s="121">
        <f>IF(OR($C8="",$B$2="",$D$2=0),0,IF(BJ$3&lt;0,0,N(INDEX('CURVA PREVISION'!$A$1:$KZ$3000,$C8,10+3*MIN(BJ$3,$D$2-1)))))</f>
        <v/>
      </c>
      <c r="BK8" s="121">
        <f>IF(OR($C8="",$B$2="",$D$2=0),0,IF(BK$3&lt;0,0,N(INDEX('CURVA PREVISION'!$A$1:$KZ$3000,$C8,10+3*MIN(BK$3,$D$2-1)))))</f>
        <v/>
      </c>
      <c r="BL8" s="121">
        <f>IF(OR($C8="",$B$2="",$D$2=0),0,IF(BL$3&lt;0,0,N(INDEX('CURVA PREVISION'!$A$1:$KZ$3000,$C8,10+3*MIN(BL$3,$D$2-1)))))</f>
        <v/>
      </c>
      <c r="BM8" s="121">
        <f>IF(OR($C8="",$B$2="",$D$2=0),0,IF(BM$3&lt;0,0,N(INDEX('CURVA PREVISION'!$A$1:$KZ$3000,$C8,10+3*MIN(BM$3,$D$2-1)))))</f>
        <v/>
      </c>
      <c r="BN8" s="121">
        <f>IF(OR($C8="",$B$2="",$D$2=0),0,IF(BN$3&lt;0,0,N(INDEX('CURVA PREVISION'!$A$1:$KZ$3000,$C8,10+3*MIN(BN$3,$D$2-1)))))</f>
        <v/>
      </c>
      <c r="BO8" s="121">
        <f>IF(OR($C8="",$B$2="",$D$2=0),0,IF(BO$3&lt;0,0,N(INDEX('CURVA PREVISION'!$A$1:$KZ$3000,$C8,10+3*MIN(BO$3,$D$2-1)))))</f>
        <v/>
      </c>
      <c r="BP8" s="121">
        <f>IF(OR($C8="",$B$2="",$D$2=0),0,IF(BP$3&lt;0,0,N(INDEX('CURVA PREVISION'!$A$1:$KZ$3000,$C8,10+3*MIN(BP$3,$D$2-1)))))</f>
        <v/>
      </c>
      <c r="BQ8" s="121">
        <f>IF(OR($C8="",$B$2="",$D$2=0),0,IF(BQ$3&lt;0,0,N(INDEX('CURVA PREVISION'!$A$1:$KZ$3000,$C8,10+3*MIN(BQ$3,$D$2-1)))))</f>
        <v/>
      </c>
      <c r="BR8" s="121">
        <f>IF(OR($C8="",$B$2="",$D$2=0),0,IF(BR$3&lt;0,0,N(INDEX('CURVA PREVISION'!$A$1:$KZ$3000,$C8,10+3*MIN(BR$3,$D$2-1)))))</f>
        <v/>
      </c>
      <c r="BS8" s="121">
        <f>IF(OR($C8="",$B$2="",$D$2=0),0,IF(BS$3&lt;0,0,N(INDEX('CURVA PREVISION'!$A$1:$KZ$3000,$C8,10+3*MIN(BS$3,$D$2-1)))))</f>
        <v/>
      </c>
      <c r="BT8" s="121">
        <f>IF(OR($C8="",$B$2="",$D$2=0),0,IF(BT$3&lt;0,0,N(INDEX('CURVA PREVISION'!$A$1:$KZ$3000,$C8,10+3*MIN(BT$3,$D$2-1)))))</f>
        <v/>
      </c>
      <c r="BU8" s="121">
        <f>IF(OR($C8="",$B$2="",$D$2=0),0,IF(BU$3&lt;0,0,N(INDEX('CURVA PREVISION'!$A$1:$KZ$3000,$C8,10+3*MIN(BU$3,$D$2-1)))))</f>
        <v/>
      </c>
      <c r="BV8" s="121">
        <f>IF(OR($C8="",$B$2="",$D$2=0),0,IF(BV$3&lt;0,0,N(INDEX('CURVA PREVISION'!$A$1:$KZ$3000,$C8,10+3*MIN(BV$3,$D$2-1)))))</f>
        <v/>
      </c>
      <c r="BW8" s="121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8">
        <f>IFERROR(MATCH(A9,'CURVA PREVISION'!$B$1:$B$3000,0),"")</f>
        <v/>
      </c>
      <c r="D9" s="121">
        <f>IF(OR($C9="",$B$2="",$D$2=0),0,IF(D$3&lt;0,0,N(INDEX('CURVA PREVISION'!$A$1:$KZ$3000,$C9,10+3*MIN(D$3,$D$2-1)))))</f>
        <v/>
      </c>
      <c r="E9" s="121">
        <f>IF(OR($C9="",$B$2="",$D$2=0),0,IF(E$3&lt;0,0,N(INDEX('CURVA PREVISION'!$A$1:$KZ$3000,$C9,10+3*MIN(E$3,$D$2-1)))))</f>
        <v/>
      </c>
      <c r="F9" s="121">
        <f>IF(OR($C9="",$B$2="",$D$2=0),0,IF(F$3&lt;0,0,N(INDEX('CURVA PREVISION'!$A$1:$KZ$3000,$C9,10+3*MIN(F$3,$D$2-1)))))</f>
        <v/>
      </c>
      <c r="G9" s="121">
        <f>IF(OR($C9="",$B$2="",$D$2=0),0,IF(G$3&lt;0,0,N(INDEX('CURVA PREVISION'!$A$1:$KZ$3000,$C9,10+3*MIN(G$3,$D$2-1)))))</f>
        <v/>
      </c>
      <c r="H9" s="121">
        <f>IF(OR($C9="",$B$2="",$D$2=0),0,IF(H$3&lt;0,0,N(INDEX('CURVA PREVISION'!$A$1:$KZ$3000,$C9,10+3*MIN(H$3,$D$2-1)))))</f>
        <v/>
      </c>
      <c r="I9" s="121">
        <f>IF(OR($C9="",$B$2="",$D$2=0),0,IF(I$3&lt;0,0,N(INDEX('CURVA PREVISION'!$A$1:$KZ$3000,$C9,10+3*MIN(I$3,$D$2-1)))))</f>
        <v/>
      </c>
      <c r="J9" s="121">
        <f>IF(OR($C9="",$B$2="",$D$2=0),0,IF(J$3&lt;0,0,N(INDEX('CURVA PREVISION'!$A$1:$KZ$3000,$C9,10+3*MIN(J$3,$D$2-1)))))</f>
        <v/>
      </c>
      <c r="K9" s="121">
        <f>IF(OR($C9="",$B$2="",$D$2=0),0,IF(K$3&lt;0,0,N(INDEX('CURVA PREVISION'!$A$1:$KZ$3000,$C9,10+3*MIN(K$3,$D$2-1)))))</f>
        <v/>
      </c>
      <c r="L9" s="121">
        <f>IF(OR($C9="",$B$2="",$D$2=0),0,IF(L$3&lt;0,0,N(INDEX('CURVA PREVISION'!$A$1:$KZ$3000,$C9,10+3*MIN(L$3,$D$2-1)))))</f>
        <v/>
      </c>
      <c r="M9" s="121">
        <f>IF(OR($C9="",$B$2="",$D$2=0),0,IF(M$3&lt;0,0,N(INDEX('CURVA PREVISION'!$A$1:$KZ$3000,$C9,10+3*MIN(M$3,$D$2-1)))))</f>
        <v/>
      </c>
      <c r="N9" s="121">
        <f>IF(OR($C9="",$B$2="",$D$2=0),0,IF(N$3&lt;0,0,N(INDEX('CURVA PREVISION'!$A$1:$KZ$3000,$C9,10+3*MIN(N$3,$D$2-1)))))</f>
        <v/>
      </c>
      <c r="O9" s="121">
        <f>IF(OR($C9="",$B$2="",$D$2=0),0,IF(O$3&lt;0,0,N(INDEX('CURVA PREVISION'!$A$1:$KZ$3000,$C9,10+3*MIN(O$3,$D$2-1)))))</f>
        <v/>
      </c>
      <c r="P9" s="121">
        <f>IF(OR($C9="",$B$2="",$D$2=0),0,IF(P$3&lt;0,0,N(INDEX('CURVA PREVISION'!$A$1:$KZ$3000,$C9,10+3*MIN(P$3,$D$2-1)))))</f>
        <v/>
      </c>
      <c r="Q9" s="121">
        <f>IF(OR($C9="",$B$2="",$D$2=0),0,IF(Q$3&lt;0,0,N(INDEX('CURVA PREVISION'!$A$1:$KZ$3000,$C9,10+3*MIN(Q$3,$D$2-1)))))</f>
        <v/>
      </c>
      <c r="R9" s="121">
        <f>IF(OR($C9="",$B$2="",$D$2=0),0,IF(R$3&lt;0,0,N(INDEX('CURVA PREVISION'!$A$1:$KZ$3000,$C9,10+3*MIN(R$3,$D$2-1)))))</f>
        <v/>
      </c>
      <c r="S9" s="121">
        <f>IF(OR($C9="",$B$2="",$D$2=0),0,IF(S$3&lt;0,0,N(INDEX('CURVA PREVISION'!$A$1:$KZ$3000,$C9,10+3*MIN(S$3,$D$2-1)))))</f>
        <v/>
      </c>
      <c r="T9" s="121">
        <f>IF(OR($C9="",$B$2="",$D$2=0),0,IF(T$3&lt;0,0,N(INDEX('CURVA PREVISION'!$A$1:$KZ$3000,$C9,10+3*MIN(T$3,$D$2-1)))))</f>
        <v/>
      </c>
      <c r="U9" s="121">
        <f>IF(OR($C9="",$B$2="",$D$2=0),0,IF(U$3&lt;0,0,N(INDEX('CURVA PREVISION'!$A$1:$KZ$3000,$C9,10+3*MIN(U$3,$D$2-1)))))</f>
        <v/>
      </c>
      <c r="V9" s="121">
        <f>IF(OR($C9="",$B$2="",$D$2=0),0,IF(V$3&lt;0,0,N(INDEX('CURVA PREVISION'!$A$1:$KZ$3000,$C9,10+3*MIN(V$3,$D$2-1)))))</f>
        <v/>
      </c>
      <c r="W9" s="121">
        <f>IF(OR($C9="",$B$2="",$D$2=0),0,IF(W$3&lt;0,0,N(INDEX('CURVA PREVISION'!$A$1:$KZ$3000,$C9,10+3*MIN(W$3,$D$2-1)))))</f>
        <v/>
      </c>
      <c r="X9" s="121">
        <f>IF(OR($C9="",$B$2="",$D$2=0),0,IF(X$3&lt;0,0,N(INDEX('CURVA PREVISION'!$A$1:$KZ$3000,$C9,10+3*MIN(X$3,$D$2-1)))))</f>
        <v/>
      </c>
      <c r="Y9" s="121">
        <f>IF(OR($C9="",$B$2="",$D$2=0),0,IF(Y$3&lt;0,0,N(INDEX('CURVA PREVISION'!$A$1:$KZ$3000,$C9,10+3*MIN(Y$3,$D$2-1)))))</f>
        <v/>
      </c>
      <c r="Z9" s="121">
        <f>IF(OR($C9="",$B$2="",$D$2=0),0,IF(Z$3&lt;0,0,N(INDEX('CURVA PREVISION'!$A$1:$KZ$3000,$C9,10+3*MIN(Z$3,$D$2-1)))))</f>
        <v/>
      </c>
      <c r="AA9" s="121">
        <f>IF(OR($C9="",$B$2="",$D$2=0),0,IF(AA$3&lt;0,0,N(INDEX('CURVA PREVISION'!$A$1:$KZ$3000,$C9,10+3*MIN(AA$3,$D$2-1)))))</f>
        <v/>
      </c>
      <c r="AB9" s="121">
        <f>IF(OR($C9="",$B$2="",$D$2=0),0,IF(AB$3&lt;0,0,N(INDEX('CURVA PREVISION'!$A$1:$KZ$3000,$C9,10+3*MIN(AB$3,$D$2-1)))))</f>
        <v/>
      </c>
      <c r="AC9" s="121">
        <f>IF(OR($C9="",$B$2="",$D$2=0),0,IF(AC$3&lt;0,0,N(INDEX('CURVA PREVISION'!$A$1:$KZ$3000,$C9,10+3*MIN(AC$3,$D$2-1)))))</f>
        <v/>
      </c>
      <c r="AD9" s="121">
        <f>IF(OR($C9="",$B$2="",$D$2=0),0,IF(AD$3&lt;0,0,N(INDEX('CURVA PREVISION'!$A$1:$KZ$3000,$C9,10+3*MIN(AD$3,$D$2-1)))))</f>
        <v/>
      </c>
      <c r="AE9" s="121">
        <f>IF(OR($C9="",$B$2="",$D$2=0),0,IF(AE$3&lt;0,0,N(INDEX('CURVA PREVISION'!$A$1:$KZ$3000,$C9,10+3*MIN(AE$3,$D$2-1)))))</f>
        <v/>
      </c>
      <c r="AF9" s="121">
        <f>IF(OR($C9="",$B$2="",$D$2=0),0,IF(AF$3&lt;0,0,N(INDEX('CURVA PREVISION'!$A$1:$KZ$3000,$C9,10+3*MIN(AF$3,$D$2-1)))))</f>
        <v/>
      </c>
      <c r="AG9" s="121">
        <f>IF(OR($C9="",$B$2="",$D$2=0),0,IF(AG$3&lt;0,0,N(INDEX('CURVA PREVISION'!$A$1:$KZ$3000,$C9,10+3*MIN(AG$3,$D$2-1)))))</f>
        <v/>
      </c>
      <c r="AH9" s="121">
        <f>IF(OR($C9="",$B$2="",$D$2=0),0,IF(AH$3&lt;0,0,N(INDEX('CURVA PREVISION'!$A$1:$KZ$3000,$C9,10+3*MIN(AH$3,$D$2-1)))))</f>
        <v/>
      </c>
      <c r="AI9" s="121">
        <f>IF(OR($C9="",$B$2="",$D$2=0),0,IF(AI$3&lt;0,0,N(INDEX('CURVA PREVISION'!$A$1:$KZ$3000,$C9,10+3*MIN(AI$3,$D$2-1)))))</f>
        <v/>
      </c>
      <c r="AJ9" s="121">
        <f>IF(OR($C9="",$B$2="",$D$2=0),0,IF(AJ$3&lt;0,0,N(INDEX('CURVA PREVISION'!$A$1:$KZ$3000,$C9,10+3*MIN(AJ$3,$D$2-1)))))</f>
        <v/>
      </c>
      <c r="AK9" s="121">
        <f>IF(OR($C9="",$B$2="",$D$2=0),0,IF(AK$3&lt;0,0,N(INDEX('CURVA PREVISION'!$A$1:$KZ$3000,$C9,10+3*MIN(AK$3,$D$2-1)))))</f>
        <v/>
      </c>
      <c r="AL9" s="121">
        <f>IF(OR($C9="",$B$2="",$D$2=0),0,IF(AL$3&lt;0,0,N(INDEX('CURVA PREVISION'!$A$1:$KZ$3000,$C9,10+3*MIN(AL$3,$D$2-1)))))</f>
        <v/>
      </c>
      <c r="AM9" s="121">
        <f>IF(OR($C9="",$B$2="",$D$2=0),0,IF(AM$3&lt;0,0,N(INDEX('CURVA PREVISION'!$A$1:$KZ$3000,$C9,10+3*MIN(AM$3,$D$2-1)))))</f>
        <v/>
      </c>
      <c r="AN9" s="121">
        <f>IF(OR($C9="",$B$2="",$D$2=0),0,IF(AN$3&lt;0,0,N(INDEX('CURVA PREVISION'!$A$1:$KZ$3000,$C9,10+3*MIN(AN$3,$D$2-1)))))</f>
        <v/>
      </c>
      <c r="AO9" s="121">
        <f>IF(OR($C9="",$B$2="",$D$2=0),0,IF(AO$3&lt;0,0,N(INDEX('CURVA PREVISION'!$A$1:$KZ$3000,$C9,10+3*MIN(AO$3,$D$2-1)))))</f>
        <v/>
      </c>
      <c r="AP9" s="121">
        <f>IF(OR($C9="",$B$2="",$D$2=0),0,IF(AP$3&lt;0,0,N(INDEX('CURVA PREVISION'!$A$1:$KZ$3000,$C9,10+3*MIN(AP$3,$D$2-1)))))</f>
        <v/>
      </c>
      <c r="AQ9" s="121">
        <f>IF(OR($C9="",$B$2="",$D$2=0),0,IF(AQ$3&lt;0,0,N(INDEX('CURVA PREVISION'!$A$1:$KZ$3000,$C9,10+3*MIN(AQ$3,$D$2-1)))))</f>
        <v/>
      </c>
      <c r="AR9" s="121">
        <f>IF(OR($C9="",$B$2="",$D$2=0),0,IF(AR$3&lt;0,0,N(INDEX('CURVA PREVISION'!$A$1:$KZ$3000,$C9,10+3*MIN(AR$3,$D$2-1)))))</f>
        <v/>
      </c>
      <c r="AS9" s="121">
        <f>IF(OR($C9="",$B$2="",$D$2=0),0,IF(AS$3&lt;0,0,N(INDEX('CURVA PREVISION'!$A$1:$KZ$3000,$C9,10+3*MIN(AS$3,$D$2-1)))))</f>
        <v/>
      </c>
      <c r="AT9" s="121">
        <f>IF(OR($C9="",$B$2="",$D$2=0),0,IF(AT$3&lt;0,0,N(INDEX('CURVA PREVISION'!$A$1:$KZ$3000,$C9,10+3*MIN(AT$3,$D$2-1)))))</f>
        <v/>
      </c>
      <c r="AU9" s="121">
        <f>IF(OR($C9="",$B$2="",$D$2=0),0,IF(AU$3&lt;0,0,N(INDEX('CURVA PREVISION'!$A$1:$KZ$3000,$C9,10+3*MIN(AU$3,$D$2-1)))))</f>
        <v/>
      </c>
      <c r="AV9" s="121">
        <f>IF(OR($C9="",$B$2="",$D$2=0),0,IF(AV$3&lt;0,0,N(INDEX('CURVA PREVISION'!$A$1:$KZ$3000,$C9,10+3*MIN(AV$3,$D$2-1)))))</f>
        <v/>
      </c>
      <c r="AW9" s="121">
        <f>IF(OR($C9="",$B$2="",$D$2=0),0,IF(AW$3&lt;0,0,N(INDEX('CURVA PREVISION'!$A$1:$KZ$3000,$C9,10+3*MIN(AW$3,$D$2-1)))))</f>
        <v/>
      </c>
      <c r="AX9" s="121">
        <f>IF(OR($C9="",$B$2="",$D$2=0),0,IF(AX$3&lt;0,0,N(INDEX('CURVA PREVISION'!$A$1:$KZ$3000,$C9,10+3*MIN(AX$3,$D$2-1)))))</f>
        <v/>
      </c>
      <c r="AY9" s="121">
        <f>IF(OR($C9="",$B$2="",$D$2=0),0,IF(AY$3&lt;0,0,N(INDEX('CURVA PREVISION'!$A$1:$KZ$3000,$C9,10+3*MIN(AY$3,$D$2-1)))))</f>
        <v/>
      </c>
      <c r="AZ9" s="121">
        <f>IF(OR($C9="",$B$2="",$D$2=0),0,IF(AZ$3&lt;0,0,N(INDEX('CURVA PREVISION'!$A$1:$KZ$3000,$C9,10+3*MIN(AZ$3,$D$2-1)))))</f>
        <v/>
      </c>
      <c r="BA9" s="121">
        <f>IF(OR($C9="",$B$2="",$D$2=0),0,IF(BA$3&lt;0,0,N(INDEX('CURVA PREVISION'!$A$1:$KZ$3000,$C9,10+3*MIN(BA$3,$D$2-1)))))</f>
        <v/>
      </c>
      <c r="BB9" s="121">
        <f>IF(OR($C9="",$B$2="",$D$2=0),0,IF(BB$3&lt;0,0,N(INDEX('CURVA PREVISION'!$A$1:$KZ$3000,$C9,10+3*MIN(BB$3,$D$2-1)))))</f>
        <v/>
      </c>
      <c r="BC9" s="121">
        <f>IF(OR($C9="",$B$2="",$D$2=0),0,IF(BC$3&lt;0,0,N(INDEX('CURVA PREVISION'!$A$1:$KZ$3000,$C9,10+3*MIN(BC$3,$D$2-1)))))</f>
        <v/>
      </c>
      <c r="BD9" s="121">
        <f>IF(OR($C9="",$B$2="",$D$2=0),0,IF(BD$3&lt;0,0,N(INDEX('CURVA PREVISION'!$A$1:$KZ$3000,$C9,10+3*MIN(BD$3,$D$2-1)))))</f>
        <v/>
      </c>
      <c r="BE9" s="121">
        <f>IF(OR($C9="",$B$2="",$D$2=0),0,IF(BE$3&lt;0,0,N(INDEX('CURVA PREVISION'!$A$1:$KZ$3000,$C9,10+3*MIN(BE$3,$D$2-1)))))</f>
        <v/>
      </c>
      <c r="BF9" s="121">
        <f>IF(OR($C9="",$B$2="",$D$2=0),0,IF(BF$3&lt;0,0,N(INDEX('CURVA PREVISION'!$A$1:$KZ$3000,$C9,10+3*MIN(BF$3,$D$2-1)))))</f>
        <v/>
      </c>
      <c r="BG9" s="121">
        <f>IF(OR($C9="",$B$2="",$D$2=0),0,IF(BG$3&lt;0,0,N(INDEX('CURVA PREVISION'!$A$1:$KZ$3000,$C9,10+3*MIN(BG$3,$D$2-1)))))</f>
        <v/>
      </c>
      <c r="BH9" s="121">
        <f>IF(OR($C9="",$B$2="",$D$2=0),0,IF(BH$3&lt;0,0,N(INDEX('CURVA PREVISION'!$A$1:$KZ$3000,$C9,10+3*MIN(BH$3,$D$2-1)))))</f>
        <v/>
      </c>
      <c r="BI9" s="121">
        <f>IF(OR($C9="",$B$2="",$D$2=0),0,IF(BI$3&lt;0,0,N(INDEX('CURVA PREVISION'!$A$1:$KZ$3000,$C9,10+3*MIN(BI$3,$D$2-1)))))</f>
        <v/>
      </c>
      <c r="BJ9" s="121">
        <f>IF(OR($C9="",$B$2="",$D$2=0),0,IF(BJ$3&lt;0,0,N(INDEX('CURVA PREVISION'!$A$1:$KZ$3000,$C9,10+3*MIN(BJ$3,$D$2-1)))))</f>
        <v/>
      </c>
      <c r="BK9" s="121">
        <f>IF(OR($C9="",$B$2="",$D$2=0),0,IF(BK$3&lt;0,0,N(INDEX('CURVA PREVISION'!$A$1:$KZ$3000,$C9,10+3*MIN(BK$3,$D$2-1)))))</f>
        <v/>
      </c>
      <c r="BL9" s="121">
        <f>IF(OR($C9="",$B$2="",$D$2=0),0,IF(BL$3&lt;0,0,N(INDEX('CURVA PREVISION'!$A$1:$KZ$3000,$C9,10+3*MIN(BL$3,$D$2-1)))))</f>
        <v/>
      </c>
      <c r="BM9" s="121">
        <f>IF(OR($C9="",$B$2="",$D$2=0),0,IF(BM$3&lt;0,0,N(INDEX('CURVA PREVISION'!$A$1:$KZ$3000,$C9,10+3*MIN(BM$3,$D$2-1)))))</f>
        <v/>
      </c>
      <c r="BN9" s="121">
        <f>IF(OR($C9="",$B$2="",$D$2=0),0,IF(BN$3&lt;0,0,N(INDEX('CURVA PREVISION'!$A$1:$KZ$3000,$C9,10+3*MIN(BN$3,$D$2-1)))))</f>
        <v/>
      </c>
      <c r="BO9" s="121">
        <f>IF(OR($C9="",$B$2="",$D$2=0),0,IF(BO$3&lt;0,0,N(INDEX('CURVA PREVISION'!$A$1:$KZ$3000,$C9,10+3*MIN(BO$3,$D$2-1)))))</f>
        <v/>
      </c>
      <c r="BP9" s="121">
        <f>IF(OR($C9="",$B$2="",$D$2=0),0,IF(BP$3&lt;0,0,N(INDEX('CURVA PREVISION'!$A$1:$KZ$3000,$C9,10+3*MIN(BP$3,$D$2-1)))))</f>
        <v/>
      </c>
      <c r="BQ9" s="121">
        <f>IF(OR($C9="",$B$2="",$D$2=0),0,IF(BQ$3&lt;0,0,N(INDEX('CURVA PREVISION'!$A$1:$KZ$3000,$C9,10+3*MIN(BQ$3,$D$2-1)))))</f>
        <v/>
      </c>
      <c r="BR9" s="121">
        <f>IF(OR($C9="",$B$2="",$D$2=0),0,IF(BR$3&lt;0,0,N(INDEX('CURVA PREVISION'!$A$1:$KZ$3000,$C9,10+3*MIN(BR$3,$D$2-1)))))</f>
        <v/>
      </c>
      <c r="BS9" s="121">
        <f>IF(OR($C9="",$B$2="",$D$2=0),0,IF(BS$3&lt;0,0,N(INDEX('CURVA PREVISION'!$A$1:$KZ$3000,$C9,10+3*MIN(BS$3,$D$2-1)))))</f>
        <v/>
      </c>
      <c r="BT9" s="121">
        <f>IF(OR($C9="",$B$2="",$D$2=0),0,IF(BT$3&lt;0,0,N(INDEX('CURVA PREVISION'!$A$1:$KZ$3000,$C9,10+3*MIN(BT$3,$D$2-1)))))</f>
        <v/>
      </c>
      <c r="BU9" s="121">
        <f>IF(OR($C9="",$B$2="",$D$2=0),0,IF(BU$3&lt;0,0,N(INDEX('CURVA PREVISION'!$A$1:$KZ$3000,$C9,10+3*MIN(BU$3,$D$2-1)))))</f>
        <v/>
      </c>
      <c r="BV9" s="121">
        <f>IF(OR($C9="",$B$2="",$D$2=0),0,IF(BV$3&lt;0,0,N(INDEX('CURVA PREVISION'!$A$1:$KZ$3000,$C9,10+3*MIN(BV$3,$D$2-1)))))</f>
        <v/>
      </c>
      <c r="BW9" s="121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8">
        <f>IFERROR(MATCH(A10,'CURVA PREVISION'!$B$1:$B$3000,0),"")</f>
        <v/>
      </c>
      <c r="D10" s="121">
        <f>IF(OR($C10="",$B$2="",$D$2=0),0,IF(D$3&lt;0,0,N(INDEX('CURVA PREVISION'!$A$1:$KZ$3000,$C10,10+3*MIN(D$3,$D$2-1)))))</f>
        <v/>
      </c>
      <c r="E10" s="121">
        <f>IF(OR($C10="",$B$2="",$D$2=0),0,IF(E$3&lt;0,0,N(INDEX('CURVA PREVISION'!$A$1:$KZ$3000,$C10,10+3*MIN(E$3,$D$2-1)))))</f>
        <v/>
      </c>
      <c r="F10" s="121">
        <f>IF(OR($C10="",$B$2="",$D$2=0),0,IF(F$3&lt;0,0,N(INDEX('CURVA PREVISION'!$A$1:$KZ$3000,$C10,10+3*MIN(F$3,$D$2-1)))))</f>
        <v/>
      </c>
      <c r="G10" s="121">
        <f>IF(OR($C10="",$B$2="",$D$2=0),0,IF(G$3&lt;0,0,N(INDEX('CURVA PREVISION'!$A$1:$KZ$3000,$C10,10+3*MIN(G$3,$D$2-1)))))</f>
        <v/>
      </c>
      <c r="H10" s="121">
        <f>IF(OR($C10="",$B$2="",$D$2=0),0,IF(H$3&lt;0,0,N(INDEX('CURVA PREVISION'!$A$1:$KZ$3000,$C10,10+3*MIN(H$3,$D$2-1)))))</f>
        <v/>
      </c>
      <c r="I10" s="121">
        <f>IF(OR($C10="",$B$2="",$D$2=0),0,IF(I$3&lt;0,0,N(INDEX('CURVA PREVISION'!$A$1:$KZ$3000,$C10,10+3*MIN(I$3,$D$2-1)))))</f>
        <v/>
      </c>
      <c r="J10" s="121">
        <f>IF(OR($C10="",$B$2="",$D$2=0),0,IF(J$3&lt;0,0,N(INDEX('CURVA PREVISION'!$A$1:$KZ$3000,$C10,10+3*MIN(J$3,$D$2-1)))))</f>
        <v/>
      </c>
      <c r="K10" s="121">
        <f>IF(OR($C10="",$B$2="",$D$2=0),0,IF(K$3&lt;0,0,N(INDEX('CURVA PREVISION'!$A$1:$KZ$3000,$C10,10+3*MIN(K$3,$D$2-1)))))</f>
        <v/>
      </c>
      <c r="L10" s="121">
        <f>IF(OR($C10="",$B$2="",$D$2=0),0,IF(L$3&lt;0,0,N(INDEX('CURVA PREVISION'!$A$1:$KZ$3000,$C10,10+3*MIN(L$3,$D$2-1)))))</f>
        <v/>
      </c>
      <c r="M10" s="121">
        <f>IF(OR($C10="",$B$2="",$D$2=0),0,IF(M$3&lt;0,0,N(INDEX('CURVA PREVISION'!$A$1:$KZ$3000,$C10,10+3*MIN(M$3,$D$2-1)))))</f>
        <v/>
      </c>
      <c r="N10" s="121">
        <f>IF(OR($C10="",$B$2="",$D$2=0),0,IF(N$3&lt;0,0,N(INDEX('CURVA PREVISION'!$A$1:$KZ$3000,$C10,10+3*MIN(N$3,$D$2-1)))))</f>
        <v/>
      </c>
      <c r="O10" s="121">
        <f>IF(OR($C10="",$B$2="",$D$2=0),0,IF(O$3&lt;0,0,N(INDEX('CURVA PREVISION'!$A$1:$KZ$3000,$C10,10+3*MIN(O$3,$D$2-1)))))</f>
        <v/>
      </c>
      <c r="P10" s="121">
        <f>IF(OR($C10="",$B$2="",$D$2=0),0,IF(P$3&lt;0,0,N(INDEX('CURVA PREVISION'!$A$1:$KZ$3000,$C10,10+3*MIN(P$3,$D$2-1)))))</f>
        <v/>
      </c>
      <c r="Q10" s="121">
        <f>IF(OR($C10="",$B$2="",$D$2=0),0,IF(Q$3&lt;0,0,N(INDEX('CURVA PREVISION'!$A$1:$KZ$3000,$C10,10+3*MIN(Q$3,$D$2-1)))))</f>
        <v/>
      </c>
      <c r="R10" s="121">
        <f>IF(OR($C10="",$B$2="",$D$2=0),0,IF(R$3&lt;0,0,N(INDEX('CURVA PREVISION'!$A$1:$KZ$3000,$C10,10+3*MIN(R$3,$D$2-1)))))</f>
        <v/>
      </c>
      <c r="S10" s="121">
        <f>IF(OR($C10="",$B$2="",$D$2=0),0,IF(S$3&lt;0,0,N(INDEX('CURVA PREVISION'!$A$1:$KZ$3000,$C10,10+3*MIN(S$3,$D$2-1)))))</f>
        <v/>
      </c>
      <c r="T10" s="121">
        <f>IF(OR($C10="",$B$2="",$D$2=0),0,IF(T$3&lt;0,0,N(INDEX('CURVA PREVISION'!$A$1:$KZ$3000,$C10,10+3*MIN(T$3,$D$2-1)))))</f>
        <v/>
      </c>
      <c r="U10" s="121">
        <f>IF(OR($C10="",$B$2="",$D$2=0),0,IF(U$3&lt;0,0,N(INDEX('CURVA PREVISION'!$A$1:$KZ$3000,$C10,10+3*MIN(U$3,$D$2-1)))))</f>
        <v/>
      </c>
      <c r="V10" s="121">
        <f>IF(OR($C10="",$B$2="",$D$2=0),0,IF(V$3&lt;0,0,N(INDEX('CURVA PREVISION'!$A$1:$KZ$3000,$C10,10+3*MIN(V$3,$D$2-1)))))</f>
        <v/>
      </c>
      <c r="W10" s="121">
        <f>IF(OR($C10="",$B$2="",$D$2=0),0,IF(W$3&lt;0,0,N(INDEX('CURVA PREVISION'!$A$1:$KZ$3000,$C10,10+3*MIN(W$3,$D$2-1)))))</f>
        <v/>
      </c>
      <c r="X10" s="121">
        <f>IF(OR($C10="",$B$2="",$D$2=0),0,IF(X$3&lt;0,0,N(INDEX('CURVA PREVISION'!$A$1:$KZ$3000,$C10,10+3*MIN(X$3,$D$2-1)))))</f>
        <v/>
      </c>
      <c r="Y10" s="121">
        <f>IF(OR($C10="",$B$2="",$D$2=0),0,IF(Y$3&lt;0,0,N(INDEX('CURVA PREVISION'!$A$1:$KZ$3000,$C10,10+3*MIN(Y$3,$D$2-1)))))</f>
        <v/>
      </c>
      <c r="Z10" s="121">
        <f>IF(OR($C10="",$B$2="",$D$2=0),0,IF(Z$3&lt;0,0,N(INDEX('CURVA PREVISION'!$A$1:$KZ$3000,$C10,10+3*MIN(Z$3,$D$2-1)))))</f>
        <v/>
      </c>
      <c r="AA10" s="121">
        <f>IF(OR($C10="",$B$2="",$D$2=0),0,IF(AA$3&lt;0,0,N(INDEX('CURVA PREVISION'!$A$1:$KZ$3000,$C10,10+3*MIN(AA$3,$D$2-1)))))</f>
        <v/>
      </c>
      <c r="AB10" s="121">
        <f>IF(OR($C10="",$B$2="",$D$2=0),0,IF(AB$3&lt;0,0,N(INDEX('CURVA PREVISION'!$A$1:$KZ$3000,$C10,10+3*MIN(AB$3,$D$2-1)))))</f>
        <v/>
      </c>
      <c r="AC10" s="121">
        <f>IF(OR($C10="",$B$2="",$D$2=0),0,IF(AC$3&lt;0,0,N(INDEX('CURVA PREVISION'!$A$1:$KZ$3000,$C10,10+3*MIN(AC$3,$D$2-1)))))</f>
        <v/>
      </c>
      <c r="AD10" s="121">
        <f>IF(OR($C10="",$B$2="",$D$2=0),0,IF(AD$3&lt;0,0,N(INDEX('CURVA PREVISION'!$A$1:$KZ$3000,$C10,10+3*MIN(AD$3,$D$2-1)))))</f>
        <v/>
      </c>
      <c r="AE10" s="121">
        <f>IF(OR($C10="",$B$2="",$D$2=0),0,IF(AE$3&lt;0,0,N(INDEX('CURVA PREVISION'!$A$1:$KZ$3000,$C10,10+3*MIN(AE$3,$D$2-1)))))</f>
        <v/>
      </c>
      <c r="AF10" s="121">
        <f>IF(OR($C10="",$B$2="",$D$2=0),0,IF(AF$3&lt;0,0,N(INDEX('CURVA PREVISION'!$A$1:$KZ$3000,$C10,10+3*MIN(AF$3,$D$2-1)))))</f>
        <v/>
      </c>
      <c r="AG10" s="121">
        <f>IF(OR($C10="",$B$2="",$D$2=0),0,IF(AG$3&lt;0,0,N(INDEX('CURVA PREVISION'!$A$1:$KZ$3000,$C10,10+3*MIN(AG$3,$D$2-1)))))</f>
        <v/>
      </c>
      <c r="AH10" s="121">
        <f>IF(OR($C10="",$B$2="",$D$2=0),0,IF(AH$3&lt;0,0,N(INDEX('CURVA PREVISION'!$A$1:$KZ$3000,$C10,10+3*MIN(AH$3,$D$2-1)))))</f>
        <v/>
      </c>
      <c r="AI10" s="121">
        <f>IF(OR($C10="",$B$2="",$D$2=0),0,IF(AI$3&lt;0,0,N(INDEX('CURVA PREVISION'!$A$1:$KZ$3000,$C10,10+3*MIN(AI$3,$D$2-1)))))</f>
        <v/>
      </c>
      <c r="AJ10" s="121">
        <f>IF(OR($C10="",$B$2="",$D$2=0),0,IF(AJ$3&lt;0,0,N(INDEX('CURVA PREVISION'!$A$1:$KZ$3000,$C10,10+3*MIN(AJ$3,$D$2-1)))))</f>
        <v/>
      </c>
      <c r="AK10" s="121">
        <f>IF(OR($C10="",$B$2="",$D$2=0),0,IF(AK$3&lt;0,0,N(INDEX('CURVA PREVISION'!$A$1:$KZ$3000,$C10,10+3*MIN(AK$3,$D$2-1)))))</f>
        <v/>
      </c>
      <c r="AL10" s="121">
        <f>IF(OR($C10="",$B$2="",$D$2=0),0,IF(AL$3&lt;0,0,N(INDEX('CURVA PREVISION'!$A$1:$KZ$3000,$C10,10+3*MIN(AL$3,$D$2-1)))))</f>
        <v/>
      </c>
      <c r="AM10" s="121">
        <f>IF(OR($C10="",$B$2="",$D$2=0),0,IF(AM$3&lt;0,0,N(INDEX('CURVA PREVISION'!$A$1:$KZ$3000,$C10,10+3*MIN(AM$3,$D$2-1)))))</f>
        <v/>
      </c>
      <c r="AN10" s="121">
        <f>IF(OR($C10="",$B$2="",$D$2=0),0,IF(AN$3&lt;0,0,N(INDEX('CURVA PREVISION'!$A$1:$KZ$3000,$C10,10+3*MIN(AN$3,$D$2-1)))))</f>
        <v/>
      </c>
      <c r="AO10" s="121">
        <f>IF(OR($C10="",$B$2="",$D$2=0),0,IF(AO$3&lt;0,0,N(INDEX('CURVA PREVISION'!$A$1:$KZ$3000,$C10,10+3*MIN(AO$3,$D$2-1)))))</f>
        <v/>
      </c>
      <c r="AP10" s="121">
        <f>IF(OR($C10="",$B$2="",$D$2=0),0,IF(AP$3&lt;0,0,N(INDEX('CURVA PREVISION'!$A$1:$KZ$3000,$C10,10+3*MIN(AP$3,$D$2-1)))))</f>
        <v/>
      </c>
      <c r="AQ10" s="121">
        <f>IF(OR($C10="",$B$2="",$D$2=0),0,IF(AQ$3&lt;0,0,N(INDEX('CURVA PREVISION'!$A$1:$KZ$3000,$C10,10+3*MIN(AQ$3,$D$2-1)))))</f>
        <v/>
      </c>
      <c r="AR10" s="121">
        <f>IF(OR($C10="",$B$2="",$D$2=0),0,IF(AR$3&lt;0,0,N(INDEX('CURVA PREVISION'!$A$1:$KZ$3000,$C10,10+3*MIN(AR$3,$D$2-1)))))</f>
        <v/>
      </c>
      <c r="AS10" s="121">
        <f>IF(OR($C10="",$B$2="",$D$2=0),0,IF(AS$3&lt;0,0,N(INDEX('CURVA PREVISION'!$A$1:$KZ$3000,$C10,10+3*MIN(AS$3,$D$2-1)))))</f>
        <v/>
      </c>
      <c r="AT10" s="121">
        <f>IF(OR($C10="",$B$2="",$D$2=0),0,IF(AT$3&lt;0,0,N(INDEX('CURVA PREVISION'!$A$1:$KZ$3000,$C10,10+3*MIN(AT$3,$D$2-1)))))</f>
        <v/>
      </c>
      <c r="AU10" s="121">
        <f>IF(OR($C10="",$B$2="",$D$2=0),0,IF(AU$3&lt;0,0,N(INDEX('CURVA PREVISION'!$A$1:$KZ$3000,$C10,10+3*MIN(AU$3,$D$2-1)))))</f>
        <v/>
      </c>
      <c r="AV10" s="121">
        <f>IF(OR($C10="",$B$2="",$D$2=0),0,IF(AV$3&lt;0,0,N(INDEX('CURVA PREVISION'!$A$1:$KZ$3000,$C10,10+3*MIN(AV$3,$D$2-1)))))</f>
        <v/>
      </c>
      <c r="AW10" s="121">
        <f>IF(OR($C10="",$B$2="",$D$2=0),0,IF(AW$3&lt;0,0,N(INDEX('CURVA PREVISION'!$A$1:$KZ$3000,$C10,10+3*MIN(AW$3,$D$2-1)))))</f>
        <v/>
      </c>
      <c r="AX10" s="121">
        <f>IF(OR($C10="",$B$2="",$D$2=0),0,IF(AX$3&lt;0,0,N(INDEX('CURVA PREVISION'!$A$1:$KZ$3000,$C10,10+3*MIN(AX$3,$D$2-1)))))</f>
        <v/>
      </c>
      <c r="AY10" s="121">
        <f>IF(OR($C10="",$B$2="",$D$2=0),0,IF(AY$3&lt;0,0,N(INDEX('CURVA PREVISION'!$A$1:$KZ$3000,$C10,10+3*MIN(AY$3,$D$2-1)))))</f>
        <v/>
      </c>
      <c r="AZ10" s="121">
        <f>IF(OR($C10="",$B$2="",$D$2=0),0,IF(AZ$3&lt;0,0,N(INDEX('CURVA PREVISION'!$A$1:$KZ$3000,$C10,10+3*MIN(AZ$3,$D$2-1)))))</f>
        <v/>
      </c>
      <c r="BA10" s="121">
        <f>IF(OR($C10="",$B$2="",$D$2=0),0,IF(BA$3&lt;0,0,N(INDEX('CURVA PREVISION'!$A$1:$KZ$3000,$C10,10+3*MIN(BA$3,$D$2-1)))))</f>
        <v/>
      </c>
      <c r="BB10" s="121">
        <f>IF(OR($C10="",$B$2="",$D$2=0),0,IF(BB$3&lt;0,0,N(INDEX('CURVA PREVISION'!$A$1:$KZ$3000,$C10,10+3*MIN(BB$3,$D$2-1)))))</f>
        <v/>
      </c>
      <c r="BC10" s="121">
        <f>IF(OR($C10="",$B$2="",$D$2=0),0,IF(BC$3&lt;0,0,N(INDEX('CURVA PREVISION'!$A$1:$KZ$3000,$C10,10+3*MIN(BC$3,$D$2-1)))))</f>
        <v/>
      </c>
      <c r="BD10" s="121">
        <f>IF(OR($C10="",$B$2="",$D$2=0),0,IF(BD$3&lt;0,0,N(INDEX('CURVA PREVISION'!$A$1:$KZ$3000,$C10,10+3*MIN(BD$3,$D$2-1)))))</f>
        <v/>
      </c>
      <c r="BE10" s="121">
        <f>IF(OR($C10="",$B$2="",$D$2=0),0,IF(BE$3&lt;0,0,N(INDEX('CURVA PREVISION'!$A$1:$KZ$3000,$C10,10+3*MIN(BE$3,$D$2-1)))))</f>
        <v/>
      </c>
      <c r="BF10" s="121">
        <f>IF(OR($C10="",$B$2="",$D$2=0),0,IF(BF$3&lt;0,0,N(INDEX('CURVA PREVISION'!$A$1:$KZ$3000,$C10,10+3*MIN(BF$3,$D$2-1)))))</f>
        <v/>
      </c>
      <c r="BG10" s="121">
        <f>IF(OR($C10="",$B$2="",$D$2=0),0,IF(BG$3&lt;0,0,N(INDEX('CURVA PREVISION'!$A$1:$KZ$3000,$C10,10+3*MIN(BG$3,$D$2-1)))))</f>
        <v/>
      </c>
      <c r="BH10" s="121">
        <f>IF(OR($C10="",$B$2="",$D$2=0),0,IF(BH$3&lt;0,0,N(INDEX('CURVA PREVISION'!$A$1:$KZ$3000,$C10,10+3*MIN(BH$3,$D$2-1)))))</f>
        <v/>
      </c>
      <c r="BI10" s="121">
        <f>IF(OR($C10="",$B$2="",$D$2=0),0,IF(BI$3&lt;0,0,N(INDEX('CURVA PREVISION'!$A$1:$KZ$3000,$C10,10+3*MIN(BI$3,$D$2-1)))))</f>
        <v/>
      </c>
      <c r="BJ10" s="121">
        <f>IF(OR($C10="",$B$2="",$D$2=0),0,IF(BJ$3&lt;0,0,N(INDEX('CURVA PREVISION'!$A$1:$KZ$3000,$C10,10+3*MIN(BJ$3,$D$2-1)))))</f>
        <v/>
      </c>
      <c r="BK10" s="121">
        <f>IF(OR($C10="",$B$2="",$D$2=0),0,IF(BK$3&lt;0,0,N(INDEX('CURVA PREVISION'!$A$1:$KZ$3000,$C10,10+3*MIN(BK$3,$D$2-1)))))</f>
        <v/>
      </c>
      <c r="BL10" s="121">
        <f>IF(OR($C10="",$B$2="",$D$2=0),0,IF(BL$3&lt;0,0,N(INDEX('CURVA PREVISION'!$A$1:$KZ$3000,$C10,10+3*MIN(BL$3,$D$2-1)))))</f>
        <v/>
      </c>
      <c r="BM10" s="121">
        <f>IF(OR($C10="",$B$2="",$D$2=0),0,IF(BM$3&lt;0,0,N(INDEX('CURVA PREVISION'!$A$1:$KZ$3000,$C10,10+3*MIN(BM$3,$D$2-1)))))</f>
        <v/>
      </c>
      <c r="BN10" s="121">
        <f>IF(OR($C10="",$B$2="",$D$2=0),0,IF(BN$3&lt;0,0,N(INDEX('CURVA PREVISION'!$A$1:$KZ$3000,$C10,10+3*MIN(BN$3,$D$2-1)))))</f>
        <v/>
      </c>
      <c r="BO10" s="121">
        <f>IF(OR($C10="",$B$2="",$D$2=0),0,IF(BO$3&lt;0,0,N(INDEX('CURVA PREVISION'!$A$1:$KZ$3000,$C10,10+3*MIN(BO$3,$D$2-1)))))</f>
        <v/>
      </c>
      <c r="BP10" s="121">
        <f>IF(OR($C10="",$B$2="",$D$2=0),0,IF(BP$3&lt;0,0,N(INDEX('CURVA PREVISION'!$A$1:$KZ$3000,$C10,10+3*MIN(BP$3,$D$2-1)))))</f>
        <v/>
      </c>
      <c r="BQ10" s="121">
        <f>IF(OR($C10="",$B$2="",$D$2=0),0,IF(BQ$3&lt;0,0,N(INDEX('CURVA PREVISION'!$A$1:$KZ$3000,$C10,10+3*MIN(BQ$3,$D$2-1)))))</f>
        <v/>
      </c>
      <c r="BR10" s="121">
        <f>IF(OR($C10="",$B$2="",$D$2=0),0,IF(BR$3&lt;0,0,N(INDEX('CURVA PREVISION'!$A$1:$KZ$3000,$C10,10+3*MIN(BR$3,$D$2-1)))))</f>
        <v/>
      </c>
      <c r="BS10" s="121">
        <f>IF(OR($C10="",$B$2="",$D$2=0),0,IF(BS$3&lt;0,0,N(INDEX('CURVA PREVISION'!$A$1:$KZ$3000,$C10,10+3*MIN(BS$3,$D$2-1)))))</f>
        <v/>
      </c>
      <c r="BT10" s="121">
        <f>IF(OR($C10="",$B$2="",$D$2=0),0,IF(BT$3&lt;0,0,N(INDEX('CURVA PREVISION'!$A$1:$KZ$3000,$C10,10+3*MIN(BT$3,$D$2-1)))))</f>
        <v/>
      </c>
      <c r="BU10" s="121">
        <f>IF(OR($C10="",$B$2="",$D$2=0),0,IF(BU$3&lt;0,0,N(INDEX('CURVA PREVISION'!$A$1:$KZ$3000,$C10,10+3*MIN(BU$3,$D$2-1)))))</f>
        <v/>
      </c>
      <c r="BV10" s="121">
        <f>IF(OR($C10="",$B$2="",$D$2=0),0,IF(BV$3&lt;0,0,N(INDEX('CURVA PREVISION'!$A$1:$KZ$3000,$C10,10+3*MIN(BV$3,$D$2-1)))))</f>
        <v/>
      </c>
      <c r="BW10" s="121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8">
        <f>IFERROR(MATCH(A11,'CURVA PREVISION'!$B$1:$B$3000,0),"")</f>
        <v/>
      </c>
      <c r="D11" s="121">
        <f>IF(OR($C11="",$B$2="",$D$2=0),0,IF(D$3&lt;0,0,N(INDEX('CURVA PREVISION'!$A$1:$KZ$3000,$C11,10+3*MIN(D$3,$D$2-1)))))</f>
        <v/>
      </c>
      <c r="E11" s="121">
        <f>IF(OR($C11="",$B$2="",$D$2=0),0,IF(E$3&lt;0,0,N(INDEX('CURVA PREVISION'!$A$1:$KZ$3000,$C11,10+3*MIN(E$3,$D$2-1)))))</f>
        <v/>
      </c>
      <c r="F11" s="121">
        <f>IF(OR($C11="",$B$2="",$D$2=0),0,IF(F$3&lt;0,0,N(INDEX('CURVA PREVISION'!$A$1:$KZ$3000,$C11,10+3*MIN(F$3,$D$2-1)))))</f>
        <v/>
      </c>
      <c r="G11" s="121">
        <f>IF(OR($C11="",$B$2="",$D$2=0),0,IF(G$3&lt;0,0,N(INDEX('CURVA PREVISION'!$A$1:$KZ$3000,$C11,10+3*MIN(G$3,$D$2-1)))))</f>
        <v/>
      </c>
      <c r="H11" s="121">
        <f>IF(OR($C11="",$B$2="",$D$2=0),0,IF(H$3&lt;0,0,N(INDEX('CURVA PREVISION'!$A$1:$KZ$3000,$C11,10+3*MIN(H$3,$D$2-1)))))</f>
        <v/>
      </c>
      <c r="I11" s="121">
        <f>IF(OR($C11="",$B$2="",$D$2=0),0,IF(I$3&lt;0,0,N(INDEX('CURVA PREVISION'!$A$1:$KZ$3000,$C11,10+3*MIN(I$3,$D$2-1)))))</f>
        <v/>
      </c>
      <c r="J11" s="121">
        <f>IF(OR($C11="",$B$2="",$D$2=0),0,IF(J$3&lt;0,0,N(INDEX('CURVA PREVISION'!$A$1:$KZ$3000,$C11,10+3*MIN(J$3,$D$2-1)))))</f>
        <v/>
      </c>
      <c r="K11" s="121">
        <f>IF(OR($C11="",$B$2="",$D$2=0),0,IF(K$3&lt;0,0,N(INDEX('CURVA PREVISION'!$A$1:$KZ$3000,$C11,10+3*MIN(K$3,$D$2-1)))))</f>
        <v/>
      </c>
      <c r="L11" s="121">
        <f>IF(OR($C11="",$B$2="",$D$2=0),0,IF(L$3&lt;0,0,N(INDEX('CURVA PREVISION'!$A$1:$KZ$3000,$C11,10+3*MIN(L$3,$D$2-1)))))</f>
        <v/>
      </c>
      <c r="M11" s="121">
        <f>IF(OR($C11="",$B$2="",$D$2=0),0,IF(M$3&lt;0,0,N(INDEX('CURVA PREVISION'!$A$1:$KZ$3000,$C11,10+3*MIN(M$3,$D$2-1)))))</f>
        <v/>
      </c>
      <c r="N11" s="121">
        <f>IF(OR($C11="",$B$2="",$D$2=0),0,IF(N$3&lt;0,0,N(INDEX('CURVA PREVISION'!$A$1:$KZ$3000,$C11,10+3*MIN(N$3,$D$2-1)))))</f>
        <v/>
      </c>
      <c r="O11" s="121">
        <f>IF(OR($C11="",$B$2="",$D$2=0),0,IF(O$3&lt;0,0,N(INDEX('CURVA PREVISION'!$A$1:$KZ$3000,$C11,10+3*MIN(O$3,$D$2-1)))))</f>
        <v/>
      </c>
      <c r="P11" s="121">
        <f>IF(OR($C11="",$B$2="",$D$2=0),0,IF(P$3&lt;0,0,N(INDEX('CURVA PREVISION'!$A$1:$KZ$3000,$C11,10+3*MIN(P$3,$D$2-1)))))</f>
        <v/>
      </c>
      <c r="Q11" s="121">
        <f>IF(OR($C11="",$B$2="",$D$2=0),0,IF(Q$3&lt;0,0,N(INDEX('CURVA PREVISION'!$A$1:$KZ$3000,$C11,10+3*MIN(Q$3,$D$2-1)))))</f>
        <v/>
      </c>
      <c r="R11" s="121">
        <f>IF(OR($C11="",$B$2="",$D$2=0),0,IF(R$3&lt;0,0,N(INDEX('CURVA PREVISION'!$A$1:$KZ$3000,$C11,10+3*MIN(R$3,$D$2-1)))))</f>
        <v/>
      </c>
      <c r="S11" s="121">
        <f>IF(OR($C11="",$B$2="",$D$2=0),0,IF(S$3&lt;0,0,N(INDEX('CURVA PREVISION'!$A$1:$KZ$3000,$C11,10+3*MIN(S$3,$D$2-1)))))</f>
        <v/>
      </c>
      <c r="T11" s="121">
        <f>IF(OR($C11="",$B$2="",$D$2=0),0,IF(T$3&lt;0,0,N(INDEX('CURVA PREVISION'!$A$1:$KZ$3000,$C11,10+3*MIN(T$3,$D$2-1)))))</f>
        <v/>
      </c>
      <c r="U11" s="121">
        <f>IF(OR($C11="",$B$2="",$D$2=0),0,IF(U$3&lt;0,0,N(INDEX('CURVA PREVISION'!$A$1:$KZ$3000,$C11,10+3*MIN(U$3,$D$2-1)))))</f>
        <v/>
      </c>
      <c r="V11" s="121">
        <f>IF(OR($C11="",$B$2="",$D$2=0),0,IF(V$3&lt;0,0,N(INDEX('CURVA PREVISION'!$A$1:$KZ$3000,$C11,10+3*MIN(V$3,$D$2-1)))))</f>
        <v/>
      </c>
      <c r="W11" s="121">
        <f>IF(OR($C11="",$B$2="",$D$2=0),0,IF(W$3&lt;0,0,N(INDEX('CURVA PREVISION'!$A$1:$KZ$3000,$C11,10+3*MIN(W$3,$D$2-1)))))</f>
        <v/>
      </c>
      <c r="X11" s="121">
        <f>IF(OR($C11="",$B$2="",$D$2=0),0,IF(X$3&lt;0,0,N(INDEX('CURVA PREVISION'!$A$1:$KZ$3000,$C11,10+3*MIN(X$3,$D$2-1)))))</f>
        <v/>
      </c>
      <c r="Y11" s="121">
        <f>IF(OR($C11="",$B$2="",$D$2=0),0,IF(Y$3&lt;0,0,N(INDEX('CURVA PREVISION'!$A$1:$KZ$3000,$C11,10+3*MIN(Y$3,$D$2-1)))))</f>
        <v/>
      </c>
      <c r="Z11" s="121">
        <f>IF(OR($C11="",$B$2="",$D$2=0),0,IF(Z$3&lt;0,0,N(INDEX('CURVA PREVISION'!$A$1:$KZ$3000,$C11,10+3*MIN(Z$3,$D$2-1)))))</f>
        <v/>
      </c>
      <c r="AA11" s="121">
        <f>IF(OR($C11="",$B$2="",$D$2=0),0,IF(AA$3&lt;0,0,N(INDEX('CURVA PREVISION'!$A$1:$KZ$3000,$C11,10+3*MIN(AA$3,$D$2-1)))))</f>
        <v/>
      </c>
      <c r="AB11" s="121">
        <f>IF(OR($C11="",$B$2="",$D$2=0),0,IF(AB$3&lt;0,0,N(INDEX('CURVA PREVISION'!$A$1:$KZ$3000,$C11,10+3*MIN(AB$3,$D$2-1)))))</f>
        <v/>
      </c>
      <c r="AC11" s="121">
        <f>IF(OR($C11="",$B$2="",$D$2=0),0,IF(AC$3&lt;0,0,N(INDEX('CURVA PREVISION'!$A$1:$KZ$3000,$C11,10+3*MIN(AC$3,$D$2-1)))))</f>
        <v/>
      </c>
      <c r="AD11" s="121">
        <f>IF(OR($C11="",$B$2="",$D$2=0),0,IF(AD$3&lt;0,0,N(INDEX('CURVA PREVISION'!$A$1:$KZ$3000,$C11,10+3*MIN(AD$3,$D$2-1)))))</f>
        <v/>
      </c>
      <c r="AE11" s="121">
        <f>IF(OR($C11="",$B$2="",$D$2=0),0,IF(AE$3&lt;0,0,N(INDEX('CURVA PREVISION'!$A$1:$KZ$3000,$C11,10+3*MIN(AE$3,$D$2-1)))))</f>
        <v/>
      </c>
      <c r="AF11" s="121">
        <f>IF(OR($C11="",$B$2="",$D$2=0),0,IF(AF$3&lt;0,0,N(INDEX('CURVA PREVISION'!$A$1:$KZ$3000,$C11,10+3*MIN(AF$3,$D$2-1)))))</f>
        <v/>
      </c>
      <c r="AG11" s="121">
        <f>IF(OR($C11="",$B$2="",$D$2=0),0,IF(AG$3&lt;0,0,N(INDEX('CURVA PREVISION'!$A$1:$KZ$3000,$C11,10+3*MIN(AG$3,$D$2-1)))))</f>
        <v/>
      </c>
      <c r="AH11" s="121">
        <f>IF(OR($C11="",$B$2="",$D$2=0),0,IF(AH$3&lt;0,0,N(INDEX('CURVA PREVISION'!$A$1:$KZ$3000,$C11,10+3*MIN(AH$3,$D$2-1)))))</f>
        <v/>
      </c>
      <c r="AI11" s="121">
        <f>IF(OR($C11="",$B$2="",$D$2=0),0,IF(AI$3&lt;0,0,N(INDEX('CURVA PREVISION'!$A$1:$KZ$3000,$C11,10+3*MIN(AI$3,$D$2-1)))))</f>
        <v/>
      </c>
      <c r="AJ11" s="121">
        <f>IF(OR($C11="",$B$2="",$D$2=0),0,IF(AJ$3&lt;0,0,N(INDEX('CURVA PREVISION'!$A$1:$KZ$3000,$C11,10+3*MIN(AJ$3,$D$2-1)))))</f>
        <v/>
      </c>
      <c r="AK11" s="121">
        <f>IF(OR($C11="",$B$2="",$D$2=0),0,IF(AK$3&lt;0,0,N(INDEX('CURVA PREVISION'!$A$1:$KZ$3000,$C11,10+3*MIN(AK$3,$D$2-1)))))</f>
        <v/>
      </c>
      <c r="AL11" s="121">
        <f>IF(OR($C11="",$B$2="",$D$2=0),0,IF(AL$3&lt;0,0,N(INDEX('CURVA PREVISION'!$A$1:$KZ$3000,$C11,10+3*MIN(AL$3,$D$2-1)))))</f>
        <v/>
      </c>
      <c r="AM11" s="121">
        <f>IF(OR($C11="",$B$2="",$D$2=0),0,IF(AM$3&lt;0,0,N(INDEX('CURVA PREVISION'!$A$1:$KZ$3000,$C11,10+3*MIN(AM$3,$D$2-1)))))</f>
        <v/>
      </c>
      <c r="AN11" s="121">
        <f>IF(OR($C11="",$B$2="",$D$2=0),0,IF(AN$3&lt;0,0,N(INDEX('CURVA PREVISION'!$A$1:$KZ$3000,$C11,10+3*MIN(AN$3,$D$2-1)))))</f>
        <v/>
      </c>
      <c r="AO11" s="121">
        <f>IF(OR($C11="",$B$2="",$D$2=0),0,IF(AO$3&lt;0,0,N(INDEX('CURVA PREVISION'!$A$1:$KZ$3000,$C11,10+3*MIN(AO$3,$D$2-1)))))</f>
        <v/>
      </c>
      <c r="AP11" s="121">
        <f>IF(OR($C11="",$B$2="",$D$2=0),0,IF(AP$3&lt;0,0,N(INDEX('CURVA PREVISION'!$A$1:$KZ$3000,$C11,10+3*MIN(AP$3,$D$2-1)))))</f>
        <v/>
      </c>
      <c r="AQ11" s="121">
        <f>IF(OR($C11="",$B$2="",$D$2=0),0,IF(AQ$3&lt;0,0,N(INDEX('CURVA PREVISION'!$A$1:$KZ$3000,$C11,10+3*MIN(AQ$3,$D$2-1)))))</f>
        <v/>
      </c>
      <c r="AR11" s="121">
        <f>IF(OR($C11="",$B$2="",$D$2=0),0,IF(AR$3&lt;0,0,N(INDEX('CURVA PREVISION'!$A$1:$KZ$3000,$C11,10+3*MIN(AR$3,$D$2-1)))))</f>
        <v/>
      </c>
      <c r="AS11" s="121">
        <f>IF(OR($C11="",$B$2="",$D$2=0),0,IF(AS$3&lt;0,0,N(INDEX('CURVA PREVISION'!$A$1:$KZ$3000,$C11,10+3*MIN(AS$3,$D$2-1)))))</f>
        <v/>
      </c>
      <c r="AT11" s="121">
        <f>IF(OR($C11="",$B$2="",$D$2=0),0,IF(AT$3&lt;0,0,N(INDEX('CURVA PREVISION'!$A$1:$KZ$3000,$C11,10+3*MIN(AT$3,$D$2-1)))))</f>
        <v/>
      </c>
      <c r="AU11" s="121">
        <f>IF(OR($C11="",$B$2="",$D$2=0),0,IF(AU$3&lt;0,0,N(INDEX('CURVA PREVISION'!$A$1:$KZ$3000,$C11,10+3*MIN(AU$3,$D$2-1)))))</f>
        <v/>
      </c>
      <c r="AV11" s="121">
        <f>IF(OR($C11="",$B$2="",$D$2=0),0,IF(AV$3&lt;0,0,N(INDEX('CURVA PREVISION'!$A$1:$KZ$3000,$C11,10+3*MIN(AV$3,$D$2-1)))))</f>
        <v/>
      </c>
      <c r="AW11" s="121">
        <f>IF(OR($C11="",$B$2="",$D$2=0),0,IF(AW$3&lt;0,0,N(INDEX('CURVA PREVISION'!$A$1:$KZ$3000,$C11,10+3*MIN(AW$3,$D$2-1)))))</f>
        <v/>
      </c>
      <c r="AX11" s="121">
        <f>IF(OR($C11="",$B$2="",$D$2=0),0,IF(AX$3&lt;0,0,N(INDEX('CURVA PREVISION'!$A$1:$KZ$3000,$C11,10+3*MIN(AX$3,$D$2-1)))))</f>
        <v/>
      </c>
      <c r="AY11" s="121">
        <f>IF(OR($C11="",$B$2="",$D$2=0),0,IF(AY$3&lt;0,0,N(INDEX('CURVA PREVISION'!$A$1:$KZ$3000,$C11,10+3*MIN(AY$3,$D$2-1)))))</f>
        <v/>
      </c>
      <c r="AZ11" s="121">
        <f>IF(OR($C11="",$B$2="",$D$2=0),0,IF(AZ$3&lt;0,0,N(INDEX('CURVA PREVISION'!$A$1:$KZ$3000,$C11,10+3*MIN(AZ$3,$D$2-1)))))</f>
        <v/>
      </c>
      <c r="BA11" s="121">
        <f>IF(OR($C11="",$B$2="",$D$2=0),0,IF(BA$3&lt;0,0,N(INDEX('CURVA PREVISION'!$A$1:$KZ$3000,$C11,10+3*MIN(BA$3,$D$2-1)))))</f>
        <v/>
      </c>
      <c r="BB11" s="121">
        <f>IF(OR($C11="",$B$2="",$D$2=0),0,IF(BB$3&lt;0,0,N(INDEX('CURVA PREVISION'!$A$1:$KZ$3000,$C11,10+3*MIN(BB$3,$D$2-1)))))</f>
        <v/>
      </c>
      <c r="BC11" s="121">
        <f>IF(OR($C11="",$B$2="",$D$2=0),0,IF(BC$3&lt;0,0,N(INDEX('CURVA PREVISION'!$A$1:$KZ$3000,$C11,10+3*MIN(BC$3,$D$2-1)))))</f>
        <v/>
      </c>
      <c r="BD11" s="121">
        <f>IF(OR($C11="",$B$2="",$D$2=0),0,IF(BD$3&lt;0,0,N(INDEX('CURVA PREVISION'!$A$1:$KZ$3000,$C11,10+3*MIN(BD$3,$D$2-1)))))</f>
        <v/>
      </c>
      <c r="BE11" s="121">
        <f>IF(OR($C11="",$B$2="",$D$2=0),0,IF(BE$3&lt;0,0,N(INDEX('CURVA PREVISION'!$A$1:$KZ$3000,$C11,10+3*MIN(BE$3,$D$2-1)))))</f>
        <v/>
      </c>
      <c r="BF11" s="121">
        <f>IF(OR($C11="",$B$2="",$D$2=0),0,IF(BF$3&lt;0,0,N(INDEX('CURVA PREVISION'!$A$1:$KZ$3000,$C11,10+3*MIN(BF$3,$D$2-1)))))</f>
        <v/>
      </c>
      <c r="BG11" s="121">
        <f>IF(OR($C11="",$B$2="",$D$2=0),0,IF(BG$3&lt;0,0,N(INDEX('CURVA PREVISION'!$A$1:$KZ$3000,$C11,10+3*MIN(BG$3,$D$2-1)))))</f>
        <v/>
      </c>
      <c r="BH11" s="121">
        <f>IF(OR($C11="",$B$2="",$D$2=0),0,IF(BH$3&lt;0,0,N(INDEX('CURVA PREVISION'!$A$1:$KZ$3000,$C11,10+3*MIN(BH$3,$D$2-1)))))</f>
        <v/>
      </c>
      <c r="BI11" s="121">
        <f>IF(OR($C11="",$B$2="",$D$2=0),0,IF(BI$3&lt;0,0,N(INDEX('CURVA PREVISION'!$A$1:$KZ$3000,$C11,10+3*MIN(BI$3,$D$2-1)))))</f>
        <v/>
      </c>
      <c r="BJ11" s="121">
        <f>IF(OR($C11="",$B$2="",$D$2=0),0,IF(BJ$3&lt;0,0,N(INDEX('CURVA PREVISION'!$A$1:$KZ$3000,$C11,10+3*MIN(BJ$3,$D$2-1)))))</f>
        <v/>
      </c>
      <c r="BK11" s="121">
        <f>IF(OR($C11="",$B$2="",$D$2=0),0,IF(BK$3&lt;0,0,N(INDEX('CURVA PREVISION'!$A$1:$KZ$3000,$C11,10+3*MIN(BK$3,$D$2-1)))))</f>
        <v/>
      </c>
      <c r="BL11" s="121">
        <f>IF(OR($C11="",$B$2="",$D$2=0),0,IF(BL$3&lt;0,0,N(INDEX('CURVA PREVISION'!$A$1:$KZ$3000,$C11,10+3*MIN(BL$3,$D$2-1)))))</f>
        <v/>
      </c>
      <c r="BM11" s="121">
        <f>IF(OR($C11="",$B$2="",$D$2=0),0,IF(BM$3&lt;0,0,N(INDEX('CURVA PREVISION'!$A$1:$KZ$3000,$C11,10+3*MIN(BM$3,$D$2-1)))))</f>
        <v/>
      </c>
      <c r="BN11" s="121">
        <f>IF(OR($C11="",$B$2="",$D$2=0),0,IF(BN$3&lt;0,0,N(INDEX('CURVA PREVISION'!$A$1:$KZ$3000,$C11,10+3*MIN(BN$3,$D$2-1)))))</f>
        <v/>
      </c>
      <c r="BO11" s="121">
        <f>IF(OR($C11="",$B$2="",$D$2=0),0,IF(BO$3&lt;0,0,N(INDEX('CURVA PREVISION'!$A$1:$KZ$3000,$C11,10+3*MIN(BO$3,$D$2-1)))))</f>
        <v/>
      </c>
      <c r="BP11" s="121">
        <f>IF(OR($C11="",$B$2="",$D$2=0),0,IF(BP$3&lt;0,0,N(INDEX('CURVA PREVISION'!$A$1:$KZ$3000,$C11,10+3*MIN(BP$3,$D$2-1)))))</f>
        <v/>
      </c>
      <c r="BQ11" s="121">
        <f>IF(OR($C11="",$B$2="",$D$2=0),0,IF(BQ$3&lt;0,0,N(INDEX('CURVA PREVISION'!$A$1:$KZ$3000,$C11,10+3*MIN(BQ$3,$D$2-1)))))</f>
        <v/>
      </c>
      <c r="BR11" s="121">
        <f>IF(OR($C11="",$B$2="",$D$2=0),0,IF(BR$3&lt;0,0,N(INDEX('CURVA PREVISION'!$A$1:$KZ$3000,$C11,10+3*MIN(BR$3,$D$2-1)))))</f>
        <v/>
      </c>
      <c r="BS11" s="121">
        <f>IF(OR($C11="",$B$2="",$D$2=0),0,IF(BS$3&lt;0,0,N(INDEX('CURVA PREVISION'!$A$1:$KZ$3000,$C11,10+3*MIN(BS$3,$D$2-1)))))</f>
        <v/>
      </c>
      <c r="BT11" s="121">
        <f>IF(OR($C11="",$B$2="",$D$2=0),0,IF(BT$3&lt;0,0,N(INDEX('CURVA PREVISION'!$A$1:$KZ$3000,$C11,10+3*MIN(BT$3,$D$2-1)))))</f>
        <v/>
      </c>
      <c r="BU11" s="121">
        <f>IF(OR($C11="",$B$2="",$D$2=0),0,IF(BU$3&lt;0,0,N(INDEX('CURVA PREVISION'!$A$1:$KZ$3000,$C11,10+3*MIN(BU$3,$D$2-1)))))</f>
        <v/>
      </c>
      <c r="BV11" s="121">
        <f>IF(OR($C11="",$B$2="",$D$2=0),0,IF(BV$3&lt;0,0,N(INDEX('CURVA PREVISION'!$A$1:$KZ$3000,$C11,10+3*MIN(BV$3,$D$2-1)))))</f>
        <v/>
      </c>
      <c r="BW11" s="121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8">
        <f>IFERROR(MATCH(A12,'CURVA PREVISION'!$B$1:$B$3000,0),"")</f>
        <v/>
      </c>
      <c r="D12" s="121">
        <f>IF(OR($C12="",$B$2="",$D$2=0),0,IF(D$3&lt;0,0,N(INDEX('CURVA PREVISION'!$A$1:$KZ$3000,$C12,10+3*MIN(D$3,$D$2-1)))))</f>
        <v/>
      </c>
      <c r="E12" s="121">
        <f>IF(OR($C12="",$B$2="",$D$2=0),0,IF(E$3&lt;0,0,N(INDEX('CURVA PREVISION'!$A$1:$KZ$3000,$C12,10+3*MIN(E$3,$D$2-1)))))</f>
        <v/>
      </c>
      <c r="F12" s="121">
        <f>IF(OR($C12="",$B$2="",$D$2=0),0,IF(F$3&lt;0,0,N(INDEX('CURVA PREVISION'!$A$1:$KZ$3000,$C12,10+3*MIN(F$3,$D$2-1)))))</f>
        <v/>
      </c>
      <c r="G12" s="121">
        <f>IF(OR($C12="",$B$2="",$D$2=0),0,IF(G$3&lt;0,0,N(INDEX('CURVA PREVISION'!$A$1:$KZ$3000,$C12,10+3*MIN(G$3,$D$2-1)))))</f>
        <v/>
      </c>
      <c r="H12" s="121">
        <f>IF(OR($C12="",$B$2="",$D$2=0),0,IF(H$3&lt;0,0,N(INDEX('CURVA PREVISION'!$A$1:$KZ$3000,$C12,10+3*MIN(H$3,$D$2-1)))))</f>
        <v/>
      </c>
      <c r="I12" s="121">
        <f>IF(OR($C12="",$B$2="",$D$2=0),0,IF(I$3&lt;0,0,N(INDEX('CURVA PREVISION'!$A$1:$KZ$3000,$C12,10+3*MIN(I$3,$D$2-1)))))</f>
        <v/>
      </c>
      <c r="J12" s="121">
        <f>IF(OR($C12="",$B$2="",$D$2=0),0,IF(J$3&lt;0,0,N(INDEX('CURVA PREVISION'!$A$1:$KZ$3000,$C12,10+3*MIN(J$3,$D$2-1)))))</f>
        <v/>
      </c>
      <c r="K12" s="121">
        <f>IF(OR($C12="",$B$2="",$D$2=0),0,IF(K$3&lt;0,0,N(INDEX('CURVA PREVISION'!$A$1:$KZ$3000,$C12,10+3*MIN(K$3,$D$2-1)))))</f>
        <v/>
      </c>
      <c r="L12" s="121">
        <f>IF(OR($C12="",$B$2="",$D$2=0),0,IF(L$3&lt;0,0,N(INDEX('CURVA PREVISION'!$A$1:$KZ$3000,$C12,10+3*MIN(L$3,$D$2-1)))))</f>
        <v/>
      </c>
      <c r="M12" s="121">
        <f>IF(OR($C12="",$B$2="",$D$2=0),0,IF(M$3&lt;0,0,N(INDEX('CURVA PREVISION'!$A$1:$KZ$3000,$C12,10+3*MIN(M$3,$D$2-1)))))</f>
        <v/>
      </c>
      <c r="N12" s="121">
        <f>IF(OR($C12="",$B$2="",$D$2=0),0,IF(N$3&lt;0,0,N(INDEX('CURVA PREVISION'!$A$1:$KZ$3000,$C12,10+3*MIN(N$3,$D$2-1)))))</f>
        <v/>
      </c>
      <c r="O12" s="121">
        <f>IF(OR($C12="",$B$2="",$D$2=0),0,IF(O$3&lt;0,0,N(INDEX('CURVA PREVISION'!$A$1:$KZ$3000,$C12,10+3*MIN(O$3,$D$2-1)))))</f>
        <v/>
      </c>
      <c r="P12" s="121">
        <f>IF(OR($C12="",$B$2="",$D$2=0),0,IF(P$3&lt;0,0,N(INDEX('CURVA PREVISION'!$A$1:$KZ$3000,$C12,10+3*MIN(P$3,$D$2-1)))))</f>
        <v/>
      </c>
      <c r="Q12" s="121">
        <f>IF(OR($C12="",$B$2="",$D$2=0),0,IF(Q$3&lt;0,0,N(INDEX('CURVA PREVISION'!$A$1:$KZ$3000,$C12,10+3*MIN(Q$3,$D$2-1)))))</f>
        <v/>
      </c>
      <c r="R12" s="121">
        <f>IF(OR($C12="",$B$2="",$D$2=0),0,IF(R$3&lt;0,0,N(INDEX('CURVA PREVISION'!$A$1:$KZ$3000,$C12,10+3*MIN(R$3,$D$2-1)))))</f>
        <v/>
      </c>
      <c r="S12" s="121">
        <f>IF(OR($C12="",$B$2="",$D$2=0),0,IF(S$3&lt;0,0,N(INDEX('CURVA PREVISION'!$A$1:$KZ$3000,$C12,10+3*MIN(S$3,$D$2-1)))))</f>
        <v/>
      </c>
      <c r="T12" s="121">
        <f>IF(OR($C12="",$B$2="",$D$2=0),0,IF(T$3&lt;0,0,N(INDEX('CURVA PREVISION'!$A$1:$KZ$3000,$C12,10+3*MIN(T$3,$D$2-1)))))</f>
        <v/>
      </c>
      <c r="U12" s="121">
        <f>IF(OR($C12="",$B$2="",$D$2=0),0,IF(U$3&lt;0,0,N(INDEX('CURVA PREVISION'!$A$1:$KZ$3000,$C12,10+3*MIN(U$3,$D$2-1)))))</f>
        <v/>
      </c>
      <c r="V12" s="121">
        <f>IF(OR($C12="",$B$2="",$D$2=0),0,IF(V$3&lt;0,0,N(INDEX('CURVA PREVISION'!$A$1:$KZ$3000,$C12,10+3*MIN(V$3,$D$2-1)))))</f>
        <v/>
      </c>
      <c r="W12" s="121">
        <f>IF(OR($C12="",$B$2="",$D$2=0),0,IF(W$3&lt;0,0,N(INDEX('CURVA PREVISION'!$A$1:$KZ$3000,$C12,10+3*MIN(W$3,$D$2-1)))))</f>
        <v/>
      </c>
      <c r="X12" s="121">
        <f>IF(OR($C12="",$B$2="",$D$2=0),0,IF(X$3&lt;0,0,N(INDEX('CURVA PREVISION'!$A$1:$KZ$3000,$C12,10+3*MIN(X$3,$D$2-1)))))</f>
        <v/>
      </c>
      <c r="Y12" s="121">
        <f>IF(OR($C12="",$B$2="",$D$2=0),0,IF(Y$3&lt;0,0,N(INDEX('CURVA PREVISION'!$A$1:$KZ$3000,$C12,10+3*MIN(Y$3,$D$2-1)))))</f>
        <v/>
      </c>
      <c r="Z12" s="121">
        <f>IF(OR($C12="",$B$2="",$D$2=0),0,IF(Z$3&lt;0,0,N(INDEX('CURVA PREVISION'!$A$1:$KZ$3000,$C12,10+3*MIN(Z$3,$D$2-1)))))</f>
        <v/>
      </c>
      <c r="AA12" s="121">
        <f>IF(OR($C12="",$B$2="",$D$2=0),0,IF(AA$3&lt;0,0,N(INDEX('CURVA PREVISION'!$A$1:$KZ$3000,$C12,10+3*MIN(AA$3,$D$2-1)))))</f>
        <v/>
      </c>
      <c r="AB12" s="121">
        <f>IF(OR($C12="",$B$2="",$D$2=0),0,IF(AB$3&lt;0,0,N(INDEX('CURVA PREVISION'!$A$1:$KZ$3000,$C12,10+3*MIN(AB$3,$D$2-1)))))</f>
        <v/>
      </c>
      <c r="AC12" s="121">
        <f>IF(OR($C12="",$B$2="",$D$2=0),0,IF(AC$3&lt;0,0,N(INDEX('CURVA PREVISION'!$A$1:$KZ$3000,$C12,10+3*MIN(AC$3,$D$2-1)))))</f>
        <v/>
      </c>
      <c r="AD12" s="121">
        <f>IF(OR($C12="",$B$2="",$D$2=0),0,IF(AD$3&lt;0,0,N(INDEX('CURVA PREVISION'!$A$1:$KZ$3000,$C12,10+3*MIN(AD$3,$D$2-1)))))</f>
        <v/>
      </c>
      <c r="AE12" s="121">
        <f>IF(OR($C12="",$B$2="",$D$2=0),0,IF(AE$3&lt;0,0,N(INDEX('CURVA PREVISION'!$A$1:$KZ$3000,$C12,10+3*MIN(AE$3,$D$2-1)))))</f>
        <v/>
      </c>
      <c r="AF12" s="121">
        <f>IF(OR($C12="",$B$2="",$D$2=0),0,IF(AF$3&lt;0,0,N(INDEX('CURVA PREVISION'!$A$1:$KZ$3000,$C12,10+3*MIN(AF$3,$D$2-1)))))</f>
        <v/>
      </c>
      <c r="AG12" s="121">
        <f>IF(OR($C12="",$B$2="",$D$2=0),0,IF(AG$3&lt;0,0,N(INDEX('CURVA PREVISION'!$A$1:$KZ$3000,$C12,10+3*MIN(AG$3,$D$2-1)))))</f>
        <v/>
      </c>
      <c r="AH12" s="121">
        <f>IF(OR($C12="",$B$2="",$D$2=0),0,IF(AH$3&lt;0,0,N(INDEX('CURVA PREVISION'!$A$1:$KZ$3000,$C12,10+3*MIN(AH$3,$D$2-1)))))</f>
        <v/>
      </c>
      <c r="AI12" s="121">
        <f>IF(OR($C12="",$B$2="",$D$2=0),0,IF(AI$3&lt;0,0,N(INDEX('CURVA PREVISION'!$A$1:$KZ$3000,$C12,10+3*MIN(AI$3,$D$2-1)))))</f>
        <v/>
      </c>
      <c r="AJ12" s="121">
        <f>IF(OR($C12="",$B$2="",$D$2=0),0,IF(AJ$3&lt;0,0,N(INDEX('CURVA PREVISION'!$A$1:$KZ$3000,$C12,10+3*MIN(AJ$3,$D$2-1)))))</f>
        <v/>
      </c>
      <c r="AK12" s="121">
        <f>IF(OR($C12="",$B$2="",$D$2=0),0,IF(AK$3&lt;0,0,N(INDEX('CURVA PREVISION'!$A$1:$KZ$3000,$C12,10+3*MIN(AK$3,$D$2-1)))))</f>
        <v/>
      </c>
      <c r="AL12" s="121">
        <f>IF(OR($C12="",$B$2="",$D$2=0),0,IF(AL$3&lt;0,0,N(INDEX('CURVA PREVISION'!$A$1:$KZ$3000,$C12,10+3*MIN(AL$3,$D$2-1)))))</f>
        <v/>
      </c>
      <c r="AM12" s="121">
        <f>IF(OR($C12="",$B$2="",$D$2=0),0,IF(AM$3&lt;0,0,N(INDEX('CURVA PREVISION'!$A$1:$KZ$3000,$C12,10+3*MIN(AM$3,$D$2-1)))))</f>
        <v/>
      </c>
      <c r="AN12" s="121">
        <f>IF(OR($C12="",$B$2="",$D$2=0),0,IF(AN$3&lt;0,0,N(INDEX('CURVA PREVISION'!$A$1:$KZ$3000,$C12,10+3*MIN(AN$3,$D$2-1)))))</f>
        <v/>
      </c>
      <c r="AO12" s="121">
        <f>IF(OR($C12="",$B$2="",$D$2=0),0,IF(AO$3&lt;0,0,N(INDEX('CURVA PREVISION'!$A$1:$KZ$3000,$C12,10+3*MIN(AO$3,$D$2-1)))))</f>
        <v/>
      </c>
      <c r="AP12" s="121">
        <f>IF(OR($C12="",$B$2="",$D$2=0),0,IF(AP$3&lt;0,0,N(INDEX('CURVA PREVISION'!$A$1:$KZ$3000,$C12,10+3*MIN(AP$3,$D$2-1)))))</f>
        <v/>
      </c>
      <c r="AQ12" s="121">
        <f>IF(OR($C12="",$B$2="",$D$2=0),0,IF(AQ$3&lt;0,0,N(INDEX('CURVA PREVISION'!$A$1:$KZ$3000,$C12,10+3*MIN(AQ$3,$D$2-1)))))</f>
        <v/>
      </c>
      <c r="AR12" s="121">
        <f>IF(OR($C12="",$B$2="",$D$2=0),0,IF(AR$3&lt;0,0,N(INDEX('CURVA PREVISION'!$A$1:$KZ$3000,$C12,10+3*MIN(AR$3,$D$2-1)))))</f>
        <v/>
      </c>
      <c r="AS12" s="121">
        <f>IF(OR($C12="",$B$2="",$D$2=0),0,IF(AS$3&lt;0,0,N(INDEX('CURVA PREVISION'!$A$1:$KZ$3000,$C12,10+3*MIN(AS$3,$D$2-1)))))</f>
        <v/>
      </c>
      <c r="AT12" s="121">
        <f>IF(OR($C12="",$B$2="",$D$2=0),0,IF(AT$3&lt;0,0,N(INDEX('CURVA PREVISION'!$A$1:$KZ$3000,$C12,10+3*MIN(AT$3,$D$2-1)))))</f>
        <v/>
      </c>
      <c r="AU12" s="121">
        <f>IF(OR($C12="",$B$2="",$D$2=0),0,IF(AU$3&lt;0,0,N(INDEX('CURVA PREVISION'!$A$1:$KZ$3000,$C12,10+3*MIN(AU$3,$D$2-1)))))</f>
        <v/>
      </c>
      <c r="AV12" s="121">
        <f>IF(OR($C12="",$B$2="",$D$2=0),0,IF(AV$3&lt;0,0,N(INDEX('CURVA PREVISION'!$A$1:$KZ$3000,$C12,10+3*MIN(AV$3,$D$2-1)))))</f>
        <v/>
      </c>
      <c r="AW12" s="121">
        <f>IF(OR($C12="",$B$2="",$D$2=0),0,IF(AW$3&lt;0,0,N(INDEX('CURVA PREVISION'!$A$1:$KZ$3000,$C12,10+3*MIN(AW$3,$D$2-1)))))</f>
        <v/>
      </c>
      <c r="AX12" s="121">
        <f>IF(OR($C12="",$B$2="",$D$2=0),0,IF(AX$3&lt;0,0,N(INDEX('CURVA PREVISION'!$A$1:$KZ$3000,$C12,10+3*MIN(AX$3,$D$2-1)))))</f>
        <v/>
      </c>
      <c r="AY12" s="121">
        <f>IF(OR($C12="",$B$2="",$D$2=0),0,IF(AY$3&lt;0,0,N(INDEX('CURVA PREVISION'!$A$1:$KZ$3000,$C12,10+3*MIN(AY$3,$D$2-1)))))</f>
        <v/>
      </c>
      <c r="AZ12" s="121">
        <f>IF(OR($C12="",$B$2="",$D$2=0),0,IF(AZ$3&lt;0,0,N(INDEX('CURVA PREVISION'!$A$1:$KZ$3000,$C12,10+3*MIN(AZ$3,$D$2-1)))))</f>
        <v/>
      </c>
      <c r="BA12" s="121">
        <f>IF(OR($C12="",$B$2="",$D$2=0),0,IF(BA$3&lt;0,0,N(INDEX('CURVA PREVISION'!$A$1:$KZ$3000,$C12,10+3*MIN(BA$3,$D$2-1)))))</f>
        <v/>
      </c>
      <c r="BB12" s="121">
        <f>IF(OR($C12="",$B$2="",$D$2=0),0,IF(BB$3&lt;0,0,N(INDEX('CURVA PREVISION'!$A$1:$KZ$3000,$C12,10+3*MIN(BB$3,$D$2-1)))))</f>
        <v/>
      </c>
      <c r="BC12" s="121">
        <f>IF(OR($C12="",$B$2="",$D$2=0),0,IF(BC$3&lt;0,0,N(INDEX('CURVA PREVISION'!$A$1:$KZ$3000,$C12,10+3*MIN(BC$3,$D$2-1)))))</f>
        <v/>
      </c>
      <c r="BD12" s="121">
        <f>IF(OR($C12="",$B$2="",$D$2=0),0,IF(BD$3&lt;0,0,N(INDEX('CURVA PREVISION'!$A$1:$KZ$3000,$C12,10+3*MIN(BD$3,$D$2-1)))))</f>
        <v/>
      </c>
      <c r="BE12" s="121">
        <f>IF(OR($C12="",$B$2="",$D$2=0),0,IF(BE$3&lt;0,0,N(INDEX('CURVA PREVISION'!$A$1:$KZ$3000,$C12,10+3*MIN(BE$3,$D$2-1)))))</f>
        <v/>
      </c>
      <c r="BF12" s="121">
        <f>IF(OR($C12="",$B$2="",$D$2=0),0,IF(BF$3&lt;0,0,N(INDEX('CURVA PREVISION'!$A$1:$KZ$3000,$C12,10+3*MIN(BF$3,$D$2-1)))))</f>
        <v/>
      </c>
      <c r="BG12" s="121">
        <f>IF(OR($C12="",$B$2="",$D$2=0),0,IF(BG$3&lt;0,0,N(INDEX('CURVA PREVISION'!$A$1:$KZ$3000,$C12,10+3*MIN(BG$3,$D$2-1)))))</f>
        <v/>
      </c>
      <c r="BH12" s="121">
        <f>IF(OR($C12="",$B$2="",$D$2=0),0,IF(BH$3&lt;0,0,N(INDEX('CURVA PREVISION'!$A$1:$KZ$3000,$C12,10+3*MIN(BH$3,$D$2-1)))))</f>
        <v/>
      </c>
      <c r="BI12" s="121">
        <f>IF(OR($C12="",$B$2="",$D$2=0),0,IF(BI$3&lt;0,0,N(INDEX('CURVA PREVISION'!$A$1:$KZ$3000,$C12,10+3*MIN(BI$3,$D$2-1)))))</f>
        <v/>
      </c>
      <c r="BJ12" s="121">
        <f>IF(OR($C12="",$B$2="",$D$2=0),0,IF(BJ$3&lt;0,0,N(INDEX('CURVA PREVISION'!$A$1:$KZ$3000,$C12,10+3*MIN(BJ$3,$D$2-1)))))</f>
        <v/>
      </c>
      <c r="BK12" s="121">
        <f>IF(OR($C12="",$B$2="",$D$2=0),0,IF(BK$3&lt;0,0,N(INDEX('CURVA PREVISION'!$A$1:$KZ$3000,$C12,10+3*MIN(BK$3,$D$2-1)))))</f>
        <v/>
      </c>
      <c r="BL12" s="121">
        <f>IF(OR($C12="",$B$2="",$D$2=0),0,IF(BL$3&lt;0,0,N(INDEX('CURVA PREVISION'!$A$1:$KZ$3000,$C12,10+3*MIN(BL$3,$D$2-1)))))</f>
        <v/>
      </c>
      <c r="BM12" s="121">
        <f>IF(OR($C12="",$B$2="",$D$2=0),0,IF(BM$3&lt;0,0,N(INDEX('CURVA PREVISION'!$A$1:$KZ$3000,$C12,10+3*MIN(BM$3,$D$2-1)))))</f>
        <v/>
      </c>
      <c r="BN12" s="121">
        <f>IF(OR($C12="",$B$2="",$D$2=0),0,IF(BN$3&lt;0,0,N(INDEX('CURVA PREVISION'!$A$1:$KZ$3000,$C12,10+3*MIN(BN$3,$D$2-1)))))</f>
        <v/>
      </c>
      <c r="BO12" s="121">
        <f>IF(OR($C12="",$B$2="",$D$2=0),0,IF(BO$3&lt;0,0,N(INDEX('CURVA PREVISION'!$A$1:$KZ$3000,$C12,10+3*MIN(BO$3,$D$2-1)))))</f>
        <v/>
      </c>
      <c r="BP12" s="121">
        <f>IF(OR($C12="",$B$2="",$D$2=0),0,IF(BP$3&lt;0,0,N(INDEX('CURVA PREVISION'!$A$1:$KZ$3000,$C12,10+3*MIN(BP$3,$D$2-1)))))</f>
        <v/>
      </c>
      <c r="BQ12" s="121">
        <f>IF(OR($C12="",$B$2="",$D$2=0),0,IF(BQ$3&lt;0,0,N(INDEX('CURVA PREVISION'!$A$1:$KZ$3000,$C12,10+3*MIN(BQ$3,$D$2-1)))))</f>
        <v/>
      </c>
      <c r="BR12" s="121">
        <f>IF(OR($C12="",$B$2="",$D$2=0),0,IF(BR$3&lt;0,0,N(INDEX('CURVA PREVISION'!$A$1:$KZ$3000,$C12,10+3*MIN(BR$3,$D$2-1)))))</f>
        <v/>
      </c>
      <c r="BS12" s="121">
        <f>IF(OR($C12="",$B$2="",$D$2=0),0,IF(BS$3&lt;0,0,N(INDEX('CURVA PREVISION'!$A$1:$KZ$3000,$C12,10+3*MIN(BS$3,$D$2-1)))))</f>
        <v/>
      </c>
      <c r="BT12" s="121">
        <f>IF(OR($C12="",$B$2="",$D$2=0),0,IF(BT$3&lt;0,0,N(INDEX('CURVA PREVISION'!$A$1:$KZ$3000,$C12,10+3*MIN(BT$3,$D$2-1)))))</f>
        <v/>
      </c>
      <c r="BU12" s="121">
        <f>IF(OR($C12="",$B$2="",$D$2=0),0,IF(BU$3&lt;0,0,N(INDEX('CURVA PREVISION'!$A$1:$KZ$3000,$C12,10+3*MIN(BU$3,$D$2-1)))))</f>
        <v/>
      </c>
      <c r="BV12" s="121">
        <f>IF(OR($C12="",$B$2="",$D$2=0),0,IF(BV$3&lt;0,0,N(INDEX('CURVA PREVISION'!$A$1:$KZ$3000,$C12,10+3*MIN(BV$3,$D$2-1)))))</f>
        <v/>
      </c>
      <c r="BW12" s="121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8">
        <f>IFERROR(MATCH(A13,'CURVA PREVISION'!$B$1:$B$3000,0),"")</f>
        <v/>
      </c>
      <c r="D13" s="121">
        <f>IF(OR($C13="",$B$2="",$D$2=0),0,IF(D$3&lt;0,0,N(INDEX('CURVA PREVISION'!$A$1:$KZ$3000,$C13,10+3*MIN(D$3,$D$2-1)))))</f>
        <v/>
      </c>
      <c r="E13" s="121">
        <f>IF(OR($C13="",$B$2="",$D$2=0),0,IF(E$3&lt;0,0,N(INDEX('CURVA PREVISION'!$A$1:$KZ$3000,$C13,10+3*MIN(E$3,$D$2-1)))))</f>
        <v/>
      </c>
      <c r="F13" s="121">
        <f>IF(OR($C13="",$B$2="",$D$2=0),0,IF(F$3&lt;0,0,N(INDEX('CURVA PREVISION'!$A$1:$KZ$3000,$C13,10+3*MIN(F$3,$D$2-1)))))</f>
        <v/>
      </c>
      <c r="G13" s="121">
        <f>IF(OR($C13="",$B$2="",$D$2=0),0,IF(G$3&lt;0,0,N(INDEX('CURVA PREVISION'!$A$1:$KZ$3000,$C13,10+3*MIN(G$3,$D$2-1)))))</f>
        <v/>
      </c>
      <c r="H13" s="121">
        <f>IF(OR($C13="",$B$2="",$D$2=0),0,IF(H$3&lt;0,0,N(INDEX('CURVA PREVISION'!$A$1:$KZ$3000,$C13,10+3*MIN(H$3,$D$2-1)))))</f>
        <v/>
      </c>
      <c r="I13" s="121">
        <f>IF(OR($C13="",$B$2="",$D$2=0),0,IF(I$3&lt;0,0,N(INDEX('CURVA PREVISION'!$A$1:$KZ$3000,$C13,10+3*MIN(I$3,$D$2-1)))))</f>
        <v/>
      </c>
      <c r="J13" s="121">
        <f>IF(OR($C13="",$B$2="",$D$2=0),0,IF(J$3&lt;0,0,N(INDEX('CURVA PREVISION'!$A$1:$KZ$3000,$C13,10+3*MIN(J$3,$D$2-1)))))</f>
        <v/>
      </c>
      <c r="K13" s="121">
        <f>IF(OR($C13="",$B$2="",$D$2=0),0,IF(K$3&lt;0,0,N(INDEX('CURVA PREVISION'!$A$1:$KZ$3000,$C13,10+3*MIN(K$3,$D$2-1)))))</f>
        <v/>
      </c>
      <c r="L13" s="121">
        <f>IF(OR($C13="",$B$2="",$D$2=0),0,IF(L$3&lt;0,0,N(INDEX('CURVA PREVISION'!$A$1:$KZ$3000,$C13,10+3*MIN(L$3,$D$2-1)))))</f>
        <v/>
      </c>
      <c r="M13" s="121">
        <f>IF(OR($C13="",$B$2="",$D$2=0),0,IF(M$3&lt;0,0,N(INDEX('CURVA PREVISION'!$A$1:$KZ$3000,$C13,10+3*MIN(M$3,$D$2-1)))))</f>
        <v/>
      </c>
      <c r="N13" s="121">
        <f>IF(OR($C13="",$B$2="",$D$2=0),0,IF(N$3&lt;0,0,N(INDEX('CURVA PREVISION'!$A$1:$KZ$3000,$C13,10+3*MIN(N$3,$D$2-1)))))</f>
        <v/>
      </c>
      <c r="O13" s="121">
        <f>IF(OR($C13="",$B$2="",$D$2=0),0,IF(O$3&lt;0,0,N(INDEX('CURVA PREVISION'!$A$1:$KZ$3000,$C13,10+3*MIN(O$3,$D$2-1)))))</f>
        <v/>
      </c>
      <c r="P13" s="121">
        <f>IF(OR($C13="",$B$2="",$D$2=0),0,IF(P$3&lt;0,0,N(INDEX('CURVA PREVISION'!$A$1:$KZ$3000,$C13,10+3*MIN(P$3,$D$2-1)))))</f>
        <v/>
      </c>
      <c r="Q13" s="121">
        <f>IF(OR($C13="",$B$2="",$D$2=0),0,IF(Q$3&lt;0,0,N(INDEX('CURVA PREVISION'!$A$1:$KZ$3000,$C13,10+3*MIN(Q$3,$D$2-1)))))</f>
        <v/>
      </c>
      <c r="R13" s="121">
        <f>IF(OR($C13="",$B$2="",$D$2=0),0,IF(R$3&lt;0,0,N(INDEX('CURVA PREVISION'!$A$1:$KZ$3000,$C13,10+3*MIN(R$3,$D$2-1)))))</f>
        <v/>
      </c>
      <c r="S13" s="121">
        <f>IF(OR($C13="",$B$2="",$D$2=0),0,IF(S$3&lt;0,0,N(INDEX('CURVA PREVISION'!$A$1:$KZ$3000,$C13,10+3*MIN(S$3,$D$2-1)))))</f>
        <v/>
      </c>
      <c r="T13" s="121">
        <f>IF(OR($C13="",$B$2="",$D$2=0),0,IF(T$3&lt;0,0,N(INDEX('CURVA PREVISION'!$A$1:$KZ$3000,$C13,10+3*MIN(T$3,$D$2-1)))))</f>
        <v/>
      </c>
      <c r="U13" s="121">
        <f>IF(OR($C13="",$B$2="",$D$2=0),0,IF(U$3&lt;0,0,N(INDEX('CURVA PREVISION'!$A$1:$KZ$3000,$C13,10+3*MIN(U$3,$D$2-1)))))</f>
        <v/>
      </c>
      <c r="V13" s="121">
        <f>IF(OR($C13="",$B$2="",$D$2=0),0,IF(V$3&lt;0,0,N(INDEX('CURVA PREVISION'!$A$1:$KZ$3000,$C13,10+3*MIN(V$3,$D$2-1)))))</f>
        <v/>
      </c>
      <c r="W13" s="121">
        <f>IF(OR($C13="",$B$2="",$D$2=0),0,IF(W$3&lt;0,0,N(INDEX('CURVA PREVISION'!$A$1:$KZ$3000,$C13,10+3*MIN(W$3,$D$2-1)))))</f>
        <v/>
      </c>
      <c r="X13" s="121">
        <f>IF(OR($C13="",$B$2="",$D$2=0),0,IF(X$3&lt;0,0,N(INDEX('CURVA PREVISION'!$A$1:$KZ$3000,$C13,10+3*MIN(X$3,$D$2-1)))))</f>
        <v/>
      </c>
      <c r="Y13" s="121">
        <f>IF(OR($C13="",$B$2="",$D$2=0),0,IF(Y$3&lt;0,0,N(INDEX('CURVA PREVISION'!$A$1:$KZ$3000,$C13,10+3*MIN(Y$3,$D$2-1)))))</f>
        <v/>
      </c>
      <c r="Z13" s="121">
        <f>IF(OR($C13="",$B$2="",$D$2=0),0,IF(Z$3&lt;0,0,N(INDEX('CURVA PREVISION'!$A$1:$KZ$3000,$C13,10+3*MIN(Z$3,$D$2-1)))))</f>
        <v/>
      </c>
      <c r="AA13" s="121">
        <f>IF(OR($C13="",$B$2="",$D$2=0),0,IF(AA$3&lt;0,0,N(INDEX('CURVA PREVISION'!$A$1:$KZ$3000,$C13,10+3*MIN(AA$3,$D$2-1)))))</f>
        <v/>
      </c>
      <c r="AB13" s="121">
        <f>IF(OR($C13="",$B$2="",$D$2=0),0,IF(AB$3&lt;0,0,N(INDEX('CURVA PREVISION'!$A$1:$KZ$3000,$C13,10+3*MIN(AB$3,$D$2-1)))))</f>
        <v/>
      </c>
      <c r="AC13" s="121">
        <f>IF(OR($C13="",$B$2="",$D$2=0),0,IF(AC$3&lt;0,0,N(INDEX('CURVA PREVISION'!$A$1:$KZ$3000,$C13,10+3*MIN(AC$3,$D$2-1)))))</f>
        <v/>
      </c>
      <c r="AD13" s="121">
        <f>IF(OR($C13="",$B$2="",$D$2=0),0,IF(AD$3&lt;0,0,N(INDEX('CURVA PREVISION'!$A$1:$KZ$3000,$C13,10+3*MIN(AD$3,$D$2-1)))))</f>
        <v/>
      </c>
      <c r="AE13" s="121">
        <f>IF(OR($C13="",$B$2="",$D$2=0),0,IF(AE$3&lt;0,0,N(INDEX('CURVA PREVISION'!$A$1:$KZ$3000,$C13,10+3*MIN(AE$3,$D$2-1)))))</f>
        <v/>
      </c>
      <c r="AF13" s="121">
        <f>IF(OR($C13="",$B$2="",$D$2=0),0,IF(AF$3&lt;0,0,N(INDEX('CURVA PREVISION'!$A$1:$KZ$3000,$C13,10+3*MIN(AF$3,$D$2-1)))))</f>
        <v/>
      </c>
      <c r="AG13" s="121">
        <f>IF(OR($C13="",$B$2="",$D$2=0),0,IF(AG$3&lt;0,0,N(INDEX('CURVA PREVISION'!$A$1:$KZ$3000,$C13,10+3*MIN(AG$3,$D$2-1)))))</f>
        <v/>
      </c>
      <c r="AH13" s="121">
        <f>IF(OR($C13="",$B$2="",$D$2=0),0,IF(AH$3&lt;0,0,N(INDEX('CURVA PREVISION'!$A$1:$KZ$3000,$C13,10+3*MIN(AH$3,$D$2-1)))))</f>
        <v/>
      </c>
      <c r="AI13" s="121">
        <f>IF(OR($C13="",$B$2="",$D$2=0),0,IF(AI$3&lt;0,0,N(INDEX('CURVA PREVISION'!$A$1:$KZ$3000,$C13,10+3*MIN(AI$3,$D$2-1)))))</f>
        <v/>
      </c>
      <c r="AJ13" s="121">
        <f>IF(OR($C13="",$B$2="",$D$2=0),0,IF(AJ$3&lt;0,0,N(INDEX('CURVA PREVISION'!$A$1:$KZ$3000,$C13,10+3*MIN(AJ$3,$D$2-1)))))</f>
        <v/>
      </c>
      <c r="AK13" s="121">
        <f>IF(OR($C13="",$B$2="",$D$2=0),0,IF(AK$3&lt;0,0,N(INDEX('CURVA PREVISION'!$A$1:$KZ$3000,$C13,10+3*MIN(AK$3,$D$2-1)))))</f>
        <v/>
      </c>
      <c r="AL13" s="121">
        <f>IF(OR($C13="",$B$2="",$D$2=0),0,IF(AL$3&lt;0,0,N(INDEX('CURVA PREVISION'!$A$1:$KZ$3000,$C13,10+3*MIN(AL$3,$D$2-1)))))</f>
        <v/>
      </c>
      <c r="AM13" s="121">
        <f>IF(OR($C13="",$B$2="",$D$2=0),0,IF(AM$3&lt;0,0,N(INDEX('CURVA PREVISION'!$A$1:$KZ$3000,$C13,10+3*MIN(AM$3,$D$2-1)))))</f>
        <v/>
      </c>
      <c r="AN13" s="121">
        <f>IF(OR($C13="",$B$2="",$D$2=0),0,IF(AN$3&lt;0,0,N(INDEX('CURVA PREVISION'!$A$1:$KZ$3000,$C13,10+3*MIN(AN$3,$D$2-1)))))</f>
        <v/>
      </c>
      <c r="AO13" s="121">
        <f>IF(OR($C13="",$B$2="",$D$2=0),0,IF(AO$3&lt;0,0,N(INDEX('CURVA PREVISION'!$A$1:$KZ$3000,$C13,10+3*MIN(AO$3,$D$2-1)))))</f>
        <v/>
      </c>
      <c r="AP13" s="121">
        <f>IF(OR($C13="",$B$2="",$D$2=0),0,IF(AP$3&lt;0,0,N(INDEX('CURVA PREVISION'!$A$1:$KZ$3000,$C13,10+3*MIN(AP$3,$D$2-1)))))</f>
        <v/>
      </c>
      <c r="AQ13" s="121">
        <f>IF(OR($C13="",$B$2="",$D$2=0),0,IF(AQ$3&lt;0,0,N(INDEX('CURVA PREVISION'!$A$1:$KZ$3000,$C13,10+3*MIN(AQ$3,$D$2-1)))))</f>
        <v/>
      </c>
      <c r="AR13" s="121">
        <f>IF(OR($C13="",$B$2="",$D$2=0),0,IF(AR$3&lt;0,0,N(INDEX('CURVA PREVISION'!$A$1:$KZ$3000,$C13,10+3*MIN(AR$3,$D$2-1)))))</f>
        <v/>
      </c>
      <c r="AS13" s="121">
        <f>IF(OR($C13="",$B$2="",$D$2=0),0,IF(AS$3&lt;0,0,N(INDEX('CURVA PREVISION'!$A$1:$KZ$3000,$C13,10+3*MIN(AS$3,$D$2-1)))))</f>
        <v/>
      </c>
      <c r="AT13" s="121">
        <f>IF(OR($C13="",$B$2="",$D$2=0),0,IF(AT$3&lt;0,0,N(INDEX('CURVA PREVISION'!$A$1:$KZ$3000,$C13,10+3*MIN(AT$3,$D$2-1)))))</f>
        <v/>
      </c>
      <c r="AU13" s="121">
        <f>IF(OR($C13="",$B$2="",$D$2=0),0,IF(AU$3&lt;0,0,N(INDEX('CURVA PREVISION'!$A$1:$KZ$3000,$C13,10+3*MIN(AU$3,$D$2-1)))))</f>
        <v/>
      </c>
      <c r="AV13" s="121">
        <f>IF(OR($C13="",$B$2="",$D$2=0),0,IF(AV$3&lt;0,0,N(INDEX('CURVA PREVISION'!$A$1:$KZ$3000,$C13,10+3*MIN(AV$3,$D$2-1)))))</f>
        <v/>
      </c>
      <c r="AW13" s="121">
        <f>IF(OR($C13="",$B$2="",$D$2=0),0,IF(AW$3&lt;0,0,N(INDEX('CURVA PREVISION'!$A$1:$KZ$3000,$C13,10+3*MIN(AW$3,$D$2-1)))))</f>
        <v/>
      </c>
      <c r="AX13" s="121">
        <f>IF(OR($C13="",$B$2="",$D$2=0),0,IF(AX$3&lt;0,0,N(INDEX('CURVA PREVISION'!$A$1:$KZ$3000,$C13,10+3*MIN(AX$3,$D$2-1)))))</f>
        <v/>
      </c>
      <c r="AY13" s="121">
        <f>IF(OR($C13="",$B$2="",$D$2=0),0,IF(AY$3&lt;0,0,N(INDEX('CURVA PREVISION'!$A$1:$KZ$3000,$C13,10+3*MIN(AY$3,$D$2-1)))))</f>
        <v/>
      </c>
      <c r="AZ13" s="121">
        <f>IF(OR($C13="",$B$2="",$D$2=0),0,IF(AZ$3&lt;0,0,N(INDEX('CURVA PREVISION'!$A$1:$KZ$3000,$C13,10+3*MIN(AZ$3,$D$2-1)))))</f>
        <v/>
      </c>
      <c r="BA13" s="121">
        <f>IF(OR($C13="",$B$2="",$D$2=0),0,IF(BA$3&lt;0,0,N(INDEX('CURVA PREVISION'!$A$1:$KZ$3000,$C13,10+3*MIN(BA$3,$D$2-1)))))</f>
        <v/>
      </c>
      <c r="BB13" s="121">
        <f>IF(OR($C13="",$B$2="",$D$2=0),0,IF(BB$3&lt;0,0,N(INDEX('CURVA PREVISION'!$A$1:$KZ$3000,$C13,10+3*MIN(BB$3,$D$2-1)))))</f>
        <v/>
      </c>
      <c r="BC13" s="121">
        <f>IF(OR($C13="",$B$2="",$D$2=0),0,IF(BC$3&lt;0,0,N(INDEX('CURVA PREVISION'!$A$1:$KZ$3000,$C13,10+3*MIN(BC$3,$D$2-1)))))</f>
        <v/>
      </c>
      <c r="BD13" s="121">
        <f>IF(OR($C13="",$B$2="",$D$2=0),0,IF(BD$3&lt;0,0,N(INDEX('CURVA PREVISION'!$A$1:$KZ$3000,$C13,10+3*MIN(BD$3,$D$2-1)))))</f>
        <v/>
      </c>
      <c r="BE13" s="121">
        <f>IF(OR($C13="",$B$2="",$D$2=0),0,IF(BE$3&lt;0,0,N(INDEX('CURVA PREVISION'!$A$1:$KZ$3000,$C13,10+3*MIN(BE$3,$D$2-1)))))</f>
        <v/>
      </c>
      <c r="BF13" s="121">
        <f>IF(OR($C13="",$B$2="",$D$2=0),0,IF(BF$3&lt;0,0,N(INDEX('CURVA PREVISION'!$A$1:$KZ$3000,$C13,10+3*MIN(BF$3,$D$2-1)))))</f>
        <v/>
      </c>
      <c r="BG13" s="121">
        <f>IF(OR($C13="",$B$2="",$D$2=0),0,IF(BG$3&lt;0,0,N(INDEX('CURVA PREVISION'!$A$1:$KZ$3000,$C13,10+3*MIN(BG$3,$D$2-1)))))</f>
        <v/>
      </c>
      <c r="BH13" s="121">
        <f>IF(OR($C13="",$B$2="",$D$2=0),0,IF(BH$3&lt;0,0,N(INDEX('CURVA PREVISION'!$A$1:$KZ$3000,$C13,10+3*MIN(BH$3,$D$2-1)))))</f>
        <v/>
      </c>
      <c r="BI13" s="121">
        <f>IF(OR($C13="",$B$2="",$D$2=0),0,IF(BI$3&lt;0,0,N(INDEX('CURVA PREVISION'!$A$1:$KZ$3000,$C13,10+3*MIN(BI$3,$D$2-1)))))</f>
        <v/>
      </c>
      <c r="BJ13" s="121">
        <f>IF(OR($C13="",$B$2="",$D$2=0),0,IF(BJ$3&lt;0,0,N(INDEX('CURVA PREVISION'!$A$1:$KZ$3000,$C13,10+3*MIN(BJ$3,$D$2-1)))))</f>
        <v/>
      </c>
      <c r="BK13" s="121">
        <f>IF(OR($C13="",$B$2="",$D$2=0),0,IF(BK$3&lt;0,0,N(INDEX('CURVA PREVISION'!$A$1:$KZ$3000,$C13,10+3*MIN(BK$3,$D$2-1)))))</f>
        <v/>
      </c>
      <c r="BL13" s="121">
        <f>IF(OR($C13="",$B$2="",$D$2=0),0,IF(BL$3&lt;0,0,N(INDEX('CURVA PREVISION'!$A$1:$KZ$3000,$C13,10+3*MIN(BL$3,$D$2-1)))))</f>
        <v/>
      </c>
      <c r="BM13" s="121">
        <f>IF(OR($C13="",$B$2="",$D$2=0),0,IF(BM$3&lt;0,0,N(INDEX('CURVA PREVISION'!$A$1:$KZ$3000,$C13,10+3*MIN(BM$3,$D$2-1)))))</f>
        <v/>
      </c>
      <c r="BN13" s="121">
        <f>IF(OR($C13="",$B$2="",$D$2=0),0,IF(BN$3&lt;0,0,N(INDEX('CURVA PREVISION'!$A$1:$KZ$3000,$C13,10+3*MIN(BN$3,$D$2-1)))))</f>
        <v/>
      </c>
      <c r="BO13" s="121">
        <f>IF(OR($C13="",$B$2="",$D$2=0),0,IF(BO$3&lt;0,0,N(INDEX('CURVA PREVISION'!$A$1:$KZ$3000,$C13,10+3*MIN(BO$3,$D$2-1)))))</f>
        <v/>
      </c>
      <c r="BP13" s="121">
        <f>IF(OR($C13="",$B$2="",$D$2=0),0,IF(BP$3&lt;0,0,N(INDEX('CURVA PREVISION'!$A$1:$KZ$3000,$C13,10+3*MIN(BP$3,$D$2-1)))))</f>
        <v/>
      </c>
      <c r="BQ13" s="121">
        <f>IF(OR($C13="",$B$2="",$D$2=0),0,IF(BQ$3&lt;0,0,N(INDEX('CURVA PREVISION'!$A$1:$KZ$3000,$C13,10+3*MIN(BQ$3,$D$2-1)))))</f>
        <v/>
      </c>
      <c r="BR13" s="121">
        <f>IF(OR($C13="",$B$2="",$D$2=0),0,IF(BR$3&lt;0,0,N(INDEX('CURVA PREVISION'!$A$1:$KZ$3000,$C13,10+3*MIN(BR$3,$D$2-1)))))</f>
        <v/>
      </c>
      <c r="BS13" s="121">
        <f>IF(OR($C13="",$B$2="",$D$2=0),0,IF(BS$3&lt;0,0,N(INDEX('CURVA PREVISION'!$A$1:$KZ$3000,$C13,10+3*MIN(BS$3,$D$2-1)))))</f>
        <v/>
      </c>
      <c r="BT13" s="121">
        <f>IF(OR($C13="",$B$2="",$D$2=0),0,IF(BT$3&lt;0,0,N(INDEX('CURVA PREVISION'!$A$1:$KZ$3000,$C13,10+3*MIN(BT$3,$D$2-1)))))</f>
        <v/>
      </c>
      <c r="BU13" s="121">
        <f>IF(OR($C13="",$B$2="",$D$2=0),0,IF(BU$3&lt;0,0,N(INDEX('CURVA PREVISION'!$A$1:$KZ$3000,$C13,10+3*MIN(BU$3,$D$2-1)))))</f>
        <v/>
      </c>
      <c r="BV13" s="121">
        <f>IF(OR($C13="",$B$2="",$D$2=0),0,IF(BV$3&lt;0,0,N(INDEX('CURVA PREVISION'!$A$1:$KZ$3000,$C13,10+3*MIN(BV$3,$D$2-1)))))</f>
        <v/>
      </c>
      <c r="BW13" s="121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8">
        <f>IFERROR(MATCH(A14,'CURVA PREVISION'!$B$1:$B$3000,0),"")</f>
        <v/>
      </c>
      <c r="D14" s="121">
        <f>IF(OR($C14="",$B$2="",$D$2=0),0,IF(D$3&lt;0,0,N(INDEX('CURVA PREVISION'!$A$1:$KZ$3000,$C14,10+3*MIN(D$3,$D$2-1)))))</f>
        <v/>
      </c>
      <c r="E14" s="121">
        <f>IF(OR($C14="",$B$2="",$D$2=0),0,IF(E$3&lt;0,0,N(INDEX('CURVA PREVISION'!$A$1:$KZ$3000,$C14,10+3*MIN(E$3,$D$2-1)))))</f>
        <v/>
      </c>
      <c r="F14" s="121">
        <f>IF(OR($C14="",$B$2="",$D$2=0),0,IF(F$3&lt;0,0,N(INDEX('CURVA PREVISION'!$A$1:$KZ$3000,$C14,10+3*MIN(F$3,$D$2-1)))))</f>
        <v/>
      </c>
      <c r="G14" s="121">
        <f>IF(OR($C14="",$B$2="",$D$2=0),0,IF(G$3&lt;0,0,N(INDEX('CURVA PREVISION'!$A$1:$KZ$3000,$C14,10+3*MIN(G$3,$D$2-1)))))</f>
        <v/>
      </c>
      <c r="H14" s="121">
        <f>IF(OR($C14="",$B$2="",$D$2=0),0,IF(H$3&lt;0,0,N(INDEX('CURVA PREVISION'!$A$1:$KZ$3000,$C14,10+3*MIN(H$3,$D$2-1)))))</f>
        <v/>
      </c>
      <c r="I14" s="121">
        <f>IF(OR($C14="",$B$2="",$D$2=0),0,IF(I$3&lt;0,0,N(INDEX('CURVA PREVISION'!$A$1:$KZ$3000,$C14,10+3*MIN(I$3,$D$2-1)))))</f>
        <v/>
      </c>
      <c r="J14" s="121">
        <f>IF(OR($C14="",$B$2="",$D$2=0),0,IF(J$3&lt;0,0,N(INDEX('CURVA PREVISION'!$A$1:$KZ$3000,$C14,10+3*MIN(J$3,$D$2-1)))))</f>
        <v/>
      </c>
      <c r="K14" s="121">
        <f>IF(OR($C14="",$B$2="",$D$2=0),0,IF(K$3&lt;0,0,N(INDEX('CURVA PREVISION'!$A$1:$KZ$3000,$C14,10+3*MIN(K$3,$D$2-1)))))</f>
        <v/>
      </c>
      <c r="L14" s="121">
        <f>IF(OR($C14="",$B$2="",$D$2=0),0,IF(L$3&lt;0,0,N(INDEX('CURVA PREVISION'!$A$1:$KZ$3000,$C14,10+3*MIN(L$3,$D$2-1)))))</f>
        <v/>
      </c>
      <c r="M14" s="121">
        <f>IF(OR($C14="",$B$2="",$D$2=0),0,IF(M$3&lt;0,0,N(INDEX('CURVA PREVISION'!$A$1:$KZ$3000,$C14,10+3*MIN(M$3,$D$2-1)))))</f>
        <v/>
      </c>
      <c r="N14" s="121">
        <f>IF(OR($C14="",$B$2="",$D$2=0),0,IF(N$3&lt;0,0,N(INDEX('CURVA PREVISION'!$A$1:$KZ$3000,$C14,10+3*MIN(N$3,$D$2-1)))))</f>
        <v/>
      </c>
      <c r="O14" s="121">
        <f>IF(OR($C14="",$B$2="",$D$2=0),0,IF(O$3&lt;0,0,N(INDEX('CURVA PREVISION'!$A$1:$KZ$3000,$C14,10+3*MIN(O$3,$D$2-1)))))</f>
        <v/>
      </c>
      <c r="P14" s="121">
        <f>IF(OR($C14="",$B$2="",$D$2=0),0,IF(P$3&lt;0,0,N(INDEX('CURVA PREVISION'!$A$1:$KZ$3000,$C14,10+3*MIN(P$3,$D$2-1)))))</f>
        <v/>
      </c>
      <c r="Q14" s="121">
        <f>IF(OR($C14="",$B$2="",$D$2=0),0,IF(Q$3&lt;0,0,N(INDEX('CURVA PREVISION'!$A$1:$KZ$3000,$C14,10+3*MIN(Q$3,$D$2-1)))))</f>
        <v/>
      </c>
      <c r="R14" s="121">
        <f>IF(OR($C14="",$B$2="",$D$2=0),0,IF(R$3&lt;0,0,N(INDEX('CURVA PREVISION'!$A$1:$KZ$3000,$C14,10+3*MIN(R$3,$D$2-1)))))</f>
        <v/>
      </c>
      <c r="S14" s="121">
        <f>IF(OR($C14="",$B$2="",$D$2=0),0,IF(S$3&lt;0,0,N(INDEX('CURVA PREVISION'!$A$1:$KZ$3000,$C14,10+3*MIN(S$3,$D$2-1)))))</f>
        <v/>
      </c>
      <c r="T14" s="121">
        <f>IF(OR($C14="",$B$2="",$D$2=0),0,IF(T$3&lt;0,0,N(INDEX('CURVA PREVISION'!$A$1:$KZ$3000,$C14,10+3*MIN(T$3,$D$2-1)))))</f>
        <v/>
      </c>
      <c r="U14" s="121">
        <f>IF(OR($C14="",$B$2="",$D$2=0),0,IF(U$3&lt;0,0,N(INDEX('CURVA PREVISION'!$A$1:$KZ$3000,$C14,10+3*MIN(U$3,$D$2-1)))))</f>
        <v/>
      </c>
      <c r="V14" s="121">
        <f>IF(OR($C14="",$B$2="",$D$2=0),0,IF(V$3&lt;0,0,N(INDEX('CURVA PREVISION'!$A$1:$KZ$3000,$C14,10+3*MIN(V$3,$D$2-1)))))</f>
        <v/>
      </c>
      <c r="W14" s="121">
        <f>IF(OR($C14="",$B$2="",$D$2=0),0,IF(W$3&lt;0,0,N(INDEX('CURVA PREVISION'!$A$1:$KZ$3000,$C14,10+3*MIN(W$3,$D$2-1)))))</f>
        <v/>
      </c>
      <c r="X14" s="121">
        <f>IF(OR($C14="",$B$2="",$D$2=0),0,IF(X$3&lt;0,0,N(INDEX('CURVA PREVISION'!$A$1:$KZ$3000,$C14,10+3*MIN(X$3,$D$2-1)))))</f>
        <v/>
      </c>
      <c r="Y14" s="121">
        <f>IF(OR($C14="",$B$2="",$D$2=0),0,IF(Y$3&lt;0,0,N(INDEX('CURVA PREVISION'!$A$1:$KZ$3000,$C14,10+3*MIN(Y$3,$D$2-1)))))</f>
        <v/>
      </c>
      <c r="Z14" s="121">
        <f>IF(OR($C14="",$B$2="",$D$2=0),0,IF(Z$3&lt;0,0,N(INDEX('CURVA PREVISION'!$A$1:$KZ$3000,$C14,10+3*MIN(Z$3,$D$2-1)))))</f>
        <v/>
      </c>
      <c r="AA14" s="121">
        <f>IF(OR($C14="",$B$2="",$D$2=0),0,IF(AA$3&lt;0,0,N(INDEX('CURVA PREVISION'!$A$1:$KZ$3000,$C14,10+3*MIN(AA$3,$D$2-1)))))</f>
        <v/>
      </c>
      <c r="AB14" s="121">
        <f>IF(OR($C14="",$B$2="",$D$2=0),0,IF(AB$3&lt;0,0,N(INDEX('CURVA PREVISION'!$A$1:$KZ$3000,$C14,10+3*MIN(AB$3,$D$2-1)))))</f>
        <v/>
      </c>
      <c r="AC14" s="121">
        <f>IF(OR($C14="",$B$2="",$D$2=0),0,IF(AC$3&lt;0,0,N(INDEX('CURVA PREVISION'!$A$1:$KZ$3000,$C14,10+3*MIN(AC$3,$D$2-1)))))</f>
        <v/>
      </c>
      <c r="AD14" s="121">
        <f>IF(OR($C14="",$B$2="",$D$2=0),0,IF(AD$3&lt;0,0,N(INDEX('CURVA PREVISION'!$A$1:$KZ$3000,$C14,10+3*MIN(AD$3,$D$2-1)))))</f>
        <v/>
      </c>
      <c r="AE14" s="121">
        <f>IF(OR($C14="",$B$2="",$D$2=0),0,IF(AE$3&lt;0,0,N(INDEX('CURVA PREVISION'!$A$1:$KZ$3000,$C14,10+3*MIN(AE$3,$D$2-1)))))</f>
        <v/>
      </c>
      <c r="AF14" s="121">
        <f>IF(OR($C14="",$B$2="",$D$2=0),0,IF(AF$3&lt;0,0,N(INDEX('CURVA PREVISION'!$A$1:$KZ$3000,$C14,10+3*MIN(AF$3,$D$2-1)))))</f>
        <v/>
      </c>
      <c r="AG14" s="121">
        <f>IF(OR($C14="",$B$2="",$D$2=0),0,IF(AG$3&lt;0,0,N(INDEX('CURVA PREVISION'!$A$1:$KZ$3000,$C14,10+3*MIN(AG$3,$D$2-1)))))</f>
        <v/>
      </c>
      <c r="AH14" s="121">
        <f>IF(OR($C14="",$B$2="",$D$2=0),0,IF(AH$3&lt;0,0,N(INDEX('CURVA PREVISION'!$A$1:$KZ$3000,$C14,10+3*MIN(AH$3,$D$2-1)))))</f>
        <v/>
      </c>
      <c r="AI14" s="121">
        <f>IF(OR($C14="",$B$2="",$D$2=0),0,IF(AI$3&lt;0,0,N(INDEX('CURVA PREVISION'!$A$1:$KZ$3000,$C14,10+3*MIN(AI$3,$D$2-1)))))</f>
        <v/>
      </c>
      <c r="AJ14" s="121">
        <f>IF(OR($C14="",$B$2="",$D$2=0),0,IF(AJ$3&lt;0,0,N(INDEX('CURVA PREVISION'!$A$1:$KZ$3000,$C14,10+3*MIN(AJ$3,$D$2-1)))))</f>
        <v/>
      </c>
      <c r="AK14" s="121">
        <f>IF(OR($C14="",$B$2="",$D$2=0),0,IF(AK$3&lt;0,0,N(INDEX('CURVA PREVISION'!$A$1:$KZ$3000,$C14,10+3*MIN(AK$3,$D$2-1)))))</f>
        <v/>
      </c>
      <c r="AL14" s="121">
        <f>IF(OR($C14="",$B$2="",$D$2=0),0,IF(AL$3&lt;0,0,N(INDEX('CURVA PREVISION'!$A$1:$KZ$3000,$C14,10+3*MIN(AL$3,$D$2-1)))))</f>
        <v/>
      </c>
      <c r="AM14" s="121">
        <f>IF(OR($C14="",$B$2="",$D$2=0),0,IF(AM$3&lt;0,0,N(INDEX('CURVA PREVISION'!$A$1:$KZ$3000,$C14,10+3*MIN(AM$3,$D$2-1)))))</f>
        <v/>
      </c>
      <c r="AN14" s="121">
        <f>IF(OR($C14="",$B$2="",$D$2=0),0,IF(AN$3&lt;0,0,N(INDEX('CURVA PREVISION'!$A$1:$KZ$3000,$C14,10+3*MIN(AN$3,$D$2-1)))))</f>
        <v/>
      </c>
      <c r="AO14" s="121">
        <f>IF(OR($C14="",$B$2="",$D$2=0),0,IF(AO$3&lt;0,0,N(INDEX('CURVA PREVISION'!$A$1:$KZ$3000,$C14,10+3*MIN(AO$3,$D$2-1)))))</f>
        <v/>
      </c>
      <c r="AP14" s="121">
        <f>IF(OR($C14="",$B$2="",$D$2=0),0,IF(AP$3&lt;0,0,N(INDEX('CURVA PREVISION'!$A$1:$KZ$3000,$C14,10+3*MIN(AP$3,$D$2-1)))))</f>
        <v/>
      </c>
      <c r="AQ14" s="121">
        <f>IF(OR($C14="",$B$2="",$D$2=0),0,IF(AQ$3&lt;0,0,N(INDEX('CURVA PREVISION'!$A$1:$KZ$3000,$C14,10+3*MIN(AQ$3,$D$2-1)))))</f>
        <v/>
      </c>
      <c r="AR14" s="121">
        <f>IF(OR($C14="",$B$2="",$D$2=0),0,IF(AR$3&lt;0,0,N(INDEX('CURVA PREVISION'!$A$1:$KZ$3000,$C14,10+3*MIN(AR$3,$D$2-1)))))</f>
        <v/>
      </c>
      <c r="AS14" s="121">
        <f>IF(OR($C14="",$B$2="",$D$2=0),0,IF(AS$3&lt;0,0,N(INDEX('CURVA PREVISION'!$A$1:$KZ$3000,$C14,10+3*MIN(AS$3,$D$2-1)))))</f>
        <v/>
      </c>
      <c r="AT14" s="121">
        <f>IF(OR($C14="",$B$2="",$D$2=0),0,IF(AT$3&lt;0,0,N(INDEX('CURVA PREVISION'!$A$1:$KZ$3000,$C14,10+3*MIN(AT$3,$D$2-1)))))</f>
        <v/>
      </c>
      <c r="AU14" s="121">
        <f>IF(OR($C14="",$B$2="",$D$2=0),0,IF(AU$3&lt;0,0,N(INDEX('CURVA PREVISION'!$A$1:$KZ$3000,$C14,10+3*MIN(AU$3,$D$2-1)))))</f>
        <v/>
      </c>
      <c r="AV14" s="121">
        <f>IF(OR($C14="",$B$2="",$D$2=0),0,IF(AV$3&lt;0,0,N(INDEX('CURVA PREVISION'!$A$1:$KZ$3000,$C14,10+3*MIN(AV$3,$D$2-1)))))</f>
        <v/>
      </c>
      <c r="AW14" s="121">
        <f>IF(OR($C14="",$B$2="",$D$2=0),0,IF(AW$3&lt;0,0,N(INDEX('CURVA PREVISION'!$A$1:$KZ$3000,$C14,10+3*MIN(AW$3,$D$2-1)))))</f>
        <v/>
      </c>
      <c r="AX14" s="121">
        <f>IF(OR($C14="",$B$2="",$D$2=0),0,IF(AX$3&lt;0,0,N(INDEX('CURVA PREVISION'!$A$1:$KZ$3000,$C14,10+3*MIN(AX$3,$D$2-1)))))</f>
        <v/>
      </c>
      <c r="AY14" s="121">
        <f>IF(OR($C14="",$B$2="",$D$2=0),0,IF(AY$3&lt;0,0,N(INDEX('CURVA PREVISION'!$A$1:$KZ$3000,$C14,10+3*MIN(AY$3,$D$2-1)))))</f>
        <v/>
      </c>
      <c r="AZ14" s="121">
        <f>IF(OR($C14="",$B$2="",$D$2=0),0,IF(AZ$3&lt;0,0,N(INDEX('CURVA PREVISION'!$A$1:$KZ$3000,$C14,10+3*MIN(AZ$3,$D$2-1)))))</f>
        <v/>
      </c>
      <c r="BA14" s="121">
        <f>IF(OR($C14="",$B$2="",$D$2=0),0,IF(BA$3&lt;0,0,N(INDEX('CURVA PREVISION'!$A$1:$KZ$3000,$C14,10+3*MIN(BA$3,$D$2-1)))))</f>
        <v/>
      </c>
      <c r="BB14" s="121">
        <f>IF(OR($C14="",$B$2="",$D$2=0),0,IF(BB$3&lt;0,0,N(INDEX('CURVA PREVISION'!$A$1:$KZ$3000,$C14,10+3*MIN(BB$3,$D$2-1)))))</f>
        <v/>
      </c>
      <c r="BC14" s="121">
        <f>IF(OR($C14="",$B$2="",$D$2=0),0,IF(BC$3&lt;0,0,N(INDEX('CURVA PREVISION'!$A$1:$KZ$3000,$C14,10+3*MIN(BC$3,$D$2-1)))))</f>
        <v/>
      </c>
      <c r="BD14" s="121">
        <f>IF(OR($C14="",$B$2="",$D$2=0),0,IF(BD$3&lt;0,0,N(INDEX('CURVA PREVISION'!$A$1:$KZ$3000,$C14,10+3*MIN(BD$3,$D$2-1)))))</f>
        <v/>
      </c>
      <c r="BE14" s="121">
        <f>IF(OR($C14="",$B$2="",$D$2=0),0,IF(BE$3&lt;0,0,N(INDEX('CURVA PREVISION'!$A$1:$KZ$3000,$C14,10+3*MIN(BE$3,$D$2-1)))))</f>
        <v/>
      </c>
      <c r="BF14" s="121">
        <f>IF(OR($C14="",$B$2="",$D$2=0),0,IF(BF$3&lt;0,0,N(INDEX('CURVA PREVISION'!$A$1:$KZ$3000,$C14,10+3*MIN(BF$3,$D$2-1)))))</f>
        <v/>
      </c>
      <c r="BG14" s="121">
        <f>IF(OR($C14="",$B$2="",$D$2=0),0,IF(BG$3&lt;0,0,N(INDEX('CURVA PREVISION'!$A$1:$KZ$3000,$C14,10+3*MIN(BG$3,$D$2-1)))))</f>
        <v/>
      </c>
      <c r="BH14" s="121">
        <f>IF(OR($C14="",$B$2="",$D$2=0),0,IF(BH$3&lt;0,0,N(INDEX('CURVA PREVISION'!$A$1:$KZ$3000,$C14,10+3*MIN(BH$3,$D$2-1)))))</f>
        <v/>
      </c>
      <c r="BI14" s="121">
        <f>IF(OR($C14="",$B$2="",$D$2=0),0,IF(BI$3&lt;0,0,N(INDEX('CURVA PREVISION'!$A$1:$KZ$3000,$C14,10+3*MIN(BI$3,$D$2-1)))))</f>
        <v/>
      </c>
      <c r="BJ14" s="121">
        <f>IF(OR($C14="",$B$2="",$D$2=0),0,IF(BJ$3&lt;0,0,N(INDEX('CURVA PREVISION'!$A$1:$KZ$3000,$C14,10+3*MIN(BJ$3,$D$2-1)))))</f>
        <v/>
      </c>
      <c r="BK14" s="121">
        <f>IF(OR($C14="",$B$2="",$D$2=0),0,IF(BK$3&lt;0,0,N(INDEX('CURVA PREVISION'!$A$1:$KZ$3000,$C14,10+3*MIN(BK$3,$D$2-1)))))</f>
        <v/>
      </c>
      <c r="BL14" s="121">
        <f>IF(OR($C14="",$B$2="",$D$2=0),0,IF(BL$3&lt;0,0,N(INDEX('CURVA PREVISION'!$A$1:$KZ$3000,$C14,10+3*MIN(BL$3,$D$2-1)))))</f>
        <v/>
      </c>
      <c r="BM14" s="121">
        <f>IF(OR($C14="",$B$2="",$D$2=0),0,IF(BM$3&lt;0,0,N(INDEX('CURVA PREVISION'!$A$1:$KZ$3000,$C14,10+3*MIN(BM$3,$D$2-1)))))</f>
        <v/>
      </c>
      <c r="BN14" s="121">
        <f>IF(OR($C14="",$B$2="",$D$2=0),0,IF(BN$3&lt;0,0,N(INDEX('CURVA PREVISION'!$A$1:$KZ$3000,$C14,10+3*MIN(BN$3,$D$2-1)))))</f>
        <v/>
      </c>
      <c r="BO14" s="121">
        <f>IF(OR($C14="",$B$2="",$D$2=0),0,IF(BO$3&lt;0,0,N(INDEX('CURVA PREVISION'!$A$1:$KZ$3000,$C14,10+3*MIN(BO$3,$D$2-1)))))</f>
        <v/>
      </c>
      <c r="BP14" s="121">
        <f>IF(OR($C14="",$B$2="",$D$2=0),0,IF(BP$3&lt;0,0,N(INDEX('CURVA PREVISION'!$A$1:$KZ$3000,$C14,10+3*MIN(BP$3,$D$2-1)))))</f>
        <v/>
      </c>
      <c r="BQ14" s="121">
        <f>IF(OR($C14="",$B$2="",$D$2=0),0,IF(BQ$3&lt;0,0,N(INDEX('CURVA PREVISION'!$A$1:$KZ$3000,$C14,10+3*MIN(BQ$3,$D$2-1)))))</f>
        <v/>
      </c>
      <c r="BR14" s="121">
        <f>IF(OR($C14="",$B$2="",$D$2=0),0,IF(BR$3&lt;0,0,N(INDEX('CURVA PREVISION'!$A$1:$KZ$3000,$C14,10+3*MIN(BR$3,$D$2-1)))))</f>
        <v/>
      </c>
      <c r="BS14" s="121">
        <f>IF(OR($C14="",$B$2="",$D$2=0),0,IF(BS$3&lt;0,0,N(INDEX('CURVA PREVISION'!$A$1:$KZ$3000,$C14,10+3*MIN(BS$3,$D$2-1)))))</f>
        <v/>
      </c>
      <c r="BT14" s="121">
        <f>IF(OR($C14="",$B$2="",$D$2=0),0,IF(BT$3&lt;0,0,N(INDEX('CURVA PREVISION'!$A$1:$KZ$3000,$C14,10+3*MIN(BT$3,$D$2-1)))))</f>
        <v/>
      </c>
      <c r="BU14" s="121">
        <f>IF(OR($C14="",$B$2="",$D$2=0),0,IF(BU$3&lt;0,0,N(INDEX('CURVA PREVISION'!$A$1:$KZ$3000,$C14,10+3*MIN(BU$3,$D$2-1)))))</f>
        <v/>
      </c>
      <c r="BV14" s="121">
        <f>IF(OR($C14="",$B$2="",$D$2=0),0,IF(BV$3&lt;0,0,N(INDEX('CURVA PREVISION'!$A$1:$KZ$3000,$C14,10+3*MIN(BV$3,$D$2-1)))))</f>
        <v/>
      </c>
      <c r="BW14" s="121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8">
        <f>IFERROR(MATCH(A15,'CURVA PREVISION'!$B$1:$B$3000,0),"")</f>
        <v/>
      </c>
      <c r="D15" s="121">
        <f>IF(OR($C15="",$B$2="",$D$2=0),0,IF(D$3&lt;0,0,N(INDEX('CURVA PREVISION'!$A$1:$KZ$3000,$C15,10+3*MIN(D$3,$D$2-1)))))</f>
        <v/>
      </c>
      <c r="E15" s="121">
        <f>IF(OR($C15="",$B$2="",$D$2=0),0,IF(E$3&lt;0,0,N(INDEX('CURVA PREVISION'!$A$1:$KZ$3000,$C15,10+3*MIN(E$3,$D$2-1)))))</f>
        <v/>
      </c>
      <c r="F15" s="121">
        <f>IF(OR($C15="",$B$2="",$D$2=0),0,IF(F$3&lt;0,0,N(INDEX('CURVA PREVISION'!$A$1:$KZ$3000,$C15,10+3*MIN(F$3,$D$2-1)))))</f>
        <v/>
      </c>
      <c r="G15" s="121">
        <f>IF(OR($C15="",$B$2="",$D$2=0),0,IF(G$3&lt;0,0,N(INDEX('CURVA PREVISION'!$A$1:$KZ$3000,$C15,10+3*MIN(G$3,$D$2-1)))))</f>
        <v/>
      </c>
      <c r="H15" s="121">
        <f>IF(OR($C15="",$B$2="",$D$2=0),0,IF(H$3&lt;0,0,N(INDEX('CURVA PREVISION'!$A$1:$KZ$3000,$C15,10+3*MIN(H$3,$D$2-1)))))</f>
        <v/>
      </c>
      <c r="I15" s="121">
        <f>IF(OR($C15="",$B$2="",$D$2=0),0,IF(I$3&lt;0,0,N(INDEX('CURVA PREVISION'!$A$1:$KZ$3000,$C15,10+3*MIN(I$3,$D$2-1)))))</f>
        <v/>
      </c>
      <c r="J15" s="121">
        <f>IF(OR($C15="",$B$2="",$D$2=0),0,IF(J$3&lt;0,0,N(INDEX('CURVA PREVISION'!$A$1:$KZ$3000,$C15,10+3*MIN(J$3,$D$2-1)))))</f>
        <v/>
      </c>
      <c r="K15" s="121">
        <f>IF(OR($C15="",$B$2="",$D$2=0),0,IF(K$3&lt;0,0,N(INDEX('CURVA PREVISION'!$A$1:$KZ$3000,$C15,10+3*MIN(K$3,$D$2-1)))))</f>
        <v/>
      </c>
      <c r="L15" s="121">
        <f>IF(OR($C15="",$B$2="",$D$2=0),0,IF(L$3&lt;0,0,N(INDEX('CURVA PREVISION'!$A$1:$KZ$3000,$C15,10+3*MIN(L$3,$D$2-1)))))</f>
        <v/>
      </c>
      <c r="M15" s="121">
        <f>IF(OR($C15="",$B$2="",$D$2=0),0,IF(M$3&lt;0,0,N(INDEX('CURVA PREVISION'!$A$1:$KZ$3000,$C15,10+3*MIN(M$3,$D$2-1)))))</f>
        <v/>
      </c>
      <c r="N15" s="121">
        <f>IF(OR($C15="",$B$2="",$D$2=0),0,IF(N$3&lt;0,0,N(INDEX('CURVA PREVISION'!$A$1:$KZ$3000,$C15,10+3*MIN(N$3,$D$2-1)))))</f>
        <v/>
      </c>
      <c r="O15" s="121">
        <f>IF(OR($C15="",$B$2="",$D$2=0),0,IF(O$3&lt;0,0,N(INDEX('CURVA PREVISION'!$A$1:$KZ$3000,$C15,10+3*MIN(O$3,$D$2-1)))))</f>
        <v/>
      </c>
      <c r="P15" s="121">
        <f>IF(OR($C15="",$B$2="",$D$2=0),0,IF(P$3&lt;0,0,N(INDEX('CURVA PREVISION'!$A$1:$KZ$3000,$C15,10+3*MIN(P$3,$D$2-1)))))</f>
        <v/>
      </c>
      <c r="Q15" s="121">
        <f>IF(OR($C15="",$B$2="",$D$2=0),0,IF(Q$3&lt;0,0,N(INDEX('CURVA PREVISION'!$A$1:$KZ$3000,$C15,10+3*MIN(Q$3,$D$2-1)))))</f>
        <v/>
      </c>
      <c r="R15" s="121">
        <f>IF(OR($C15="",$B$2="",$D$2=0),0,IF(R$3&lt;0,0,N(INDEX('CURVA PREVISION'!$A$1:$KZ$3000,$C15,10+3*MIN(R$3,$D$2-1)))))</f>
        <v/>
      </c>
      <c r="S15" s="121">
        <f>IF(OR($C15="",$B$2="",$D$2=0),0,IF(S$3&lt;0,0,N(INDEX('CURVA PREVISION'!$A$1:$KZ$3000,$C15,10+3*MIN(S$3,$D$2-1)))))</f>
        <v/>
      </c>
      <c r="T15" s="121">
        <f>IF(OR($C15="",$B$2="",$D$2=0),0,IF(T$3&lt;0,0,N(INDEX('CURVA PREVISION'!$A$1:$KZ$3000,$C15,10+3*MIN(T$3,$D$2-1)))))</f>
        <v/>
      </c>
      <c r="U15" s="121">
        <f>IF(OR($C15="",$B$2="",$D$2=0),0,IF(U$3&lt;0,0,N(INDEX('CURVA PREVISION'!$A$1:$KZ$3000,$C15,10+3*MIN(U$3,$D$2-1)))))</f>
        <v/>
      </c>
      <c r="V15" s="121">
        <f>IF(OR($C15="",$B$2="",$D$2=0),0,IF(V$3&lt;0,0,N(INDEX('CURVA PREVISION'!$A$1:$KZ$3000,$C15,10+3*MIN(V$3,$D$2-1)))))</f>
        <v/>
      </c>
      <c r="W15" s="121">
        <f>IF(OR($C15="",$B$2="",$D$2=0),0,IF(W$3&lt;0,0,N(INDEX('CURVA PREVISION'!$A$1:$KZ$3000,$C15,10+3*MIN(W$3,$D$2-1)))))</f>
        <v/>
      </c>
      <c r="X15" s="121">
        <f>IF(OR($C15="",$B$2="",$D$2=0),0,IF(X$3&lt;0,0,N(INDEX('CURVA PREVISION'!$A$1:$KZ$3000,$C15,10+3*MIN(X$3,$D$2-1)))))</f>
        <v/>
      </c>
      <c r="Y15" s="121">
        <f>IF(OR($C15="",$B$2="",$D$2=0),0,IF(Y$3&lt;0,0,N(INDEX('CURVA PREVISION'!$A$1:$KZ$3000,$C15,10+3*MIN(Y$3,$D$2-1)))))</f>
        <v/>
      </c>
      <c r="Z15" s="121">
        <f>IF(OR($C15="",$B$2="",$D$2=0),0,IF(Z$3&lt;0,0,N(INDEX('CURVA PREVISION'!$A$1:$KZ$3000,$C15,10+3*MIN(Z$3,$D$2-1)))))</f>
        <v/>
      </c>
      <c r="AA15" s="121">
        <f>IF(OR($C15="",$B$2="",$D$2=0),0,IF(AA$3&lt;0,0,N(INDEX('CURVA PREVISION'!$A$1:$KZ$3000,$C15,10+3*MIN(AA$3,$D$2-1)))))</f>
        <v/>
      </c>
      <c r="AB15" s="121">
        <f>IF(OR($C15="",$B$2="",$D$2=0),0,IF(AB$3&lt;0,0,N(INDEX('CURVA PREVISION'!$A$1:$KZ$3000,$C15,10+3*MIN(AB$3,$D$2-1)))))</f>
        <v/>
      </c>
      <c r="AC15" s="121">
        <f>IF(OR($C15="",$B$2="",$D$2=0),0,IF(AC$3&lt;0,0,N(INDEX('CURVA PREVISION'!$A$1:$KZ$3000,$C15,10+3*MIN(AC$3,$D$2-1)))))</f>
        <v/>
      </c>
      <c r="AD15" s="121">
        <f>IF(OR($C15="",$B$2="",$D$2=0),0,IF(AD$3&lt;0,0,N(INDEX('CURVA PREVISION'!$A$1:$KZ$3000,$C15,10+3*MIN(AD$3,$D$2-1)))))</f>
        <v/>
      </c>
      <c r="AE15" s="121">
        <f>IF(OR($C15="",$B$2="",$D$2=0),0,IF(AE$3&lt;0,0,N(INDEX('CURVA PREVISION'!$A$1:$KZ$3000,$C15,10+3*MIN(AE$3,$D$2-1)))))</f>
        <v/>
      </c>
      <c r="AF15" s="121">
        <f>IF(OR($C15="",$B$2="",$D$2=0),0,IF(AF$3&lt;0,0,N(INDEX('CURVA PREVISION'!$A$1:$KZ$3000,$C15,10+3*MIN(AF$3,$D$2-1)))))</f>
        <v/>
      </c>
      <c r="AG15" s="121">
        <f>IF(OR($C15="",$B$2="",$D$2=0),0,IF(AG$3&lt;0,0,N(INDEX('CURVA PREVISION'!$A$1:$KZ$3000,$C15,10+3*MIN(AG$3,$D$2-1)))))</f>
        <v/>
      </c>
      <c r="AH15" s="121">
        <f>IF(OR($C15="",$B$2="",$D$2=0),0,IF(AH$3&lt;0,0,N(INDEX('CURVA PREVISION'!$A$1:$KZ$3000,$C15,10+3*MIN(AH$3,$D$2-1)))))</f>
        <v/>
      </c>
      <c r="AI15" s="121">
        <f>IF(OR($C15="",$B$2="",$D$2=0),0,IF(AI$3&lt;0,0,N(INDEX('CURVA PREVISION'!$A$1:$KZ$3000,$C15,10+3*MIN(AI$3,$D$2-1)))))</f>
        <v/>
      </c>
      <c r="AJ15" s="121">
        <f>IF(OR($C15="",$B$2="",$D$2=0),0,IF(AJ$3&lt;0,0,N(INDEX('CURVA PREVISION'!$A$1:$KZ$3000,$C15,10+3*MIN(AJ$3,$D$2-1)))))</f>
        <v/>
      </c>
      <c r="AK15" s="121">
        <f>IF(OR($C15="",$B$2="",$D$2=0),0,IF(AK$3&lt;0,0,N(INDEX('CURVA PREVISION'!$A$1:$KZ$3000,$C15,10+3*MIN(AK$3,$D$2-1)))))</f>
        <v/>
      </c>
      <c r="AL15" s="121">
        <f>IF(OR($C15="",$B$2="",$D$2=0),0,IF(AL$3&lt;0,0,N(INDEX('CURVA PREVISION'!$A$1:$KZ$3000,$C15,10+3*MIN(AL$3,$D$2-1)))))</f>
        <v/>
      </c>
      <c r="AM15" s="121">
        <f>IF(OR($C15="",$B$2="",$D$2=0),0,IF(AM$3&lt;0,0,N(INDEX('CURVA PREVISION'!$A$1:$KZ$3000,$C15,10+3*MIN(AM$3,$D$2-1)))))</f>
        <v/>
      </c>
      <c r="AN15" s="121">
        <f>IF(OR($C15="",$B$2="",$D$2=0),0,IF(AN$3&lt;0,0,N(INDEX('CURVA PREVISION'!$A$1:$KZ$3000,$C15,10+3*MIN(AN$3,$D$2-1)))))</f>
        <v/>
      </c>
      <c r="AO15" s="121">
        <f>IF(OR($C15="",$B$2="",$D$2=0),0,IF(AO$3&lt;0,0,N(INDEX('CURVA PREVISION'!$A$1:$KZ$3000,$C15,10+3*MIN(AO$3,$D$2-1)))))</f>
        <v/>
      </c>
      <c r="AP15" s="121">
        <f>IF(OR($C15="",$B$2="",$D$2=0),0,IF(AP$3&lt;0,0,N(INDEX('CURVA PREVISION'!$A$1:$KZ$3000,$C15,10+3*MIN(AP$3,$D$2-1)))))</f>
        <v/>
      </c>
      <c r="AQ15" s="121">
        <f>IF(OR($C15="",$B$2="",$D$2=0),0,IF(AQ$3&lt;0,0,N(INDEX('CURVA PREVISION'!$A$1:$KZ$3000,$C15,10+3*MIN(AQ$3,$D$2-1)))))</f>
        <v/>
      </c>
      <c r="AR15" s="121">
        <f>IF(OR($C15="",$B$2="",$D$2=0),0,IF(AR$3&lt;0,0,N(INDEX('CURVA PREVISION'!$A$1:$KZ$3000,$C15,10+3*MIN(AR$3,$D$2-1)))))</f>
        <v/>
      </c>
      <c r="AS15" s="121">
        <f>IF(OR($C15="",$B$2="",$D$2=0),0,IF(AS$3&lt;0,0,N(INDEX('CURVA PREVISION'!$A$1:$KZ$3000,$C15,10+3*MIN(AS$3,$D$2-1)))))</f>
        <v/>
      </c>
      <c r="AT15" s="121">
        <f>IF(OR($C15="",$B$2="",$D$2=0),0,IF(AT$3&lt;0,0,N(INDEX('CURVA PREVISION'!$A$1:$KZ$3000,$C15,10+3*MIN(AT$3,$D$2-1)))))</f>
        <v/>
      </c>
      <c r="AU15" s="121">
        <f>IF(OR($C15="",$B$2="",$D$2=0),0,IF(AU$3&lt;0,0,N(INDEX('CURVA PREVISION'!$A$1:$KZ$3000,$C15,10+3*MIN(AU$3,$D$2-1)))))</f>
        <v/>
      </c>
      <c r="AV15" s="121">
        <f>IF(OR($C15="",$B$2="",$D$2=0),0,IF(AV$3&lt;0,0,N(INDEX('CURVA PREVISION'!$A$1:$KZ$3000,$C15,10+3*MIN(AV$3,$D$2-1)))))</f>
        <v/>
      </c>
      <c r="AW15" s="121">
        <f>IF(OR($C15="",$B$2="",$D$2=0),0,IF(AW$3&lt;0,0,N(INDEX('CURVA PREVISION'!$A$1:$KZ$3000,$C15,10+3*MIN(AW$3,$D$2-1)))))</f>
        <v/>
      </c>
      <c r="AX15" s="121">
        <f>IF(OR($C15="",$B$2="",$D$2=0),0,IF(AX$3&lt;0,0,N(INDEX('CURVA PREVISION'!$A$1:$KZ$3000,$C15,10+3*MIN(AX$3,$D$2-1)))))</f>
        <v/>
      </c>
      <c r="AY15" s="121">
        <f>IF(OR($C15="",$B$2="",$D$2=0),0,IF(AY$3&lt;0,0,N(INDEX('CURVA PREVISION'!$A$1:$KZ$3000,$C15,10+3*MIN(AY$3,$D$2-1)))))</f>
        <v/>
      </c>
      <c r="AZ15" s="121">
        <f>IF(OR($C15="",$B$2="",$D$2=0),0,IF(AZ$3&lt;0,0,N(INDEX('CURVA PREVISION'!$A$1:$KZ$3000,$C15,10+3*MIN(AZ$3,$D$2-1)))))</f>
        <v/>
      </c>
      <c r="BA15" s="121">
        <f>IF(OR($C15="",$B$2="",$D$2=0),0,IF(BA$3&lt;0,0,N(INDEX('CURVA PREVISION'!$A$1:$KZ$3000,$C15,10+3*MIN(BA$3,$D$2-1)))))</f>
        <v/>
      </c>
      <c r="BB15" s="121">
        <f>IF(OR($C15="",$B$2="",$D$2=0),0,IF(BB$3&lt;0,0,N(INDEX('CURVA PREVISION'!$A$1:$KZ$3000,$C15,10+3*MIN(BB$3,$D$2-1)))))</f>
        <v/>
      </c>
      <c r="BC15" s="121">
        <f>IF(OR($C15="",$B$2="",$D$2=0),0,IF(BC$3&lt;0,0,N(INDEX('CURVA PREVISION'!$A$1:$KZ$3000,$C15,10+3*MIN(BC$3,$D$2-1)))))</f>
        <v/>
      </c>
      <c r="BD15" s="121">
        <f>IF(OR($C15="",$B$2="",$D$2=0),0,IF(BD$3&lt;0,0,N(INDEX('CURVA PREVISION'!$A$1:$KZ$3000,$C15,10+3*MIN(BD$3,$D$2-1)))))</f>
        <v/>
      </c>
      <c r="BE15" s="121">
        <f>IF(OR($C15="",$B$2="",$D$2=0),0,IF(BE$3&lt;0,0,N(INDEX('CURVA PREVISION'!$A$1:$KZ$3000,$C15,10+3*MIN(BE$3,$D$2-1)))))</f>
        <v/>
      </c>
      <c r="BF15" s="121">
        <f>IF(OR($C15="",$B$2="",$D$2=0),0,IF(BF$3&lt;0,0,N(INDEX('CURVA PREVISION'!$A$1:$KZ$3000,$C15,10+3*MIN(BF$3,$D$2-1)))))</f>
        <v/>
      </c>
      <c r="BG15" s="121">
        <f>IF(OR($C15="",$B$2="",$D$2=0),0,IF(BG$3&lt;0,0,N(INDEX('CURVA PREVISION'!$A$1:$KZ$3000,$C15,10+3*MIN(BG$3,$D$2-1)))))</f>
        <v/>
      </c>
      <c r="BH15" s="121">
        <f>IF(OR($C15="",$B$2="",$D$2=0),0,IF(BH$3&lt;0,0,N(INDEX('CURVA PREVISION'!$A$1:$KZ$3000,$C15,10+3*MIN(BH$3,$D$2-1)))))</f>
        <v/>
      </c>
      <c r="BI15" s="121">
        <f>IF(OR($C15="",$B$2="",$D$2=0),0,IF(BI$3&lt;0,0,N(INDEX('CURVA PREVISION'!$A$1:$KZ$3000,$C15,10+3*MIN(BI$3,$D$2-1)))))</f>
        <v/>
      </c>
      <c r="BJ15" s="121">
        <f>IF(OR($C15="",$B$2="",$D$2=0),0,IF(BJ$3&lt;0,0,N(INDEX('CURVA PREVISION'!$A$1:$KZ$3000,$C15,10+3*MIN(BJ$3,$D$2-1)))))</f>
        <v/>
      </c>
      <c r="BK15" s="121">
        <f>IF(OR($C15="",$B$2="",$D$2=0),0,IF(BK$3&lt;0,0,N(INDEX('CURVA PREVISION'!$A$1:$KZ$3000,$C15,10+3*MIN(BK$3,$D$2-1)))))</f>
        <v/>
      </c>
      <c r="BL15" s="121">
        <f>IF(OR($C15="",$B$2="",$D$2=0),0,IF(BL$3&lt;0,0,N(INDEX('CURVA PREVISION'!$A$1:$KZ$3000,$C15,10+3*MIN(BL$3,$D$2-1)))))</f>
        <v/>
      </c>
      <c r="BM15" s="121">
        <f>IF(OR($C15="",$B$2="",$D$2=0),0,IF(BM$3&lt;0,0,N(INDEX('CURVA PREVISION'!$A$1:$KZ$3000,$C15,10+3*MIN(BM$3,$D$2-1)))))</f>
        <v/>
      </c>
      <c r="BN15" s="121">
        <f>IF(OR($C15="",$B$2="",$D$2=0),0,IF(BN$3&lt;0,0,N(INDEX('CURVA PREVISION'!$A$1:$KZ$3000,$C15,10+3*MIN(BN$3,$D$2-1)))))</f>
        <v/>
      </c>
      <c r="BO15" s="121">
        <f>IF(OR($C15="",$B$2="",$D$2=0),0,IF(BO$3&lt;0,0,N(INDEX('CURVA PREVISION'!$A$1:$KZ$3000,$C15,10+3*MIN(BO$3,$D$2-1)))))</f>
        <v/>
      </c>
      <c r="BP15" s="121">
        <f>IF(OR($C15="",$B$2="",$D$2=0),0,IF(BP$3&lt;0,0,N(INDEX('CURVA PREVISION'!$A$1:$KZ$3000,$C15,10+3*MIN(BP$3,$D$2-1)))))</f>
        <v/>
      </c>
      <c r="BQ15" s="121">
        <f>IF(OR($C15="",$B$2="",$D$2=0),0,IF(BQ$3&lt;0,0,N(INDEX('CURVA PREVISION'!$A$1:$KZ$3000,$C15,10+3*MIN(BQ$3,$D$2-1)))))</f>
        <v/>
      </c>
      <c r="BR15" s="121">
        <f>IF(OR($C15="",$B$2="",$D$2=0),0,IF(BR$3&lt;0,0,N(INDEX('CURVA PREVISION'!$A$1:$KZ$3000,$C15,10+3*MIN(BR$3,$D$2-1)))))</f>
        <v/>
      </c>
      <c r="BS15" s="121">
        <f>IF(OR($C15="",$B$2="",$D$2=0),0,IF(BS$3&lt;0,0,N(INDEX('CURVA PREVISION'!$A$1:$KZ$3000,$C15,10+3*MIN(BS$3,$D$2-1)))))</f>
        <v/>
      </c>
      <c r="BT15" s="121">
        <f>IF(OR($C15="",$B$2="",$D$2=0),0,IF(BT$3&lt;0,0,N(INDEX('CURVA PREVISION'!$A$1:$KZ$3000,$C15,10+3*MIN(BT$3,$D$2-1)))))</f>
        <v/>
      </c>
      <c r="BU15" s="121">
        <f>IF(OR($C15="",$B$2="",$D$2=0),0,IF(BU$3&lt;0,0,N(INDEX('CURVA PREVISION'!$A$1:$KZ$3000,$C15,10+3*MIN(BU$3,$D$2-1)))))</f>
        <v/>
      </c>
      <c r="BV15" s="121">
        <f>IF(OR($C15="",$B$2="",$D$2=0),0,IF(BV$3&lt;0,0,N(INDEX('CURVA PREVISION'!$A$1:$KZ$3000,$C15,10+3*MIN(BV$3,$D$2-1)))))</f>
        <v/>
      </c>
      <c r="BW15" s="121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8">
        <f>IFERROR(MATCH(A16,'CURVA PREVISION'!$B$1:$B$3000,0),"")</f>
        <v/>
      </c>
      <c r="D16" s="121">
        <f>IF(OR($C16="",$B$2="",$D$2=0),0,IF(D$3&lt;0,0,N(INDEX('CURVA PREVISION'!$A$1:$KZ$3000,$C16,10+3*MIN(D$3,$D$2-1)))))</f>
        <v/>
      </c>
      <c r="E16" s="121">
        <f>IF(OR($C16="",$B$2="",$D$2=0),0,IF(E$3&lt;0,0,N(INDEX('CURVA PREVISION'!$A$1:$KZ$3000,$C16,10+3*MIN(E$3,$D$2-1)))))</f>
        <v/>
      </c>
      <c r="F16" s="121">
        <f>IF(OR($C16="",$B$2="",$D$2=0),0,IF(F$3&lt;0,0,N(INDEX('CURVA PREVISION'!$A$1:$KZ$3000,$C16,10+3*MIN(F$3,$D$2-1)))))</f>
        <v/>
      </c>
      <c r="G16" s="121">
        <f>IF(OR($C16="",$B$2="",$D$2=0),0,IF(G$3&lt;0,0,N(INDEX('CURVA PREVISION'!$A$1:$KZ$3000,$C16,10+3*MIN(G$3,$D$2-1)))))</f>
        <v/>
      </c>
      <c r="H16" s="121">
        <f>IF(OR($C16="",$B$2="",$D$2=0),0,IF(H$3&lt;0,0,N(INDEX('CURVA PREVISION'!$A$1:$KZ$3000,$C16,10+3*MIN(H$3,$D$2-1)))))</f>
        <v/>
      </c>
      <c r="I16" s="121">
        <f>IF(OR($C16="",$B$2="",$D$2=0),0,IF(I$3&lt;0,0,N(INDEX('CURVA PREVISION'!$A$1:$KZ$3000,$C16,10+3*MIN(I$3,$D$2-1)))))</f>
        <v/>
      </c>
      <c r="J16" s="121">
        <f>IF(OR($C16="",$B$2="",$D$2=0),0,IF(J$3&lt;0,0,N(INDEX('CURVA PREVISION'!$A$1:$KZ$3000,$C16,10+3*MIN(J$3,$D$2-1)))))</f>
        <v/>
      </c>
      <c r="K16" s="121">
        <f>IF(OR($C16="",$B$2="",$D$2=0),0,IF(K$3&lt;0,0,N(INDEX('CURVA PREVISION'!$A$1:$KZ$3000,$C16,10+3*MIN(K$3,$D$2-1)))))</f>
        <v/>
      </c>
      <c r="L16" s="121">
        <f>IF(OR($C16="",$B$2="",$D$2=0),0,IF(L$3&lt;0,0,N(INDEX('CURVA PREVISION'!$A$1:$KZ$3000,$C16,10+3*MIN(L$3,$D$2-1)))))</f>
        <v/>
      </c>
      <c r="M16" s="121">
        <f>IF(OR($C16="",$B$2="",$D$2=0),0,IF(M$3&lt;0,0,N(INDEX('CURVA PREVISION'!$A$1:$KZ$3000,$C16,10+3*MIN(M$3,$D$2-1)))))</f>
        <v/>
      </c>
      <c r="N16" s="121">
        <f>IF(OR($C16="",$B$2="",$D$2=0),0,IF(N$3&lt;0,0,N(INDEX('CURVA PREVISION'!$A$1:$KZ$3000,$C16,10+3*MIN(N$3,$D$2-1)))))</f>
        <v/>
      </c>
      <c r="O16" s="121">
        <f>IF(OR($C16="",$B$2="",$D$2=0),0,IF(O$3&lt;0,0,N(INDEX('CURVA PREVISION'!$A$1:$KZ$3000,$C16,10+3*MIN(O$3,$D$2-1)))))</f>
        <v/>
      </c>
      <c r="P16" s="121">
        <f>IF(OR($C16="",$B$2="",$D$2=0),0,IF(P$3&lt;0,0,N(INDEX('CURVA PREVISION'!$A$1:$KZ$3000,$C16,10+3*MIN(P$3,$D$2-1)))))</f>
        <v/>
      </c>
      <c r="Q16" s="121">
        <f>IF(OR($C16="",$B$2="",$D$2=0),0,IF(Q$3&lt;0,0,N(INDEX('CURVA PREVISION'!$A$1:$KZ$3000,$C16,10+3*MIN(Q$3,$D$2-1)))))</f>
        <v/>
      </c>
      <c r="R16" s="121">
        <f>IF(OR($C16="",$B$2="",$D$2=0),0,IF(R$3&lt;0,0,N(INDEX('CURVA PREVISION'!$A$1:$KZ$3000,$C16,10+3*MIN(R$3,$D$2-1)))))</f>
        <v/>
      </c>
      <c r="S16" s="121">
        <f>IF(OR($C16="",$B$2="",$D$2=0),0,IF(S$3&lt;0,0,N(INDEX('CURVA PREVISION'!$A$1:$KZ$3000,$C16,10+3*MIN(S$3,$D$2-1)))))</f>
        <v/>
      </c>
      <c r="T16" s="121">
        <f>IF(OR($C16="",$B$2="",$D$2=0),0,IF(T$3&lt;0,0,N(INDEX('CURVA PREVISION'!$A$1:$KZ$3000,$C16,10+3*MIN(T$3,$D$2-1)))))</f>
        <v/>
      </c>
      <c r="U16" s="121">
        <f>IF(OR($C16="",$B$2="",$D$2=0),0,IF(U$3&lt;0,0,N(INDEX('CURVA PREVISION'!$A$1:$KZ$3000,$C16,10+3*MIN(U$3,$D$2-1)))))</f>
        <v/>
      </c>
      <c r="V16" s="121">
        <f>IF(OR($C16="",$B$2="",$D$2=0),0,IF(V$3&lt;0,0,N(INDEX('CURVA PREVISION'!$A$1:$KZ$3000,$C16,10+3*MIN(V$3,$D$2-1)))))</f>
        <v/>
      </c>
      <c r="W16" s="121">
        <f>IF(OR($C16="",$B$2="",$D$2=0),0,IF(W$3&lt;0,0,N(INDEX('CURVA PREVISION'!$A$1:$KZ$3000,$C16,10+3*MIN(W$3,$D$2-1)))))</f>
        <v/>
      </c>
      <c r="X16" s="121">
        <f>IF(OR($C16="",$B$2="",$D$2=0),0,IF(X$3&lt;0,0,N(INDEX('CURVA PREVISION'!$A$1:$KZ$3000,$C16,10+3*MIN(X$3,$D$2-1)))))</f>
        <v/>
      </c>
      <c r="Y16" s="121">
        <f>IF(OR($C16="",$B$2="",$D$2=0),0,IF(Y$3&lt;0,0,N(INDEX('CURVA PREVISION'!$A$1:$KZ$3000,$C16,10+3*MIN(Y$3,$D$2-1)))))</f>
        <v/>
      </c>
      <c r="Z16" s="121">
        <f>IF(OR($C16="",$B$2="",$D$2=0),0,IF(Z$3&lt;0,0,N(INDEX('CURVA PREVISION'!$A$1:$KZ$3000,$C16,10+3*MIN(Z$3,$D$2-1)))))</f>
        <v/>
      </c>
      <c r="AA16" s="121">
        <f>IF(OR($C16="",$B$2="",$D$2=0),0,IF(AA$3&lt;0,0,N(INDEX('CURVA PREVISION'!$A$1:$KZ$3000,$C16,10+3*MIN(AA$3,$D$2-1)))))</f>
        <v/>
      </c>
      <c r="AB16" s="121">
        <f>IF(OR($C16="",$B$2="",$D$2=0),0,IF(AB$3&lt;0,0,N(INDEX('CURVA PREVISION'!$A$1:$KZ$3000,$C16,10+3*MIN(AB$3,$D$2-1)))))</f>
        <v/>
      </c>
      <c r="AC16" s="121">
        <f>IF(OR($C16="",$B$2="",$D$2=0),0,IF(AC$3&lt;0,0,N(INDEX('CURVA PREVISION'!$A$1:$KZ$3000,$C16,10+3*MIN(AC$3,$D$2-1)))))</f>
        <v/>
      </c>
      <c r="AD16" s="121">
        <f>IF(OR($C16="",$B$2="",$D$2=0),0,IF(AD$3&lt;0,0,N(INDEX('CURVA PREVISION'!$A$1:$KZ$3000,$C16,10+3*MIN(AD$3,$D$2-1)))))</f>
        <v/>
      </c>
      <c r="AE16" s="121">
        <f>IF(OR($C16="",$B$2="",$D$2=0),0,IF(AE$3&lt;0,0,N(INDEX('CURVA PREVISION'!$A$1:$KZ$3000,$C16,10+3*MIN(AE$3,$D$2-1)))))</f>
        <v/>
      </c>
      <c r="AF16" s="121">
        <f>IF(OR($C16="",$B$2="",$D$2=0),0,IF(AF$3&lt;0,0,N(INDEX('CURVA PREVISION'!$A$1:$KZ$3000,$C16,10+3*MIN(AF$3,$D$2-1)))))</f>
        <v/>
      </c>
      <c r="AG16" s="121">
        <f>IF(OR($C16="",$B$2="",$D$2=0),0,IF(AG$3&lt;0,0,N(INDEX('CURVA PREVISION'!$A$1:$KZ$3000,$C16,10+3*MIN(AG$3,$D$2-1)))))</f>
        <v/>
      </c>
      <c r="AH16" s="121">
        <f>IF(OR($C16="",$B$2="",$D$2=0),0,IF(AH$3&lt;0,0,N(INDEX('CURVA PREVISION'!$A$1:$KZ$3000,$C16,10+3*MIN(AH$3,$D$2-1)))))</f>
        <v/>
      </c>
      <c r="AI16" s="121">
        <f>IF(OR($C16="",$B$2="",$D$2=0),0,IF(AI$3&lt;0,0,N(INDEX('CURVA PREVISION'!$A$1:$KZ$3000,$C16,10+3*MIN(AI$3,$D$2-1)))))</f>
        <v/>
      </c>
      <c r="AJ16" s="121">
        <f>IF(OR($C16="",$B$2="",$D$2=0),0,IF(AJ$3&lt;0,0,N(INDEX('CURVA PREVISION'!$A$1:$KZ$3000,$C16,10+3*MIN(AJ$3,$D$2-1)))))</f>
        <v/>
      </c>
      <c r="AK16" s="121">
        <f>IF(OR($C16="",$B$2="",$D$2=0),0,IF(AK$3&lt;0,0,N(INDEX('CURVA PREVISION'!$A$1:$KZ$3000,$C16,10+3*MIN(AK$3,$D$2-1)))))</f>
        <v/>
      </c>
      <c r="AL16" s="121">
        <f>IF(OR($C16="",$B$2="",$D$2=0),0,IF(AL$3&lt;0,0,N(INDEX('CURVA PREVISION'!$A$1:$KZ$3000,$C16,10+3*MIN(AL$3,$D$2-1)))))</f>
        <v/>
      </c>
      <c r="AM16" s="121">
        <f>IF(OR($C16="",$B$2="",$D$2=0),0,IF(AM$3&lt;0,0,N(INDEX('CURVA PREVISION'!$A$1:$KZ$3000,$C16,10+3*MIN(AM$3,$D$2-1)))))</f>
        <v/>
      </c>
      <c r="AN16" s="121">
        <f>IF(OR($C16="",$B$2="",$D$2=0),0,IF(AN$3&lt;0,0,N(INDEX('CURVA PREVISION'!$A$1:$KZ$3000,$C16,10+3*MIN(AN$3,$D$2-1)))))</f>
        <v/>
      </c>
      <c r="AO16" s="121">
        <f>IF(OR($C16="",$B$2="",$D$2=0),0,IF(AO$3&lt;0,0,N(INDEX('CURVA PREVISION'!$A$1:$KZ$3000,$C16,10+3*MIN(AO$3,$D$2-1)))))</f>
        <v/>
      </c>
      <c r="AP16" s="121">
        <f>IF(OR($C16="",$B$2="",$D$2=0),0,IF(AP$3&lt;0,0,N(INDEX('CURVA PREVISION'!$A$1:$KZ$3000,$C16,10+3*MIN(AP$3,$D$2-1)))))</f>
        <v/>
      </c>
      <c r="AQ16" s="121">
        <f>IF(OR($C16="",$B$2="",$D$2=0),0,IF(AQ$3&lt;0,0,N(INDEX('CURVA PREVISION'!$A$1:$KZ$3000,$C16,10+3*MIN(AQ$3,$D$2-1)))))</f>
        <v/>
      </c>
      <c r="AR16" s="121">
        <f>IF(OR($C16="",$B$2="",$D$2=0),0,IF(AR$3&lt;0,0,N(INDEX('CURVA PREVISION'!$A$1:$KZ$3000,$C16,10+3*MIN(AR$3,$D$2-1)))))</f>
        <v/>
      </c>
      <c r="AS16" s="121">
        <f>IF(OR($C16="",$B$2="",$D$2=0),0,IF(AS$3&lt;0,0,N(INDEX('CURVA PREVISION'!$A$1:$KZ$3000,$C16,10+3*MIN(AS$3,$D$2-1)))))</f>
        <v/>
      </c>
      <c r="AT16" s="121">
        <f>IF(OR($C16="",$B$2="",$D$2=0),0,IF(AT$3&lt;0,0,N(INDEX('CURVA PREVISION'!$A$1:$KZ$3000,$C16,10+3*MIN(AT$3,$D$2-1)))))</f>
        <v/>
      </c>
      <c r="AU16" s="121">
        <f>IF(OR($C16="",$B$2="",$D$2=0),0,IF(AU$3&lt;0,0,N(INDEX('CURVA PREVISION'!$A$1:$KZ$3000,$C16,10+3*MIN(AU$3,$D$2-1)))))</f>
        <v/>
      </c>
      <c r="AV16" s="121">
        <f>IF(OR($C16="",$B$2="",$D$2=0),0,IF(AV$3&lt;0,0,N(INDEX('CURVA PREVISION'!$A$1:$KZ$3000,$C16,10+3*MIN(AV$3,$D$2-1)))))</f>
        <v/>
      </c>
      <c r="AW16" s="121">
        <f>IF(OR($C16="",$B$2="",$D$2=0),0,IF(AW$3&lt;0,0,N(INDEX('CURVA PREVISION'!$A$1:$KZ$3000,$C16,10+3*MIN(AW$3,$D$2-1)))))</f>
        <v/>
      </c>
      <c r="AX16" s="121">
        <f>IF(OR($C16="",$B$2="",$D$2=0),0,IF(AX$3&lt;0,0,N(INDEX('CURVA PREVISION'!$A$1:$KZ$3000,$C16,10+3*MIN(AX$3,$D$2-1)))))</f>
        <v/>
      </c>
      <c r="AY16" s="121">
        <f>IF(OR($C16="",$B$2="",$D$2=0),0,IF(AY$3&lt;0,0,N(INDEX('CURVA PREVISION'!$A$1:$KZ$3000,$C16,10+3*MIN(AY$3,$D$2-1)))))</f>
        <v/>
      </c>
      <c r="AZ16" s="121">
        <f>IF(OR($C16="",$B$2="",$D$2=0),0,IF(AZ$3&lt;0,0,N(INDEX('CURVA PREVISION'!$A$1:$KZ$3000,$C16,10+3*MIN(AZ$3,$D$2-1)))))</f>
        <v/>
      </c>
      <c r="BA16" s="121">
        <f>IF(OR($C16="",$B$2="",$D$2=0),0,IF(BA$3&lt;0,0,N(INDEX('CURVA PREVISION'!$A$1:$KZ$3000,$C16,10+3*MIN(BA$3,$D$2-1)))))</f>
        <v/>
      </c>
      <c r="BB16" s="121">
        <f>IF(OR($C16="",$B$2="",$D$2=0),0,IF(BB$3&lt;0,0,N(INDEX('CURVA PREVISION'!$A$1:$KZ$3000,$C16,10+3*MIN(BB$3,$D$2-1)))))</f>
        <v/>
      </c>
      <c r="BC16" s="121">
        <f>IF(OR($C16="",$B$2="",$D$2=0),0,IF(BC$3&lt;0,0,N(INDEX('CURVA PREVISION'!$A$1:$KZ$3000,$C16,10+3*MIN(BC$3,$D$2-1)))))</f>
        <v/>
      </c>
      <c r="BD16" s="121">
        <f>IF(OR($C16="",$B$2="",$D$2=0),0,IF(BD$3&lt;0,0,N(INDEX('CURVA PREVISION'!$A$1:$KZ$3000,$C16,10+3*MIN(BD$3,$D$2-1)))))</f>
        <v/>
      </c>
      <c r="BE16" s="121">
        <f>IF(OR($C16="",$B$2="",$D$2=0),0,IF(BE$3&lt;0,0,N(INDEX('CURVA PREVISION'!$A$1:$KZ$3000,$C16,10+3*MIN(BE$3,$D$2-1)))))</f>
        <v/>
      </c>
      <c r="BF16" s="121">
        <f>IF(OR($C16="",$B$2="",$D$2=0),0,IF(BF$3&lt;0,0,N(INDEX('CURVA PREVISION'!$A$1:$KZ$3000,$C16,10+3*MIN(BF$3,$D$2-1)))))</f>
        <v/>
      </c>
      <c r="BG16" s="121">
        <f>IF(OR($C16="",$B$2="",$D$2=0),0,IF(BG$3&lt;0,0,N(INDEX('CURVA PREVISION'!$A$1:$KZ$3000,$C16,10+3*MIN(BG$3,$D$2-1)))))</f>
        <v/>
      </c>
      <c r="BH16" s="121">
        <f>IF(OR($C16="",$B$2="",$D$2=0),0,IF(BH$3&lt;0,0,N(INDEX('CURVA PREVISION'!$A$1:$KZ$3000,$C16,10+3*MIN(BH$3,$D$2-1)))))</f>
        <v/>
      </c>
      <c r="BI16" s="121">
        <f>IF(OR($C16="",$B$2="",$D$2=0),0,IF(BI$3&lt;0,0,N(INDEX('CURVA PREVISION'!$A$1:$KZ$3000,$C16,10+3*MIN(BI$3,$D$2-1)))))</f>
        <v/>
      </c>
      <c r="BJ16" s="121">
        <f>IF(OR($C16="",$B$2="",$D$2=0),0,IF(BJ$3&lt;0,0,N(INDEX('CURVA PREVISION'!$A$1:$KZ$3000,$C16,10+3*MIN(BJ$3,$D$2-1)))))</f>
        <v/>
      </c>
      <c r="BK16" s="121">
        <f>IF(OR($C16="",$B$2="",$D$2=0),0,IF(BK$3&lt;0,0,N(INDEX('CURVA PREVISION'!$A$1:$KZ$3000,$C16,10+3*MIN(BK$3,$D$2-1)))))</f>
        <v/>
      </c>
      <c r="BL16" s="121">
        <f>IF(OR($C16="",$B$2="",$D$2=0),0,IF(BL$3&lt;0,0,N(INDEX('CURVA PREVISION'!$A$1:$KZ$3000,$C16,10+3*MIN(BL$3,$D$2-1)))))</f>
        <v/>
      </c>
      <c r="BM16" s="121">
        <f>IF(OR($C16="",$B$2="",$D$2=0),0,IF(BM$3&lt;0,0,N(INDEX('CURVA PREVISION'!$A$1:$KZ$3000,$C16,10+3*MIN(BM$3,$D$2-1)))))</f>
        <v/>
      </c>
      <c r="BN16" s="121">
        <f>IF(OR($C16="",$B$2="",$D$2=0),0,IF(BN$3&lt;0,0,N(INDEX('CURVA PREVISION'!$A$1:$KZ$3000,$C16,10+3*MIN(BN$3,$D$2-1)))))</f>
        <v/>
      </c>
      <c r="BO16" s="121">
        <f>IF(OR($C16="",$B$2="",$D$2=0),0,IF(BO$3&lt;0,0,N(INDEX('CURVA PREVISION'!$A$1:$KZ$3000,$C16,10+3*MIN(BO$3,$D$2-1)))))</f>
        <v/>
      </c>
      <c r="BP16" s="121">
        <f>IF(OR($C16="",$B$2="",$D$2=0),0,IF(BP$3&lt;0,0,N(INDEX('CURVA PREVISION'!$A$1:$KZ$3000,$C16,10+3*MIN(BP$3,$D$2-1)))))</f>
        <v/>
      </c>
      <c r="BQ16" s="121">
        <f>IF(OR($C16="",$B$2="",$D$2=0),0,IF(BQ$3&lt;0,0,N(INDEX('CURVA PREVISION'!$A$1:$KZ$3000,$C16,10+3*MIN(BQ$3,$D$2-1)))))</f>
        <v/>
      </c>
      <c r="BR16" s="121">
        <f>IF(OR($C16="",$B$2="",$D$2=0),0,IF(BR$3&lt;0,0,N(INDEX('CURVA PREVISION'!$A$1:$KZ$3000,$C16,10+3*MIN(BR$3,$D$2-1)))))</f>
        <v/>
      </c>
      <c r="BS16" s="121">
        <f>IF(OR($C16="",$B$2="",$D$2=0),0,IF(BS$3&lt;0,0,N(INDEX('CURVA PREVISION'!$A$1:$KZ$3000,$C16,10+3*MIN(BS$3,$D$2-1)))))</f>
        <v/>
      </c>
      <c r="BT16" s="121">
        <f>IF(OR($C16="",$B$2="",$D$2=0),0,IF(BT$3&lt;0,0,N(INDEX('CURVA PREVISION'!$A$1:$KZ$3000,$C16,10+3*MIN(BT$3,$D$2-1)))))</f>
        <v/>
      </c>
      <c r="BU16" s="121">
        <f>IF(OR($C16="",$B$2="",$D$2=0),0,IF(BU$3&lt;0,0,N(INDEX('CURVA PREVISION'!$A$1:$KZ$3000,$C16,10+3*MIN(BU$3,$D$2-1)))))</f>
        <v/>
      </c>
      <c r="BV16" s="121">
        <f>IF(OR($C16="",$B$2="",$D$2=0),0,IF(BV$3&lt;0,0,N(INDEX('CURVA PREVISION'!$A$1:$KZ$3000,$C16,10+3*MIN(BV$3,$D$2-1)))))</f>
        <v/>
      </c>
      <c r="BW16" s="121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8">
        <f>IFERROR(MATCH(A17,'CURVA PREVISION'!$B$1:$B$3000,0),"")</f>
        <v/>
      </c>
      <c r="D17" s="121">
        <f>IF(OR($C17="",$B$2="",$D$2=0),0,IF(D$3&lt;0,0,N(INDEX('CURVA PREVISION'!$A$1:$KZ$3000,$C17,10+3*MIN(D$3,$D$2-1)))))</f>
        <v/>
      </c>
      <c r="E17" s="121">
        <f>IF(OR($C17="",$B$2="",$D$2=0),0,IF(E$3&lt;0,0,N(INDEX('CURVA PREVISION'!$A$1:$KZ$3000,$C17,10+3*MIN(E$3,$D$2-1)))))</f>
        <v/>
      </c>
      <c r="F17" s="121">
        <f>IF(OR($C17="",$B$2="",$D$2=0),0,IF(F$3&lt;0,0,N(INDEX('CURVA PREVISION'!$A$1:$KZ$3000,$C17,10+3*MIN(F$3,$D$2-1)))))</f>
        <v/>
      </c>
      <c r="G17" s="121">
        <f>IF(OR($C17="",$B$2="",$D$2=0),0,IF(G$3&lt;0,0,N(INDEX('CURVA PREVISION'!$A$1:$KZ$3000,$C17,10+3*MIN(G$3,$D$2-1)))))</f>
        <v/>
      </c>
      <c r="H17" s="121">
        <f>IF(OR($C17="",$B$2="",$D$2=0),0,IF(H$3&lt;0,0,N(INDEX('CURVA PREVISION'!$A$1:$KZ$3000,$C17,10+3*MIN(H$3,$D$2-1)))))</f>
        <v/>
      </c>
      <c r="I17" s="121">
        <f>IF(OR($C17="",$B$2="",$D$2=0),0,IF(I$3&lt;0,0,N(INDEX('CURVA PREVISION'!$A$1:$KZ$3000,$C17,10+3*MIN(I$3,$D$2-1)))))</f>
        <v/>
      </c>
      <c r="J17" s="121">
        <f>IF(OR($C17="",$B$2="",$D$2=0),0,IF(J$3&lt;0,0,N(INDEX('CURVA PREVISION'!$A$1:$KZ$3000,$C17,10+3*MIN(J$3,$D$2-1)))))</f>
        <v/>
      </c>
      <c r="K17" s="121">
        <f>IF(OR($C17="",$B$2="",$D$2=0),0,IF(K$3&lt;0,0,N(INDEX('CURVA PREVISION'!$A$1:$KZ$3000,$C17,10+3*MIN(K$3,$D$2-1)))))</f>
        <v/>
      </c>
      <c r="L17" s="121">
        <f>IF(OR($C17="",$B$2="",$D$2=0),0,IF(L$3&lt;0,0,N(INDEX('CURVA PREVISION'!$A$1:$KZ$3000,$C17,10+3*MIN(L$3,$D$2-1)))))</f>
        <v/>
      </c>
      <c r="M17" s="121">
        <f>IF(OR($C17="",$B$2="",$D$2=0),0,IF(M$3&lt;0,0,N(INDEX('CURVA PREVISION'!$A$1:$KZ$3000,$C17,10+3*MIN(M$3,$D$2-1)))))</f>
        <v/>
      </c>
      <c r="N17" s="121">
        <f>IF(OR($C17="",$B$2="",$D$2=0),0,IF(N$3&lt;0,0,N(INDEX('CURVA PREVISION'!$A$1:$KZ$3000,$C17,10+3*MIN(N$3,$D$2-1)))))</f>
        <v/>
      </c>
      <c r="O17" s="121">
        <f>IF(OR($C17="",$B$2="",$D$2=0),0,IF(O$3&lt;0,0,N(INDEX('CURVA PREVISION'!$A$1:$KZ$3000,$C17,10+3*MIN(O$3,$D$2-1)))))</f>
        <v/>
      </c>
      <c r="P17" s="121">
        <f>IF(OR($C17="",$B$2="",$D$2=0),0,IF(P$3&lt;0,0,N(INDEX('CURVA PREVISION'!$A$1:$KZ$3000,$C17,10+3*MIN(P$3,$D$2-1)))))</f>
        <v/>
      </c>
      <c r="Q17" s="121">
        <f>IF(OR($C17="",$B$2="",$D$2=0),0,IF(Q$3&lt;0,0,N(INDEX('CURVA PREVISION'!$A$1:$KZ$3000,$C17,10+3*MIN(Q$3,$D$2-1)))))</f>
        <v/>
      </c>
      <c r="R17" s="121">
        <f>IF(OR($C17="",$B$2="",$D$2=0),0,IF(R$3&lt;0,0,N(INDEX('CURVA PREVISION'!$A$1:$KZ$3000,$C17,10+3*MIN(R$3,$D$2-1)))))</f>
        <v/>
      </c>
      <c r="S17" s="121">
        <f>IF(OR($C17="",$B$2="",$D$2=0),0,IF(S$3&lt;0,0,N(INDEX('CURVA PREVISION'!$A$1:$KZ$3000,$C17,10+3*MIN(S$3,$D$2-1)))))</f>
        <v/>
      </c>
      <c r="T17" s="121">
        <f>IF(OR($C17="",$B$2="",$D$2=0),0,IF(T$3&lt;0,0,N(INDEX('CURVA PREVISION'!$A$1:$KZ$3000,$C17,10+3*MIN(T$3,$D$2-1)))))</f>
        <v/>
      </c>
      <c r="U17" s="121">
        <f>IF(OR($C17="",$B$2="",$D$2=0),0,IF(U$3&lt;0,0,N(INDEX('CURVA PREVISION'!$A$1:$KZ$3000,$C17,10+3*MIN(U$3,$D$2-1)))))</f>
        <v/>
      </c>
      <c r="V17" s="121">
        <f>IF(OR($C17="",$B$2="",$D$2=0),0,IF(V$3&lt;0,0,N(INDEX('CURVA PREVISION'!$A$1:$KZ$3000,$C17,10+3*MIN(V$3,$D$2-1)))))</f>
        <v/>
      </c>
      <c r="W17" s="121">
        <f>IF(OR($C17="",$B$2="",$D$2=0),0,IF(W$3&lt;0,0,N(INDEX('CURVA PREVISION'!$A$1:$KZ$3000,$C17,10+3*MIN(W$3,$D$2-1)))))</f>
        <v/>
      </c>
      <c r="X17" s="121">
        <f>IF(OR($C17="",$B$2="",$D$2=0),0,IF(X$3&lt;0,0,N(INDEX('CURVA PREVISION'!$A$1:$KZ$3000,$C17,10+3*MIN(X$3,$D$2-1)))))</f>
        <v/>
      </c>
      <c r="Y17" s="121">
        <f>IF(OR($C17="",$B$2="",$D$2=0),0,IF(Y$3&lt;0,0,N(INDEX('CURVA PREVISION'!$A$1:$KZ$3000,$C17,10+3*MIN(Y$3,$D$2-1)))))</f>
        <v/>
      </c>
      <c r="Z17" s="121">
        <f>IF(OR($C17="",$B$2="",$D$2=0),0,IF(Z$3&lt;0,0,N(INDEX('CURVA PREVISION'!$A$1:$KZ$3000,$C17,10+3*MIN(Z$3,$D$2-1)))))</f>
        <v/>
      </c>
      <c r="AA17" s="121">
        <f>IF(OR($C17="",$B$2="",$D$2=0),0,IF(AA$3&lt;0,0,N(INDEX('CURVA PREVISION'!$A$1:$KZ$3000,$C17,10+3*MIN(AA$3,$D$2-1)))))</f>
        <v/>
      </c>
      <c r="AB17" s="121">
        <f>IF(OR($C17="",$B$2="",$D$2=0),0,IF(AB$3&lt;0,0,N(INDEX('CURVA PREVISION'!$A$1:$KZ$3000,$C17,10+3*MIN(AB$3,$D$2-1)))))</f>
        <v/>
      </c>
      <c r="AC17" s="121">
        <f>IF(OR($C17="",$B$2="",$D$2=0),0,IF(AC$3&lt;0,0,N(INDEX('CURVA PREVISION'!$A$1:$KZ$3000,$C17,10+3*MIN(AC$3,$D$2-1)))))</f>
        <v/>
      </c>
      <c r="AD17" s="121">
        <f>IF(OR($C17="",$B$2="",$D$2=0),0,IF(AD$3&lt;0,0,N(INDEX('CURVA PREVISION'!$A$1:$KZ$3000,$C17,10+3*MIN(AD$3,$D$2-1)))))</f>
        <v/>
      </c>
      <c r="AE17" s="121">
        <f>IF(OR($C17="",$B$2="",$D$2=0),0,IF(AE$3&lt;0,0,N(INDEX('CURVA PREVISION'!$A$1:$KZ$3000,$C17,10+3*MIN(AE$3,$D$2-1)))))</f>
        <v/>
      </c>
      <c r="AF17" s="121">
        <f>IF(OR($C17="",$B$2="",$D$2=0),0,IF(AF$3&lt;0,0,N(INDEX('CURVA PREVISION'!$A$1:$KZ$3000,$C17,10+3*MIN(AF$3,$D$2-1)))))</f>
        <v/>
      </c>
      <c r="AG17" s="121">
        <f>IF(OR($C17="",$B$2="",$D$2=0),0,IF(AG$3&lt;0,0,N(INDEX('CURVA PREVISION'!$A$1:$KZ$3000,$C17,10+3*MIN(AG$3,$D$2-1)))))</f>
        <v/>
      </c>
      <c r="AH17" s="121">
        <f>IF(OR($C17="",$B$2="",$D$2=0),0,IF(AH$3&lt;0,0,N(INDEX('CURVA PREVISION'!$A$1:$KZ$3000,$C17,10+3*MIN(AH$3,$D$2-1)))))</f>
        <v/>
      </c>
      <c r="AI17" s="121">
        <f>IF(OR($C17="",$B$2="",$D$2=0),0,IF(AI$3&lt;0,0,N(INDEX('CURVA PREVISION'!$A$1:$KZ$3000,$C17,10+3*MIN(AI$3,$D$2-1)))))</f>
        <v/>
      </c>
      <c r="AJ17" s="121">
        <f>IF(OR($C17="",$B$2="",$D$2=0),0,IF(AJ$3&lt;0,0,N(INDEX('CURVA PREVISION'!$A$1:$KZ$3000,$C17,10+3*MIN(AJ$3,$D$2-1)))))</f>
        <v/>
      </c>
      <c r="AK17" s="121">
        <f>IF(OR($C17="",$B$2="",$D$2=0),0,IF(AK$3&lt;0,0,N(INDEX('CURVA PREVISION'!$A$1:$KZ$3000,$C17,10+3*MIN(AK$3,$D$2-1)))))</f>
        <v/>
      </c>
      <c r="AL17" s="121">
        <f>IF(OR($C17="",$B$2="",$D$2=0),0,IF(AL$3&lt;0,0,N(INDEX('CURVA PREVISION'!$A$1:$KZ$3000,$C17,10+3*MIN(AL$3,$D$2-1)))))</f>
        <v/>
      </c>
      <c r="AM17" s="121">
        <f>IF(OR($C17="",$B$2="",$D$2=0),0,IF(AM$3&lt;0,0,N(INDEX('CURVA PREVISION'!$A$1:$KZ$3000,$C17,10+3*MIN(AM$3,$D$2-1)))))</f>
        <v/>
      </c>
      <c r="AN17" s="121">
        <f>IF(OR($C17="",$B$2="",$D$2=0),0,IF(AN$3&lt;0,0,N(INDEX('CURVA PREVISION'!$A$1:$KZ$3000,$C17,10+3*MIN(AN$3,$D$2-1)))))</f>
        <v/>
      </c>
      <c r="AO17" s="121">
        <f>IF(OR($C17="",$B$2="",$D$2=0),0,IF(AO$3&lt;0,0,N(INDEX('CURVA PREVISION'!$A$1:$KZ$3000,$C17,10+3*MIN(AO$3,$D$2-1)))))</f>
        <v/>
      </c>
      <c r="AP17" s="121">
        <f>IF(OR($C17="",$B$2="",$D$2=0),0,IF(AP$3&lt;0,0,N(INDEX('CURVA PREVISION'!$A$1:$KZ$3000,$C17,10+3*MIN(AP$3,$D$2-1)))))</f>
        <v/>
      </c>
      <c r="AQ17" s="121">
        <f>IF(OR($C17="",$B$2="",$D$2=0),0,IF(AQ$3&lt;0,0,N(INDEX('CURVA PREVISION'!$A$1:$KZ$3000,$C17,10+3*MIN(AQ$3,$D$2-1)))))</f>
        <v/>
      </c>
      <c r="AR17" s="121">
        <f>IF(OR($C17="",$B$2="",$D$2=0),0,IF(AR$3&lt;0,0,N(INDEX('CURVA PREVISION'!$A$1:$KZ$3000,$C17,10+3*MIN(AR$3,$D$2-1)))))</f>
        <v/>
      </c>
      <c r="AS17" s="121">
        <f>IF(OR($C17="",$B$2="",$D$2=0),0,IF(AS$3&lt;0,0,N(INDEX('CURVA PREVISION'!$A$1:$KZ$3000,$C17,10+3*MIN(AS$3,$D$2-1)))))</f>
        <v/>
      </c>
      <c r="AT17" s="121">
        <f>IF(OR($C17="",$B$2="",$D$2=0),0,IF(AT$3&lt;0,0,N(INDEX('CURVA PREVISION'!$A$1:$KZ$3000,$C17,10+3*MIN(AT$3,$D$2-1)))))</f>
        <v/>
      </c>
      <c r="AU17" s="121">
        <f>IF(OR($C17="",$B$2="",$D$2=0),0,IF(AU$3&lt;0,0,N(INDEX('CURVA PREVISION'!$A$1:$KZ$3000,$C17,10+3*MIN(AU$3,$D$2-1)))))</f>
        <v/>
      </c>
      <c r="AV17" s="121">
        <f>IF(OR($C17="",$B$2="",$D$2=0),0,IF(AV$3&lt;0,0,N(INDEX('CURVA PREVISION'!$A$1:$KZ$3000,$C17,10+3*MIN(AV$3,$D$2-1)))))</f>
        <v/>
      </c>
      <c r="AW17" s="121">
        <f>IF(OR($C17="",$B$2="",$D$2=0),0,IF(AW$3&lt;0,0,N(INDEX('CURVA PREVISION'!$A$1:$KZ$3000,$C17,10+3*MIN(AW$3,$D$2-1)))))</f>
        <v/>
      </c>
      <c r="AX17" s="121">
        <f>IF(OR($C17="",$B$2="",$D$2=0),0,IF(AX$3&lt;0,0,N(INDEX('CURVA PREVISION'!$A$1:$KZ$3000,$C17,10+3*MIN(AX$3,$D$2-1)))))</f>
        <v/>
      </c>
      <c r="AY17" s="121">
        <f>IF(OR($C17="",$B$2="",$D$2=0),0,IF(AY$3&lt;0,0,N(INDEX('CURVA PREVISION'!$A$1:$KZ$3000,$C17,10+3*MIN(AY$3,$D$2-1)))))</f>
        <v/>
      </c>
      <c r="AZ17" s="121">
        <f>IF(OR($C17="",$B$2="",$D$2=0),0,IF(AZ$3&lt;0,0,N(INDEX('CURVA PREVISION'!$A$1:$KZ$3000,$C17,10+3*MIN(AZ$3,$D$2-1)))))</f>
        <v/>
      </c>
      <c r="BA17" s="121">
        <f>IF(OR($C17="",$B$2="",$D$2=0),0,IF(BA$3&lt;0,0,N(INDEX('CURVA PREVISION'!$A$1:$KZ$3000,$C17,10+3*MIN(BA$3,$D$2-1)))))</f>
        <v/>
      </c>
      <c r="BB17" s="121">
        <f>IF(OR($C17="",$B$2="",$D$2=0),0,IF(BB$3&lt;0,0,N(INDEX('CURVA PREVISION'!$A$1:$KZ$3000,$C17,10+3*MIN(BB$3,$D$2-1)))))</f>
        <v/>
      </c>
      <c r="BC17" s="121">
        <f>IF(OR($C17="",$B$2="",$D$2=0),0,IF(BC$3&lt;0,0,N(INDEX('CURVA PREVISION'!$A$1:$KZ$3000,$C17,10+3*MIN(BC$3,$D$2-1)))))</f>
        <v/>
      </c>
      <c r="BD17" s="121">
        <f>IF(OR($C17="",$B$2="",$D$2=0),0,IF(BD$3&lt;0,0,N(INDEX('CURVA PREVISION'!$A$1:$KZ$3000,$C17,10+3*MIN(BD$3,$D$2-1)))))</f>
        <v/>
      </c>
      <c r="BE17" s="121">
        <f>IF(OR($C17="",$B$2="",$D$2=0),0,IF(BE$3&lt;0,0,N(INDEX('CURVA PREVISION'!$A$1:$KZ$3000,$C17,10+3*MIN(BE$3,$D$2-1)))))</f>
        <v/>
      </c>
      <c r="BF17" s="121">
        <f>IF(OR($C17="",$B$2="",$D$2=0),0,IF(BF$3&lt;0,0,N(INDEX('CURVA PREVISION'!$A$1:$KZ$3000,$C17,10+3*MIN(BF$3,$D$2-1)))))</f>
        <v/>
      </c>
      <c r="BG17" s="121">
        <f>IF(OR($C17="",$B$2="",$D$2=0),0,IF(BG$3&lt;0,0,N(INDEX('CURVA PREVISION'!$A$1:$KZ$3000,$C17,10+3*MIN(BG$3,$D$2-1)))))</f>
        <v/>
      </c>
      <c r="BH17" s="121">
        <f>IF(OR($C17="",$B$2="",$D$2=0),0,IF(BH$3&lt;0,0,N(INDEX('CURVA PREVISION'!$A$1:$KZ$3000,$C17,10+3*MIN(BH$3,$D$2-1)))))</f>
        <v/>
      </c>
      <c r="BI17" s="121">
        <f>IF(OR($C17="",$B$2="",$D$2=0),0,IF(BI$3&lt;0,0,N(INDEX('CURVA PREVISION'!$A$1:$KZ$3000,$C17,10+3*MIN(BI$3,$D$2-1)))))</f>
        <v/>
      </c>
      <c r="BJ17" s="121">
        <f>IF(OR($C17="",$B$2="",$D$2=0),0,IF(BJ$3&lt;0,0,N(INDEX('CURVA PREVISION'!$A$1:$KZ$3000,$C17,10+3*MIN(BJ$3,$D$2-1)))))</f>
        <v/>
      </c>
      <c r="BK17" s="121">
        <f>IF(OR($C17="",$B$2="",$D$2=0),0,IF(BK$3&lt;0,0,N(INDEX('CURVA PREVISION'!$A$1:$KZ$3000,$C17,10+3*MIN(BK$3,$D$2-1)))))</f>
        <v/>
      </c>
      <c r="BL17" s="121">
        <f>IF(OR($C17="",$B$2="",$D$2=0),0,IF(BL$3&lt;0,0,N(INDEX('CURVA PREVISION'!$A$1:$KZ$3000,$C17,10+3*MIN(BL$3,$D$2-1)))))</f>
        <v/>
      </c>
      <c r="BM17" s="121">
        <f>IF(OR($C17="",$B$2="",$D$2=0),0,IF(BM$3&lt;0,0,N(INDEX('CURVA PREVISION'!$A$1:$KZ$3000,$C17,10+3*MIN(BM$3,$D$2-1)))))</f>
        <v/>
      </c>
      <c r="BN17" s="121">
        <f>IF(OR($C17="",$B$2="",$D$2=0),0,IF(BN$3&lt;0,0,N(INDEX('CURVA PREVISION'!$A$1:$KZ$3000,$C17,10+3*MIN(BN$3,$D$2-1)))))</f>
        <v/>
      </c>
      <c r="BO17" s="121">
        <f>IF(OR($C17="",$B$2="",$D$2=0),0,IF(BO$3&lt;0,0,N(INDEX('CURVA PREVISION'!$A$1:$KZ$3000,$C17,10+3*MIN(BO$3,$D$2-1)))))</f>
        <v/>
      </c>
      <c r="BP17" s="121">
        <f>IF(OR($C17="",$B$2="",$D$2=0),0,IF(BP$3&lt;0,0,N(INDEX('CURVA PREVISION'!$A$1:$KZ$3000,$C17,10+3*MIN(BP$3,$D$2-1)))))</f>
        <v/>
      </c>
      <c r="BQ17" s="121">
        <f>IF(OR($C17="",$B$2="",$D$2=0),0,IF(BQ$3&lt;0,0,N(INDEX('CURVA PREVISION'!$A$1:$KZ$3000,$C17,10+3*MIN(BQ$3,$D$2-1)))))</f>
        <v/>
      </c>
      <c r="BR17" s="121">
        <f>IF(OR($C17="",$B$2="",$D$2=0),0,IF(BR$3&lt;0,0,N(INDEX('CURVA PREVISION'!$A$1:$KZ$3000,$C17,10+3*MIN(BR$3,$D$2-1)))))</f>
        <v/>
      </c>
      <c r="BS17" s="121">
        <f>IF(OR($C17="",$B$2="",$D$2=0),0,IF(BS$3&lt;0,0,N(INDEX('CURVA PREVISION'!$A$1:$KZ$3000,$C17,10+3*MIN(BS$3,$D$2-1)))))</f>
        <v/>
      </c>
      <c r="BT17" s="121">
        <f>IF(OR($C17="",$B$2="",$D$2=0),0,IF(BT$3&lt;0,0,N(INDEX('CURVA PREVISION'!$A$1:$KZ$3000,$C17,10+3*MIN(BT$3,$D$2-1)))))</f>
        <v/>
      </c>
      <c r="BU17" s="121">
        <f>IF(OR($C17="",$B$2="",$D$2=0),0,IF(BU$3&lt;0,0,N(INDEX('CURVA PREVISION'!$A$1:$KZ$3000,$C17,10+3*MIN(BU$3,$D$2-1)))))</f>
        <v/>
      </c>
      <c r="BV17" s="121">
        <f>IF(OR($C17="",$B$2="",$D$2=0),0,IF(BV$3&lt;0,0,N(INDEX('CURVA PREVISION'!$A$1:$KZ$3000,$C17,10+3*MIN(BV$3,$D$2-1)))))</f>
        <v/>
      </c>
      <c r="BW17" s="121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8">
        <f>IFERROR(MATCH(A18,'CURVA PREVISION'!$B$1:$B$3000,0),"")</f>
        <v/>
      </c>
      <c r="D18" s="121">
        <f>IF(OR($C18="",$B$2="",$D$2=0),0,IF(D$3&lt;0,0,N(INDEX('CURVA PREVISION'!$A$1:$KZ$3000,$C18,10+3*MIN(D$3,$D$2-1)))))</f>
        <v/>
      </c>
      <c r="E18" s="121">
        <f>IF(OR($C18="",$B$2="",$D$2=0),0,IF(E$3&lt;0,0,N(INDEX('CURVA PREVISION'!$A$1:$KZ$3000,$C18,10+3*MIN(E$3,$D$2-1)))))</f>
        <v/>
      </c>
      <c r="F18" s="121">
        <f>IF(OR($C18="",$B$2="",$D$2=0),0,IF(F$3&lt;0,0,N(INDEX('CURVA PREVISION'!$A$1:$KZ$3000,$C18,10+3*MIN(F$3,$D$2-1)))))</f>
        <v/>
      </c>
      <c r="G18" s="121">
        <f>IF(OR($C18="",$B$2="",$D$2=0),0,IF(G$3&lt;0,0,N(INDEX('CURVA PREVISION'!$A$1:$KZ$3000,$C18,10+3*MIN(G$3,$D$2-1)))))</f>
        <v/>
      </c>
      <c r="H18" s="121">
        <f>IF(OR($C18="",$B$2="",$D$2=0),0,IF(H$3&lt;0,0,N(INDEX('CURVA PREVISION'!$A$1:$KZ$3000,$C18,10+3*MIN(H$3,$D$2-1)))))</f>
        <v/>
      </c>
      <c r="I18" s="121">
        <f>IF(OR($C18="",$B$2="",$D$2=0),0,IF(I$3&lt;0,0,N(INDEX('CURVA PREVISION'!$A$1:$KZ$3000,$C18,10+3*MIN(I$3,$D$2-1)))))</f>
        <v/>
      </c>
      <c r="J18" s="121">
        <f>IF(OR($C18="",$B$2="",$D$2=0),0,IF(J$3&lt;0,0,N(INDEX('CURVA PREVISION'!$A$1:$KZ$3000,$C18,10+3*MIN(J$3,$D$2-1)))))</f>
        <v/>
      </c>
      <c r="K18" s="121">
        <f>IF(OR($C18="",$B$2="",$D$2=0),0,IF(K$3&lt;0,0,N(INDEX('CURVA PREVISION'!$A$1:$KZ$3000,$C18,10+3*MIN(K$3,$D$2-1)))))</f>
        <v/>
      </c>
      <c r="L18" s="121">
        <f>IF(OR($C18="",$B$2="",$D$2=0),0,IF(L$3&lt;0,0,N(INDEX('CURVA PREVISION'!$A$1:$KZ$3000,$C18,10+3*MIN(L$3,$D$2-1)))))</f>
        <v/>
      </c>
      <c r="M18" s="121">
        <f>IF(OR($C18="",$B$2="",$D$2=0),0,IF(M$3&lt;0,0,N(INDEX('CURVA PREVISION'!$A$1:$KZ$3000,$C18,10+3*MIN(M$3,$D$2-1)))))</f>
        <v/>
      </c>
      <c r="N18" s="121">
        <f>IF(OR($C18="",$B$2="",$D$2=0),0,IF(N$3&lt;0,0,N(INDEX('CURVA PREVISION'!$A$1:$KZ$3000,$C18,10+3*MIN(N$3,$D$2-1)))))</f>
        <v/>
      </c>
      <c r="O18" s="121">
        <f>IF(OR($C18="",$B$2="",$D$2=0),0,IF(O$3&lt;0,0,N(INDEX('CURVA PREVISION'!$A$1:$KZ$3000,$C18,10+3*MIN(O$3,$D$2-1)))))</f>
        <v/>
      </c>
      <c r="P18" s="121">
        <f>IF(OR($C18="",$B$2="",$D$2=0),0,IF(P$3&lt;0,0,N(INDEX('CURVA PREVISION'!$A$1:$KZ$3000,$C18,10+3*MIN(P$3,$D$2-1)))))</f>
        <v/>
      </c>
      <c r="Q18" s="121">
        <f>IF(OR($C18="",$B$2="",$D$2=0),0,IF(Q$3&lt;0,0,N(INDEX('CURVA PREVISION'!$A$1:$KZ$3000,$C18,10+3*MIN(Q$3,$D$2-1)))))</f>
        <v/>
      </c>
      <c r="R18" s="121">
        <f>IF(OR($C18="",$B$2="",$D$2=0),0,IF(R$3&lt;0,0,N(INDEX('CURVA PREVISION'!$A$1:$KZ$3000,$C18,10+3*MIN(R$3,$D$2-1)))))</f>
        <v/>
      </c>
      <c r="S18" s="121">
        <f>IF(OR($C18="",$B$2="",$D$2=0),0,IF(S$3&lt;0,0,N(INDEX('CURVA PREVISION'!$A$1:$KZ$3000,$C18,10+3*MIN(S$3,$D$2-1)))))</f>
        <v/>
      </c>
      <c r="T18" s="121">
        <f>IF(OR($C18="",$B$2="",$D$2=0),0,IF(T$3&lt;0,0,N(INDEX('CURVA PREVISION'!$A$1:$KZ$3000,$C18,10+3*MIN(T$3,$D$2-1)))))</f>
        <v/>
      </c>
      <c r="U18" s="121">
        <f>IF(OR($C18="",$B$2="",$D$2=0),0,IF(U$3&lt;0,0,N(INDEX('CURVA PREVISION'!$A$1:$KZ$3000,$C18,10+3*MIN(U$3,$D$2-1)))))</f>
        <v/>
      </c>
      <c r="V18" s="121">
        <f>IF(OR($C18="",$B$2="",$D$2=0),0,IF(V$3&lt;0,0,N(INDEX('CURVA PREVISION'!$A$1:$KZ$3000,$C18,10+3*MIN(V$3,$D$2-1)))))</f>
        <v/>
      </c>
      <c r="W18" s="121">
        <f>IF(OR($C18="",$B$2="",$D$2=0),0,IF(W$3&lt;0,0,N(INDEX('CURVA PREVISION'!$A$1:$KZ$3000,$C18,10+3*MIN(W$3,$D$2-1)))))</f>
        <v/>
      </c>
      <c r="X18" s="121">
        <f>IF(OR($C18="",$B$2="",$D$2=0),0,IF(X$3&lt;0,0,N(INDEX('CURVA PREVISION'!$A$1:$KZ$3000,$C18,10+3*MIN(X$3,$D$2-1)))))</f>
        <v/>
      </c>
      <c r="Y18" s="121">
        <f>IF(OR($C18="",$B$2="",$D$2=0),0,IF(Y$3&lt;0,0,N(INDEX('CURVA PREVISION'!$A$1:$KZ$3000,$C18,10+3*MIN(Y$3,$D$2-1)))))</f>
        <v/>
      </c>
      <c r="Z18" s="121">
        <f>IF(OR($C18="",$B$2="",$D$2=0),0,IF(Z$3&lt;0,0,N(INDEX('CURVA PREVISION'!$A$1:$KZ$3000,$C18,10+3*MIN(Z$3,$D$2-1)))))</f>
        <v/>
      </c>
      <c r="AA18" s="121">
        <f>IF(OR($C18="",$B$2="",$D$2=0),0,IF(AA$3&lt;0,0,N(INDEX('CURVA PREVISION'!$A$1:$KZ$3000,$C18,10+3*MIN(AA$3,$D$2-1)))))</f>
        <v/>
      </c>
      <c r="AB18" s="121">
        <f>IF(OR($C18="",$B$2="",$D$2=0),0,IF(AB$3&lt;0,0,N(INDEX('CURVA PREVISION'!$A$1:$KZ$3000,$C18,10+3*MIN(AB$3,$D$2-1)))))</f>
        <v/>
      </c>
      <c r="AC18" s="121">
        <f>IF(OR($C18="",$B$2="",$D$2=0),0,IF(AC$3&lt;0,0,N(INDEX('CURVA PREVISION'!$A$1:$KZ$3000,$C18,10+3*MIN(AC$3,$D$2-1)))))</f>
        <v/>
      </c>
      <c r="AD18" s="121">
        <f>IF(OR($C18="",$B$2="",$D$2=0),0,IF(AD$3&lt;0,0,N(INDEX('CURVA PREVISION'!$A$1:$KZ$3000,$C18,10+3*MIN(AD$3,$D$2-1)))))</f>
        <v/>
      </c>
      <c r="AE18" s="121">
        <f>IF(OR($C18="",$B$2="",$D$2=0),0,IF(AE$3&lt;0,0,N(INDEX('CURVA PREVISION'!$A$1:$KZ$3000,$C18,10+3*MIN(AE$3,$D$2-1)))))</f>
        <v/>
      </c>
      <c r="AF18" s="121">
        <f>IF(OR($C18="",$B$2="",$D$2=0),0,IF(AF$3&lt;0,0,N(INDEX('CURVA PREVISION'!$A$1:$KZ$3000,$C18,10+3*MIN(AF$3,$D$2-1)))))</f>
        <v/>
      </c>
      <c r="AG18" s="121">
        <f>IF(OR($C18="",$B$2="",$D$2=0),0,IF(AG$3&lt;0,0,N(INDEX('CURVA PREVISION'!$A$1:$KZ$3000,$C18,10+3*MIN(AG$3,$D$2-1)))))</f>
        <v/>
      </c>
      <c r="AH18" s="121">
        <f>IF(OR($C18="",$B$2="",$D$2=0),0,IF(AH$3&lt;0,0,N(INDEX('CURVA PREVISION'!$A$1:$KZ$3000,$C18,10+3*MIN(AH$3,$D$2-1)))))</f>
        <v/>
      </c>
      <c r="AI18" s="121">
        <f>IF(OR($C18="",$B$2="",$D$2=0),0,IF(AI$3&lt;0,0,N(INDEX('CURVA PREVISION'!$A$1:$KZ$3000,$C18,10+3*MIN(AI$3,$D$2-1)))))</f>
        <v/>
      </c>
      <c r="AJ18" s="121">
        <f>IF(OR($C18="",$B$2="",$D$2=0),0,IF(AJ$3&lt;0,0,N(INDEX('CURVA PREVISION'!$A$1:$KZ$3000,$C18,10+3*MIN(AJ$3,$D$2-1)))))</f>
        <v/>
      </c>
      <c r="AK18" s="121">
        <f>IF(OR($C18="",$B$2="",$D$2=0),0,IF(AK$3&lt;0,0,N(INDEX('CURVA PREVISION'!$A$1:$KZ$3000,$C18,10+3*MIN(AK$3,$D$2-1)))))</f>
        <v/>
      </c>
      <c r="AL18" s="121">
        <f>IF(OR($C18="",$B$2="",$D$2=0),0,IF(AL$3&lt;0,0,N(INDEX('CURVA PREVISION'!$A$1:$KZ$3000,$C18,10+3*MIN(AL$3,$D$2-1)))))</f>
        <v/>
      </c>
      <c r="AM18" s="121">
        <f>IF(OR($C18="",$B$2="",$D$2=0),0,IF(AM$3&lt;0,0,N(INDEX('CURVA PREVISION'!$A$1:$KZ$3000,$C18,10+3*MIN(AM$3,$D$2-1)))))</f>
        <v/>
      </c>
      <c r="AN18" s="121">
        <f>IF(OR($C18="",$B$2="",$D$2=0),0,IF(AN$3&lt;0,0,N(INDEX('CURVA PREVISION'!$A$1:$KZ$3000,$C18,10+3*MIN(AN$3,$D$2-1)))))</f>
        <v/>
      </c>
      <c r="AO18" s="121">
        <f>IF(OR($C18="",$B$2="",$D$2=0),0,IF(AO$3&lt;0,0,N(INDEX('CURVA PREVISION'!$A$1:$KZ$3000,$C18,10+3*MIN(AO$3,$D$2-1)))))</f>
        <v/>
      </c>
      <c r="AP18" s="121">
        <f>IF(OR($C18="",$B$2="",$D$2=0),0,IF(AP$3&lt;0,0,N(INDEX('CURVA PREVISION'!$A$1:$KZ$3000,$C18,10+3*MIN(AP$3,$D$2-1)))))</f>
        <v/>
      </c>
      <c r="AQ18" s="121">
        <f>IF(OR($C18="",$B$2="",$D$2=0),0,IF(AQ$3&lt;0,0,N(INDEX('CURVA PREVISION'!$A$1:$KZ$3000,$C18,10+3*MIN(AQ$3,$D$2-1)))))</f>
        <v/>
      </c>
      <c r="AR18" s="121">
        <f>IF(OR($C18="",$B$2="",$D$2=0),0,IF(AR$3&lt;0,0,N(INDEX('CURVA PREVISION'!$A$1:$KZ$3000,$C18,10+3*MIN(AR$3,$D$2-1)))))</f>
        <v/>
      </c>
      <c r="AS18" s="121">
        <f>IF(OR($C18="",$B$2="",$D$2=0),0,IF(AS$3&lt;0,0,N(INDEX('CURVA PREVISION'!$A$1:$KZ$3000,$C18,10+3*MIN(AS$3,$D$2-1)))))</f>
        <v/>
      </c>
      <c r="AT18" s="121">
        <f>IF(OR($C18="",$B$2="",$D$2=0),0,IF(AT$3&lt;0,0,N(INDEX('CURVA PREVISION'!$A$1:$KZ$3000,$C18,10+3*MIN(AT$3,$D$2-1)))))</f>
        <v/>
      </c>
      <c r="AU18" s="121">
        <f>IF(OR($C18="",$B$2="",$D$2=0),0,IF(AU$3&lt;0,0,N(INDEX('CURVA PREVISION'!$A$1:$KZ$3000,$C18,10+3*MIN(AU$3,$D$2-1)))))</f>
        <v/>
      </c>
      <c r="AV18" s="121">
        <f>IF(OR($C18="",$B$2="",$D$2=0),0,IF(AV$3&lt;0,0,N(INDEX('CURVA PREVISION'!$A$1:$KZ$3000,$C18,10+3*MIN(AV$3,$D$2-1)))))</f>
        <v/>
      </c>
      <c r="AW18" s="121">
        <f>IF(OR($C18="",$B$2="",$D$2=0),0,IF(AW$3&lt;0,0,N(INDEX('CURVA PREVISION'!$A$1:$KZ$3000,$C18,10+3*MIN(AW$3,$D$2-1)))))</f>
        <v/>
      </c>
      <c r="AX18" s="121">
        <f>IF(OR($C18="",$B$2="",$D$2=0),0,IF(AX$3&lt;0,0,N(INDEX('CURVA PREVISION'!$A$1:$KZ$3000,$C18,10+3*MIN(AX$3,$D$2-1)))))</f>
        <v/>
      </c>
      <c r="AY18" s="121">
        <f>IF(OR($C18="",$B$2="",$D$2=0),0,IF(AY$3&lt;0,0,N(INDEX('CURVA PREVISION'!$A$1:$KZ$3000,$C18,10+3*MIN(AY$3,$D$2-1)))))</f>
        <v/>
      </c>
      <c r="AZ18" s="121">
        <f>IF(OR($C18="",$B$2="",$D$2=0),0,IF(AZ$3&lt;0,0,N(INDEX('CURVA PREVISION'!$A$1:$KZ$3000,$C18,10+3*MIN(AZ$3,$D$2-1)))))</f>
        <v/>
      </c>
      <c r="BA18" s="121">
        <f>IF(OR($C18="",$B$2="",$D$2=0),0,IF(BA$3&lt;0,0,N(INDEX('CURVA PREVISION'!$A$1:$KZ$3000,$C18,10+3*MIN(BA$3,$D$2-1)))))</f>
        <v/>
      </c>
      <c r="BB18" s="121">
        <f>IF(OR($C18="",$B$2="",$D$2=0),0,IF(BB$3&lt;0,0,N(INDEX('CURVA PREVISION'!$A$1:$KZ$3000,$C18,10+3*MIN(BB$3,$D$2-1)))))</f>
        <v/>
      </c>
      <c r="BC18" s="121">
        <f>IF(OR($C18="",$B$2="",$D$2=0),0,IF(BC$3&lt;0,0,N(INDEX('CURVA PREVISION'!$A$1:$KZ$3000,$C18,10+3*MIN(BC$3,$D$2-1)))))</f>
        <v/>
      </c>
      <c r="BD18" s="121">
        <f>IF(OR($C18="",$B$2="",$D$2=0),0,IF(BD$3&lt;0,0,N(INDEX('CURVA PREVISION'!$A$1:$KZ$3000,$C18,10+3*MIN(BD$3,$D$2-1)))))</f>
        <v/>
      </c>
      <c r="BE18" s="121">
        <f>IF(OR($C18="",$B$2="",$D$2=0),0,IF(BE$3&lt;0,0,N(INDEX('CURVA PREVISION'!$A$1:$KZ$3000,$C18,10+3*MIN(BE$3,$D$2-1)))))</f>
        <v/>
      </c>
      <c r="BF18" s="121">
        <f>IF(OR($C18="",$B$2="",$D$2=0),0,IF(BF$3&lt;0,0,N(INDEX('CURVA PREVISION'!$A$1:$KZ$3000,$C18,10+3*MIN(BF$3,$D$2-1)))))</f>
        <v/>
      </c>
      <c r="BG18" s="121">
        <f>IF(OR($C18="",$B$2="",$D$2=0),0,IF(BG$3&lt;0,0,N(INDEX('CURVA PREVISION'!$A$1:$KZ$3000,$C18,10+3*MIN(BG$3,$D$2-1)))))</f>
        <v/>
      </c>
      <c r="BH18" s="121">
        <f>IF(OR($C18="",$B$2="",$D$2=0),0,IF(BH$3&lt;0,0,N(INDEX('CURVA PREVISION'!$A$1:$KZ$3000,$C18,10+3*MIN(BH$3,$D$2-1)))))</f>
        <v/>
      </c>
      <c r="BI18" s="121">
        <f>IF(OR($C18="",$B$2="",$D$2=0),0,IF(BI$3&lt;0,0,N(INDEX('CURVA PREVISION'!$A$1:$KZ$3000,$C18,10+3*MIN(BI$3,$D$2-1)))))</f>
        <v/>
      </c>
      <c r="BJ18" s="121">
        <f>IF(OR($C18="",$B$2="",$D$2=0),0,IF(BJ$3&lt;0,0,N(INDEX('CURVA PREVISION'!$A$1:$KZ$3000,$C18,10+3*MIN(BJ$3,$D$2-1)))))</f>
        <v/>
      </c>
      <c r="BK18" s="121">
        <f>IF(OR($C18="",$B$2="",$D$2=0),0,IF(BK$3&lt;0,0,N(INDEX('CURVA PREVISION'!$A$1:$KZ$3000,$C18,10+3*MIN(BK$3,$D$2-1)))))</f>
        <v/>
      </c>
      <c r="BL18" s="121">
        <f>IF(OR($C18="",$B$2="",$D$2=0),0,IF(BL$3&lt;0,0,N(INDEX('CURVA PREVISION'!$A$1:$KZ$3000,$C18,10+3*MIN(BL$3,$D$2-1)))))</f>
        <v/>
      </c>
      <c r="BM18" s="121">
        <f>IF(OR($C18="",$B$2="",$D$2=0),0,IF(BM$3&lt;0,0,N(INDEX('CURVA PREVISION'!$A$1:$KZ$3000,$C18,10+3*MIN(BM$3,$D$2-1)))))</f>
        <v/>
      </c>
      <c r="BN18" s="121">
        <f>IF(OR($C18="",$B$2="",$D$2=0),0,IF(BN$3&lt;0,0,N(INDEX('CURVA PREVISION'!$A$1:$KZ$3000,$C18,10+3*MIN(BN$3,$D$2-1)))))</f>
        <v/>
      </c>
      <c r="BO18" s="121">
        <f>IF(OR($C18="",$B$2="",$D$2=0),0,IF(BO$3&lt;0,0,N(INDEX('CURVA PREVISION'!$A$1:$KZ$3000,$C18,10+3*MIN(BO$3,$D$2-1)))))</f>
        <v/>
      </c>
      <c r="BP18" s="121">
        <f>IF(OR($C18="",$B$2="",$D$2=0),0,IF(BP$3&lt;0,0,N(INDEX('CURVA PREVISION'!$A$1:$KZ$3000,$C18,10+3*MIN(BP$3,$D$2-1)))))</f>
        <v/>
      </c>
      <c r="BQ18" s="121">
        <f>IF(OR($C18="",$B$2="",$D$2=0),0,IF(BQ$3&lt;0,0,N(INDEX('CURVA PREVISION'!$A$1:$KZ$3000,$C18,10+3*MIN(BQ$3,$D$2-1)))))</f>
        <v/>
      </c>
      <c r="BR18" s="121">
        <f>IF(OR($C18="",$B$2="",$D$2=0),0,IF(BR$3&lt;0,0,N(INDEX('CURVA PREVISION'!$A$1:$KZ$3000,$C18,10+3*MIN(BR$3,$D$2-1)))))</f>
        <v/>
      </c>
      <c r="BS18" s="121">
        <f>IF(OR($C18="",$B$2="",$D$2=0),0,IF(BS$3&lt;0,0,N(INDEX('CURVA PREVISION'!$A$1:$KZ$3000,$C18,10+3*MIN(BS$3,$D$2-1)))))</f>
        <v/>
      </c>
      <c r="BT18" s="121">
        <f>IF(OR($C18="",$B$2="",$D$2=0),0,IF(BT$3&lt;0,0,N(INDEX('CURVA PREVISION'!$A$1:$KZ$3000,$C18,10+3*MIN(BT$3,$D$2-1)))))</f>
        <v/>
      </c>
      <c r="BU18" s="121">
        <f>IF(OR($C18="",$B$2="",$D$2=0),0,IF(BU$3&lt;0,0,N(INDEX('CURVA PREVISION'!$A$1:$KZ$3000,$C18,10+3*MIN(BU$3,$D$2-1)))))</f>
        <v/>
      </c>
      <c r="BV18" s="121">
        <f>IF(OR($C18="",$B$2="",$D$2=0),0,IF(BV$3&lt;0,0,N(INDEX('CURVA PREVISION'!$A$1:$KZ$3000,$C18,10+3*MIN(BV$3,$D$2-1)))))</f>
        <v/>
      </c>
      <c r="BW18" s="121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8">
        <f>IFERROR(MATCH(A19,'CURVA PREVISION'!$B$1:$B$3000,0),"")</f>
        <v/>
      </c>
      <c r="D19" s="121">
        <f>IF(OR($C19="",$B$2="",$D$2=0),0,IF(D$3&lt;0,0,N(INDEX('CURVA PREVISION'!$A$1:$KZ$3000,$C19,10+3*MIN(D$3,$D$2-1)))))</f>
        <v/>
      </c>
      <c r="E19" s="121">
        <f>IF(OR($C19="",$B$2="",$D$2=0),0,IF(E$3&lt;0,0,N(INDEX('CURVA PREVISION'!$A$1:$KZ$3000,$C19,10+3*MIN(E$3,$D$2-1)))))</f>
        <v/>
      </c>
      <c r="F19" s="121">
        <f>IF(OR($C19="",$B$2="",$D$2=0),0,IF(F$3&lt;0,0,N(INDEX('CURVA PREVISION'!$A$1:$KZ$3000,$C19,10+3*MIN(F$3,$D$2-1)))))</f>
        <v/>
      </c>
      <c r="G19" s="121">
        <f>IF(OR($C19="",$B$2="",$D$2=0),0,IF(G$3&lt;0,0,N(INDEX('CURVA PREVISION'!$A$1:$KZ$3000,$C19,10+3*MIN(G$3,$D$2-1)))))</f>
        <v/>
      </c>
      <c r="H19" s="121">
        <f>IF(OR($C19="",$B$2="",$D$2=0),0,IF(H$3&lt;0,0,N(INDEX('CURVA PREVISION'!$A$1:$KZ$3000,$C19,10+3*MIN(H$3,$D$2-1)))))</f>
        <v/>
      </c>
      <c r="I19" s="121">
        <f>IF(OR($C19="",$B$2="",$D$2=0),0,IF(I$3&lt;0,0,N(INDEX('CURVA PREVISION'!$A$1:$KZ$3000,$C19,10+3*MIN(I$3,$D$2-1)))))</f>
        <v/>
      </c>
      <c r="J19" s="121">
        <f>IF(OR($C19="",$B$2="",$D$2=0),0,IF(J$3&lt;0,0,N(INDEX('CURVA PREVISION'!$A$1:$KZ$3000,$C19,10+3*MIN(J$3,$D$2-1)))))</f>
        <v/>
      </c>
      <c r="K19" s="121">
        <f>IF(OR($C19="",$B$2="",$D$2=0),0,IF(K$3&lt;0,0,N(INDEX('CURVA PREVISION'!$A$1:$KZ$3000,$C19,10+3*MIN(K$3,$D$2-1)))))</f>
        <v/>
      </c>
      <c r="L19" s="121">
        <f>IF(OR($C19="",$B$2="",$D$2=0),0,IF(L$3&lt;0,0,N(INDEX('CURVA PREVISION'!$A$1:$KZ$3000,$C19,10+3*MIN(L$3,$D$2-1)))))</f>
        <v/>
      </c>
      <c r="M19" s="121">
        <f>IF(OR($C19="",$B$2="",$D$2=0),0,IF(M$3&lt;0,0,N(INDEX('CURVA PREVISION'!$A$1:$KZ$3000,$C19,10+3*MIN(M$3,$D$2-1)))))</f>
        <v/>
      </c>
      <c r="N19" s="121">
        <f>IF(OR($C19="",$B$2="",$D$2=0),0,IF(N$3&lt;0,0,N(INDEX('CURVA PREVISION'!$A$1:$KZ$3000,$C19,10+3*MIN(N$3,$D$2-1)))))</f>
        <v/>
      </c>
      <c r="O19" s="121">
        <f>IF(OR($C19="",$B$2="",$D$2=0),0,IF(O$3&lt;0,0,N(INDEX('CURVA PREVISION'!$A$1:$KZ$3000,$C19,10+3*MIN(O$3,$D$2-1)))))</f>
        <v/>
      </c>
      <c r="P19" s="121">
        <f>IF(OR($C19="",$B$2="",$D$2=0),0,IF(P$3&lt;0,0,N(INDEX('CURVA PREVISION'!$A$1:$KZ$3000,$C19,10+3*MIN(P$3,$D$2-1)))))</f>
        <v/>
      </c>
      <c r="Q19" s="121">
        <f>IF(OR($C19="",$B$2="",$D$2=0),0,IF(Q$3&lt;0,0,N(INDEX('CURVA PREVISION'!$A$1:$KZ$3000,$C19,10+3*MIN(Q$3,$D$2-1)))))</f>
        <v/>
      </c>
      <c r="R19" s="121">
        <f>IF(OR($C19="",$B$2="",$D$2=0),0,IF(R$3&lt;0,0,N(INDEX('CURVA PREVISION'!$A$1:$KZ$3000,$C19,10+3*MIN(R$3,$D$2-1)))))</f>
        <v/>
      </c>
      <c r="S19" s="121">
        <f>IF(OR($C19="",$B$2="",$D$2=0),0,IF(S$3&lt;0,0,N(INDEX('CURVA PREVISION'!$A$1:$KZ$3000,$C19,10+3*MIN(S$3,$D$2-1)))))</f>
        <v/>
      </c>
      <c r="T19" s="121">
        <f>IF(OR($C19="",$B$2="",$D$2=0),0,IF(T$3&lt;0,0,N(INDEX('CURVA PREVISION'!$A$1:$KZ$3000,$C19,10+3*MIN(T$3,$D$2-1)))))</f>
        <v/>
      </c>
      <c r="U19" s="121">
        <f>IF(OR($C19="",$B$2="",$D$2=0),0,IF(U$3&lt;0,0,N(INDEX('CURVA PREVISION'!$A$1:$KZ$3000,$C19,10+3*MIN(U$3,$D$2-1)))))</f>
        <v/>
      </c>
      <c r="V19" s="121">
        <f>IF(OR($C19="",$B$2="",$D$2=0),0,IF(V$3&lt;0,0,N(INDEX('CURVA PREVISION'!$A$1:$KZ$3000,$C19,10+3*MIN(V$3,$D$2-1)))))</f>
        <v/>
      </c>
      <c r="W19" s="121">
        <f>IF(OR($C19="",$B$2="",$D$2=0),0,IF(W$3&lt;0,0,N(INDEX('CURVA PREVISION'!$A$1:$KZ$3000,$C19,10+3*MIN(W$3,$D$2-1)))))</f>
        <v/>
      </c>
      <c r="X19" s="121">
        <f>IF(OR($C19="",$B$2="",$D$2=0),0,IF(X$3&lt;0,0,N(INDEX('CURVA PREVISION'!$A$1:$KZ$3000,$C19,10+3*MIN(X$3,$D$2-1)))))</f>
        <v/>
      </c>
      <c r="Y19" s="121">
        <f>IF(OR($C19="",$B$2="",$D$2=0),0,IF(Y$3&lt;0,0,N(INDEX('CURVA PREVISION'!$A$1:$KZ$3000,$C19,10+3*MIN(Y$3,$D$2-1)))))</f>
        <v/>
      </c>
      <c r="Z19" s="121">
        <f>IF(OR($C19="",$B$2="",$D$2=0),0,IF(Z$3&lt;0,0,N(INDEX('CURVA PREVISION'!$A$1:$KZ$3000,$C19,10+3*MIN(Z$3,$D$2-1)))))</f>
        <v/>
      </c>
      <c r="AA19" s="121">
        <f>IF(OR($C19="",$B$2="",$D$2=0),0,IF(AA$3&lt;0,0,N(INDEX('CURVA PREVISION'!$A$1:$KZ$3000,$C19,10+3*MIN(AA$3,$D$2-1)))))</f>
        <v/>
      </c>
      <c r="AB19" s="121">
        <f>IF(OR($C19="",$B$2="",$D$2=0),0,IF(AB$3&lt;0,0,N(INDEX('CURVA PREVISION'!$A$1:$KZ$3000,$C19,10+3*MIN(AB$3,$D$2-1)))))</f>
        <v/>
      </c>
      <c r="AC19" s="121">
        <f>IF(OR($C19="",$B$2="",$D$2=0),0,IF(AC$3&lt;0,0,N(INDEX('CURVA PREVISION'!$A$1:$KZ$3000,$C19,10+3*MIN(AC$3,$D$2-1)))))</f>
        <v/>
      </c>
      <c r="AD19" s="121">
        <f>IF(OR($C19="",$B$2="",$D$2=0),0,IF(AD$3&lt;0,0,N(INDEX('CURVA PREVISION'!$A$1:$KZ$3000,$C19,10+3*MIN(AD$3,$D$2-1)))))</f>
        <v/>
      </c>
      <c r="AE19" s="121">
        <f>IF(OR($C19="",$B$2="",$D$2=0),0,IF(AE$3&lt;0,0,N(INDEX('CURVA PREVISION'!$A$1:$KZ$3000,$C19,10+3*MIN(AE$3,$D$2-1)))))</f>
        <v/>
      </c>
      <c r="AF19" s="121">
        <f>IF(OR($C19="",$B$2="",$D$2=0),0,IF(AF$3&lt;0,0,N(INDEX('CURVA PREVISION'!$A$1:$KZ$3000,$C19,10+3*MIN(AF$3,$D$2-1)))))</f>
        <v/>
      </c>
      <c r="AG19" s="121">
        <f>IF(OR($C19="",$B$2="",$D$2=0),0,IF(AG$3&lt;0,0,N(INDEX('CURVA PREVISION'!$A$1:$KZ$3000,$C19,10+3*MIN(AG$3,$D$2-1)))))</f>
        <v/>
      </c>
      <c r="AH19" s="121">
        <f>IF(OR($C19="",$B$2="",$D$2=0),0,IF(AH$3&lt;0,0,N(INDEX('CURVA PREVISION'!$A$1:$KZ$3000,$C19,10+3*MIN(AH$3,$D$2-1)))))</f>
        <v/>
      </c>
      <c r="AI19" s="121">
        <f>IF(OR($C19="",$B$2="",$D$2=0),0,IF(AI$3&lt;0,0,N(INDEX('CURVA PREVISION'!$A$1:$KZ$3000,$C19,10+3*MIN(AI$3,$D$2-1)))))</f>
        <v/>
      </c>
      <c r="AJ19" s="121">
        <f>IF(OR($C19="",$B$2="",$D$2=0),0,IF(AJ$3&lt;0,0,N(INDEX('CURVA PREVISION'!$A$1:$KZ$3000,$C19,10+3*MIN(AJ$3,$D$2-1)))))</f>
        <v/>
      </c>
      <c r="AK19" s="121">
        <f>IF(OR($C19="",$B$2="",$D$2=0),0,IF(AK$3&lt;0,0,N(INDEX('CURVA PREVISION'!$A$1:$KZ$3000,$C19,10+3*MIN(AK$3,$D$2-1)))))</f>
        <v/>
      </c>
      <c r="AL19" s="121">
        <f>IF(OR($C19="",$B$2="",$D$2=0),0,IF(AL$3&lt;0,0,N(INDEX('CURVA PREVISION'!$A$1:$KZ$3000,$C19,10+3*MIN(AL$3,$D$2-1)))))</f>
        <v/>
      </c>
      <c r="AM19" s="121">
        <f>IF(OR($C19="",$B$2="",$D$2=0),0,IF(AM$3&lt;0,0,N(INDEX('CURVA PREVISION'!$A$1:$KZ$3000,$C19,10+3*MIN(AM$3,$D$2-1)))))</f>
        <v/>
      </c>
      <c r="AN19" s="121">
        <f>IF(OR($C19="",$B$2="",$D$2=0),0,IF(AN$3&lt;0,0,N(INDEX('CURVA PREVISION'!$A$1:$KZ$3000,$C19,10+3*MIN(AN$3,$D$2-1)))))</f>
        <v/>
      </c>
      <c r="AO19" s="121">
        <f>IF(OR($C19="",$B$2="",$D$2=0),0,IF(AO$3&lt;0,0,N(INDEX('CURVA PREVISION'!$A$1:$KZ$3000,$C19,10+3*MIN(AO$3,$D$2-1)))))</f>
        <v/>
      </c>
      <c r="AP19" s="121">
        <f>IF(OR($C19="",$B$2="",$D$2=0),0,IF(AP$3&lt;0,0,N(INDEX('CURVA PREVISION'!$A$1:$KZ$3000,$C19,10+3*MIN(AP$3,$D$2-1)))))</f>
        <v/>
      </c>
      <c r="AQ19" s="121">
        <f>IF(OR($C19="",$B$2="",$D$2=0),0,IF(AQ$3&lt;0,0,N(INDEX('CURVA PREVISION'!$A$1:$KZ$3000,$C19,10+3*MIN(AQ$3,$D$2-1)))))</f>
        <v/>
      </c>
      <c r="AR19" s="121">
        <f>IF(OR($C19="",$B$2="",$D$2=0),0,IF(AR$3&lt;0,0,N(INDEX('CURVA PREVISION'!$A$1:$KZ$3000,$C19,10+3*MIN(AR$3,$D$2-1)))))</f>
        <v/>
      </c>
      <c r="AS19" s="121">
        <f>IF(OR($C19="",$B$2="",$D$2=0),0,IF(AS$3&lt;0,0,N(INDEX('CURVA PREVISION'!$A$1:$KZ$3000,$C19,10+3*MIN(AS$3,$D$2-1)))))</f>
        <v/>
      </c>
      <c r="AT19" s="121">
        <f>IF(OR($C19="",$B$2="",$D$2=0),0,IF(AT$3&lt;0,0,N(INDEX('CURVA PREVISION'!$A$1:$KZ$3000,$C19,10+3*MIN(AT$3,$D$2-1)))))</f>
        <v/>
      </c>
      <c r="AU19" s="121">
        <f>IF(OR($C19="",$B$2="",$D$2=0),0,IF(AU$3&lt;0,0,N(INDEX('CURVA PREVISION'!$A$1:$KZ$3000,$C19,10+3*MIN(AU$3,$D$2-1)))))</f>
        <v/>
      </c>
      <c r="AV19" s="121">
        <f>IF(OR($C19="",$B$2="",$D$2=0),0,IF(AV$3&lt;0,0,N(INDEX('CURVA PREVISION'!$A$1:$KZ$3000,$C19,10+3*MIN(AV$3,$D$2-1)))))</f>
        <v/>
      </c>
      <c r="AW19" s="121">
        <f>IF(OR($C19="",$B$2="",$D$2=0),0,IF(AW$3&lt;0,0,N(INDEX('CURVA PREVISION'!$A$1:$KZ$3000,$C19,10+3*MIN(AW$3,$D$2-1)))))</f>
        <v/>
      </c>
      <c r="AX19" s="121">
        <f>IF(OR($C19="",$B$2="",$D$2=0),0,IF(AX$3&lt;0,0,N(INDEX('CURVA PREVISION'!$A$1:$KZ$3000,$C19,10+3*MIN(AX$3,$D$2-1)))))</f>
        <v/>
      </c>
      <c r="AY19" s="121">
        <f>IF(OR($C19="",$B$2="",$D$2=0),0,IF(AY$3&lt;0,0,N(INDEX('CURVA PREVISION'!$A$1:$KZ$3000,$C19,10+3*MIN(AY$3,$D$2-1)))))</f>
        <v/>
      </c>
      <c r="AZ19" s="121">
        <f>IF(OR($C19="",$B$2="",$D$2=0),0,IF(AZ$3&lt;0,0,N(INDEX('CURVA PREVISION'!$A$1:$KZ$3000,$C19,10+3*MIN(AZ$3,$D$2-1)))))</f>
        <v/>
      </c>
      <c r="BA19" s="121">
        <f>IF(OR($C19="",$B$2="",$D$2=0),0,IF(BA$3&lt;0,0,N(INDEX('CURVA PREVISION'!$A$1:$KZ$3000,$C19,10+3*MIN(BA$3,$D$2-1)))))</f>
        <v/>
      </c>
      <c r="BB19" s="121">
        <f>IF(OR($C19="",$B$2="",$D$2=0),0,IF(BB$3&lt;0,0,N(INDEX('CURVA PREVISION'!$A$1:$KZ$3000,$C19,10+3*MIN(BB$3,$D$2-1)))))</f>
        <v/>
      </c>
      <c r="BC19" s="121">
        <f>IF(OR($C19="",$B$2="",$D$2=0),0,IF(BC$3&lt;0,0,N(INDEX('CURVA PREVISION'!$A$1:$KZ$3000,$C19,10+3*MIN(BC$3,$D$2-1)))))</f>
        <v/>
      </c>
      <c r="BD19" s="121">
        <f>IF(OR($C19="",$B$2="",$D$2=0),0,IF(BD$3&lt;0,0,N(INDEX('CURVA PREVISION'!$A$1:$KZ$3000,$C19,10+3*MIN(BD$3,$D$2-1)))))</f>
        <v/>
      </c>
      <c r="BE19" s="121">
        <f>IF(OR($C19="",$B$2="",$D$2=0),0,IF(BE$3&lt;0,0,N(INDEX('CURVA PREVISION'!$A$1:$KZ$3000,$C19,10+3*MIN(BE$3,$D$2-1)))))</f>
        <v/>
      </c>
      <c r="BF19" s="121">
        <f>IF(OR($C19="",$B$2="",$D$2=0),0,IF(BF$3&lt;0,0,N(INDEX('CURVA PREVISION'!$A$1:$KZ$3000,$C19,10+3*MIN(BF$3,$D$2-1)))))</f>
        <v/>
      </c>
      <c r="BG19" s="121">
        <f>IF(OR($C19="",$B$2="",$D$2=0),0,IF(BG$3&lt;0,0,N(INDEX('CURVA PREVISION'!$A$1:$KZ$3000,$C19,10+3*MIN(BG$3,$D$2-1)))))</f>
        <v/>
      </c>
      <c r="BH19" s="121">
        <f>IF(OR($C19="",$B$2="",$D$2=0),0,IF(BH$3&lt;0,0,N(INDEX('CURVA PREVISION'!$A$1:$KZ$3000,$C19,10+3*MIN(BH$3,$D$2-1)))))</f>
        <v/>
      </c>
      <c r="BI19" s="121">
        <f>IF(OR($C19="",$B$2="",$D$2=0),0,IF(BI$3&lt;0,0,N(INDEX('CURVA PREVISION'!$A$1:$KZ$3000,$C19,10+3*MIN(BI$3,$D$2-1)))))</f>
        <v/>
      </c>
      <c r="BJ19" s="121">
        <f>IF(OR($C19="",$B$2="",$D$2=0),0,IF(BJ$3&lt;0,0,N(INDEX('CURVA PREVISION'!$A$1:$KZ$3000,$C19,10+3*MIN(BJ$3,$D$2-1)))))</f>
        <v/>
      </c>
      <c r="BK19" s="121">
        <f>IF(OR($C19="",$B$2="",$D$2=0),0,IF(BK$3&lt;0,0,N(INDEX('CURVA PREVISION'!$A$1:$KZ$3000,$C19,10+3*MIN(BK$3,$D$2-1)))))</f>
        <v/>
      </c>
      <c r="BL19" s="121">
        <f>IF(OR($C19="",$B$2="",$D$2=0),0,IF(BL$3&lt;0,0,N(INDEX('CURVA PREVISION'!$A$1:$KZ$3000,$C19,10+3*MIN(BL$3,$D$2-1)))))</f>
        <v/>
      </c>
      <c r="BM19" s="121">
        <f>IF(OR($C19="",$B$2="",$D$2=0),0,IF(BM$3&lt;0,0,N(INDEX('CURVA PREVISION'!$A$1:$KZ$3000,$C19,10+3*MIN(BM$3,$D$2-1)))))</f>
        <v/>
      </c>
      <c r="BN19" s="121">
        <f>IF(OR($C19="",$B$2="",$D$2=0),0,IF(BN$3&lt;0,0,N(INDEX('CURVA PREVISION'!$A$1:$KZ$3000,$C19,10+3*MIN(BN$3,$D$2-1)))))</f>
        <v/>
      </c>
      <c r="BO19" s="121">
        <f>IF(OR($C19="",$B$2="",$D$2=0),0,IF(BO$3&lt;0,0,N(INDEX('CURVA PREVISION'!$A$1:$KZ$3000,$C19,10+3*MIN(BO$3,$D$2-1)))))</f>
        <v/>
      </c>
      <c r="BP19" s="121">
        <f>IF(OR($C19="",$B$2="",$D$2=0),0,IF(BP$3&lt;0,0,N(INDEX('CURVA PREVISION'!$A$1:$KZ$3000,$C19,10+3*MIN(BP$3,$D$2-1)))))</f>
        <v/>
      </c>
      <c r="BQ19" s="121">
        <f>IF(OR($C19="",$B$2="",$D$2=0),0,IF(BQ$3&lt;0,0,N(INDEX('CURVA PREVISION'!$A$1:$KZ$3000,$C19,10+3*MIN(BQ$3,$D$2-1)))))</f>
        <v/>
      </c>
      <c r="BR19" s="121">
        <f>IF(OR($C19="",$B$2="",$D$2=0),0,IF(BR$3&lt;0,0,N(INDEX('CURVA PREVISION'!$A$1:$KZ$3000,$C19,10+3*MIN(BR$3,$D$2-1)))))</f>
        <v/>
      </c>
      <c r="BS19" s="121">
        <f>IF(OR($C19="",$B$2="",$D$2=0),0,IF(BS$3&lt;0,0,N(INDEX('CURVA PREVISION'!$A$1:$KZ$3000,$C19,10+3*MIN(BS$3,$D$2-1)))))</f>
        <v/>
      </c>
      <c r="BT19" s="121">
        <f>IF(OR($C19="",$B$2="",$D$2=0),0,IF(BT$3&lt;0,0,N(INDEX('CURVA PREVISION'!$A$1:$KZ$3000,$C19,10+3*MIN(BT$3,$D$2-1)))))</f>
        <v/>
      </c>
      <c r="BU19" s="121">
        <f>IF(OR($C19="",$B$2="",$D$2=0),0,IF(BU$3&lt;0,0,N(INDEX('CURVA PREVISION'!$A$1:$KZ$3000,$C19,10+3*MIN(BU$3,$D$2-1)))))</f>
        <v/>
      </c>
      <c r="BV19" s="121">
        <f>IF(OR($C19="",$B$2="",$D$2=0),0,IF(BV$3&lt;0,0,N(INDEX('CURVA PREVISION'!$A$1:$KZ$3000,$C19,10+3*MIN(BV$3,$D$2-1)))))</f>
        <v/>
      </c>
      <c r="BW19" s="121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8">
        <f>IFERROR(MATCH(A20,'CURVA PREVISION'!$B$1:$B$3000,0),"")</f>
        <v/>
      </c>
      <c r="D20" s="121">
        <f>IF(OR($C20="",$B$2="",$D$2=0),0,IF(D$3&lt;0,0,N(INDEX('CURVA PREVISION'!$A$1:$KZ$3000,$C20,10+3*MIN(D$3,$D$2-1)))))</f>
        <v/>
      </c>
      <c r="E20" s="121">
        <f>IF(OR($C20="",$B$2="",$D$2=0),0,IF(E$3&lt;0,0,N(INDEX('CURVA PREVISION'!$A$1:$KZ$3000,$C20,10+3*MIN(E$3,$D$2-1)))))</f>
        <v/>
      </c>
      <c r="F20" s="121">
        <f>IF(OR($C20="",$B$2="",$D$2=0),0,IF(F$3&lt;0,0,N(INDEX('CURVA PREVISION'!$A$1:$KZ$3000,$C20,10+3*MIN(F$3,$D$2-1)))))</f>
        <v/>
      </c>
      <c r="G20" s="121">
        <f>IF(OR($C20="",$B$2="",$D$2=0),0,IF(G$3&lt;0,0,N(INDEX('CURVA PREVISION'!$A$1:$KZ$3000,$C20,10+3*MIN(G$3,$D$2-1)))))</f>
        <v/>
      </c>
      <c r="H20" s="121">
        <f>IF(OR($C20="",$B$2="",$D$2=0),0,IF(H$3&lt;0,0,N(INDEX('CURVA PREVISION'!$A$1:$KZ$3000,$C20,10+3*MIN(H$3,$D$2-1)))))</f>
        <v/>
      </c>
      <c r="I20" s="121">
        <f>IF(OR($C20="",$B$2="",$D$2=0),0,IF(I$3&lt;0,0,N(INDEX('CURVA PREVISION'!$A$1:$KZ$3000,$C20,10+3*MIN(I$3,$D$2-1)))))</f>
        <v/>
      </c>
      <c r="J20" s="121">
        <f>IF(OR($C20="",$B$2="",$D$2=0),0,IF(J$3&lt;0,0,N(INDEX('CURVA PREVISION'!$A$1:$KZ$3000,$C20,10+3*MIN(J$3,$D$2-1)))))</f>
        <v/>
      </c>
      <c r="K20" s="121">
        <f>IF(OR($C20="",$B$2="",$D$2=0),0,IF(K$3&lt;0,0,N(INDEX('CURVA PREVISION'!$A$1:$KZ$3000,$C20,10+3*MIN(K$3,$D$2-1)))))</f>
        <v/>
      </c>
      <c r="L20" s="121">
        <f>IF(OR($C20="",$B$2="",$D$2=0),0,IF(L$3&lt;0,0,N(INDEX('CURVA PREVISION'!$A$1:$KZ$3000,$C20,10+3*MIN(L$3,$D$2-1)))))</f>
        <v/>
      </c>
      <c r="M20" s="121">
        <f>IF(OR($C20="",$B$2="",$D$2=0),0,IF(M$3&lt;0,0,N(INDEX('CURVA PREVISION'!$A$1:$KZ$3000,$C20,10+3*MIN(M$3,$D$2-1)))))</f>
        <v/>
      </c>
      <c r="N20" s="121">
        <f>IF(OR($C20="",$B$2="",$D$2=0),0,IF(N$3&lt;0,0,N(INDEX('CURVA PREVISION'!$A$1:$KZ$3000,$C20,10+3*MIN(N$3,$D$2-1)))))</f>
        <v/>
      </c>
      <c r="O20" s="121">
        <f>IF(OR($C20="",$B$2="",$D$2=0),0,IF(O$3&lt;0,0,N(INDEX('CURVA PREVISION'!$A$1:$KZ$3000,$C20,10+3*MIN(O$3,$D$2-1)))))</f>
        <v/>
      </c>
      <c r="P20" s="121">
        <f>IF(OR($C20="",$B$2="",$D$2=0),0,IF(P$3&lt;0,0,N(INDEX('CURVA PREVISION'!$A$1:$KZ$3000,$C20,10+3*MIN(P$3,$D$2-1)))))</f>
        <v/>
      </c>
      <c r="Q20" s="121">
        <f>IF(OR($C20="",$B$2="",$D$2=0),0,IF(Q$3&lt;0,0,N(INDEX('CURVA PREVISION'!$A$1:$KZ$3000,$C20,10+3*MIN(Q$3,$D$2-1)))))</f>
        <v/>
      </c>
      <c r="R20" s="121">
        <f>IF(OR($C20="",$B$2="",$D$2=0),0,IF(R$3&lt;0,0,N(INDEX('CURVA PREVISION'!$A$1:$KZ$3000,$C20,10+3*MIN(R$3,$D$2-1)))))</f>
        <v/>
      </c>
      <c r="S20" s="121">
        <f>IF(OR($C20="",$B$2="",$D$2=0),0,IF(S$3&lt;0,0,N(INDEX('CURVA PREVISION'!$A$1:$KZ$3000,$C20,10+3*MIN(S$3,$D$2-1)))))</f>
        <v/>
      </c>
      <c r="T20" s="121">
        <f>IF(OR($C20="",$B$2="",$D$2=0),0,IF(T$3&lt;0,0,N(INDEX('CURVA PREVISION'!$A$1:$KZ$3000,$C20,10+3*MIN(T$3,$D$2-1)))))</f>
        <v/>
      </c>
      <c r="U20" s="121">
        <f>IF(OR($C20="",$B$2="",$D$2=0),0,IF(U$3&lt;0,0,N(INDEX('CURVA PREVISION'!$A$1:$KZ$3000,$C20,10+3*MIN(U$3,$D$2-1)))))</f>
        <v/>
      </c>
      <c r="V20" s="121">
        <f>IF(OR($C20="",$B$2="",$D$2=0),0,IF(V$3&lt;0,0,N(INDEX('CURVA PREVISION'!$A$1:$KZ$3000,$C20,10+3*MIN(V$3,$D$2-1)))))</f>
        <v/>
      </c>
      <c r="W20" s="121">
        <f>IF(OR($C20="",$B$2="",$D$2=0),0,IF(W$3&lt;0,0,N(INDEX('CURVA PREVISION'!$A$1:$KZ$3000,$C20,10+3*MIN(W$3,$D$2-1)))))</f>
        <v/>
      </c>
      <c r="X20" s="121">
        <f>IF(OR($C20="",$B$2="",$D$2=0),0,IF(X$3&lt;0,0,N(INDEX('CURVA PREVISION'!$A$1:$KZ$3000,$C20,10+3*MIN(X$3,$D$2-1)))))</f>
        <v/>
      </c>
      <c r="Y20" s="121">
        <f>IF(OR($C20="",$B$2="",$D$2=0),0,IF(Y$3&lt;0,0,N(INDEX('CURVA PREVISION'!$A$1:$KZ$3000,$C20,10+3*MIN(Y$3,$D$2-1)))))</f>
        <v/>
      </c>
      <c r="Z20" s="121">
        <f>IF(OR($C20="",$B$2="",$D$2=0),0,IF(Z$3&lt;0,0,N(INDEX('CURVA PREVISION'!$A$1:$KZ$3000,$C20,10+3*MIN(Z$3,$D$2-1)))))</f>
        <v/>
      </c>
      <c r="AA20" s="121">
        <f>IF(OR($C20="",$B$2="",$D$2=0),0,IF(AA$3&lt;0,0,N(INDEX('CURVA PREVISION'!$A$1:$KZ$3000,$C20,10+3*MIN(AA$3,$D$2-1)))))</f>
        <v/>
      </c>
      <c r="AB20" s="121">
        <f>IF(OR($C20="",$B$2="",$D$2=0),0,IF(AB$3&lt;0,0,N(INDEX('CURVA PREVISION'!$A$1:$KZ$3000,$C20,10+3*MIN(AB$3,$D$2-1)))))</f>
        <v/>
      </c>
      <c r="AC20" s="121">
        <f>IF(OR($C20="",$B$2="",$D$2=0),0,IF(AC$3&lt;0,0,N(INDEX('CURVA PREVISION'!$A$1:$KZ$3000,$C20,10+3*MIN(AC$3,$D$2-1)))))</f>
        <v/>
      </c>
      <c r="AD20" s="121">
        <f>IF(OR($C20="",$B$2="",$D$2=0),0,IF(AD$3&lt;0,0,N(INDEX('CURVA PREVISION'!$A$1:$KZ$3000,$C20,10+3*MIN(AD$3,$D$2-1)))))</f>
        <v/>
      </c>
      <c r="AE20" s="121">
        <f>IF(OR($C20="",$B$2="",$D$2=0),0,IF(AE$3&lt;0,0,N(INDEX('CURVA PREVISION'!$A$1:$KZ$3000,$C20,10+3*MIN(AE$3,$D$2-1)))))</f>
        <v/>
      </c>
      <c r="AF20" s="121">
        <f>IF(OR($C20="",$B$2="",$D$2=0),0,IF(AF$3&lt;0,0,N(INDEX('CURVA PREVISION'!$A$1:$KZ$3000,$C20,10+3*MIN(AF$3,$D$2-1)))))</f>
        <v/>
      </c>
      <c r="AG20" s="121">
        <f>IF(OR($C20="",$B$2="",$D$2=0),0,IF(AG$3&lt;0,0,N(INDEX('CURVA PREVISION'!$A$1:$KZ$3000,$C20,10+3*MIN(AG$3,$D$2-1)))))</f>
        <v/>
      </c>
      <c r="AH20" s="121">
        <f>IF(OR($C20="",$B$2="",$D$2=0),0,IF(AH$3&lt;0,0,N(INDEX('CURVA PREVISION'!$A$1:$KZ$3000,$C20,10+3*MIN(AH$3,$D$2-1)))))</f>
        <v/>
      </c>
      <c r="AI20" s="121">
        <f>IF(OR($C20="",$B$2="",$D$2=0),0,IF(AI$3&lt;0,0,N(INDEX('CURVA PREVISION'!$A$1:$KZ$3000,$C20,10+3*MIN(AI$3,$D$2-1)))))</f>
        <v/>
      </c>
      <c r="AJ20" s="121">
        <f>IF(OR($C20="",$B$2="",$D$2=0),0,IF(AJ$3&lt;0,0,N(INDEX('CURVA PREVISION'!$A$1:$KZ$3000,$C20,10+3*MIN(AJ$3,$D$2-1)))))</f>
        <v/>
      </c>
      <c r="AK20" s="121">
        <f>IF(OR($C20="",$B$2="",$D$2=0),0,IF(AK$3&lt;0,0,N(INDEX('CURVA PREVISION'!$A$1:$KZ$3000,$C20,10+3*MIN(AK$3,$D$2-1)))))</f>
        <v/>
      </c>
      <c r="AL20" s="121">
        <f>IF(OR($C20="",$B$2="",$D$2=0),0,IF(AL$3&lt;0,0,N(INDEX('CURVA PREVISION'!$A$1:$KZ$3000,$C20,10+3*MIN(AL$3,$D$2-1)))))</f>
        <v/>
      </c>
      <c r="AM20" s="121">
        <f>IF(OR($C20="",$B$2="",$D$2=0),0,IF(AM$3&lt;0,0,N(INDEX('CURVA PREVISION'!$A$1:$KZ$3000,$C20,10+3*MIN(AM$3,$D$2-1)))))</f>
        <v/>
      </c>
      <c r="AN20" s="121">
        <f>IF(OR($C20="",$B$2="",$D$2=0),0,IF(AN$3&lt;0,0,N(INDEX('CURVA PREVISION'!$A$1:$KZ$3000,$C20,10+3*MIN(AN$3,$D$2-1)))))</f>
        <v/>
      </c>
      <c r="AO20" s="121">
        <f>IF(OR($C20="",$B$2="",$D$2=0),0,IF(AO$3&lt;0,0,N(INDEX('CURVA PREVISION'!$A$1:$KZ$3000,$C20,10+3*MIN(AO$3,$D$2-1)))))</f>
        <v/>
      </c>
      <c r="AP20" s="121">
        <f>IF(OR($C20="",$B$2="",$D$2=0),0,IF(AP$3&lt;0,0,N(INDEX('CURVA PREVISION'!$A$1:$KZ$3000,$C20,10+3*MIN(AP$3,$D$2-1)))))</f>
        <v/>
      </c>
      <c r="AQ20" s="121">
        <f>IF(OR($C20="",$B$2="",$D$2=0),0,IF(AQ$3&lt;0,0,N(INDEX('CURVA PREVISION'!$A$1:$KZ$3000,$C20,10+3*MIN(AQ$3,$D$2-1)))))</f>
        <v/>
      </c>
      <c r="AR20" s="121">
        <f>IF(OR($C20="",$B$2="",$D$2=0),0,IF(AR$3&lt;0,0,N(INDEX('CURVA PREVISION'!$A$1:$KZ$3000,$C20,10+3*MIN(AR$3,$D$2-1)))))</f>
        <v/>
      </c>
      <c r="AS20" s="121">
        <f>IF(OR($C20="",$B$2="",$D$2=0),0,IF(AS$3&lt;0,0,N(INDEX('CURVA PREVISION'!$A$1:$KZ$3000,$C20,10+3*MIN(AS$3,$D$2-1)))))</f>
        <v/>
      </c>
      <c r="AT20" s="121">
        <f>IF(OR($C20="",$B$2="",$D$2=0),0,IF(AT$3&lt;0,0,N(INDEX('CURVA PREVISION'!$A$1:$KZ$3000,$C20,10+3*MIN(AT$3,$D$2-1)))))</f>
        <v/>
      </c>
      <c r="AU20" s="121">
        <f>IF(OR($C20="",$B$2="",$D$2=0),0,IF(AU$3&lt;0,0,N(INDEX('CURVA PREVISION'!$A$1:$KZ$3000,$C20,10+3*MIN(AU$3,$D$2-1)))))</f>
        <v/>
      </c>
      <c r="AV20" s="121">
        <f>IF(OR($C20="",$B$2="",$D$2=0),0,IF(AV$3&lt;0,0,N(INDEX('CURVA PREVISION'!$A$1:$KZ$3000,$C20,10+3*MIN(AV$3,$D$2-1)))))</f>
        <v/>
      </c>
      <c r="AW20" s="121">
        <f>IF(OR($C20="",$B$2="",$D$2=0),0,IF(AW$3&lt;0,0,N(INDEX('CURVA PREVISION'!$A$1:$KZ$3000,$C20,10+3*MIN(AW$3,$D$2-1)))))</f>
        <v/>
      </c>
      <c r="AX20" s="121">
        <f>IF(OR($C20="",$B$2="",$D$2=0),0,IF(AX$3&lt;0,0,N(INDEX('CURVA PREVISION'!$A$1:$KZ$3000,$C20,10+3*MIN(AX$3,$D$2-1)))))</f>
        <v/>
      </c>
      <c r="AY20" s="121">
        <f>IF(OR($C20="",$B$2="",$D$2=0),0,IF(AY$3&lt;0,0,N(INDEX('CURVA PREVISION'!$A$1:$KZ$3000,$C20,10+3*MIN(AY$3,$D$2-1)))))</f>
        <v/>
      </c>
      <c r="AZ20" s="121">
        <f>IF(OR($C20="",$B$2="",$D$2=0),0,IF(AZ$3&lt;0,0,N(INDEX('CURVA PREVISION'!$A$1:$KZ$3000,$C20,10+3*MIN(AZ$3,$D$2-1)))))</f>
        <v/>
      </c>
      <c r="BA20" s="121">
        <f>IF(OR($C20="",$B$2="",$D$2=0),0,IF(BA$3&lt;0,0,N(INDEX('CURVA PREVISION'!$A$1:$KZ$3000,$C20,10+3*MIN(BA$3,$D$2-1)))))</f>
        <v/>
      </c>
      <c r="BB20" s="121">
        <f>IF(OR($C20="",$B$2="",$D$2=0),0,IF(BB$3&lt;0,0,N(INDEX('CURVA PREVISION'!$A$1:$KZ$3000,$C20,10+3*MIN(BB$3,$D$2-1)))))</f>
        <v/>
      </c>
      <c r="BC20" s="121">
        <f>IF(OR($C20="",$B$2="",$D$2=0),0,IF(BC$3&lt;0,0,N(INDEX('CURVA PREVISION'!$A$1:$KZ$3000,$C20,10+3*MIN(BC$3,$D$2-1)))))</f>
        <v/>
      </c>
      <c r="BD20" s="121">
        <f>IF(OR($C20="",$B$2="",$D$2=0),0,IF(BD$3&lt;0,0,N(INDEX('CURVA PREVISION'!$A$1:$KZ$3000,$C20,10+3*MIN(BD$3,$D$2-1)))))</f>
        <v/>
      </c>
      <c r="BE20" s="121">
        <f>IF(OR($C20="",$B$2="",$D$2=0),0,IF(BE$3&lt;0,0,N(INDEX('CURVA PREVISION'!$A$1:$KZ$3000,$C20,10+3*MIN(BE$3,$D$2-1)))))</f>
        <v/>
      </c>
      <c r="BF20" s="121">
        <f>IF(OR($C20="",$B$2="",$D$2=0),0,IF(BF$3&lt;0,0,N(INDEX('CURVA PREVISION'!$A$1:$KZ$3000,$C20,10+3*MIN(BF$3,$D$2-1)))))</f>
        <v/>
      </c>
      <c r="BG20" s="121">
        <f>IF(OR($C20="",$B$2="",$D$2=0),0,IF(BG$3&lt;0,0,N(INDEX('CURVA PREVISION'!$A$1:$KZ$3000,$C20,10+3*MIN(BG$3,$D$2-1)))))</f>
        <v/>
      </c>
      <c r="BH20" s="121">
        <f>IF(OR($C20="",$B$2="",$D$2=0),0,IF(BH$3&lt;0,0,N(INDEX('CURVA PREVISION'!$A$1:$KZ$3000,$C20,10+3*MIN(BH$3,$D$2-1)))))</f>
        <v/>
      </c>
      <c r="BI20" s="121">
        <f>IF(OR($C20="",$B$2="",$D$2=0),0,IF(BI$3&lt;0,0,N(INDEX('CURVA PREVISION'!$A$1:$KZ$3000,$C20,10+3*MIN(BI$3,$D$2-1)))))</f>
        <v/>
      </c>
      <c r="BJ20" s="121">
        <f>IF(OR($C20="",$B$2="",$D$2=0),0,IF(BJ$3&lt;0,0,N(INDEX('CURVA PREVISION'!$A$1:$KZ$3000,$C20,10+3*MIN(BJ$3,$D$2-1)))))</f>
        <v/>
      </c>
      <c r="BK20" s="121">
        <f>IF(OR($C20="",$B$2="",$D$2=0),0,IF(BK$3&lt;0,0,N(INDEX('CURVA PREVISION'!$A$1:$KZ$3000,$C20,10+3*MIN(BK$3,$D$2-1)))))</f>
        <v/>
      </c>
      <c r="BL20" s="121">
        <f>IF(OR($C20="",$B$2="",$D$2=0),0,IF(BL$3&lt;0,0,N(INDEX('CURVA PREVISION'!$A$1:$KZ$3000,$C20,10+3*MIN(BL$3,$D$2-1)))))</f>
        <v/>
      </c>
      <c r="BM20" s="121">
        <f>IF(OR($C20="",$B$2="",$D$2=0),0,IF(BM$3&lt;0,0,N(INDEX('CURVA PREVISION'!$A$1:$KZ$3000,$C20,10+3*MIN(BM$3,$D$2-1)))))</f>
        <v/>
      </c>
      <c r="BN20" s="121">
        <f>IF(OR($C20="",$B$2="",$D$2=0),0,IF(BN$3&lt;0,0,N(INDEX('CURVA PREVISION'!$A$1:$KZ$3000,$C20,10+3*MIN(BN$3,$D$2-1)))))</f>
        <v/>
      </c>
      <c r="BO20" s="121">
        <f>IF(OR($C20="",$B$2="",$D$2=0),0,IF(BO$3&lt;0,0,N(INDEX('CURVA PREVISION'!$A$1:$KZ$3000,$C20,10+3*MIN(BO$3,$D$2-1)))))</f>
        <v/>
      </c>
      <c r="BP20" s="121">
        <f>IF(OR($C20="",$B$2="",$D$2=0),0,IF(BP$3&lt;0,0,N(INDEX('CURVA PREVISION'!$A$1:$KZ$3000,$C20,10+3*MIN(BP$3,$D$2-1)))))</f>
        <v/>
      </c>
      <c r="BQ20" s="121">
        <f>IF(OR($C20="",$B$2="",$D$2=0),0,IF(BQ$3&lt;0,0,N(INDEX('CURVA PREVISION'!$A$1:$KZ$3000,$C20,10+3*MIN(BQ$3,$D$2-1)))))</f>
        <v/>
      </c>
      <c r="BR20" s="121">
        <f>IF(OR($C20="",$B$2="",$D$2=0),0,IF(BR$3&lt;0,0,N(INDEX('CURVA PREVISION'!$A$1:$KZ$3000,$C20,10+3*MIN(BR$3,$D$2-1)))))</f>
        <v/>
      </c>
      <c r="BS20" s="121">
        <f>IF(OR($C20="",$B$2="",$D$2=0),0,IF(BS$3&lt;0,0,N(INDEX('CURVA PREVISION'!$A$1:$KZ$3000,$C20,10+3*MIN(BS$3,$D$2-1)))))</f>
        <v/>
      </c>
      <c r="BT20" s="121">
        <f>IF(OR($C20="",$B$2="",$D$2=0),0,IF(BT$3&lt;0,0,N(INDEX('CURVA PREVISION'!$A$1:$KZ$3000,$C20,10+3*MIN(BT$3,$D$2-1)))))</f>
        <v/>
      </c>
      <c r="BU20" s="121">
        <f>IF(OR($C20="",$B$2="",$D$2=0),0,IF(BU$3&lt;0,0,N(INDEX('CURVA PREVISION'!$A$1:$KZ$3000,$C20,10+3*MIN(BU$3,$D$2-1)))))</f>
        <v/>
      </c>
      <c r="BV20" s="121">
        <f>IF(OR($C20="",$B$2="",$D$2=0),0,IF(BV$3&lt;0,0,N(INDEX('CURVA PREVISION'!$A$1:$KZ$3000,$C20,10+3*MIN(BV$3,$D$2-1)))))</f>
        <v/>
      </c>
      <c r="BW20" s="121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8">
        <f>IFERROR(MATCH(A21,'CURVA PREVISION'!$B$1:$B$3000,0),"")</f>
        <v/>
      </c>
      <c r="D21" s="121">
        <f>IF(OR($C21="",$B$2="",$D$2=0),0,IF(D$3&lt;0,0,N(INDEX('CURVA PREVISION'!$A$1:$KZ$3000,$C21,10+3*MIN(D$3,$D$2-1)))))</f>
        <v/>
      </c>
      <c r="E21" s="121">
        <f>IF(OR($C21="",$B$2="",$D$2=0),0,IF(E$3&lt;0,0,N(INDEX('CURVA PREVISION'!$A$1:$KZ$3000,$C21,10+3*MIN(E$3,$D$2-1)))))</f>
        <v/>
      </c>
      <c r="F21" s="121">
        <f>IF(OR($C21="",$B$2="",$D$2=0),0,IF(F$3&lt;0,0,N(INDEX('CURVA PREVISION'!$A$1:$KZ$3000,$C21,10+3*MIN(F$3,$D$2-1)))))</f>
        <v/>
      </c>
      <c r="G21" s="121">
        <f>IF(OR($C21="",$B$2="",$D$2=0),0,IF(G$3&lt;0,0,N(INDEX('CURVA PREVISION'!$A$1:$KZ$3000,$C21,10+3*MIN(G$3,$D$2-1)))))</f>
        <v/>
      </c>
      <c r="H21" s="121">
        <f>IF(OR($C21="",$B$2="",$D$2=0),0,IF(H$3&lt;0,0,N(INDEX('CURVA PREVISION'!$A$1:$KZ$3000,$C21,10+3*MIN(H$3,$D$2-1)))))</f>
        <v/>
      </c>
      <c r="I21" s="121">
        <f>IF(OR($C21="",$B$2="",$D$2=0),0,IF(I$3&lt;0,0,N(INDEX('CURVA PREVISION'!$A$1:$KZ$3000,$C21,10+3*MIN(I$3,$D$2-1)))))</f>
        <v/>
      </c>
      <c r="J21" s="121">
        <f>IF(OR($C21="",$B$2="",$D$2=0),0,IF(J$3&lt;0,0,N(INDEX('CURVA PREVISION'!$A$1:$KZ$3000,$C21,10+3*MIN(J$3,$D$2-1)))))</f>
        <v/>
      </c>
      <c r="K21" s="121">
        <f>IF(OR($C21="",$B$2="",$D$2=0),0,IF(K$3&lt;0,0,N(INDEX('CURVA PREVISION'!$A$1:$KZ$3000,$C21,10+3*MIN(K$3,$D$2-1)))))</f>
        <v/>
      </c>
      <c r="L21" s="121">
        <f>IF(OR($C21="",$B$2="",$D$2=0),0,IF(L$3&lt;0,0,N(INDEX('CURVA PREVISION'!$A$1:$KZ$3000,$C21,10+3*MIN(L$3,$D$2-1)))))</f>
        <v/>
      </c>
      <c r="M21" s="121">
        <f>IF(OR($C21="",$B$2="",$D$2=0),0,IF(M$3&lt;0,0,N(INDEX('CURVA PREVISION'!$A$1:$KZ$3000,$C21,10+3*MIN(M$3,$D$2-1)))))</f>
        <v/>
      </c>
      <c r="N21" s="121">
        <f>IF(OR($C21="",$B$2="",$D$2=0),0,IF(N$3&lt;0,0,N(INDEX('CURVA PREVISION'!$A$1:$KZ$3000,$C21,10+3*MIN(N$3,$D$2-1)))))</f>
        <v/>
      </c>
      <c r="O21" s="121">
        <f>IF(OR($C21="",$B$2="",$D$2=0),0,IF(O$3&lt;0,0,N(INDEX('CURVA PREVISION'!$A$1:$KZ$3000,$C21,10+3*MIN(O$3,$D$2-1)))))</f>
        <v/>
      </c>
      <c r="P21" s="121">
        <f>IF(OR($C21="",$B$2="",$D$2=0),0,IF(P$3&lt;0,0,N(INDEX('CURVA PREVISION'!$A$1:$KZ$3000,$C21,10+3*MIN(P$3,$D$2-1)))))</f>
        <v/>
      </c>
      <c r="Q21" s="121">
        <f>IF(OR($C21="",$B$2="",$D$2=0),0,IF(Q$3&lt;0,0,N(INDEX('CURVA PREVISION'!$A$1:$KZ$3000,$C21,10+3*MIN(Q$3,$D$2-1)))))</f>
        <v/>
      </c>
      <c r="R21" s="121">
        <f>IF(OR($C21="",$B$2="",$D$2=0),0,IF(R$3&lt;0,0,N(INDEX('CURVA PREVISION'!$A$1:$KZ$3000,$C21,10+3*MIN(R$3,$D$2-1)))))</f>
        <v/>
      </c>
      <c r="S21" s="121">
        <f>IF(OR($C21="",$B$2="",$D$2=0),0,IF(S$3&lt;0,0,N(INDEX('CURVA PREVISION'!$A$1:$KZ$3000,$C21,10+3*MIN(S$3,$D$2-1)))))</f>
        <v/>
      </c>
      <c r="T21" s="121">
        <f>IF(OR($C21="",$B$2="",$D$2=0),0,IF(T$3&lt;0,0,N(INDEX('CURVA PREVISION'!$A$1:$KZ$3000,$C21,10+3*MIN(T$3,$D$2-1)))))</f>
        <v/>
      </c>
      <c r="U21" s="121">
        <f>IF(OR($C21="",$B$2="",$D$2=0),0,IF(U$3&lt;0,0,N(INDEX('CURVA PREVISION'!$A$1:$KZ$3000,$C21,10+3*MIN(U$3,$D$2-1)))))</f>
        <v/>
      </c>
      <c r="V21" s="121">
        <f>IF(OR($C21="",$B$2="",$D$2=0),0,IF(V$3&lt;0,0,N(INDEX('CURVA PREVISION'!$A$1:$KZ$3000,$C21,10+3*MIN(V$3,$D$2-1)))))</f>
        <v/>
      </c>
      <c r="W21" s="121">
        <f>IF(OR($C21="",$B$2="",$D$2=0),0,IF(W$3&lt;0,0,N(INDEX('CURVA PREVISION'!$A$1:$KZ$3000,$C21,10+3*MIN(W$3,$D$2-1)))))</f>
        <v/>
      </c>
      <c r="X21" s="121">
        <f>IF(OR($C21="",$B$2="",$D$2=0),0,IF(X$3&lt;0,0,N(INDEX('CURVA PREVISION'!$A$1:$KZ$3000,$C21,10+3*MIN(X$3,$D$2-1)))))</f>
        <v/>
      </c>
      <c r="Y21" s="121">
        <f>IF(OR($C21="",$B$2="",$D$2=0),0,IF(Y$3&lt;0,0,N(INDEX('CURVA PREVISION'!$A$1:$KZ$3000,$C21,10+3*MIN(Y$3,$D$2-1)))))</f>
        <v/>
      </c>
      <c r="Z21" s="121">
        <f>IF(OR($C21="",$B$2="",$D$2=0),0,IF(Z$3&lt;0,0,N(INDEX('CURVA PREVISION'!$A$1:$KZ$3000,$C21,10+3*MIN(Z$3,$D$2-1)))))</f>
        <v/>
      </c>
      <c r="AA21" s="121">
        <f>IF(OR($C21="",$B$2="",$D$2=0),0,IF(AA$3&lt;0,0,N(INDEX('CURVA PREVISION'!$A$1:$KZ$3000,$C21,10+3*MIN(AA$3,$D$2-1)))))</f>
        <v/>
      </c>
      <c r="AB21" s="121">
        <f>IF(OR($C21="",$B$2="",$D$2=0),0,IF(AB$3&lt;0,0,N(INDEX('CURVA PREVISION'!$A$1:$KZ$3000,$C21,10+3*MIN(AB$3,$D$2-1)))))</f>
        <v/>
      </c>
      <c r="AC21" s="121">
        <f>IF(OR($C21="",$B$2="",$D$2=0),0,IF(AC$3&lt;0,0,N(INDEX('CURVA PREVISION'!$A$1:$KZ$3000,$C21,10+3*MIN(AC$3,$D$2-1)))))</f>
        <v/>
      </c>
      <c r="AD21" s="121">
        <f>IF(OR($C21="",$B$2="",$D$2=0),0,IF(AD$3&lt;0,0,N(INDEX('CURVA PREVISION'!$A$1:$KZ$3000,$C21,10+3*MIN(AD$3,$D$2-1)))))</f>
        <v/>
      </c>
      <c r="AE21" s="121">
        <f>IF(OR($C21="",$B$2="",$D$2=0),0,IF(AE$3&lt;0,0,N(INDEX('CURVA PREVISION'!$A$1:$KZ$3000,$C21,10+3*MIN(AE$3,$D$2-1)))))</f>
        <v/>
      </c>
      <c r="AF21" s="121">
        <f>IF(OR($C21="",$B$2="",$D$2=0),0,IF(AF$3&lt;0,0,N(INDEX('CURVA PREVISION'!$A$1:$KZ$3000,$C21,10+3*MIN(AF$3,$D$2-1)))))</f>
        <v/>
      </c>
      <c r="AG21" s="121">
        <f>IF(OR($C21="",$B$2="",$D$2=0),0,IF(AG$3&lt;0,0,N(INDEX('CURVA PREVISION'!$A$1:$KZ$3000,$C21,10+3*MIN(AG$3,$D$2-1)))))</f>
        <v/>
      </c>
      <c r="AH21" s="121">
        <f>IF(OR($C21="",$B$2="",$D$2=0),0,IF(AH$3&lt;0,0,N(INDEX('CURVA PREVISION'!$A$1:$KZ$3000,$C21,10+3*MIN(AH$3,$D$2-1)))))</f>
        <v/>
      </c>
      <c r="AI21" s="121">
        <f>IF(OR($C21="",$B$2="",$D$2=0),0,IF(AI$3&lt;0,0,N(INDEX('CURVA PREVISION'!$A$1:$KZ$3000,$C21,10+3*MIN(AI$3,$D$2-1)))))</f>
        <v/>
      </c>
      <c r="AJ21" s="121">
        <f>IF(OR($C21="",$B$2="",$D$2=0),0,IF(AJ$3&lt;0,0,N(INDEX('CURVA PREVISION'!$A$1:$KZ$3000,$C21,10+3*MIN(AJ$3,$D$2-1)))))</f>
        <v/>
      </c>
      <c r="AK21" s="121">
        <f>IF(OR($C21="",$B$2="",$D$2=0),0,IF(AK$3&lt;0,0,N(INDEX('CURVA PREVISION'!$A$1:$KZ$3000,$C21,10+3*MIN(AK$3,$D$2-1)))))</f>
        <v/>
      </c>
      <c r="AL21" s="121">
        <f>IF(OR($C21="",$B$2="",$D$2=0),0,IF(AL$3&lt;0,0,N(INDEX('CURVA PREVISION'!$A$1:$KZ$3000,$C21,10+3*MIN(AL$3,$D$2-1)))))</f>
        <v/>
      </c>
      <c r="AM21" s="121">
        <f>IF(OR($C21="",$B$2="",$D$2=0),0,IF(AM$3&lt;0,0,N(INDEX('CURVA PREVISION'!$A$1:$KZ$3000,$C21,10+3*MIN(AM$3,$D$2-1)))))</f>
        <v/>
      </c>
      <c r="AN21" s="121">
        <f>IF(OR($C21="",$B$2="",$D$2=0),0,IF(AN$3&lt;0,0,N(INDEX('CURVA PREVISION'!$A$1:$KZ$3000,$C21,10+3*MIN(AN$3,$D$2-1)))))</f>
        <v/>
      </c>
      <c r="AO21" s="121">
        <f>IF(OR($C21="",$B$2="",$D$2=0),0,IF(AO$3&lt;0,0,N(INDEX('CURVA PREVISION'!$A$1:$KZ$3000,$C21,10+3*MIN(AO$3,$D$2-1)))))</f>
        <v/>
      </c>
      <c r="AP21" s="121">
        <f>IF(OR($C21="",$B$2="",$D$2=0),0,IF(AP$3&lt;0,0,N(INDEX('CURVA PREVISION'!$A$1:$KZ$3000,$C21,10+3*MIN(AP$3,$D$2-1)))))</f>
        <v/>
      </c>
      <c r="AQ21" s="121">
        <f>IF(OR($C21="",$B$2="",$D$2=0),0,IF(AQ$3&lt;0,0,N(INDEX('CURVA PREVISION'!$A$1:$KZ$3000,$C21,10+3*MIN(AQ$3,$D$2-1)))))</f>
        <v/>
      </c>
      <c r="AR21" s="121">
        <f>IF(OR($C21="",$B$2="",$D$2=0),0,IF(AR$3&lt;0,0,N(INDEX('CURVA PREVISION'!$A$1:$KZ$3000,$C21,10+3*MIN(AR$3,$D$2-1)))))</f>
        <v/>
      </c>
      <c r="AS21" s="121">
        <f>IF(OR($C21="",$B$2="",$D$2=0),0,IF(AS$3&lt;0,0,N(INDEX('CURVA PREVISION'!$A$1:$KZ$3000,$C21,10+3*MIN(AS$3,$D$2-1)))))</f>
        <v/>
      </c>
      <c r="AT21" s="121">
        <f>IF(OR($C21="",$B$2="",$D$2=0),0,IF(AT$3&lt;0,0,N(INDEX('CURVA PREVISION'!$A$1:$KZ$3000,$C21,10+3*MIN(AT$3,$D$2-1)))))</f>
        <v/>
      </c>
      <c r="AU21" s="121">
        <f>IF(OR($C21="",$B$2="",$D$2=0),0,IF(AU$3&lt;0,0,N(INDEX('CURVA PREVISION'!$A$1:$KZ$3000,$C21,10+3*MIN(AU$3,$D$2-1)))))</f>
        <v/>
      </c>
      <c r="AV21" s="121">
        <f>IF(OR($C21="",$B$2="",$D$2=0),0,IF(AV$3&lt;0,0,N(INDEX('CURVA PREVISION'!$A$1:$KZ$3000,$C21,10+3*MIN(AV$3,$D$2-1)))))</f>
        <v/>
      </c>
      <c r="AW21" s="121">
        <f>IF(OR($C21="",$B$2="",$D$2=0),0,IF(AW$3&lt;0,0,N(INDEX('CURVA PREVISION'!$A$1:$KZ$3000,$C21,10+3*MIN(AW$3,$D$2-1)))))</f>
        <v/>
      </c>
      <c r="AX21" s="121">
        <f>IF(OR($C21="",$B$2="",$D$2=0),0,IF(AX$3&lt;0,0,N(INDEX('CURVA PREVISION'!$A$1:$KZ$3000,$C21,10+3*MIN(AX$3,$D$2-1)))))</f>
        <v/>
      </c>
      <c r="AY21" s="121">
        <f>IF(OR($C21="",$B$2="",$D$2=0),0,IF(AY$3&lt;0,0,N(INDEX('CURVA PREVISION'!$A$1:$KZ$3000,$C21,10+3*MIN(AY$3,$D$2-1)))))</f>
        <v/>
      </c>
      <c r="AZ21" s="121">
        <f>IF(OR($C21="",$B$2="",$D$2=0),0,IF(AZ$3&lt;0,0,N(INDEX('CURVA PREVISION'!$A$1:$KZ$3000,$C21,10+3*MIN(AZ$3,$D$2-1)))))</f>
        <v/>
      </c>
      <c r="BA21" s="121">
        <f>IF(OR($C21="",$B$2="",$D$2=0),0,IF(BA$3&lt;0,0,N(INDEX('CURVA PREVISION'!$A$1:$KZ$3000,$C21,10+3*MIN(BA$3,$D$2-1)))))</f>
        <v/>
      </c>
      <c r="BB21" s="121">
        <f>IF(OR($C21="",$B$2="",$D$2=0),0,IF(BB$3&lt;0,0,N(INDEX('CURVA PREVISION'!$A$1:$KZ$3000,$C21,10+3*MIN(BB$3,$D$2-1)))))</f>
        <v/>
      </c>
      <c r="BC21" s="121">
        <f>IF(OR($C21="",$B$2="",$D$2=0),0,IF(BC$3&lt;0,0,N(INDEX('CURVA PREVISION'!$A$1:$KZ$3000,$C21,10+3*MIN(BC$3,$D$2-1)))))</f>
        <v/>
      </c>
      <c r="BD21" s="121">
        <f>IF(OR($C21="",$B$2="",$D$2=0),0,IF(BD$3&lt;0,0,N(INDEX('CURVA PREVISION'!$A$1:$KZ$3000,$C21,10+3*MIN(BD$3,$D$2-1)))))</f>
        <v/>
      </c>
      <c r="BE21" s="121">
        <f>IF(OR($C21="",$B$2="",$D$2=0),0,IF(BE$3&lt;0,0,N(INDEX('CURVA PREVISION'!$A$1:$KZ$3000,$C21,10+3*MIN(BE$3,$D$2-1)))))</f>
        <v/>
      </c>
      <c r="BF21" s="121">
        <f>IF(OR($C21="",$B$2="",$D$2=0),0,IF(BF$3&lt;0,0,N(INDEX('CURVA PREVISION'!$A$1:$KZ$3000,$C21,10+3*MIN(BF$3,$D$2-1)))))</f>
        <v/>
      </c>
      <c r="BG21" s="121">
        <f>IF(OR($C21="",$B$2="",$D$2=0),0,IF(BG$3&lt;0,0,N(INDEX('CURVA PREVISION'!$A$1:$KZ$3000,$C21,10+3*MIN(BG$3,$D$2-1)))))</f>
        <v/>
      </c>
      <c r="BH21" s="121">
        <f>IF(OR($C21="",$B$2="",$D$2=0),0,IF(BH$3&lt;0,0,N(INDEX('CURVA PREVISION'!$A$1:$KZ$3000,$C21,10+3*MIN(BH$3,$D$2-1)))))</f>
        <v/>
      </c>
      <c r="BI21" s="121">
        <f>IF(OR($C21="",$B$2="",$D$2=0),0,IF(BI$3&lt;0,0,N(INDEX('CURVA PREVISION'!$A$1:$KZ$3000,$C21,10+3*MIN(BI$3,$D$2-1)))))</f>
        <v/>
      </c>
      <c r="BJ21" s="121">
        <f>IF(OR($C21="",$B$2="",$D$2=0),0,IF(BJ$3&lt;0,0,N(INDEX('CURVA PREVISION'!$A$1:$KZ$3000,$C21,10+3*MIN(BJ$3,$D$2-1)))))</f>
        <v/>
      </c>
      <c r="BK21" s="121">
        <f>IF(OR($C21="",$B$2="",$D$2=0),0,IF(BK$3&lt;0,0,N(INDEX('CURVA PREVISION'!$A$1:$KZ$3000,$C21,10+3*MIN(BK$3,$D$2-1)))))</f>
        <v/>
      </c>
      <c r="BL21" s="121">
        <f>IF(OR($C21="",$B$2="",$D$2=0),0,IF(BL$3&lt;0,0,N(INDEX('CURVA PREVISION'!$A$1:$KZ$3000,$C21,10+3*MIN(BL$3,$D$2-1)))))</f>
        <v/>
      </c>
      <c r="BM21" s="121">
        <f>IF(OR($C21="",$B$2="",$D$2=0),0,IF(BM$3&lt;0,0,N(INDEX('CURVA PREVISION'!$A$1:$KZ$3000,$C21,10+3*MIN(BM$3,$D$2-1)))))</f>
        <v/>
      </c>
      <c r="BN21" s="121">
        <f>IF(OR($C21="",$B$2="",$D$2=0),0,IF(BN$3&lt;0,0,N(INDEX('CURVA PREVISION'!$A$1:$KZ$3000,$C21,10+3*MIN(BN$3,$D$2-1)))))</f>
        <v/>
      </c>
      <c r="BO21" s="121">
        <f>IF(OR($C21="",$B$2="",$D$2=0),0,IF(BO$3&lt;0,0,N(INDEX('CURVA PREVISION'!$A$1:$KZ$3000,$C21,10+3*MIN(BO$3,$D$2-1)))))</f>
        <v/>
      </c>
      <c r="BP21" s="121">
        <f>IF(OR($C21="",$B$2="",$D$2=0),0,IF(BP$3&lt;0,0,N(INDEX('CURVA PREVISION'!$A$1:$KZ$3000,$C21,10+3*MIN(BP$3,$D$2-1)))))</f>
        <v/>
      </c>
      <c r="BQ21" s="121">
        <f>IF(OR($C21="",$B$2="",$D$2=0),0,IF(BQ$3&lt;0,0,N(INDEX('CURVA PREVISION'!$A$1:$KZ$3000,$C21,10+3*MIN(BQ$3,$D$2-1)))))</f>
        <v/>
      </c>
      <c r="BR21" s="121">
        <f>IF(OR($C21="",$B$2="",$D$2=0),0,IF(BR$3&lt;0,0,N(INDEX('CURVA PREVISION'!$A$1:$KZ$3000,$C21,10+3*MIN(BR$3,$D$2-1)))))</f>
        <v/>
      </c>
      <c r="BS21" s="121">
        <f>IF(OR($C21="",$B$2="",$D$2=0),0,IF(BS$3&lt;0,0,N(INDEX('CURVA PREVISION'!$A$1:$KZ$3000,$C21,10+3*MIN(BS$3,$D$2-1)))))</f>
        <v/>
      </c>
      <c r="BT21" s="121">
        <f>IF(OR($C21="",$B$2="",$D$2=0),0,IF(BT$3&lt;0,0,N(INDEX('CURVA PREVISION'!$A$1:$KZ$3000,$C21,10+3*MIN(BT$3,$D$2-1)))))</f>
        <v/>
      </c>
      <c r="BU21" s="121">
        <f>IF(OR($C21="",$B$2="",$D$2=0),0,IF(BU$3&lt;0,0,N(INDEX('CURVA PREVISION'!$A$1:$KZ$3000,$C21,10+3*MIN(BU$3,$D$2-1)))))</f>
        <v/>
      </c>
      <c r="BV21" s="121">
        <f>IF(OR($C21="",$B$2="",$D$2=0),0,IF(BV$3&lt;0,0,N(INDEX('CURVA PREVISION'!$A$1:$KZ$3000,$C21,10+3*MIN(BV$3,$D$2-1)))))</f>
        <v/>
      </c>
      <c r="BW21" s="121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8">
        <f>IFERROR(MATCH(A22,'CURVA PREVISION'!$B$1:$B$3000,0),"")</f>
        <v/>
      </c>
      <c r="D22" s="121">
        <f>IF(OR($C22="",$B$2="",$D$2=0),0,IF(D$3&lt;0,0,N(INDEX('CURVA PREVISION'!$A$1:$KZ$3000,$C22,10+3*MIN(D$3,$D$2-1)))))</f>
        <v/>
      </c>
      <c r="E22" s="121">
        <f>IF(OR($C22="",$B$2="",$D$2=0),0,IF(E$3&lt;0,0,N(INDEX('CURVA PREVISION'!$A$1:$KZ$3000,$C22,10+3*MIN(E$3,$D$2-1)))))</f>
        <v/>
      </c>
      <c r="F22" s="121">
        <f>IF(OR($C22="",$B$2="",$D$2=0),0,IF(F$3&lt;0,0,N(INDEX('CURVA PREVISION'!$A$1:$KZ$3000,$C22,10+3*MIN(F$3,$D$2-1)))))</f>
        <v/>
      </c>
      <c r="G22" s="121">
        <f>IF(OR($C22="",$B$2="",$D$2=0),0,IF(G$3&lt;0,0,N(INDEX('CURVA PREVISION'!$A$1:$KZ$3000,$C22,10+3*MIN(G$3,$D$2-1)))))</f>
        <v/>
      </c>
      <c r="H22" s="121">
        <f>IF(OR($C22="",$B$2="",$D$2=0),0,IF(H$3&lt;0,0,N(INDEX('CURVA PREVISION'!$A$1:$KZ$3000,$C22,10+3*MIN(H$3,$D$2-1)))))</f>
        <v/>
      </c>
      <c r="I22" s="121">
        <f>IF(OR($C22="",$B$2="",$D$2=0),0,IF(I$3&lt;0,0,N(INDEX('CURVA PREVISION'!$A$1:$KZ$3000,$C22,10+3*MIN(I$3,$D$2-1)))))</f>
        <v/>
      </c>
      <c r="J22" s="121">
        <f>IF(OR($C22="",$B$2="",$D$2=0),0,IF(J$3&lt;0,0,N(INDEX('CURVA PREVISION'!$A$1:$KZ$3000,$C22,10+3*MIN(J$3,$D$2-1)))))</f>
        <v/>
      </c>
      <c r="K22" s="121">
        <f>IF(OR($C22="",$B$2="",$D$2=0),0,IF(K$3&lt;0,0,N(INDEX('CURVA PREVISION'!$A$1:$KZ$3000,$C22,10+3*MIN(K$3,$D$2-1)))))</f>
        <v/>
      </c>
      <c r="L22" s="121">
        <f>IF(OR($C22="",$B$2="",$D$2=0),0,IF(L$3&lt;0,0,N(INDEX('CURVA PREVISION'!$A$1:$KZ$3000,$C22,10+3*MIN(L$3,$D$2-1)))))</f>
        <v/>
      </c>
      <c r="M22" s="121">
        <f>IF(OR($C22="",$B$2="",$D$2=0),0,IF(M$3&lt;0,0,N(INDEX('CURVA PREVISION'!$A$1:$KZ$3000,$C22,10+3*MIN(M$3,$D$2-1)))))</f>
        <v/>
      </c>
      <c r="N22" s="121">
        <f>IF(OR($C22="",$B$2="",$D$2=0),0,IF(N$3&lt;0,0,N(INDEX('CURVA PREVISION'!$A$1:$KZ$3000,$C22,10+3*MIN(N$3,$D$2-1)))))</f>
        <v/>
      </c>
      <c r="O22" s="121">
        <f>IF(OR($C22="",$B$2="",$D$2=0),0,IF(O$3&lt;0,0,N(INDEX('CURVA PREVISION'!$A$1:$KZ$3000,$C22,10+3*MIN(O$3,$D$2-1)))))</f>
        <v/>
      </c>
      <c r="P22" s="121">
        <f>IF(OR($C22="",$B$2="",$D$2=0),0,IF(P$3&lt;0,0,N(INDEX('CURVA PREVISION'!$A$1:$KZ$3000,$C22,10+3*MIN(P$3,$D$2-1)))))</f>
        <v/>
      </c>
      <c r="Q22" s="121">
        <f>IF(OR($C22="",$B$2="",$D$2=0),0,IF(Q$3&lt;0,0,N(INDEX('CURVA PREVISION'!$A$1:$KZ$3000,$C22,10+3*MIN(Q$3,$D$2-1)))))</f>
        <v/>
      </c>
      <c r="R22" s="121">
        <f>IF(OR($C22="",$B$2="",$D$2=0),0,IF(R$3&lt;0,0,N(INDEX('CURVA PREVISION'!$A$1:$KZ$3000,$C22,10+3*MIN(R$3,$D$2-1)))))</f>
        <v/>
      </c>
      <c r="S22" s="121">
        <f>IF(OR($C22="",$B$2="",$D$2=0),0,IF(S$3&lt;0,0,N(INDEX('CURVA PREVISION'!$A$1:$KZ$3000,$C22,10+3*MIN(S$3,$D$2-1)))))</f>
        <v/>
      </c>
      <c r="T22" s="121">
        <f>IF(OR($C22="",$B$2="",$D$2=0),0,IF(T$3&lt;0,0,N(INDEX('CURVA PREVISION'!$A$1:$KZ$3000,$C22,10+3*MIN(T$3,$D$2-1)))))</f>
        <v/>
      </c>
      <c r="U22" s="121">
        <f>IF(OR($C22="",$B$2="",$D$2=0),0,IF(U$3&lt;0,0,N(INDEX('CURVA PREVISION'!$A$1:$KZ$3000,$C22,10+3*MIN(U$3,$D$2-1)))))</f>
        <v/>
      </c>
      <c r="V22" s="121">
        <f>IF(OR($C22="",$B$2="",$D$2=0),0,IF(V$3&lt;0,0,N(INDEX('CURVA PREVISION'!$A$1:$KZ$3000,$C22,10+3*MIN(V$3,$D$2-1)))))</f>
        <v/>
      </c>
      <c r="W22" s="121">
        <f>IF(OR($C22="",$B$2="",$D$2=0),0,IF(W$3&lt;0,0,N(INDEX('CURVA PREVISION'!$A$1:$KZ$3000,$C22,10+3*MIN(W$3,$D$2-1)))))</f>
        <v/>
      </c>
      <c r="X22" s="121">
        <f>IF(OR($C22="",$B$2="",$D$2=0),0,IF(X$3&lt;0,0,N(INDEX('CURVA PREVISION'!$A$1:$KZ$3000,$C22,10+3*MIN(X$3,$D$2-1)))))</f>
        <v/>
      </c>
      <c r="Y22" s="121">
        <f>IF(OR($C22="",$B$2="",$D$2=0),0,IF(Y$3&lt;0,0,N(INDEX('CURVA PREVISION'!$A$1:$KZ$3000,$C22,10+3*MIN(Y$3,$D$2-1)))))</f>
        <v/>
      </c>
      <c r="Z22" s="121">
        <f>IF(OR($C22="",$B$2="",$D$2=0),0,IF(Z$3&lt;0,0,N(INDEX('CURVA PREVISION'!$A$1:$KZ$3000,$C22,10+3*MIN(Z$3,$D$2-1)))))</f>
        <v/>
      </c>
      <c r="AA22" s="121">
        <f>IF(OR($C22="",$B$2="",$D$2=0),0,IF(AA$3&lt;0,0,N(INDEX('CURVA PREVISION'!$A$1:$KZ$3000,$C22,10+3*MIN(AA$3,$D$2-1)))))</f>
        <v/>
      </c>
      <c r="AB22" s="121">
        <f>IF(OR($C22="",$B$2="",$D$2=0),0,IF(AB$3&lt;0,0,N(INDEX('CURVA PREVISION'!$A$1:$KZ$3000,$C22,10+3*MIN(AB$3,$D$2-1)))))</f>
        <v/>
      </c>
      <c r="AC22" s="121">
        <f>IF(OR($C22="",$B$2="",$D$2=0),0,IF(AC$3&lt;0,0,N(INDEX('CURVA PREVISION'!$A$1:$KZ$3000,$C22,10+3*MIN(AC$3,$D$2-1)))))</f>
        <v/>
      </c>
      <c r="AD22" s="121">
        <f>IF(OR($C22="",$B$2="",$D$2=0),0,IF(AD$3&lt;0,0,N(INDEX('CURVA PREVISION'!$A$1:$KZ$3000,$C22,10+3*MIN(AD$3,$D$2-1)))))</f>
        <v/>
      </c>
      <c r="AE22" s="121">
        <f>IF(OR($C22="",$B$2="",$D$2=0),0,IF(AE$3&lt;0,0,N(INDEX('CURVA PREVISION'!$A$1:$KZ$3000,$C22,10+3*MIN(AE$3,$D$2-1)))))</f>
        <v/>
      </c>
      <c r="AF22" s="121">
        <f>IF(OR($C22="",$B$2="",$D$2=0),0,IF(AF$3&lt;0,0,N(INDEX('CURVA PREVISION'!$A$1:$KZ$3000,$C22,10+3*MIN(AF$3,$D$2-1)))))</f>
        <v/>
      </c>
      <c r="AG22" s="121">
        <f>IF(OR($C22="",$B$2="",$D$2=0),0,IF(AG$3&lt;0,0,N(INDEX('CURVA PREVISION'!$A$1:$KZ$3000,$C22,10+3*MIN(AG$3,$D$2-1)))))</f>
        <v/>
      </c>
      <c r="AH22" s="121">
        <f>IF(OR($C22="",$B$2="",$D$2=0),0,IF(AH$3&lt;0,0,N(INDEX('CURVA PREVISION'!$A$1:$KZ$3000,$C22,10+3*MIN(AH$3,$D$2-1)))))</f>
        <v/>
      </c>
      <c r="AI22" s="121">
        <f>IF(OR($C22="",$B$2="",$D$2=0),0,IF(AI$3&lt;0,0,N(INDEX('CURVA PREVISION'!$A$1:$KZ$3000,$C22,10+3*MIN(AI$3,$D$2-1)))))</f>
        <v/>
      </c>
      <c r="AJ22" s="121">
        <f>IF(OR($C22="",$B$2="",$D$2=0),0,IF(AJ$3&lt;0,0,N(INDEX('CURVA PREVISION'!$A$1:$KZ$3000,$C22,10+3*MIN(AJ$3,$D$2-1)))))</f>
        <v/>
      </c>
      <c r="AK22" s="121">
        <f>IF(OR($C22="",$B$2="",$D$2=0),0,IF(AK$3&lt;0,0,N(INDEX('CURVA PREVISION'!$A$1:$KZ$3000,$C22,10+3*MIN(AK$3,$D$2-1)))))</f>
        <v/>
      </c>
      <c r="AL22" s="121">
        <f>IF(OR($C22="",$B$2="",$D$2=0),0,IF(AL$3&lt;0,0,N(INDEX('CURVA PREVISION'!$A$1:$KZ$3000,$C22,10+3*MIN(AL$3,$D$2-1)))))</f>
        <v/>
      </c>
      <c r="AM22" s="121">
        <f>IF(OR($C22="",$B$2="",$D$2=0),0,IF(AM$3&lt;0,0,N(INDEX('CURVA PREVISION'!$A$1:$KZ$3000,$C22,10+3*MIN(AM$3,$D$2-1)))))</f>
        <v/>
      </c>
      <c r="AN22" s="121">
        <f>IF(OR($C22="",$B$2="",$D$2=0),0,IF(AN$3&lt;0,0,N(INDEX('CURVA PREVISION'!$A$1:$KZ$3000,$C22,10+3*MIN(AN$3,$D$2-1)))))</f>
        <v/>
      </c>
      <c r="AO22" s="121">
        <f>IF(OR($C22="",$B$2="",$D$2=0),0,IF(AO$3&lt;0,0,N(INDEX('CURVA PREVISION'!$A$1:$KZ$3000,$C22,10+3*MIN(AO$3,$D$2-1)))))</f>
        <v/>
      </c>
      <c r="AP22" s="121">
        <f>IF(OR($C22="",$B$2="",$D$2=0),0,IF(AP$3&lt;0,0,N(INDEX('CURVA PREVISION'!$A$1:$KZ$3000,$C22,10+3*MIN(AP$3,$D$2-1)))))</f>
        <v/>
      </c>
      <c r="AQ22" s="121">
        <f>IF(OR($C22="",$B$2="",$D$2=0),0,IF(AQ$3&lt;0,0,N(INDEX('CURVA PREVISION'!$A$1:$KZ$3000,$C22,10+3*MIN(AQ$3,$D$2-1)))))</f>
        <v/>
      </c>
      <c r="AR22" s="121">
        <f>IF(OR($C22="",$B$2="",$D$2=0),0,IF(AR$3&lt;0,0,N(INDEX('CURVA PREVISION'!$A$1:$KZ$3000,$C22,10+3*MIN(AR$3,$D$2-1)))))</f>
        <v/>
      </c>
      <c r="AS22" s="121">
        <f>IF(OR($C22="",$B$2="",$D$2=0),0,IF(AS$3&lt;0,0,N(INDEX('CURVA PREVISION'!$A$1:$KZ$3000,$C22,10+3*MIN(AS$3,$D$2-1)))))</f>
        <v/>
      </c>
      <c r="AT22" s="121">
        <f>IF(OR($C22="",$B$2="",$D$2=0),0,IF(AT$3&lt;0,0,N(INDEX('CURVA PREVISION'!$A$1:$KZ$3000,$C22,10+3*MIN(AT$3,$D$2-1)))))</f>
        <v/>
      </c>
      <c r="AU22" s="121">
        <f>IF(OR($C22="",$B$2="",$D$2=0),0,IF(AU$3&lt;0,0,N(INDEX('CURVA PREVISION'!$A$1:$KZ$3000,$C22,10+3*MIN(AU$3,$D$2-1)))))</f>
        <v/>
      </c>
      <c r="AV22" s="121">
        <f>IF(OR($C22="",$B$2="",$D$2=0),0,IF(AV$3&lt;0,0,N(INDEX('CURVA PREVISION'!$A$1:$KZ$3000,$C22,10+3*MIN(AV$3,$D$2-1)))))</f>
        <v/>
      </c>
      <c r="AW22" s="121">
        <f>IF(OR($C22="",$B$2="",$D$2=0),0,IF(AW$3&lt;0,0,N(INDEX('CURVA PREVISION'!$A$1:$KZ$3000,$C22,10+3*MIN(AW$3,$D$2-1)))))</f>
        <v/>
      </c>
      <c r="AX22" s="121">
        <f>IF(OR($C22="",$B$2="",$D$2=0),0,IF(AX$3&lt;0,0,N(INDEX('CURVA PREVISION'!$A$1:$KZ$3000,$C22,10+3*MIN(AX$3,$D$2-1)))))</f>
        <v/>
      </c>
      <c r="AY22" s="121">
        <f>IF(OR($C22="",$B$2="",$D$2=0),0,IF(AY$3&lt;0,0,N(INDEX('CURVA PREVISION'!$A$1:$KZ$3000,$C22,10+3*MIN(AY$3,$D$2-1)))))</f>
        <v/>
      </c>
      <c r="AZ22" s="121">
        <f>IF(OR($C22="",$B$2="",$D$2=0),0,IF(AZ$3&lt;0,0,N(INDEX('CURVA PREVISION'!$A$1:$KZ$3000,$C22,10+3*MIN(AZ$3,$D$2-1)))))</f>
        <v/>
      </c>
      <c r="BA22" s="121">
        <f>IF(OR($C22="",$B$2="",$D$2=0),0,IF(BA$3&lt;0,0,N(INDEX('CURVA PREVISION'!$A$1:$KZ$3000,$C22,10+3*MIN(BA$3,$D$2-1)))))</f>
        <v/>
      </c>
      <c r="BB22" s="121">
        <f>IF(OR($C22="",$B$2="",$D$2=0),0,IF(BB$3&lt;0,0,N(INDEX('CURVA PREVISION'!$A$1:$KZ$3000,$C22,10+3*MIN(BB$3,$D$2-1)))))</f>
        <v/>
      </c>
      <c r="BC22" s="121">
        <f>IF(OR($C22="",$B$2="",$D$2=0),0,IF(BC$3&lt;0,0,N(INDEX('CURVA PREVISION'!$A$1:$KZ$3000,$C22,10+3*MIN(BC$3,$D$2-1)))))</f>
        <v/>
      </c>
      <c r="BD22" s="121">
        <f>IF(OR($C22="",$B$2="",$D$2=0),0,IF(BD$3&lt;0,0,N(INDEX('CURVA PREVISION'!$A$1:$KZ$3000,$C22,10+3*MIN(BD$3,$D$2-1)))))</f>
        <v/>
      </c>
      <c r="BE22" s="121">
        <f>IF(OR($C22="",$B$2="",$D$2=0),0,IF(BE$3&lt;0,0,N(INDEX('CURVA PREVISION'!$A$1:$KZ$3000,$C22,10+3*MIN(BE$3,$D$2-1)))))</f>
        <v/>
      </c>
      <c r="BF22" s="121">
        <f>IF(OR($C22="",$B$2="",$D$2=0),0,IF(BF$3&lt;0,0,N(INDEX('CURVA PREVISION'!$A$1:$KZ$3000,$C22,10+3*MIN(BF$3,$D$2-1)))))</f>
        <v/>
      </c>
      <c r="BG22" s="121">
        <f>IF(OR($C22="",$B$2="",$D$2=0),0,IF(BG$3&lt;0,0,N(INDEX('CURVA PREVISION'!$A$1:$KZ$3000,$C22,10+3*MIN(BG$3,$D$2-1)))))</f>
        <v/>
      </c>
      <c r="BH22" s="121">
        <f>IF(OR($C22="",$B$2="",$D$2=0),0,IF(BH$3&lt;0,0,N(INDEX('CURVA PREVISION'!$A$1:$KZ$3000,$C22,10+3*MIN(BH$3,$D$2-1)))))</f>
        <v/>
      </c>
      <c r="BI22" s="121">
        <f>IF(OR($C22="",$B$2="",$D$2=0),0,IF(BI$3&lt;0,0,N(INDEX('CURVA PREVISION'!$A$1:$KZ$3000,$C22,10+3*MIN(BI$3,$D$2-1)))))</f>
        <v/>
      </c>
      <c r="BJ22" s="121">
        <f>IF(OR($C22="",$B$2="",$D$2=0),0,IF(BJ$3&lt;0,0,N(INDEX('CURVA PREVISION'!$A$1:$KZ$3000,$C22,10+3*MIN(BJ$3,$D$2-1)))))</f>
        <v/>
      </c>
      <c r="BK22" s="121">
        <f>IF(OR($C22="",$B$2="",$D$2=0),0,IF(BK$3&lt;0,0,N(INDEX('CURVA PREVISION'!$A$1:$KZ$3000,$C22,10+3*MIN(BK$3,$D$2-1)))))</f>
        <v/>
      </c>
      <c r="BL22" s="121">
        <f>IF(OR($C22="",$B$2="",$D$2=0),0,IF(BL$3&lt;0,0,N(INDEX('CURVA PREVISION'!$A$1:$KZ$3000,$C22,10+3*MIN(BL$3,$D$2-1)))))</f>
        <v/>
      </c>
      <c r="BM22" s="121">
        <f>IF(OR($C22="",$B$2="",$D$2=0),0,IF(BM$3&lt;0,0,N(INDEX('CURVA PREVISION'!$A$1:$KZ$3000,$C22,10+3*MIN(BM$3,$D$2-1)))))</f>
        <v/>
      </c>
      <c r="BN22" s="121">
        <f>IF(OR($C22="",$B$2="",$D$2=0),0,IF(BN$3&lt;0,0,N(INDEX('CURVA PREVISION'!$A$1:$KZ$3000,$C22,10+3*MIN(BN$3,$D$2-1)))))</f>
        <v/>
      </c>
      <c r="BO22" s="121">
        <f>IF(OR($C22="",$B$2="",$D$2=0),0,IF(BO$3&lt;0,0,N(INDEX('CURVA PREVISION'!$A$1:$KZ$3000,$C22,10+3*MIN(BO$3,$D$2-1)))))</f>
        <v/>
      </c>
      <c r="BP22" s="121">
        <f>IF(OR($C22="",$B$2="",$D$2=0),0,IF(BP$3&lt;0,0,N(INDEX('CURVA PREVISION'!$A$1:$KZ$3000,$C22,10+3*MIN(BP$3,$D$2-1)))))</f>
        <v/>
      </c>
      <c r="BQ22" s="121">
        <f>IF(OR($C22="",$B$2="",$D$2=0),0,IF(BQ$3&lt;0,0,N(INDEX('CURVA PREVISION'!$A$1:$KZ$3000,$C22,10+3*MIN(BQ$3,$D$2-1)))))</f>
        <v/>
      </c>
      <c r="BR22" s="121">
        <f>IF(OR($C22="",$B$2="",$D$2=0),0,IF(BR$3&lt;0,0,N(INDEX('CURVA PREVISION'!$A$1:$KZ$3000,$C22,10+3*MIN(BR$3,$D$2-1)))))</f>
        <v/>
      </c>
      <c r="BS22" s="121">
        <f>IF(OR($C22="",$B$2="",$D$2=0),0,IF(BS$3&lt;0,0,N(INDEX('CURVA PREVISION'!$A$1:$KZ$3000,$C22,10+3*MIN(BS$3,$D$2-1)))))</f>
        <v/>
      </c>
      <c r="BT22" s="121">
        <f>IF(OR($C22="",$B$2="",$D$2=0),0,IF(BT$3&lt;0,0,N(INDEX('CURVA PREVISION'!$A$1:$KZ$3000,$C22,10+3*MIN(BT$3,$D$2-1)))))</f>
        <v/>
      </c>
      <c r="BU22" s="121">
        <f>IF(OR($C22="",$B$2="",$D$2=0),0,IF(BU$3&lt;0,0,N(INDEX('CURVA PREVISION'!$A$1:$KZ$3000,$C22,10+3*MIN(BU$3,$D$2-1)))))</f>
        <v/>
      </c>
      <c r="BV22" s="121">
        <f>IF(OR($C22="",$B$2="",$D$2=0),0,IF(BV$3&lt;0,0,N(INDEX('CURVA PREVISION'!$A$1:$KZ$3000,$C22,10+3*MIN(BV$3,$D$2-1)))))</f>
        <v/>
      </c>
      <c r="BW22" s="121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8">
        <f>IFERROR(MATCH(A23,'CURVA PREVISION'!$B$1:$B$3000,0),"")</f>
        <v/>
      </c>
      <c r="D23" s="121">
        <f>IF(OR($C23="",$B$2="",$D$2=0),0,IF(D$3&lt;0,0,N(INDEX('CURVA PREVISION'!$A$1:$KZ$3000,$C23,10+3*MIN(D$3,$D$2-1)))))</f>
        <v/>
      </c>
      <c r="E23" s="121">
        <f>IF(OR($C23="",$B$2="",$D$2=0),0,IF(E$3&lt;0,0,N(INDEX('CURVA PREVISION'!$A$1:$KZ$3000,$C23,10+3*MIN(E$3,$D$2-1)))))</f>
        <v/>
      </c>
      <c r="F23" s="121">
        <f>IF(OR($C23="",$B$2="",$D$2=0),0,IF(F$3&lt;0,0,N(INDEX('CURVA PREVISION'!$A$1:$KZ$3000,$C23,10+3*MIN(F$3,$D$2-1)))))</f>
        <v/>
      </c>
      <c r="G23" s="121">
        <f>IF(OR($C23="",$B$2="",$D$2=0),0,IF(G$3&lt;0,0,N(INDEX('CURVA PREVISION'!$A$1:$KZ$3000,$C23,10+3*MIN(G$3,$D$2-1)))))</f>
        <v/>
      </c>
      <c r="H23" s="121">
        <f>IF(OR($C23="",$B$2="",$D$2=0),0,IF(H$3&lt;0,0,N(INDEX('CURVA PREVISION'!$A$1:$KZ$3000,$C23,10+3*MIN(H$3,$D$2-1)))))</f>
        <v/>
      </c>
      <c r="I23" s="121">
        <f>IF(OR($C23="",$B$2="",$D$2=0),0,IF(I$3&lt;0,0,N(INDEX('CURVA PREVISION'!$A$1:$KZ$3000,$C23,10+3*MIN(I$3,$D$2-1)))))</f>
        <v/>
      </c>
      <c r="J23" s="121">
        <f>IF(OR($C23="",$B$2="",$D$2=0),0,IF(J$3&lt;0,0,N(INDEX('CURVA PREVISION'!$A$1:$KZ$3000,$C23,10+3*MIN(J$3,$D$2-1)))))</f>
        <v/>
      </c>
      <c r="K23" s="121">
        <f>IF(OR($C23="",$B$2="",$D$2=0),0,IF(K$3&lt;0,0,N(INDEX('CURVA PREVISION'!$A$1:$KZ$3000,$C23,10+3*MIN(K$3,$D$2-1)))))</f>
        <v/>
      </c>
      <c r="L23" s="121">
        <f>IF(OR($C23="",$B$2="",$D$2=0),0,IF(L$3&lt;0,0,N(INDEX('CURVA PREVISION'!$A$1:$KZ$3000,$C23,10+3*MIN(L$3,$D$2-1)))))</f>
        <v/>
      </c>
      <c r="M23" s="121">
        <f>IF(OR($C23="",$B$2="",$D$2=0),0,IF(M$3&lt;0,0,N(INDEX('CURVA PREVISION'!$A$1:$KZ$3000,$C23,10+3*MIN(M$3,$D$2-1)))))</f>
        <v/>
      </c>
      <c r="N23" s="121">
        <f>IF(OR($C23="",$B$2="",$D$2=0),0,IF(N$3&lt;0,0,N(INDEX('CURVA PREVISION'!$A$1:$KZ$3000,$C23,10+3*MIN(N$3,$D$2-1)))))</f>
        <v/>
      </c>
      <c r="O23" s="121">
        <f>IF(OR($C23="",$B$2="",$D$2=0),0,IF(O$3&lt;0,0,N(INDEX('CURVA PREVISION'!$A$1:$KZ$3000,$C23,10+3*MIN(O$3,$D$2-1)))))</f>
        <v/>
      </c>
      <c r="P23" s="121">
        <f>IF(OR($C23="",$B$2="",$D$2=0),0,IF(P$3&lt;0,0,N(INDEX('CURVA PREVISION'!$A$1:$KZ$3000,$C23,10+3*MIN(P$3,$D$2-1)))))</f>
        <v/>
      </c>
      <c r="Q23" s="121">
        <f>IF(OR($C23="",$B$2="",$D$2=0),0,IF(Q$3&lt;0,0,N(INDEX('CURVA PREVISION'!$A$1:$KZ$3000,$C23,10+3*MIN(Q$3,$D$2-1)))))</f>
        <v/>
      </c>
      <c r="R23" s="121">
        <f>IF(OR($C23="",$B$2="",$D$2=0),0,IF(R$3&lt;0,0,N(INDEX('CURVA PREVISION'!$A$1:$KZ$3000,$C23,10+3*MIN(R$3,$D$2-1)))))</f>
        <v/>
      </c>
      <c r="S23" s="121">
        <f>IF(OR($C23="",$B$2="",$D$2=0),0,IF(S$3&lt;0,0,N(INDEX('CURVA PREVISION'!$A$1:$KZ$3000,$C23,10+3*MIN(S$3,$D$2-1)))))</f>
        <v/>
      </c>
      <c r="T23" s="121">
        <f>IF(OR($C23="",$B$2="",$D$2=0),0,IF(T$3&lt;0,0,N(INDEX('CURVA PREVISION'!$A$1:$KZ$3000,$C23,10+3*MIN(T$3,$D$2-1)))))</f>
        <v/>
      </c>
      <c r="U23" s="121">
        <f>IF(OR($C23="",$B$2="",$D$2=0),0,IF(U$3&lt;0,0,N(INDEX('CURVA PREVISION'!$A$1:$KZ$3000,$C23,10+3*MIN(U$3,$D$2-1)))))</f>
        <v/>
      </c>
      <c r="V23" s="121">
        <f>IF(OR($C23="",$B$2="",$D$2=0),0,IF(V$3&lt;0,0,N(INDEX('CURVA PREVISION'!$A$1:$KZ$3000,$C23,10+3*MIN(V$3,$D$2-1)))))</f>
        <v/>
      </c>
      <c r="W23" s="121">
        <f>IF(OR($C23="",$B$2="",$D$2=0),0,IF(W$3&lt;0,0,N(INDEX('CURVA PREVISION'!$A$1:$KZ$3000,$C23,10+3*MIN(W$3,$D$2-1)))))</f>
        <v/>
      </c>
      <c r="X23" s="121">
        <f>IF(OR($C23="",$B$2="",$D$2=0),0,IF(X$3&lt;0,0,N(INDEX('CURVA PREVISION'!$A$1:$KZ$3000,$C23,10+3*MIN(X$3,$D$2-1)))))</f>
        <v/>
      </c>
      <c r="Y23" s="121">
        <f>IF(OR($C23="",$B$2="",$D$2=0),0,IF(Y$3&lt;0,0,N(INDEX('CURVA PREVISION'!$A$1:$KZ$3000,$C23,10+3*MIN(Y$3,$D$2-1)))))</f>
        <v/>
      </c>
      <c r="Z23" s="121">
        <f>IF(OR($C23="",$B$2="",$D$2=0),0,IF(Z$3&lt;0,0,N(INDEX('CURVA PREVISION'!$A$1:$KZ$3000,$C23,10+3*MIN(Z$3,$D$2-1)))))</f>
        <v/>
      </c>
      <c r="AA23" s="121">
        <f>IF(OR($C23="",$B$2="",$D$2=0),0,IF(AA$3&lt;0,0,N(INDEX('CURVA PREVISION'!$A$1:$KZ$3000,$C23,10+3*MIN(AA$3,$D$2-1)))))</f>
        <v/>
      </c>
      <c r="AB23" s="121">
        <f>IF(OR($C23="",$B$2="",$D$2=0),0,IF(AB$3&lt;0,0,N(INDEX('CURVA PREVISION'!$A$1:$KZ$3000,$C23,10+3*MIN(AB$3,$D$2-1)))))</f>
        <v/>
      </c>
      <c r="AC23" s="121">
        <f>IF(OR($C23="",$B$2="",$D$2=0),0,IF(AC$3&lt;0,0,N(INDEX('CURVA PREVISION'!$A$1:$KZ$3000,$C23,10+3*MIN(AC$3,$D$2-1)))))</f>
        <v/>
      </c>
      <c r="AD23" s="121">
        <f>IF(OR($C23="",$B$2="",$D$2=0),0,IF(AD$3&lt;0,0,N(INDEX('CURVA PREVISION'!$A$1:$KZ$3000,$C23,10+3*MIN(AD$3,$D$2-1)))))</f>
        <v/>
      </c>
      <c r="AE23" s="121">
        <f>IF(OR($C23="",$B$2="",$D$2=0),0,IF(AE$3&lt;0,0,N(INDEX('CURVA PREVISION'!$A$1:$KZ$3000,$C23,10+3*MIN(AE$3,$D$2-1)))))</f>
        <v/>
      </c>
      <c r="AF23" s="121">
        <f>IF(OR($C23="",$B$2="",$D$2=0),0,IF(AF$3&lt;0,0,N(INDEX('CURVA PREVISION'!$A$1:$KZ$3000,$C23,10+3*MIN(AF$3,$D$2-1)))))</f>
        <v/>
      </c>
      <c r="AG23" s="121">
        <f>IF(OR($C23="",$B$2="",$D$2=0),0,IF(AG$3&lt;0,0,N(INDEX('CURVA PREVISION'!$A$1:$KZ$3000,$C23,10+3*MIN(AG$3,$D$2-1)))))</f>
        <v/>
      </c>
      <c r="AH23" s="121">
        <f>IF(OR($C23="",$B$2="",$D$2=0),0,IF(AH$3&lt;0,0,N(INDEX('CURVA PREVISION'!$A$1:$KZ$3000,$C23,10+3*MIN(AH$3,$D$2-1)))))</f>
        <v/>
      </c>
      <c r="AI23" s="121">
        <f>IF(OR($C23="",$B$2="",$D$2=0),0,IF(AI$3&lt;0,0,N(INDEX('CURVA PREVISION'!$A$1:$KZ$3000,$C23,10+3*MIN(AI$3,$D$2-1)))))</f>
        <v/>
      </c>
      <c r="AJ23" s="121">
        <f>IF(OR($C23="",$B$2="",$D$2=0),0,IF(AJ$3&lt;0,0,N(INDEX('CURVA PREVISION'!$A$1:$KZ$3000,$C23,10+3*MIN(AJ$3,$D$2-1)))))</f>
        <v/>
      </c>
      <c r="AK23" s="121">
        <f>IF(OR($C23="",$B$2="",$D$2=0),0,IF(AK$3&lt;0,0,N(INDEX('CURVA PREVISION'!$A$1:$KZ$3000,$C23,10+3*MIN(AK$3,$D$2-1)))))</f>
        <v/>
      </c>
      <c r="AL23" s="121">
        <f>IF(OR($C23="",$B$2="",$D$2=0),0,IF(AL$3&lt;0,0,N(INDEX('CURVA PREVISION'!$A$1:$KZ$3000,$C23,10+3*MIN(AL$3,$D$2-1)))))</f>
        <v/>
      </c>
      <c r="AM23" s="121">
        <f>IF(OR($C23="",$B$2="",$D$2=0),0,IF(AM$3&lt;0,0,N(INDEX('CURVA PREVISION'!$A$1:$KZ$3000,$C23,10+3*MIN(AM$3,$D$2-1)))))</f>
        <v/>
      </c>
      <c r="AN23" s="121">
        <f>IF(OR($C23="",$B$2="",$D$2=0),0,IF(AN$3&lt;0,0,N(INDEX('CURVA PREVISION'!$A$1:$KZ$3000,$C23,10+3*MIN(AN$3,$D$2-1)))))</f>
        <v/>
      </c>
      <c r="AO23" s="121">
        <f>IF(OR($C23="",$B$2="",$D$2=0),0,IF(AO$3&lt;0,0,N(INDEX('CURVA PREVISION'!$A$1:$KZ$3000,$C23,10+3*MIN(AO$3,$D$2-1)))))</f>
        <v/>
      </c>
      <c r="AP23" s="121">
        <f>IF(OR($C23="",$B$2="",$D$2=0),0,IF(AP$3&lt;0,0,N(INDEX('CURVA PREVISION'!$A$1:$KZ$3000,$C23,10+3*MIN(AP$3,$D$2-1)))))</f>
        <v/>
      </c>
      <c r="AQ23" s="121">
        <f>IF(OR($C23="",$B$2="",$D$2=0),0,IF(AQ$3&lt;0,0,N(INDEX('CURVA PREVISION'!$A$1:$KZ$3000,$C23,10+3*MIN(AQ$3,$D$2-1)))))</f>
        <v/>
      </c>
      <c r="AR23" s="121">
        <f>IF(OR($C23="",$B$2="",$D$2=0),0,IF(AR$3&lt;0,0,N(INDEX('CURVA PREVISION'!$A$1:$KZ$3000,$C23,10+3*MIN(AR$3,$D$2-1)))))</f>
        <v/>
      </c>
      <c r="AS23" s="121">
        <f>IF(OR($C23="",$B$2="",$D$2=0),0,IF(AS$3&lt;0,0,N(INDEX('CURVA PREVISION'!$A$1:$KZ$3000,$C23,10+3*MIN(AS$3,$D$2-1)))))</f>
        <v/>
      </c>
      <c r="AT23" s="121">
        <f>IF(OR($C23="",$B$2="",$D$2=0),0,IF(AT$3&lt;0,0,N(INDEX('CURVA PREVISION'!$A$1:$KZ$3000,$C23,10+3*MIN(AT$3,$D$2-1)))))</f>
        <v/>
      </c>
      <c r="AU23" s="121">
        <f>IF(OR($C23="",$B$2="",$D$2=0),0,IF(AU$3&lt;0,0,N(INDEX('CURVA PREVISION'!$A$1:$KZ$3000,$C23,10+3*MIN(AU$3,$D$2-1)))))</f>
        <v/>
      </c>
      <c r="AV23" s="121">
        <f>IF(OR($C23="",$B$2="",$D$2=0),0,IF(AV$3&lt;0,0,N(INDEX('CURVA PREVISION'!$A$1:$KZ$3000,$C23,10+3*MIN(AV$3,$D$2-1)))))</f>
        <v/>
      </c>
      <c r="AW23" s="121">
        <f>IF(OR($C23="",$B$2="",$D$2=0),0,IF(AW$3&lt;0,0,N(INDEX('CURVA PREVISION'!$A$1:$KZ$3000,$C23,10+3*MIN(AW$3,$D$2-1)))))</f>
        <v/>
      </c>
      <c r="AX23" s="121">
        <f>IF(OR($C23="",$B$2="",$D$2=0),0,IF(AX$3&lt;0,0,N(INDEX('CURVA PREVISION'!$A$1:$KZ$3000,$C23,10+3*MIN(AX$3,$D$2-1)))))</f>
        <v/>
      </c>
      <c r="AY23" s="121">
        <f>IF(OR($C23="",$B$2="",$D$2=0),0,IF(AY$3&lt;0,0,N(INDEX('CURVA PREVISION'!$A$1:$KZ$3000,$C23,10+3*MIN(AY$3,$D$2-1)))))</f>
        <v/>
      </c>
      <c r="AZ23" s="121">
        <f>IF(OR($C23="",$B$2="",$D$2=0),0,IF(AZ$3&lt;0,0,N(INDEX('CURVA PREVISION'!$A$1:$KZ$3000,$C23,10+3*MIN(AZ$3,$D$2-1)))))</f>
        <v/>
      </c>
      <c r="BA23" s="121">
        <f>IF(OR($C23="",$B$2="",$D$2=0),0,IF(BA$3&lt;0,0,N(INDEX('CURVA PREVISION'!$A$1:$KZ$3000,$C23,10+3*MIN(BA$3,$D$2-1)))))</f>
        <v/>
      </c>
      <c r="BB23" s="121">
        <f>IF(OR($C23="",$B$2="",$D$2=0),0,IF(BB$3&lt;0,0,N(INDEX('CURVA PREVISION'!$A$1:$KZ$3000,$C23,10+3*MIN(BB$3,$D$2-1)))))</f>
        <v/>
      </c>
      <c r="BC23" s="121">
        <f>IF(OR($C23="",$B$2="",$D$2=0),0,IF(BC$3&lt;0,0,N(INDEX('CURVA PREVISION'!$A$1:$KZ$3000,$C23,10+3*MIN(BC$3,$D$2-1)))))</f>
        <v/>
      </c>
      <c r="BD23" s="121">
        <f>IF(OR($C23="",$B$2="",$D$2=0),0,IF(BD$3&lt;0,0,N(INDEX('CURVA PREVISION'!$A$1:$KZ$3000,$C23,10+3*MIN(BD$3,$D$2-1)))))</f>
        <v/>
      </c>
      <c r="BE23" s="121">
        <f>IF(OR($C23="",$B$2="",$D$2=0),0,IF(BE$3&lt;0,0,N(INDEX('CURVA PREVISION'!$A$1:$KZ$3000,$C23,10+3*MIN(BE$3,$D$2-1)))))</f>
        <v/>
      </c>
      <c r="BF23" s="121">
        <f>IF(OR($C23="",$B$2="",$D$2=0),0,IF(BF$3&lt;0,0,N(INDEX('CURVA PREVISION'!$A$1:$KZ$3000,$C23,10+3*MIN(BF$3,$D$2-1)))))</f>
        <v/>
      </c>
      <c r="BG23" s="121">
        <f>IF(OR($C23="",$B$2="",$D$2=0),0,IF(BG$3&lt;0,0,N(INDEX('CURVA PREVISION'!$A$1:$KZ$3000,$C23,10+3*MIN(BG$3,$D$2-1)))))</f>
        <v/>
      </c>
      <c r="BH23" s="121">
        <f>IF(OR($C23="",$B$2="",$D$2=0),0,IF(BH$3&lt;0,0,N(INDEX('CURVA PREVISION'!$A$1:$KZ$3000,$C23,10+3*MIN(BH$3,$D$2-1)))))</f>
        <v/>
      </c>
      <c r="BI23" s="121">
        <f>IF(OR($C23="",$B$2="",$D$2=0),0,IF(BI$3&lt;0,0,N(INDEX('CURVA PREVISION'!$A$1:$KZ$3000,$C23,10+3*MIN(BI$3,$D$2-1)))))</f>
        <v/>
      </c>
      <c r="BJ23" s="121">
        <f>IF(OR($C23="",$B$2="",$D$2=0),0,IF(BJ$3&lt;0,0,N(INDEX('CURVA PREVISION'!$A$1:$KZ$3000,$C23,10+3*MIN(BJ$3,$D$2-1)))))</f>
        <v/>
      </c>
      <c r="BK23" s="121">
        <f>IF(OR($C23="",$B$2="",$D$2=0),0,IF(BK$3&lt;0,0,N(INDEX('CURVA PREVISION'!$A$1:$KZ$3000,$C23,10+3*MIN(BK$3,$D$2-1)))))</f>
        <v/>
      </c>
      <c r="BL23" s="121">
        <f>IF(OR($C23="",$B$2="",$D$2=0),0,IF(BL$3&lt;0,0,N(INDEX('CURVA PREVISION'!$A$1:$KZ$3000,$C23,10+3*MIN(BL$3,$D$2-1)))))</f>
        <v/>
      </c>
      <c r="BM23" s="121">
        <f>IF(OR($C23="",$B$2="",$D$2=0),0,IF(BM$3&lt;0,0,N(INDEX('CURVA PREVISION'!$A$1:$KZ$3000,$C23,10+3*MIN(BM$3,$D$2-1)))))</f>
        <v/>
      </c>
      <c r="BN23" s="121">
        <f>IF(OR($C23="",$B$2="",$D$2=0),0,IF(BN$3&lt;0,0,N(INDEX('CURVA PREVISION'!$A$1:$KZ$3000,$C23,10+3*MIN(BN$3,$D$2-1)))))</f>
        <v/>
      </c>
      <c r="BO23" s="121">
        <f>IF(OR($C23="",$B$2="",$D$2=0),0,IF(BO$3&lt;0,0,N(INDEX('CURVA PREVISION'!$A$1:$KZ$3000,$C23,10+3*MIN(BO$3,$D$2-1)))))</f>
        <v/>
      </c>
      <c r="BP23" s="121">
        <f>IF(OR($C23="",$B$2="",$D$2=0),0,IF(BP$3&lt;0,0,N(INDEX('CURVA PREVISION'!$A$1:$KZ$3000,$C23,10+3*MIN(BP$3,$D$2-1)))))</f>
        <v/>
      </c>
      <c r="BQ23" s="121">
        <f>IF(OR($C23="",$B$2="",$D$2=0),0,IF(BQ$3&lt;0,0,N(INDEX('CURVA PREVISION'!$A$1:$KZ$3000,$C23,10+3*MIN(BQ$3,$D$2-1)))))</f>
        <v/>
      </c>
      <c r="BR23" s="121">
        <f>IF(OR($C23="",$B$2="",$D$2=0),0,IF(BR$3&lt;0,0,N(INDEX('CURVA PREVISION'!$A$1:$KZ$3000,$C23,10+3*MIN(BR$3,$D$2-1)))))</f>
        <v/>
      </c>
      <c r="BS23" s="121">
        <f>IF(OR($C23="",$B$2="",$D$2=0),0,IF(BS$3&lt;0,0,N(INDEX('CURVA PREVISION'!$A$1:$KZ$3000,$C23,10+3*MIN(BS$3,$D$2-1)))))</f>
        <v/>
      </c>
      <c r="BT23" s="121">
        <f>IF(OR($C23="",$B$2="",$D$2=0),0,IF(BT$3&lt;0,0,N(INDEX('CURVA PREVISION'!$A$1:$KZ$3000,$C23,10+3*MIN(BT$3,$D$2-1)))))</f>
        <v/>
      </c>
      <c r="BU23" s="121">
        <f>IF(OR($C23="",$B$2="",$D$2=0),0,IF(BU$3&lt;0,0,N(INDEX('CURVA PREVISION'!$A$1:$KZ$3000,$C23,10+3*MIN(BU$3,$D$2-1)))))</f>
        <v/>
      </c>
      <c r="BV23" s="121">
        <f>IF(OR($C23="",$B$2="",$D$2=0),0,IF(BV$3&lt;0,0,N(INDEX('CURVA PREVISION'!$A$1:$KZ$3000,$C23,10+3*MIN(BV$3,$D$2-1)))))</f>
        <v/>
      </c>
      <c r="BW23" s="121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8">
        <f>IFERROR(MATCH(A24,'CURVA PREVISION'!$B$1:$B$3000,0),"")</f>
        <v/>
      </c>
      <c r="D24" s="121">
        <f>IF(OR($C24="",$B$2="",$D$2=0),0,IF(D$3&lt;0,0,N(INDEX('CURVA PREVISION'!$A$1:$KZ$3000,$C24,10+3*MIN(D$3,$D$2-1)))))</f>
        <v/>
      </c>
      <c r="E24" s="121">
        <f>IF(OR($C24="",$B$2="",$D$2=0),0,IF(E$3&lt;0,0,N(INDEX('CURVA PREVISION'!$A$1:$KZ$3000,$C24,10+3*MIN(E$3,$D$2-1)))))</f>
        <v/>
      </c>
      <c r="F24" s="121">
        <f>IF(OR($C24="",$B$2="",$D$2=0),0,IF(F$3&lt;0,0,N(INDEX('CURVA PREVISION'!$A$1:$KZ$3000,$C24,10+3*MIN(F$3,$D$2-1)))))</f>
        <v/>
      </c>
      <c r="G24" s="121">
        <f>IF(OR($C24="",$B$2="",$D$2=0),0,IF(G$3&lt;0,0,N(INDEX('CURVA PREVISION'!$A$1:$KZ$3000,$C24,10+3*MIN(G$3,$D$2-1)))))</f>
        <v/>
      </c>
      <c r="H24" s="121">
        <f>IF(OR($C24="",$B$2="",$D$2=0),0,IF(H$3&lt;0,0,N(INDEX('CURVA PREVISION'!$A$1:$KZ$3000,$C24,10+3*MIN(H$3,$D$2-1)))))</f>
        <v/>
      </c>
      <c r="I24" s="121">
        <f>IF(OR($C24="",$B$2="",$D$2=0),0,IF(I$3&lt;0,0,N(INDEX('CURVA PREVISION'!$A$1:$KZ$3000,$C24,10+3*MIN(I$3,$D$2-1)))))</f>
        <v/>
      </c>
      <c r="J24" s="121">
        <f>IF(OR($C24="",$B$2="",$D$2=0),0,IF(J$3&lt;0,0,N(INDEX('CURVA PREVISION'!$A$1:$KZ$3000,$C24,10+3*MIN(J$3,$D$2-1)))))</f>
        <v/>
      </c>
      <c r="K24" s="121">
        <f>IF(OR($C24="",$B$2="",$D$2=0),0,IF(K$3&lt;0,0,N(INDEX('CURVA PREVISION'!$A$1:$KZ$3000,$C24,10+3*MIN(K$3,$D$2-1)))))</f>
        <v/>
      </c>
      <c r="L24" s="121">
        <f>IF(OR($C24="",$B$2="",$D$2=0),0,IF(L$3&lt;0,0,N(INDEX('CURVA PREVISION'!$A$1:$KZ$3000,$C24,10+3*MIN(L$3,$D$2-1)))))</f>
        <v/>
      </c>
      <c r="M24" s="121">
        <f>IF(OR($C24="",$B$2="",$D$2=0),0,IF(M$3&lt;0,0,N(INDEX('CURVA PREVISION'!$A$1:$KZ$3000,$C24,10+3*MIN(M$3,$D$2-1)))))</f>
        <v/>
      </c>
      <c r="N24" s="121">
        <f>IF(OR($C24="",$B$2="",$D$2=0),0,IF(N$3&lt;0,0,N(INDEX('CURVA PREVISION'!$A$1:$KZ$3000,$C24,10+3*MIN(N$3,$D$2-1)))))</f>
        <v/>
      </c>
      <c r="O24" s="121">
        <f>IF(OR($C24="",$B$2="",$D$2=0),0,IF(O$3&lt;0,0,N(INDEX('CURVA PREVISION'!$A$1:$KZ$3000,$C24,10+3*MIN(O$3,$D$2-1)))))</f>
        <v/>
      </c>
      <c r="P24" s="121">
        <f>IF(OR($C24="",$B$2="",$D$2=0),0,IF(P$3&lt;0,0,N(INDEX('CURVA PREVISION'!$A$1:$KZ$3000,$C24,10+3*MIN(P$3,$D$2-1)))))</f>
        <v/>
      </c>
      <c r="Q24" s="121">
        <f>IF(OR($C24="",$B$2="",$D$2=0),0,IF(Q$3&lt;0,0,N(INDEX('CURVA PREVISION'!$A$1:$KZ$3000,$C24,10+3*MIN(Q$3,$D$2-1)))))</f>
        <v/>
      </c>
      <c r="R24" s="121">
        <f>IF(OR($C24="",$B$2="",$D$2=0),0,IF(R$3&lt;0,0,N(INDEX('CURVA PREVISION'!$A$1:$KZ$3000,$C24,10+3*MIN(R$3,$D$2-1)))))</f>
        <v/>
      </c>
      <c r="S24" s="121">
        <f>IF(OR($C24="",$B$2="",$D$2=0),0,IF(S$3&lt;0,0,N(INDEX('CURVA PREVISION'!$A$1:$KZ$3000,$C24,10+3*MIN(S$3,$D$2-1)))))</f>
        <v/>
      </c>
      <c r="T24" s="121">
        <f>IF(OR($C24="",$B$2="",$D$2=0),0,IF(T$3&lt;0,0,N(INDEX('CURVA PREVISION'!$A$1:$KZ$3000,$C24,10+3*MIN(T$3,$D$2-1)))))</f>
        <v/>
      </c>
      <c r="U24" s="121">
        <f>IF(OR($C24="",$B$2="",$D$2=0),0,IF(U$3&lt;0,0,N(INDEX('CURVA PREVISION'!$A$1:$KZ$3000,$C24,10+3*MIN(U$3,$D$2-1)))))</f>
        <v/>
      </c>
      <c r="V24" s="121">
        <f>IF(OR($C24="",$B$2="",$D$2=0),0,IF(V$3&lt;0,0,N(INDEX('CURVA PREVISION'!$A$1:$KZ$3000,$C24,10+3*MIN(V$3,$D$2-1)))))</f>
        <v/>
      </c>
      <c r="W24" s="121">
        <f>IF(OR($C24="",$B$2="",$D$2=0),0,IF(W$3&lt;0,0,N(INDEX('CURVA PREVISION'!$A$1:$KZ$3000,$C24,10+3*MIN(W$3,$D$2-1)))))</f>
        <v/>
      </c>
      <c r="X24" s="121">
        <f>IF(OR($C24="",$B$2="",$D$2=0),0,IF(X$3&lt;0,0,N(INDEX('CURVA PREVISION'!$A$1:$KZ$3000,$C24,10+3*MIN(X$3,$D$2-1)))))</f>
        <v/>
      </c>
      <c r="Y24" s="121">
        <f>IF(OR($C24="",$B$2="",$D$2=0),0,IF(Y$3&lt;0,0,N(INDEX('CURVA PREVISION'!$A$1:$KZ$3000,$C24,10+3*MIN(Y$3,$D$2-1)))))</f>
        <v/>
      </c>
      <c r="Z24" s="121">
        <f>IF(OR($C24="",$B$2="",$D$2=0),0,IF(Z$3&lt;0,0,N(INDEX('CURVA PREVISION'!$A$1:$KZ$3000,$C24,10+3*MIN(Z$3,$D$2-1)))))</f>
        <v/>
      </c>
      <c r="AA24" s="121">
        <f>IF(OR($C24="",$B$2="",$D$2=0),0,IF(AA$3&lt;0,0,N(INDEX('CURVA PREVISION'!$A$1:$KZ$3000,$C24,10+3*MIN(AA$3,$D$2-1)))))</f>
        <v/>
      </c>
      <c r="AB24" s="121">
        <f>IF(OR($C24="",$B$2="",$D$2=0),0,IF(AB$3&lt;0,0,N(INDEX('CURVA PREVISION'!$A$1:$KZ$3000,$C24,10+3*MIN(AB$3,$D$2-1)))))</f>
        <v/>
      </c>
      <c r="AC24" s="121">
        <f>IF(OR($C24="",$B$2="",$D$2=0),0,IF(AC$3&lt;0,0,N(INDEX('CURVA PREVISION'!$A$1:$KZ$3000,$C24,10+3*MIN(AC$3,$D$2-1)))))</f>
        <v/>
      </c>
      <c r="AD24" s="121">
        <f>IF(OR($C24="",$B$2="",$D$2=0),0,IF(AD$3&lt;0,0,N(INDEX('CURVA PREVISION'!$A$1:$KZ$3000,$C24,10+3*MIN(AD$3,$D$2-1)))))</f>
        <v/>
      </c>
      <c r="AE24" s="121">
        <f>IF(OR($C24="",$B$2="",$D$2=0),0,IF(AE$3&lt;0,0,N(INDEX('CURVA PREVISION'!$A$1:$KZ$3000,$C24,10+3*MIN(AE$3,$D$2-1)))))</f>
        <v/>
      </c>
      <c r="AF24" s="121">
        <f>IF(OR($C24="",$B$2="",$D$2=0),0,IF(AF$3&lt;0,0,N(INDEX('CURVA PREVISION'!$A$1:$KZ$3000,$C24,10+3*MIN(AF$3,$D$2-1)))))</f>
        <v/>
      </c>
      <c r="AG24" s="121">
        <f>IF(OR($C24="",$B$2="",$D$2=0),0,IF(AG$3&lt;0,0,N(INDEX('CURVA PREVISION'!$A$1:$KZ$3000,$C24,10+3*MIN(AG$3,$D$2-1)))))</f>
        <v/>
      </c>
      <c r="AH24" s="121">
        <f>IF(OR($C24="",$B$2="",$D$2=0),0,IF(AH$3&lt;0,0,N(INDEX('CURVA PREVISION'!$A$1:$KZ$3000,$C24,10+3*MIN(AH$3,$D$2-1)))))</f>
        <v/>
      </c>
      <c r="AI24" s="121">
        <f>IF(OR($C24="",$B$2="",$D$2=0),0,IF(AI$3&lt;0,0,N(INDEX('CURVA PREVISION'!$A$1:$KZ$3000,$C24,10+3*MIN(AI$3,$D$2-1)))))</f>
        <v/>
      </c>
      <c r="AJ24" s="121">
        <f>IF(OR($C24="",$B$2="",$D$2=0),0,IF(AJ$3&lt;0,0,N(INDEX('CURVA PREVISION'!$A$1:$KZ$3000,$C24,10+3*MIN(AJ$3,$D$2-1)))))</f>
        <v/>
      </c>
      <c r="AK24" s="121">
        <f>IF(OR($C24="",$B$2="",$D$2=0),0,IF(AK$3&lt;0,0,N(INDEX('CURVA PREVISION'!$A$1:$KZ$3000,$C24,10+3*MIN(AK$3,$D$2-1)))))</f>
        <v/>
      </c>
      <c r="AL24" s="121">
        <f>IF(OR($C24="",$B$2="",$D$2=0),0,IF(AL$3&lt;0,0,N(INDEX('CURVA PREVISION'!$A$1:$KZ$3000,$C24,10+3*MIN(AL$3,$D$2-1)))))</f>
        <v/>
      </c>
      <c r="AM24" s="121">
        <f>IF(OR($C24="",$B$2="",$D$2=0),0,IF(AM$3&lt;0,0,N(INDEX('CURVA PREVISION'!$A$1:$KZ$3000,$C24,10+3*MIN(AM$3,$D$2-1)))))</f>
        <v/>
      </c>
      <c r="AN24" s="121">
        <f>IF(OR($C24="",$B$2="",$D$2=0),0,IF(AN$3&lt;0,0,N(INDEX('CURVA PREVISION'!$A$1:$KZ$3000,$C24,10+3*MIN(AN$3,$D$2-1)))))</f>
        <v/>
      </c>
      <c r="AO24" s="121">
        <f>IF(OR($C24="",$B$2="",$D$2=0),0,IF(AO$3&lt;0,0,N(INDEX('CURVA PREVISION'!$A$1:$KZ$3000,$C24,10+3*MIN(AO$3,$D$2-1)))))</f>
        <v/>
      </c>
      <c r="AP24" s="121">
        <f>IF(OR($C24="",$B$2="",$D$2=0),0,IF(AP$3&lt;0,0,N(INDEX('CURVA PREVISION'!$A$1:$KZ$3000,$C24,10+3*MIN(AP$3,$D$2-1)))))</f>
        <v/>
      </c>
      <c r="AQ24" s="121">
        <f>IF(OR($C24="",$B$2="",$D$2=0),0,IF(AQ$3&lt;0,0,N(INDEX('CURVA PREVISION'!$A$1:$KZ$3000,$C24,10+3*MIN(AQ$3,$D$2-1)))))</f>
        <v/>
      </c>
      <c r="AR24" s="121">
        <f>IF(OR($C24="",$B$2="",$D$2=0),0,IF(AR$3&lt;0,0,N(INDEX('CURVA PREVISION'!$A$1:$KZ$3000,$C24,10+3*MIN(AR$3,$D$2-1)))))</f>
        <v/>
      </c>
      <c r="AS24" s="121">
        <f>IF(OR($C24="",$B$2="",$D$2=0),0,IF(AS$3&lt;0,0,N(INDEX('CURVA PREVISION'!$A$1:$KZ$3000,$C24,10+3*MIN(AS$3,$D$2-1)))))</f>
        <v/>
      </c>
      <c r="AT24" s="121">
        <f>IF(OR($C24="",$B$2="",$D$2=0),0,IF(AT$3&lt;0,0,N(INDEX('CURVA PREVISION'!$A$1:$KZ$3000,$C24,10+3*MIN(AT$3,$D$2-1)))))</f>
        <v/>
      </c>
      <c r="AU24" s="121">
        <f>IF(OR($C24="",$B$2="",$D$2=0),0,IF(AU$3&lt;0,0,N(INDEX('CURVA PREVISION'!$A$1:$KZ$3000,$C24,10+3*MIN(AU$3,$D$2-1)))))</f>
        <v/>
      </c>
      <c r="AV24" s="121">
        <f>IF(OR($C24="",$B$2="",$D$2=0),0,IF(AV$3&lt;0,0,N(INDEX('CURVA PREVISION'!$A$1:$KZ$3000,$C24,10+3*MIN(AV$3,$D$2-1)))))</f>
        <v/>
      </c>
      <c r="AW24" s="121">
        <f>IF(OR($C24="",$B$2="",$D$2=0),0,IF(AW$3&lt;0,0,N(INDEX('CURVA PREVISION'!$A$1:$KZ$3000,$C24,10+3*MIN(AW$3,$D$2-1)))))</f>
        <v/>
      </c>
      <c r="AX24" s="121">
        <f>IF(OR($C24="",$B$2="",$D$2=0),0,IF(AX$3&lt;0,0,N(INDEX('CURVA PREVISION'!$A$1:$KZ$3000,$C24,10+3*MIN(AX$3,$D$2-1)))))</f>
        <v/>
      </c>
      <c r="AY24" s="121">
        <f>IF(OR($C24="",$B$2="",$D$2=0),0,IF(AY$3&lt;0,0,N(INDEX('CURVA PREVISION'!$A$1:$KZ$3000,$C24,10+3*MIN(AY$3,$D$2-1)))))</f>
        <v/>
      </c>
      <c r="AZ24" s="121">
        <f>IF(OR($C24="",$B$2="",$D$2=0),0,IF(AZ$3&lt;0,0,N(INDEX('CURVA PREVISION'!$A$1:$KZ$3000,$C24,10+3*MIN(AZ$3,$D$2-1)))))</f>
        <v/>
      </c>
      <c r="BA24" s="121">
        <f>IF(OR($C24="",$B$2="",$D$2=0),0,IF(BA$3&lt;0,0,N(INDEX('CURVA PREVISION'!$A$1:$KZ$3000,$C24,10+3*MIN(BA$3,$D$2-1)))))</f>
        <v/>
      </c>
      <c r="BB24" s="121">
        <f>IF(OR($C24="",$B$2="",$D$2=0),0,IF(BB$3&lt;0,0,N(INDEX('CURVA PREVISION'!$A$1:$KZ$3000,$C24,10+3*MIN(BB$3,$D$2-1)))))</f>
        <v/>
      </c>
      <c r="BC24" s="121">
        <f>IF(OR($C24="",$B$2="",$D$2=0),0,IF(BC$3&lt;0,0,N(INDEX('CURVA PREVISION'!$A$1:$KZ$3000,$C24,10+3*MIN(BC$3,$D$2-1)))))</f>
        <v/>
      </c>
      <c r="BD24" s="121">
        <f>IF(OR($C24="",$B$2="",$D$2=0),0,IF(BD$3&lt;0,0,N(INDEX('CURVA PREVISION'!$A$1:$KZ$3000,$C24,10+3*MIN(BD$3,$D$2-1)))))</f>
        <v/>
      </c>
      <c r="BE24" s="121">
        <f>IF(OR($C24="",$B$2="",$D$2=0),0,IF(BE$3&lt;0,0,N(INDEX('CURVA PREVISION'!$A$1:$KZ$3000,$C24,10+3*MIN(BE$3,$D$2-1)))))</f>
        <v/>
      </c>
      <c r="BF24" s="121">
        <f>IF(OR($C24="",$B$2="",$D$2=0),0,IF(BF$3&lt;0,0,N(INDEX('CURVA PREVISION'!$A$1:$KZ$3000,$C24,10+3*MIN(BF$3,$D$2-1)))))</f>
        <v/>
      </c>
      <c r="BG24" s="121">
        <f>IF(OR($C24="",$B$2="",$D$2=0),0,IF(BG$3&lt;0,0,N(INDEX('CURVA PREVISION'!$A$1:$KZ$3000,$C24,10+3*MIN(BG$3,$D$2-1)))))</f>
        <v/>
      </c>
      <c r="BH24" s="121">
        <f>IF(OR($C24="",$B$2="",$D$2=0),0,IF(BH$3&lt;0,0,N(INDEX('CURVA PREVISION'!$A$1:$KZ$3000,$C24,10+3*MIN(BH$3,$D$2-1)))))</f>
        <v/>
      </c>
      <c r="BI24" s="121">
        <f>IF(OR($C24="",$B$2="",$D$2=0),0,IF(BI$3&lt;0,0,N(INDEX('CURVA PREVISION'!$A$1:$KZ$3000,$C24,10+3*MIN(BI$3,$D$2-1)))))</f>
        <v/>
      </c>
      <c r="BJ24" s="121">
        <f>IF(OR($C24="",$B$2="",$D$2=0),0,IF(BJ$3&lt;0,0,N(INDEX('CURVA PREVISION'!$A$1:$KZ$3000,$C24,10+3*MIN(BJ$3,$D$2-1)))))</f>
        <v/>
      </c>
      <c r="BK24" s="121">
        <f>IF(OR($C24="",$B$2="",$D$2=0),0,IF(BK$3&lt;0,0,N(INDEX('CURVA PREVISION'!$A$1:$KZ$3000,$C24,10+3*MIN(BK$3,$D$2-1)))))</f>
        <v/>
      </c>
      <c r="BL24" s="121">
        <f>IF(OR($C24="",$B$2="",$D$2=0),0,IF(BL$3&lt;0,0,N(INDEX('CURVA PREVISION'!$A$1:$KZ$3000,$C24,10+3*MIN(BL$3,$D$2-1)))))</f>
        <v/>
      </c>
      <c r="BM24" s="121">
        <f>IF(OR($C24="",$B$2="",$D$2=0),0,IF(BM$3&lt;0,0,N(INDEX('CURVA PREVISION'!$A$1:$KZ$3000,$C24,10+3*MIN(BM$3,$D$2-1)))))</f>
        <v/>
      </c>
      <c r="BN24" s="121">
        <f>IF(OR($C24="",$B$2="",$D$2=0),0,IF(BN$3&lt;0,0,N(INDEX('CURVA PREVISION'!$A$1:$KZ$3000,$C24,10+3*MIN(BN$3,$D$2-1)))))</f>
        <v/>
      </c>
      <c r="BO24" s="121">
        <f>IF(OR($C24="",$B$2="",$D$2=0),0,IF(BO$3&lt;0,0,N(INDEX('CURVA PREVISION'!$A$1:$KZ$3000,$C24,10+3*MIN(BO$3,$D$2-1)))))</f>
        <v/>
      </c>
      <c r="BP24" s="121">
        <f>IF(OR($C24="",$B$2="",$D$2=0),0,IF(BP$3&lt;0,0,N(INDEX('CURVA PREVISION'!$A$1:$KZ$3000,$C24,10+3*MIN(BP$3,$D$2-1)))))</f>
        <v/>
      </c>
      <c r="BQ24" s="121">
        <f>IF(OR($C24="",$B$2="",$D$2=0),0,IF(BQ$3&lt;0,0,N(INDEX('CURVA PREVISION'!$A$1:$KZ$3000,$C24,10+3*MIN(BQ$3,$D$2-1)))))</f>
        <v/>
      </c>
      <c r="BR24" s="121">
        <f>IF(OR($C24="",$B$2="",$D$2=0),0,IF(BR$3&lt;0,0,N(INDEX('CURVA PREVISION'!$A$1:$KZ$3000,$C24,10+3*MIN(BR$3,$D$2-1)))))</f>
        <v/>
      </c>
      <c r="BS24" s="121">
        <f>IF(OR($C24="",$B$2="",$D$2=0),0,IF(BS$3&lt;0,0,N(INDEX('CURVA PREVISION'!$A$1:$KZ$3000,$C24,10+3*MIN(BS$3,$D$2-1)))))</f>
        <v/>
      </c>
      <c r="BT24" s="121">
        <f>IF(OR($C24="",$B$2="",$D$2=0),0,IF(BT$3&lt;0,0,N(INDEX('CURVA PREVISION'!$A$1:$KZ$3000,$C24,10+3*MIN(BT$3,$D$2-1)))))</f>
        <v/>
      </c>
      <c r="BU24" s="121">
        <f>IF(OR($C24="",$B$2="",$D$2=0),0,IF(BU$3&lt;0,0,N(INDEX('CURVA PREVISION'!$A$1:$KZ$3000,$C24,10+3*MIN(BU$3,$D$2-1)))))</f>
        <v/>
      </c>
      <c r="BV24" s="121">
        <f>IF(OR($C24="",$B$2="",$D$2=0),0,IF(BV$3&lt;0,0,N(INDEX('CURVA PREVISION'!$A$1:$KZ$3000,$C24,10+3*MIN(BV$3,$D$2-1)))))</f>
        <v/>
      </c>
      <c r="BW24" s="121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8">
        <f>IFERROR(MATCH(A25,'CURVA PREVISION'!$B$1:$B$3000,0),"")</f>
        <v/>
      </c>
      <c r="D25" s="121">
        <f>IF(OR($C25="",$B$2="",$D$2=0),0,IF(D$3&lt;0,0,N(INDEX('CURVA PREVISION'!$A$1:$KZ$3000,$C25,10+3*MIN(D$3,$D$2-1)))))</f>
        <v/>
      </c>
      <c r="E25" s="121">
        <f>IF(OR($C25="",$B$2="",$D$2=0),0,IF(E$3&lt;0,0,N(INDEX('CURVA PREVISION'!$A$1:$KZ$3000,$C25,10+3*MIN(E$3,$D$2-1)))))</f>
        <v/>
      </c>
      <c r="F25" s="121">
        <f>IF(OR($C25="",$B$2="",$D$2=0),0,IF(F$3&lt;0,0,N(INDEX('CURVA PREVISION'!$A$1:$KZ$3000,$C25,10+3*MIN(F$3,$D$2-1)))))</f>
        <v/>
      </c>
      <c r="G25" s="121">
        <f>IF(OR($C25="",$B$2="",$D$2=0),0,IF(G$3&lt;0,0,N(INDEX('CURVA PREVISION'!$A$1:$KZ$3000,$C25,10+3*MIN(G$3,$D$2-1)))))</f>
        <v/>
      </c>
      <c r="H25" s="121">
        <f>IF(OR($C25="",$B$2="",$D$2=0),0,IF(H$3&lt;0,0,N(INDEX('CURVA PREVISION'!$A$1:$KZ$3000,$C25,10+3*MIN(H$3,$D$2-1)))))</f>
        <v/>
      </c>
      <c r="I25" s="121">
        <f>IF(OR($C25="",$B$2="",$D$2=0),0,IF(I$3&lt;0,0,N(INDEX('CURVA PREVISION'!$A$1:$KZ$3000,$C25,10+3*MIN(I$3,$D$2-1)))))</f>
        <v/>
      </c>
      <c r="J25" s="121">
        <f>IF(OR($C25="",$B$2="",$D$2=0),0,IF(J$3&lt;0,0,N(INDEX('CURVA PREVISION'!$A$1:$KZ$3000,$C25,10+3*MIN(J$3,$D$2-1)))))</f>
        <v/>
      </c>
      <c r="K25" s="121">
        <f>IF(OR($C25="",$B$2="",$D$2=0),0,IF(K$3&lt;0,0,N(INDEX('CURVA PREVISION'!$A$1:$KZ$3000,$C25,10+3*MIN(K$3,$D$2-1)))))</f>
        <v/>
      </c>
      <c r="L25" s="121">
        <f>IF(OR($C25="",$B$2="",$D$2=0),0,IF(L$3&lt;0,0,N(INDEX('CURVA PREVISION'!$A$1:$KZ$3000,$C25,10+3*MIN(L$3,$D$2-1)))))</f>
        <v/>
      </c>
      <c r="M25" s="121">
        <f>IF(OR($C25="",$B$2="",$D$2=0),0,IF(M$3&lt;0,0,N(INDEX('CURVA PREVISION'!$A$1:$KZ$3000,$C25,10+3*MIN(M$3,$D$2-1)))))</f>
        <v/>
      </c>
      <c r="N25" s="121">
        <f>IF(OR($C25="",$B$2="",$D$2=0),0,IF(N$3&lt;0,0,N(INDEX('CURVA PREVISION'!$A$1:$KZ$3000,$C25,10+3*MIN(N$3,$D$2-1)))))</f>
        <v/>
      </c>
      <c r="O25" s="121">
        <f>IF(OR($C25="",$B$2="",$D$2=0),0,IF(O$3&lt;0,0,N(INDEX('CURVA PREVISION'!$A$1:$KZ$3000,$C25,10+3*MIN(O$3,$D$2-1)))))</f>
        <v/>
      </c>
      <c r="P25" s="121">
        <f>IF(OR($C25="",$B$2="",$D$2=0),0,IF(P$3&lt;0,0,N(INDEX('CURVA PREVISION'!$A$1:$KZ$3000,$C25,10+3*MIN(P$3,$D$2-1)))))</f>
        <v/>
      </c>
      <c r="Q25" s="121">
        <f>IF(OR($C25="",$B$2="",$D$2=0),0,IF(Q$3&lt;0,0,N(INDEX('CURVA PREVISION'!$A$1:$KZ$3000,$C25,10+3*MIN(Q$3,$D$2-1)))))</f>
        <v/>
      </c>
      <c r="R25" s="121">
        <f>IF(OR($C25="",$B$2="",$D$2=0),0,IF(R$3&lt;0,0,N(INDEX('CURVA PREVISION'!$A$1:$KZ$3000,$C25,10+3*MIN(R$3,$D$2-1)))))</f>
        <v/>
      </c>
      <c r="S25" s="121">
        <f>IF(OR($C25="",$B$2="",$D$2=0),0,IF(S$3&lt;0,0,N(INDEX('CURVA PREVISION'!$A$1:$KZ$3000,$C25,10+3*MIN(S$3,$D$2-1)))))</f>
        <v/>
      </c>
      <c r="T25" s="121">
        <f>IF(OR($C25="",$B$2="",$D$2=0),0,IF(T$3&lt;0,0,N(INDEX('CURVA PREVISION'!$A$1:$KZ$3000,$C25,10+3*MIN(T$3,$D$2-1)))))</f>
        <v/>
      </c>
      <c r="U25" s="121">
        <f>IF(OR($C25="",$B$2="",$D$2=0),0,IF(U$3&lt;0,0,N(INDEX('CURVA PREVISION'!$A$1:$KZ$3000,$C25,10+3*MIN(U$3,$D$2-1)))))</f>
        <v/>
      </c>
      <c r="V25" s="121">
        <f>IF(OR($C25="",$B$2="",$D$2=0),0,IF(V$3&lt;0,0,N(INDEX('CURVA PREVISION'!$A$1:$KZ$3000,$C25,10+3*MIN(V$3,$D$2-1)))))</f>
        <v/>
      </c>
      <c r="W25" s="121">
        <f>IF(OR($C25="",$B$2="",$D$2=0),0,IF(W$3&lt;0,0,N(INDEX('CURVA PREVISION'!$A$1:$KZ$3000,$C25,10+3*MIN(W$3,$D$2-1)))))</f>
        <v/>
      </c>
      <c r="X25" s="121">
        <f>IF(OR($C25="",$B$2="",$D$2=0),0,IF(X$3&lt;0,0,N(INDEX('CURVA PREVISION'!$A$1:$KZ$3000,$C25,10+3*MIN(X$3,$D$2-1)))))</f>
        <v/>
      </c>
      <c r="Y25" s="121">
        <f>IF(OR($C25="",$B$2="",$D$2=0),0,IF(Y$3&lt;0,0,N(INDEX('CURVA PREVISION'!$A$1:$KZ$3000,$C25,10+3*MIN(Y$3,$D$2-1)))))</f>
        <v/>
      </c>
      <c r="Z25" s="121">
        <f>IF(OR($C25="",$B$2="",$D$2=0),0,IF(Z$3&lt;0,0,N(INDEX('CURVA PREVISION'!$A$1:$KZ$3000,$C25,10+3*MIN(Z$3,$D$2-1)))))</f>
        <v/>
      </c>
      <c r="AA25" s="121">
        <f>IF(OR($C25="",$B$2="",$D$2=0),0,IF(AA$3&lt;0,0,N(INDEX('CURVA PREVISION'!$A$1:$KZ$3000,$C25,10+3*MIN(AA$3,$D$2-1)))))</f>
        <v/>
      </c>
      <c r="AB25" s="121">
        <f>IF(OR($C25="",$B$2="",$D$2=0),0,IF(AB$3&lt;0,0,N(INDEX('CURVA PREVISION'!$A$1:$KZ$3000,$C25,10+3*MIN(AB$3,$D$2-1)))))</f>
        <v/>
      </c>
      <c r="AC25" s="121">
        <f>IF(OR($C25="",$B$2="",$D$2=0),0,IF(AC$3&lt;0,0,N(INDEX('CURVA PREVISION'!$A$1:$KZ$3000,$C25,10+3*MIN(AC$3,$D$2-1)))))</f>
        <v/>
      </c>
      <c r="AD25" s="121">
        <f>IF(OR($C25="",$B$2="",$D$2=0),0,IF(AD$3&lt;0,0,N(INDEX('CURVA PREVISION'!$A$1:$KZ$3000,$C25,10+3*MIN(AD$3,$D$2-1)))))</f>
        <v/>
      </c>
      <c r="AE25" s="121">
        <f>IF(OR($C25="",$B$2="",$D$2=0),0,IF(AE$3&lt;0,0,N(INDEX('CURVA PREVISION'!$A$1:$KZ$3000,$C25,10+3*MIN(AE$3,$D$2-1)))))</f>
        <v/>
      </c>
      <c r="AF25" s="121">
        <f>IF(OR($C25="",$B$2="",$D$2=0),0,IF(AF$3&lt;0,0,N(INDEX('CURVA PREVISION'!$A$1:$KZ$3000,$C25,10+3*MIN(AF$3,$D$2-1)))))</f>
        <v/>
      </c>
      <c r="AG25" s="121">
        <f>IF(OR($C25="",$B$2="",$D$2=0),0,IF(AG$3&lt;0,0,N(INDEX('CURVA PREVISION'!$A$1:$KZ$3000,$C25,10+3*MIN(AG$3,$D$2-1)))))</f>
        <v/>
      </c>
      <c r="AH25" s="121">
        <f>IF(OR($C25="",$B$2="",$D$2=0),0,IF(AH$3&lt;0,0,N(INDEX('CURVA PREVISION'!$A$1:$KZ$3000,$C25,10+3*MIN(AH$3,$D$2-1)))))</f>
        <v/>
      </c>
      <c r="AI25" s="121">
        <f>IF(OR($C25="",$B$2="",$D$2=0),0,IF(AI$3&lt;0,0,N(INDEX('CURVA PREVISION'!$A$1:$KZ$3000,$C25,10+3*MIN(AI$3,$D$2-1)))))</f>
        <v/>
      </c>
      <c r="AJ25" s="121">
        <f>IF(OR($C25="",$B$2="",$D$2=0),0,IF(AJ$3&lt;0,0,N(INDEX('CURVA PREVISION'!$A$1:$KZ$3000,$C25,10+3*MIN(AJ$3,$D$2-1)))))</f>
        <v/>
      </c>
      <c r="AK25" s="121">
        <f>IF(OR($C25="",$B$2="",$D$2=0),0,IF(AK$3&lt;0,0,N(INDEX('CURVA PREVISION'!$A$1:$KZ$3000,$C25,10+3*MIN(AK$3,$D$2-1)))))</f>
        <v/>
      </c>
      <c r="AL25" s="121">
        <f>IF(OR($C25="",$B$2="",$D$2=0),0,IF(AL$3&lt;0,0,N(INDEX('CURVA PREVISION'!$A$1:$KZ$3000,$C25,10+3*MIN(AL$3,$D$2-1)))))</f>
        <v/>
      </c>
      <c r="AM25" s="121">
        <f>IF(OR($C25="",$B$2="",$D$2=0),0,IF(AM$3&lt;0,0,N(INDEX('CURVA PREVISION'!$A$1:$KZ$3000,$C25,10+3*MIN(AM$3,$D$2-1)))))</f>
        <v/>
      </c>
      <c r="AN25" s="121">
        <f>IF(OR($C25="",$B$2="",$D$2=0),0,IF(AN$3&lt;0,0,N(INDEX('CURVA PREVISION'!$A$1:$KZ$3000,$C25,10+3*MIN(AN$3,$D$2-1)))))</f>
        <v/>
      </c>
      <c r="AO25" s="121">
        <f>IF(OR($C25="",$B$2="",$D$2=0),0,IF(AO$3&lt;0,0,N(INDEX('CURVA PREVISION'!$A$1:$KZ$3000,$C25,10+3*MIN(AO$3,$D$2-1)))))</f>
        <v/>
      </c>
      <c r="AP25" s="121">
        <f>IF(OR($C25="",$B$2="",$D$2=0),0,IF(AP$3&lt;0,0,N(INDEX('CURVA PREVISION'!$A$1:$KZ$3000,$C25,10+3*MIN(AP$3,$D$2-1)))))</f>
        <v/>
      </c>
      <c r="AQ25" s="121">
        <f>IF(OR($C25="",$B$2="",$D$2=0),0,IF(AQ$3&lt;0,0,N(INDEX('CURVA PREVISION'!$A$1:$KZ$3000,$C25,10+3*MIN(AQ$3,$D$2-1)))))</f>
        <v/>
      </c>
      <c r="AR25" s="121">
        <f>IF(OR($C25="",$B$2="",$D$2=0),0,IF(AR$3&lt;0,0,N(INDEX('CURVA PREVISION'!$A$1:$KZ$3000,$C25,10+3*MIN(AR$3,$D$2-1)))))</f>
        <v/>
      </c>
      <c r="AS25" s="121">
        <f>IF(OR($C25="",$B$2="",$D$2=0),0,IF(AS$3&lt;0,0,N(INDEX('CURVA PREVISION'!$A$1:$KZ$3000,$C25,10+3*MIN(AS$3,$D$2-1)))))</f>
        <v/>
      </c>
      <c r="AT25" s="121">
        <f>IF(OR($C25="",$B$2="",$D$2=0),0,IF(AT$3&lt;0,0,N(INDEX('CURVA PREVISION'!$A$1:$KZ$3000,$C25,10+3*MIN(AT$3,$D$2-1)))))</f>
        <v/>
      </c>
      <c r="AU25" s="121">
        <f>IF(OR($C25="",$B$2="",$D$2=0),0,IF(AU$3&lt;0,0,N(INDEX('CURVA PREVISION'!$A$1:$KZ$3000,$C25,10+3*MIN(AU$3,$D$2-1)))))</f>
        <v/>
      </c>
      <c r="AV25" s="121">
        <f>IF(OR($C25="",$B$2="",$D$2=0),0,IF(AV$3&lt;0,0,N(INDEX('CURVA PREVISION'!$A$1:$KZ$3000,$C25,10+3*MIN(AV$3,$D$2-1)))))</f>
        <v/>
      </c>
      <c r="AW25" s="121">
        <f>IF(OR($C25="",$B$2="",$D$2=0),0,IF(AW$3&lt;0,0,N(INDEX('CURVA PREVISION'!$A$1:$KZ$3000,$C25,10+3*MIN(AW$3,$D$2-1)))))</f>
        <v/>
      </c>
      <c r="AX25" s="121">
        <f>IF(OR($C25="",$B$2="",$D$2=0),0,IF(AX$3&lt;0,0,N(INDEX('CURVA PREVISION'!$A$1:$KZ$3000,$C25,10+3*MIN(AX$3,$D$2-1)))))</f>
        <v/>
      </c>
      <c r="AY25" s="121">
        <f>IF(OR($C25="",$B$2="",$D$2=0),0,IF(AY$3&lt;0,0,N(INDEX('CURVA PREVISION'!$A$1:$KZ$3000,$C25,10+3*MIN(AY$3,$D$2-1)))))</f>
        <v/>
      </c>
      <c r="AZ25" s="121">
        <f>IF(OR($C25="",$B$2="",$D$2=0),0,IF(AZ$3&lt;0,0,N(INDEX('CURVA PREVISION'!$A$1:$KZ$3000,$C25,10+3*MIN(AZ$3,$D$2-1)))))</f>
        <v/>
      </c>
      <c r="BA25" s="121">
        <f>IF(OR($C25="",$B$2="",$D$2=0),0,IF(BA$3&lt;0,0,N(INDEX('CURVA PREVISION'!$A$1:$KZ$3000,$C25,10+3*MIN(BA$3,$D$2-1)))))</f>
        <v/>
      </c>
      <c r="BB25" s="121">
        <f>IF(OR($C25="",$B$2="",$D$2=0),0,IF(BB$3&lt;0,0,N(INDEX('CURVA PREVISION'!$A$1:$KZ$3000,$C25,10+3*MIN(BB$3,$D$2-1)))))</f>
        <v/>
      </c>
      <c r="BC25" s="121">
        <f>IF(OR($C25="",$B$2="",$D$2=0),0,IF(BC$3&lt;0,0,N(INDEX('CURVA PREVISION'!$A$1:$KZ$3000,$C25,10+3*MIN(BC$3,$D$2-1)))))</f>
        <v/>
      </c>
      <c r="BD25" s="121">
        <f>IF(OR($C25="",$B$2="",$D$2=0),0,IF(BD$3&lt;0,0,N(INDEX('CURVA PREVISION'!$A$1:$KZ$3000,$C25,10+3*MIN(BD$3,$D$2-1)))))</f>
        <v/>
      </c>
      <c r="BE25" s="121">
        <f>IF(OR($C25="",$B$2="",$D$2=0),0,IF(BE$3&lt;0,0,N(INDEX('CURVA PREVISION'!$A$1:$KZ$3000,$C25,10+3*MIN(BE$3,$D$2-1)))))</f>
        <v/>
      </c>
      <c r="BF25" s="121">
        <f>IF(OR($C25="",$B$2="",$D$2=0),0,IF(BF$3&lt;0,0,N(INDEX('CURVA PREVISION'!$A$1:$KZ$3000,$C25,10+3*MIN(BF$3,$D$2-1)))))</f>
        <v/>
      </c>
      <c r="BG25" s="121">
        <f>IF(OR($C25="",$B$2="",$D$2=0),0,IF(BG$3&lt;0,0,N(INDEX('CURVA PREVISION'!$A$1:$KZ$3000,$C25,10+3*MIN(BG$3,$D$2-1)))))</f>
        <v/>
      </c>
      <c r="BH25" s="121">
        <f>IF(OR($C25="",$B$2="",$D$2=0),0,IF(BH$3&lt;0,0,N(INDEX('CURVA PREVISION'!$A$1:$KZ$3000,$C25,10+3*MIN(BH$3,$D$2-1)))))</f>
        <v/>
      </c>
      <c r="BI25" s="121">
        <f>IF(OR($C25="",$B$2="",$D$2=0),0,IF(BI$3&lt;0,0,N(INDEX('CURVA PREVISION'!$A$1:$KZ$3000,$C25,10+3*MIN(BI$3,$D$2-1)))))</f>
        <v/>
      </c>
      <c r="BJ25" s="121">
        <f>IF(OR($C25="",$B$2="",$D$2=0),0,IF(BJ$3&lt;0,0,N(INDEX('CURVA PREVISION'!$A$1:$KZ$3000,$C25,10+3*MIN(BJ$3,$D$2-1)))))</f>
        <v/>
      </c>
      <c r="BK25" s="121">
        <f>IF(OR($C25="",$B$2="",$D$2=0),0,IF(BK$3&lt;0,0,N(INDEX('CURVA PREVISION'!$A$1:$KZ$3000,$C25,10+3*MIN(BK$3,$D$2-1)))))</f>
        <v/>
      </c>
      <c r="BL25" s="121">
        <f>IF(OR($C25="",$B$2="",$D$2=0),0,IF(BL$3&lt;0,0,N(INDEX('CURVA PREVISION'!$A$1:$KZ$3000,$C25,10+3*MIN(BL$3,$D$2-1)))))</f>
        <v/>
      </c>
      <c r="BM25" s="121">
        <f>IF(OR($C25="",$B$2="",$D$2=0),0,IF(BM$3&lt;0,0,N(INDEX('CURVA PREVISION'!$A$1:$KZ$3000,$C25,10+3*MIN(BM$3,$D$2-1)))))</f>
        <v/>
      </c>
      <c r="BN25" s="121">
        <f>IF(OR($C25="",$B$2="",$D$2=0),0,IF(BN$3&lt;0,0,N(INDEX('CURVA PREVISION'!$A$1:$KZ$3000,$C25,10+3*MIN(BN$3,$D$2-1)))))</f>
        <v/>
      </c>
      <c r="BO25" s="121">
        <f>IF(OR($C25="",$B$2="",$D$2=0),0,IF(BO$3&lt;0,0,N(INDEX('CURVA PREVISION'!$A$1:$KZ$3000,$C25,10+3*MIN(BO$3,$D$2-1)))))</f>
        <v/>
      </c>
      <c r="BP25" s="121">
        <f>IF(OR($C25="",$B$2="",$D$2=0),0,IF(BP$3&lt;0,0,N(INDEX('CURVA PREVISION'!$A$1:$KZ$3000,$C25,10+3*MIN(BP$3,$D$2-1)))))</f>
        <v/>
      </c>
      <c r="BQ25" s="121">
        <f>IF(OR($C25="",$B$2="",$D$2=0),0,IF(BQ$3&lt;0,0,N(INDEX('CURVA PREVISION'!$A$1:$KZ$3000,$C25,10+3*MIN(BQ$3,$D$2-1)))))</f>
        <v/>
      </c>
      <c r="BR25" s="121">
        <f>IF(OR($C25="",$B$2="",$D$2=0),0,IF(BR$3&lt;0,0,N(INDEX('CURVA PREVISION'!$A$1:$KZ$3000,$C25,10+3*MIN(BR$3,$D$2-1)))))</f>
        <v/>
      </c>
      <c r="BS25" s="121">
        <f>IF(OR($C25="",$B$2="",$D$2=0),0,IF(BS$3&lt;0,0,N(INDEX('CURVA PREVISION'!$A$1:$KZ$3000,$C25,10+3*MIN(BS$3,$D$2-1)))))</f>
        <v/>
      </c>
      <c r="BT25" s="121">
        <f>IF(OR($C25="",$B$2="",$D$2=0),0,IF(BT$3&lt;0,0,N(INDEX('CURVA PREVISION'!$A$1:$KZ$3000,$C25,10+3*MIN(BT$3,$D$2-1)))))</f>
        <v/>
      </c>
      <c r="BU25" s="121">
        <f>IF(OR($C25="",$B$2="",$D$2=0),0,IF(BU$3&lt;0,0,N(INDEX('CURVA PREVISION'!$A$1:$KZ$3000,$C25,10+3*MIN(BU$3,$D$2-1)))))</f>
        <v/>
      </c>
      <c r="BV25" s="121">
        <f>IF(OR($C25="",$B$2="",$D$2=0),0,IF(BV$3&lt;0,0,N(INDEX('CURVA PREVISION'!$A$1:$KZ$3000,$C25,10+3*MIN(BV$3,$D$2-1)))))</f>
        <v/>
      </c>
      <c r="BW25" s="121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8">
        <f>IFERROR(MATCH(A26,'CURVA PREVISION'!$B$1:$B$3000,0),"")</f>
        <v/>
      </c>
      <c r="D26" s="121">
        <f>IF(OR($C26="",$B$2="",$D$2=0),0,IF(D$3&lt;0,0,N(INDEX('CURVA PREVISION'!$A$1:$KZ$3000,$C26,10+3*MIN(D$3,$D$2-1)))))</f>
        <v/>
      </c>
      <c r="E26" s="121">
        <f>IF(OR($C26="",$B$2="",$D$2=0),0,IF(E$3&lt;0,0,N(INDEX('CURVA PREVISION'!$A$1:$KZ$3000,$C26,10+3*MIN(E$3,$D$2-1)))))</f>
        <v/>
      </c>
      <c r="F26" s="121">
        <f>IF(OR($C26="",$B$2="",$D$2=0),0,IF(F$3&lt;0,0,N(INDEX('CURVA PREVISION'!$A$1:$KZ$3000,$C26,10+3*MIN(F$3,$D$2-1)))))</f>
        <v/>
      </c>
      <c r="G26" s="121">
        <f>IF(OR($C26="",$B$2="",$D$2=0),0,IF(G$3&lt;0,0,N(INDEX('CURVA PREVISION'!$A$1:$KZ$3000,$C26,10+3*MIN(G$3,$D$2-1)))))</f>
        <v/>
      </c>
      <c r="H26" s="121">
        <f>IF(OR($C26="",$B$2="",$D$2=0),0,IF(H$3&lt;0,0,N(INDEX('CURVA PREVISION'!$A$1:$KZ$3000,$C26,10+3*MIN(H$3,$D$2-1)))))</f>
        <v/>
      </c>
      <c r="I26" s="121">
        <f>IF(OR($C26="",$B$2="",$D$2=0),0,IF(I$3&lt;0,0,N(INDEX('CURVA PREVISION'!$A$1:$KZ$3000,$C26,10+3*MIN(I$3,$D$2-1)))))</f>
        <v/>
      </c>
      <c r="J26" s="121">
        <f>IF(OR($C26="",$B$2="",$D$2=0),0,IF(J$3&lt;0,0,N(INDEX('CURVA PREVISION'!$A$1:$KZ$3000,$C26,10+3*MIN(J$3,$D$2-1)))))</f>
        <v/>
      </c>
      <c r="K26" s="121">
        <f>IF(OR($C26="",$B$2="",$D$2=0),0,IF(K$3&lt;0,0,N(INDEX('CURVA PREVISION'!$A$1:$KZ$3000,$C26,10+3*MIN(K$3,$D$2-1)))))</f>
        <v/>
      </c>
      <c r="L26" s="121">
        <f>IF(OR($C26="",$B$2="",$D$2=0),0,IF(L$3&lt;0,0,N(INDEX('CURVA PREVISION'!$A$1:$KZ$3000,$C26,10+3*MIN(L$3,$D$2-1)))))</f>
        <v/>
      </c>
      <c r="M26" s="121">
        <f>IF(OR($C26="",$B$2="",$D$2=0),0,IF(M$3&lt;0,0,N(INDEX('CURVA PREVISION'!$A$1:$KZ$3000,$C26,10+3*MIN(M$3,$D$2-1)))))</f>
        <v/>
      </c>
      <c r="N26" s="121">
        <f>IF(OR($C26="",$B$2="",$D$2=0),0,IF(N$3&lt;0,0,N(INDEX('CURVA PREVISION'!$A$1:$KZ$3000,$C26,10+3*MIN(N$3,$D$2-1)))))</f>
        <v/>
      </c>
      <c r="O26" s="121">
        <f>IF(OR($C26="",$B$2="",$D$2=0),0,IF(O$3&lt;0,0,N(INDEX('CURVA PREVISION'!$A$1:$KZ$3000,$C26,10+3*MIN(O$3,$D$2-1)))))</f>
        <v/>
      </c>
      <c r="P26" s="121">
        <f>IF(OR($C26="",$B$2="",$D$2=0),0,IF(P$3&lt;0,0,N(INDEX('CURVA PREVISION'!$A$1:$KZ$3000,$C26,10+3*MIN(P$3,$D$2-1)))))</f>
        <v/>
      </c>
      <c r="Q26" s="121">
        <f>IF(OR($C26="",$B$2="",$D$2=0),0,IF(Q$3&lt;0,0,N(INDEX('CURVA PREVISION'!$A$1:$KZ$3000,$C26,10+3*MIN(Q$3,$D$2-1)))))</f>
        <v/>
      </c>
      <c r="R26" s="121">
        <f>IF(OR($C26="",$B$2="",$D$2=0),0,IF(R$3&lt;0,0,N(INDEX('CURVA PREVISION'!$A$1:$KZ$3000,$C26,10+3*MIN(R$3,$D$2-1)))))</f>
        <v/>
      </c>
      <c r="S26" s="121">
        <f>IF(OR($C26="",$B$2="",$D$2=0),0,IF(S$3&lt;0,0,N(INDEX('CURVA PREVISION'!$A$1:$KZ$3000,$C26,10+3*MIN(S$3,$D$2-1)))))</f>
        <v/>
      </c>
      <c r="T26" s="121">
        <f>IF(OR($C26="",$B$2="",$D$2=0),0,IF(T$3&lt;0,0,N(INDEX('CURVA PREVISION'!$A$1:$KZ$3000,$C26,10+3*MIN(T$3,$D$2-1)))))</f>
        <v/>
      </c>
      <c r="U26" s="121">
        <f>IF(OR($C26="",$B$2="",$D$2=0),0,IF(U$3&lt;0,0,N(INDEX('CURVA PREVISION'!$A$1:$KZ$3000,$C26,10+3*MIN(U$3,$D$2-1)))))</f>
        <v/>
      </c>
      <c r="V26" s="121">
        <f>IF(OR($C26="",$B$2="",$D$2=0),0,IF(V$3&lt;0,0,N(INDEX('CURVA PREVISION'!$A$1:$KZ$3000,$C26,10+3*MIN(V$3,$D$2-1)))))</f>
        <v/>
      </c>
      <c r="W26" s="121">
        <f>IF(OR($C26="",$B$2="",$D$2=0),0,IF(W$3&lt;0,0,N(INDEX('CURVA PREVISION'!$A$1:$KZ$3000,$C26,10+3*MIN(W$3,$D$2-1)))))</f>
        <v/>
      </c>
      <c r="X26" s="121">
        <f>IF(OR($C26="",$B$2="",$D$2=0),0,IF(X$3&lt;0,0,N(INDEX('CURVA PREVISION'!$A$1:$KZ$3000,$C26,10+3*MIN(X$3,$D$2-1)))))</f>
        <v/>
      </c>
      <c r="Y26" s="121">
        <f>IF(OR($C26="",$B$2="",$D$2=0),0,IF(Y$3&lt;0,0,N(INDEX('CURVA PREVISION'!$A$1:$KZ$3000,$C26,10+3*MIN(Y$3,$D$2-1)))))</f>
        <v/>
      </c>
      <c r="Z26" s="121">
        <f>IF(OR($C26="",$B$2="",$D$2=0),0,IF(Z$3&lt;0,0,N(INDEX('CURVA PREVISION'!$A$1:$KZ$3000,$C26,10+3*MIN(Z$3,$D$2-1)))))</f>
        <v/>
      </c>
      <c r="AA26" s="121">
        <f>IF(OR($C26="",$B$2="",$D$2=0),0,IF(AA$3&lt;0,0,N(INDEX('CURVA PREVISION'!$A$1:$KZ$3000,$C26,10+3*MIN(AA$3,$D$2-1)))))</f>
        <v/>
      </c>
      <c r="AB26" s="121">
        <f>IF(OR($C26="",$B$2="",$D$2=0),0,IF(AB$3&lt;0,0,N(INDEX('CURVA PREVISION'!$A$1:$KZ$3000,$C26,10+3*MIN(AB$3,$D$2-1)))))</f>
        <v/>
      </c>
      <c r="AC26" s="121">
        <f>IF(OR($C26="",$B$2="",$D$2=0),0,IF(AC$3&lt;0,0,N(INDEX('CURVA PREVISION'!$A$1:$KZ$3000,$C26,10+3*MIN(AC$3,$D$2-1)))))</f>
        <v/>
      </c>
      <c r="AD26" s="121">
        <f>IF(OR($C26="",$B$2="",$D$2=0),0,IF(AD$3&lt;0,0,N(INDEX('CURVA PREVISION'!$A$1:$KZ$3000,$C26,10+3*MIN(AD$3,$D$2-1)))))</f>
        <v/>
      </c>
      <c r="AE26" s="121">
        <f>IF(OR($C26="",$B$2="",$D$2=0),0,IF(AE$3&lt;0,0,N(INDEX('CURVA PREVISION'!$A$1:$KZ$3000,$C26,10+3*MIN(AE$3,$D$2-1)))))</f>
        <v/>
      </c>
      <c r="AF26" s="121">
        <f>IF(OR($C26="",$B$2="",$D$2=0),0,IF(AF$3&lt;0,0,N(INDEX('CURVA PREVISION'!$A$1:$KZ$3000,$C26,10+3*MIN(AF$3,$D$2-1)))))</f>
        <v/>
      </c>
      <c r="AG26" s="121">
        <f>IF(OR($C26="",$B$2="",$D$2=0),0,IF(AG$3&lt;0,0,N(INDEX('CURVA PREVISION'!$A$1:$KZ$3000,$C26,10+3*MIN(AG$3,$D$2-1)))))</f>
        <v/>
      </c>
      <c r="AH26" s="121">
        <f>IF(OR($C26="",$B$2="",$D$2=0),0,IF(AH$3&lt;0,0,N(INDEX('CURVA PREVISION'!$A$1:$KZ$3000,$C26,10+3*MIN(AH$3,$D$2-1)))))</f>
        <v/>
      </c>
      <c r="AI26" s="121">
        <f>IF(OR($C26="",$B$2="",$D$2=0),0,IF(AI$3&lt;0,0,N(INDEX('CURVA PREVISION'!$A$1:$KZ$3000,$C26,10+3*MIN(AI$3,$D$2-1)))))</f>
        <v/>
      </c>
      <c r="AJ26" s="121">
        <f>IF(OR($C26="",$B$2="",$D$2=0),0,IF(AJ$3&lt;0,0,N(INDEX('CURVA PREVISION'!$A$1:$KZ$3000,$C26,10+3*MIN(AJ$3,$D$2-1)))))</f>
        <v/>
      </c>
      <c r="AK26" s="121">
        <f>IF(OR($C26="",$B$2="",$D$2=0),0,IF(AK$3&lt;0,0,N(INDEX('CURVA PREVISION'!$A$1:$KZ$3000,$C26,10+3*MIN(AK$3,$D$2-1)))))</f>
        <v/>
      </c>
      <c r="AL26" s="121">
        <f>IF(OR($C26="",$B$2="",$D$2=0),0,IF(AL$3&lt;0,0,N(INDEX('CURVA PREVISION'!$A$1:$KZ$3000,$C26,10+3*MIN(AL$3,$D$2-1)))))</f>
        <v/>
      </c>
      <c r="AM26" s="121">
        <f>IF(OR($C26="",$B$2="",$D$2=0),0,IF(AM$3&lt;0,0,N(INDEX('CURVA PREVISION'!$A$1:$KZ$3000,$C26,10+3*MIN(AM$3,$D$2-1)))))</f>
        <v/>
      </c>
      <c r="AN26" s="121">
        <f>IF(OR($C26="",$B$2="",$D$2=0),0,IF(AN$3&lt;0,0,N(INDEX('CURVA PREVISION'!$A$1:$KZ$3000,$C26,10+3*MIN(AN$3,$D$2-1)))))</f>
        <v/>
      </c>
      <c r="AO26" s="121">
        <f>IF(OR($C26="",$B$2="",$D$2=0),0,IF(AO$3&lt;0,0,N(INDEX('CURVA PREVISION'!$A$1:$KZ$3000,$C26,10+3*MIN(AO$3,$D$2-1)))))</f>
        <v/>
      </c>
      <c r="AP26" s="121">
        <f>IF(OR($C26="",$B$2="",$D$2=0),0,IF(AP$3&lt;0,0,N(INDEX('CURVA PREVISION'!$A$1:$KZ$3000,$C26,10+3*MIN(AP$3,$D$2-1)))))</f>
        <v/>
      </c>
      <c r="AQ26" s="121">
        <f>IF(OR($C26="",$B$2="",$D$2=0),0,IF(AQ$3&lt;0,0,N(INDEX('CURVA PREVISION'!$A$1:$KZ$3000,$C26,10+3*MIN(AQ$3,$D$2-1)))))</f>
        <v/>
      </c>
      <c r="AR26" s="121">
        <f>IF(OR($C26="",$B$2="",$D$2=0),0,IF(AR$3&lt;0,0,N(INDEX('CURVA PREVISION'!$A$1:$KZ$3000,$C26,10+3*MIN(AR$3,$D$2-1)))))</f>
        <v/>
      </c>
      <c r="AS26" s="121">
        <f>IF(OR($C26="",$B$2="",$D$2=0),0,IF(AS$3&lt;0,0,N(INDEX('CURVA PREVISION'!$A$1:$KZ$3000,$C26,10+3*MIN(AS$3,$D$2-1)))))</f>
        <v/>
      </c>
      <c r="AT26" s="121">
        <f>IF(OR($C26="",$B$2="",$D$2=0),0,IF(AT$3&lt;0,0,N(INDEX('CURVA PREVISION'!$A$1:$KZ$3000,$C26,10+3*MIN(AT$3,$D$2-1)))))</f>
        <v/>
      </c>
      <c r="AU26" s="121">
        <f>IF(OR($C26="",$B$2="",$D$2=0),0,IF(AU$3&lt;0,0,N(INDEX('CURVA PREVISION'!$A$1:$KZ$3000,$C26,10+3*MIN(AU$3,$D$2-1)))))</f>
        <v/>
      </c>
      <c r="AV26" s="121">
        <f>IF(OR($C26="",$B$2="",$D$2=0),0,IF(AV$3&lt;0,0,N(INDEX('CURVA PREVISION'!$A$1:$KZ$3000,$C26,10+3*MIN(AV$3,$D$2-1)))))</f>
        <v/>
      </c>
      <c r="AW26" s="121">
        <f>IF(OR($C26="",$B$2="",$D$2=0),0,IF(AW$3&lt;0,0,N(INDEX('CURVA PREVISION'!$A$1:$KZ$3000,$C26,10+3*MIN(AW$3,$D$2-1)))))</f>
        <v/>
      </c>
      <c r="AX26" s="121">
        <f>IF(OR($C26="",$B$2="",$D$2=0),0,IF(AX$3&lt;0,0,N(INDEX('CURVA PREVISION'!$A$1:$KZ$3000,$C26,10+3*MIN(AX$3,$D$2-1)))))</f>
        <v/>
      </c>
      <c r="AY26" s="121">
        <f>IF(OR($C26="",$B$2="",$D$2=0),0,IF(AY$3&lt;0,0,N(INDEX('CURVA PREVISION'!$A$1:$KZ$3000,$C26,10+3*MIN(AY$3,$D$2-1)))))</f>
        <v/>
      </c>
      <c r="AZ26" s="121">
        <f>IF(OR($C26="",$B$2="",$D$2=0),0,IF(AZ$3&lt;0,0,N(INDEX('CURVA PREVISION'!$A$1:$KZ$3000,$C26,10+3*MIN(AZ$3,$D$2-1)))))</f>
        <v/>
      </c>
      <c r="BA26" s="121">
        <f>IF(OR($C26="",$B$2="",$D$2=0),0,IF(BA$3&lt;0,0,N(INDEX('CURVA PREVISION'!$A$1:$KZ$3000,$C26,10+3*MIN(BA$3,$D$2-1)))))</f>
        <v/>
      </c>
      <c r="BB26" s="121">
        <f>IF(OR($C26="",$B$2="",$D$2=0),0,IF(BB$3&lt;0,0,N(INDEX('CURVA PREVISION'!$A$1:$KZ$3000,$C26,10+3*MIN(BB$3,$D$2-1)))))</f>
        <v/>
      </c>
      <c r="BC26" s="121">
        <f>IF(OR($C26="",$B$2="",$D$2=0),0,IF(BC$3&lt;0,0,N(INDEX('CURVA PREVISION'!$A$1:$KZ$3000,$C26,10+3*MIN(BC$3,$D$2-1)))))</f>
        <v/>
      </c>
      <c r="BD26" s="121">
        <f>IF(OR($C26="",$B$2="",$D$2=0),0,IF(BD$3&lt;0,0,N(INDEX('CURVA PREVISION'!$A$1:$KZ$3000,$C26,10+3*MIN(BD$3,$D$2-1)))))</f>
        <v/>
      </c>
      <c r="BE26" s="121">
        <f>IF(OR($C26="",$B$2="",$D$2=0),0,IF(BE$3&lt;0,0,N(INDEX('CURVA PREVISION'!$A$1:$KZ$3000,$C26,10+3*MIN(BE$3,$D$2-1)))))</f>
        <v/>
      </c>
      <c r="BF26" s="121">
        <f>IF(OR($C26="",$B$2="",$D$2=0),0,IF(BF$3&lt;0,0,N(INDEX('CURVA PREVISION'!$A$1:$KZ$3000,$C26,10+3*MIN(BF$3,$D$2-1)))))</f>
        <v/>
      </c>
      <c r="BG26" s="121">
        <f>IF(OR($C26="",$B$2="",$D$2=0),0,IF(BG$3&lt;0,0,N(INDEX('CURVA PREVISION'!$A$1:$KZ$3000,$C26,10+3*MIN(BG$3,$D$2-1)))))</f>
        <v/>
      </c>
      <c r="BH26" s="121">
        <f>IF(OR($C26="",$B$2="",$D$2=0),0,IF(BH$3&lt;0,0,N(INDEX('CURVA PREVISION'!$A$1:$KZ$3000,$C26,10+3*MIN(BH$3,$D$2-1)))))</f>
        <v/>
      </c>
      <c r="BI26" s="121">
        <f>IF(OR($C26="",$B$2="",$D$2=0),0,IF(BI$3&lt;0,0,N(INDEX('CURVA PREVISION'!$A$1:$KZ$3000,$C26,10+3*MIN(BI$3,$D$2-1)))))</f>
        <v/>
      </c>
      <c r="BJ26" s="121">
        <f>IF(OR($C26="",$B$2="",$D$2=0),0,IF(BJ$3&lt;0,0,N(INDEX('CURVA PREVISION'!$A$1:$KZ$3000,$C26,10+3*MIN(BJ$3,$D$2-1)))))</f>
        <v/>
      </c>
      <c r="BK26" s="121">
        <f>IF(OR($C26="",$B$2="",$D$2=0),0,IF(BK$3&lt;0,0,N(INDEX('CURVA PREVISION'!$A$1:$KZ$3000,$C26,10+3*MIN(BK$3,$D$2-1)))))</f>
        <v/>
      </c>
      <c r="BL26" s="121">
        <f>IF(OR($C26="",$B$2="",$D$2=0),0,IF(BL$3&lt;0,0,N(INDEX('CURVA PREVISION'!$A$1:$KZ$3000,$C26,10+3*MIN(BL$3,$D$2-1)))))</f>
        <v/>
      </c>
      <c r="BM26" s="121">
        <f>IF(OR($C26="",$B$2="",$D$2=0),0,IF(BM$3&lt;0,0,N(INDEX('CURVA PREVISION'!$A$1:$KZ$3000,$C26,10+3*MIN(BM$3,$D$2-1)))))</f>
        <v/>
      </c>
      <c r="BN26" s="121">
        <f>IF(OR($C26="",$B$2="",$D$2=0),0,IF(BN$3&lt;0,0,N(INDEX('CURVA PREVISION'!$A$1:$KZ$3000,$C26,10+3*MIN(BN$3,$D$2-1)))))</f>
        <v/>
      </c>
      <c r="BO26" s="121">
        <f>IF(OR($C26="",$B$2="",$D$2=0),0,IF(BO$3&lt;0,0,N(INDEX('CURVA PREVISION'!$A$1:$KZ$3000,$C26,10+3*MIN(BO$3,$D$2-1)))))</f>
        <v/>
      </c>
      <c r="BP26" s="121">
        <f>IF(OR($C26="",$B$2="",$D$2=0),0,IF(BP$3&lt;0,0,N(INDEX('CURVA PREVISION'!$A$1:$KZ$3000,$C26,10+3*MIN(BP$3,$D$2-1)))))</f>
        <v/>
      </c>
      <c r="BQ26" s="121">
        <f>IF(OR($C26="",$B$2="",$D$2=0),0,IF(BQ$3&lt;0,0,N(INDEX('CURVA PREVISION'!$A$1:$KZ$3000,$C26,10+3*MIN(BQ$3,$D$2-1)))))</f>
        <v/>
      </c>
      <c r="BR26" s="121">
        <f>IF(OR($C26="",$B$2="",$D$2=0),0,IF(BR$3&lt;0,0,N(INDEX('CURVA PREVISION'!$A$1:$KZ$3000,$C26,10+3*MIN(BR$3,$D$2-1)))))</f>
        <v/>
      </c>
      <c r="BS26" s="121">
        <f>IF(OR($C26="",$B$2="",$D$2=0),0,IF(BS$3&lt;0,0,N(INDEX('CURVA PREVISION'!$A$1:$KZ$3000,$C26,10+3*MIN(BS$3,$D$2-1)))))</f>
        <v/>
      </c>
      <c r="BT26" s="121">
        <f>IF(OR($C26="",$B$2="",$D$2=0),0,IF(BT$3&lt;0,0,N(INDEX('CURVA PREVISION'!$A$1:$KZ$3000,$C26,10+3*MIN(BT$3,$D$2-1)))))</f>
        <v/>
      </c>
      <c r="BU26" s="121">
        <f>IF(OR($C26="",$B$2="",$D$2=0),0,IF(BU$3&lt;0,0,N(INDEX('CURVA PREVISION'!$A$1:$KZ$3000,$C26,10+3*MIN(BU$3,$D$2-1)))))</f>
        <v/>
      </c>
      <c r="BV26" s="121">
        <f>IF(OR($C26="",$B$2="",$D$2=0),0,IF(BV$3&lt;0,0,N(INDEX('CURVA PREVISION'!$A$1:$KZ$3000,$C26,10+3*MIN(BV$3,$D$2-1)))))</f>
        <v/>
      </c>
      <c r="BW26" s="121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8">
        <f>IFERROR(MATCH(A27,'CURVA PREVISION'!$B$1:$B$3000,0),"")</f>
        <v/>
      </c>
      <c r="D27" s="121">
        <f>IF(OR($C27="",$B$2="",$D$2=0),0,IF(D$3&lt;0,0,N(INDEX('CURVA PREVISION'!$A$1:$KZ$3000,$C27,10+3*MIN(D$3,$D$2-1)))))</f>
        <v/>
      </c>
      <c r="E27" s="121">
        <f>IF(OR($C27="",$B$2="",$D$2=0),0,IF(E$3&lt;0,0,N(INDEX('CURVA PREVISION'!$A$1:$KZ$3000,$C27,10+3*MIN(E$3,$D$2-1)))))</f>
        <v/>
      </c>
      <c r="F27" s="121">
        <f>IF(OR($C27="",$B$2="",$D$2=0),0,IF(F$3&lt;0,0,N(INDEX('CURVA PREVISION'!$A$1:$KZ$3000,$C27,10+3*MIN(F$3,$D$2-1)))))</f>
        <v/>
      </c>
      <c r="G27" s="121">
        <f>IF(OR($C27="",$B$2="",$D$2=0),0,IF(G$3&lt;0,0,N(INDEX('CURVA PREVISION'!$A$1:$KZ$3000,$C27,10+3*MIN(G$3,$D$2-1)))))</f>
        <v/>
      </c>
      <c r="H27" s="121">
        <f>IF(OR($C27="",$B$2="",$D$2=0),0,IF(H$3&lt;0,0,N(INDEX('CURVA PREVISION'!$A$1:$KZ$3000,$C27,10+3*MIN(H$3,$D$2-1)))))</f>
        <v/>
      </c>
      <c r="I27" s="121">
        <f>IF(OR($C27="",$B$2="",$D$2=0),0,IF(I$3&lt;0,0,N(INDEX('CURVA PREVISION'!$A$1:$KZ$3000,$C27,10+3*MIN(I$3,$D$2-1)))))</f>
        <v/>
      </c>
      <c r="J27" s="121">
        <f>IF(OR($C27="",$B$2="",$D$2=0),0,IF(J$3&lt;0,0,N(INDEX('CURVA PREVISION'!$A$1:$KZ$3000,$C27,10+3*MIN(J$3,$D$2-1)))))</f>
        <v/>
      </c>
      <c r="K27" s="121">
        <f>IF(OR($C27="",$B$2="",$D$2=0),0,IF(K$3&lt;0,0,N(INDEX('CURVA PREVISION'!$A$1:$KZ$3000,$C27,10+3*MIN(K$3,$D$2-1)))))</f>
        <v/>
      </c>
      <c r="L27" s="121">
        <f>IF(OR($C27="",$B$2="",$D$2=0),0,IF(L$3&lt;0,0,N(INDEX('CURVA PREVISION'!$A$1:$KZ$3000,$C27,10+3*MIN(L$3,$D$2-1)))))</f>
        <v/>
      </c>
      <c r="M27" s="121">
        <f>IF(OR($C27="",$B$2="",$D$2=0),0,IF(M$3&lt;0,0,N(INDEX('CURVA PREVISION'!$A$1:$KZ$3000,$C27,10+3*MIN(M$3,$D$2-1)))))</f>
        <v/>
      </c>
      <c r="N27" s="121">
        <f>IF(OR($C27="",$B$2="",$D$2=0),0,IF(N$3&lt;0,0,N(INDEX('CURVA PREVISION'!$A$1:$KZ$3000,$C27,10+3*MIN(N$3,$D$2-1)))))</f>
        <v/>
      </c>
      <c r="O27" s="121">
        <f>IF(OR($C27="",$B$2="",$D$2=0),0,IF(O$3&lt;0,0,N(INDEX('CURVA PREVISION'!$A$1:$KZ$3000,$C27,10+3*MIN(O$3,$D$2-1)))))</f>
        <v/>
      </c>
      <c r="P27" s="121">
        <f>IF(OR($C27="",$B$2="",$D$2=0),0,IF(P$3&lt;0,0,N(INDEX('CURVA PREVISION'!$A$1:$KZ$3000,$C27,10+3*MIN(P$3,$D$2-1)))))</f>
        <v/>
      </c>
      <c r="Q27" s="121">
        <f>IF(OR($C27="",$B$2="",$D$2=0),0,IF(Q$3&lt;0,0,N(INDEX('CURVA PREVISION'!$A$1:$KZ$3000,$C27,10+3*MIN(Q$3,$D$2-1)))))</f>
        <v/>
      </c>
      <c r="R27" s="121">
        <f>IF(OR($C27="",$B$2="",$D$2=0),0,IF(R$3&lt;0,0,N(INDEX('CURVA PREVISION'!$A$1:$KZ$3000,$C27,10+3*MIN(R$3,$D$2-1)))))</f>
        <v/>
      </c>
      <c r="S27" s="121">
        <f>IF(OR($C27="",$B$2="",$D$2=0),0,IF(S$3&lt;0,0,N(INDEX('CURVA PREVISION'!$A$1:$KZ$3000,$C27,10+3*MIN(S$3,$D$2-1)))))</f>
        <v/>
      </c>
      <c r="T27" s="121">
        <f>IF(OR($C27="",$B$2="",$D$2=0),0,IF(T$3&lt;0,0,N(INDEX('CURVA PREVISION'!$A$1:$KZ$3000,$C27,10+3*MIN(T$3,$D$2-1)))))</f>
        <v/>
      </c>
      <c r="U27" s="121">
        <f>IF(OR($C27="",$B$2="",$D$2=0),0,IF(U$3&lt;0,0,N(INDEX('CURVA PREVISION'!$A$1:$KZ$3000,$C27,10+3*MIN(U$3,$D$2-1)))))</f>
        <v/>
      </c>
      <c r="V27" s="121">
        <f>IF(OR($C27="",$B$2="",$D$2=0),0,IF(V$3&lt;0,0,N(INDEX('CURVA PREVISION'!$A$1:$KZ$3000,$C27,10+3*MIN(V$3,$D$2-1)))))</f>
        <v/>
      </c>
      <c r="W27" s="121">
        <f>IF(OR($C27="",$B$2="",$D$2=0),0,IF(W$3&lt;0,0,N(INDEX('CURVA PREVISION'!$A$1:$KZ$3000,$C27,10+3*MIN(W$3,$D$2-1)))))</f>
        <v/>
      </c>
      <c r="X27" s="121">
        <f>IF(OR($C27="",$B$2="",$D$2=0),0,IF(X$3&lt;0,0,N(INDEX('CURVA PREVISION'!$A$1:$KZ$3000,$C27,10+3*MIN(X$3,$D$2-1)))))</f>
        <v/>
      </c>
      <c r="Y27" s="121">
        <f>IF(OR($C27="",$B$2="",$D$2=0),0,IF(Y$3&lt;0,0,N(INDEX('CURVA PREVISION'!$A$1:$KZ$3000,$C27,10+3*MIN(Y$3,$D$2-1)))))</f>
        <v/>
      </c>
      <c r="Z27" s="121">
        <f>IF(OR($C27="",$B$2="",$D$2=0),0,IF(Z$3&lt;0,0,N(INDEX('CURVA PREVISION'!$A$1:$KZ$3000,$C27,10+3*MIN(Z$3,$D$2-1)))))</f>
        <v/>
      </c>
      <c r="AA27" s="121">
        <f>IF(OR($C27="",$B$2="",$D$2=0),0,IF(AA$3&lt;0,0,N(INDEX('CURVA PREVISION'!$A$1:$KZ$3000,$C27,10+3*MIN(AA$3,$D$2-1)))))</f>
        <v/>
      </c>
      <c r="AB27" s="121">
        <f>IF(OR($C27="",$B$2="",$D$2=0),0,IF(AB$3&lt;0,0,N(INDEX('CURVA PREVISION'!$A$1:$KZ$3000,$C27,10+3*MIN(AB$3,$D$2-1)))))</f>
        <v/>
      </c>
      <c r="AC27" s="121">
        <f>IF(OR($C27="",$B$2="",$D$2=0),0,IF(AC$3&lt;0,0,N(INDEX('CURVA PREVISION'!$A$1:$KZ$3000,$C27,10+3*MIN(AC$3,$D$2-1)))))</f>
        <v/>
      </c>
      <c r="AD27" s="121">
        <f>IF(OR($C27="",$B$2="",$D$2=0),0,IF(AD$3&lt;0,0,N(INDEX('CURVA PREVISION'!$A$1:$KZ$3000,$C27,10+3*MIN(AD$3,$D$2-1)))))</f>
        <v/>
      </c>
      <c r="AE27" s="121">
        <f>IF(OR($C27="",$B$2="",$D$2=0),0,IF(AE$3&lt;0,0,N(INDEX('CURVA PREVISION'!$A$1:$KZ$3000,$C27,10+3*MIN(AE$3,$D$2-1)))))</f>
        <v/>
      </c>
      <c r="AF27" s="121">
        <f>IF(OR($C27="",$B$2="",$D$2=0),0,IF(AF$3&lt;0,0,N(INDEX('CURVA PREVISION'!$A$1:$KZ$3000,$C27,10+3*MIN(AF$3,$D$2-1)))))</f>
        <v/>
      </c>
      <c r="AG27" s="121">
        <f>IF(OR($C27="",$B$2="",$D$2=0),0,IF(AG$3&lt;0,0,N(INDEX('CURVA PREVISION'!$A$1:$KZ$3000,$C27,10+3*MIN(AG$3,$D$2-1)))))</f>
        <v/>
      </c>
      <c r="AH27" s="121">
        <f>IF(OR($C27="",$B$2="",$D$2=0),0,IF(AH$3&lt;0,0,N(INDEX('CURVA PREVISION'!$A$1:$KZ$3000,$C27,10+3*MIN(AH$3,$D$2-1)))))</f>
        <v/>
      </c>
      <c r="AI27" s="121">
        <f>IF(OR($C27="",$B$2="",$D$2=0),0,IF(AI$3&lt;0,0,N(INDEX('CURVA PREVISION'!$A$1:$KZ$3000,$C27,10+3*MIN(AI$3,$D$2-1)))))</f>
        <v/>
      </c>
      <c r="AJ27" s="121">
        <f>IF(OR($C27="",$B$2="",$D$2=0),0,IF(AJ$3&lt;0,0,N(INDEX('CURVA PREVISION'!$A$1:$KZ$3000,$C27,10+3*MIN(AJ$3,$D$2-1)))))</f>
        <v/>
      </c>
      <c r="AK27" s="121">
        <f>IF(OR($C27="",$B$2="",$D$2=0),0,IF(AK$3&lt;0,0,N(INDEX('CURVA PREVISION'!$A$1:$KZ$3000,$C27,10+3*MIN(AK$3,$D$2-1)))))</f>
        <v/>
      </c>
      <c r="AL27" s="121">
        <f>IF(OR($C27="",$B$2="",$D$2=0),0,IF(AL$3&lt;0,0,N(INDEX('CURVA PREVISION'!$A$1:$KZ$3000,$C27,10+3*MIN(AL$3,$D$2-1)))))</f>
        <v/>
      </c>
      <c r="AM27" s="121">
        <f>IF(OR($C27="",$B$2="",$D$2=0),0,IF(AM$3&lt;0,0,N(INDEX('CURVA PREVISION'!$A$1:$KZ$3000,$C27,10+3*MIN(AM$3,$D$2-1)))))</f>
        <v/>
      </c>
      <c r="AN27" s="121">
        <f>IF(OR($C27="",$B$2="",$D$2=0),0,IF(AN$3&lt;0,0,N(INDEX('CURVA PREVISION'!$A$1:$KZ$3000,$C27,10+3*MIN(AN$3,$D$2-1)))))</f>
        <v/>
      </c>
      <c r="AO27" s="121">
        <f>IF(OR($C27="",$B$2="",$D$2=0),0,IF(AO$3&lt;0,0,N(INDEX('CURVA PREVISION'!$A$1:$KZ$3000,$C27,10+3*MIN(AO$3,$D$2-1)))))</f>
        <v/>
      </c>
      <c r="AP27" s="121">
        <f>IF(OR($C27="",$B$2="",$D$2=0),0,IF(AP$3&lt;0,0,N(INDEX('CURVA PREVISION'!$A$1:$KZ$3000,$C27,10+3*MIN(AP$3,$D$2-1)))))</f>
        <v/>
      </c>
      <c r="AQ27" s="121">
        <f>IF(OR($C27="",$B$2="",$D$2=0),0,IF(AQ$3&lt;0,0,N(INDEX('CURVA PREVISION'!$A$1:$KZ$3000,$C27,10+3*MIN(AQ$3,$D$2-1)))))</f>
        <v/>
      </c>
      <c r="AR27" s="121">
        <f>IF(OR($C27="",$B$2="",$D$2=0),0,IF(AR$3&lt;0,0,N(INDEX('CURVA PREVISION'!$A$1:$KZ$3000,$C27,10+3*MIN(AR$3,$D$2-1)))))</f>
        <v/>
      </c>
      <c r="AS27" s="121">
        <f>IF(OR($C27="",$B$2="",$D$2=0),0,IF(AS$3&lt;0,0,N(INDEX('CURVA PREVISION'!$A$1:$KZ$3000,$C27,10+3*MIN(AS$3,$D$2-1)))))</f>
        <v/>
      </c>
      <c r="AT27" s="121">
        <f>IF(OR($C27="",$B$2="",$D$2=0),0,IF(AT$3&lt;0,0,N(INDEX('CURVA PREVISION'!$A$1:$KZ$3000,$C27,10+3*MIN(AT$3,$D$2-1)))))</f>
        <v/>
      </c>
      <c r="AU27" s="121">
        <f>IF(OR($C27="",$B$2="",$D$2=0),0,IF(AU$3&lt;0,0,N(INDEX('CURVA PREVISION'!$A$1:$KZ$3000,$C27,10+3*MIN(AU$3,$D$2-1)))))</f>
        <v/>
      </c>
      <c r="AV27" s="121">
        <f>IF(OR($C27="",$B$2="",$D$2=0),0,IF(AV$3&lt;0,0,N(INDEX('CURVA PREVISION'!$A$1:$KZ$3000,$C27,10+3*MIN(AV$3,$D$2-1)))))</f>
        <v/>
      </c>
      <c r="AW27" s="121">
        <f>IF(OR($C27="",$B$2="",$D$2=0),0,IF(AW$3&lt;0,0,N(INDEX('CURVA PREVISION'!$A$1:$KZ$3000,$C27,10+3*MIN(AW$3,$D$2-1)))))</f>
        <v/>
      </c>
      <c r="AX27" s="121">
        <f>IF(OR($C27="",$B$2="",$D$2=0),0,IF(AX$3&lt;0,0,N(INDEX('CURVA PREVISION'!$A$1:$KZ$3000,$C27,10+3*MIN(AX$3,$D$2-1)))))</f>
        <v/>
      </c>
      <c r="AY27" s="121">
        <f>IF(OR($C27="",$B$2="",$D$2=0),0,IF(AY$3&lt;0,0,N(INDEX('CURVA PREVISION'!$A$1:$KZ$3000,$C27,10+3*MIN(AY$3,$D$2-1)))))</f>
        <v/>
      </c>
      <c r="AZ27" s="121">
        <f>IF(OR($C27="",$B$2="",$D$2=0),0,IF(AZ$3&lt;0,0,N(INDEX('CURVA PREVISION'!$A$1:$KZ$3000,$C27,10+3*MIN(AZ$3,$D$2-1)))))</f>
        <v/>
      </c>
      <c r="BA27" s="121">
        <f>IF(OR($C27="",$B$2="",$D$2=0),0,IF(BA$3&lt;0,0,N(INDEX('CURVA PREVISION'!$A$1:$KZ$3000,$C27,10+3*MIN(BA$3,$D$2-1)))))</f>
        <v/>
      </c>
      <c r="BB27" s="121">
        <f>IF(OR($C27="",$B$2="",$D$2=0),0,IF(BB$3&lt;0,0,N(INDEX('CURVA PREVISION'!$A$1:$KZ$3000,$C27,10+3*MIN(BB$3,$D$2-1)))))</f>
        <v/>
      </c>
      <c r="BC27" s="121">
        <f>IF(OR($C27="",$B$2="",$D$2=0),0,IF(BC$3&lt;0,0,N(INDEX('CURVA PREVISION'!$A$1:$KZ$3000,$C27,10+3*MIN(BC$3,$D$2-1)))))</f>
        <v/>
      </c>
      <c r="BD27" s="121">
        <f>IF(OR($C27="",$B$2="",$D$2=0),0,IF(BD$3&lt;0,0,N(INDEX('CURVA PREVISION'!$A$1:$KZ$3000,$C27,10+3*MIN(BD$3,$D$2-1)))))</f>
        <v/>
      </c>
      <c r="BE27" s="121">
        <f>IF(OR($C27="",$B$2="",$D$2=0),0,IF(BE$3&lt;0,0,N(INDEX('CURVA PREVISION'!$A$1:$KZ$3000,$C27,10+3*MIN(BE$3,$D$2-1)))))</f>
        <v/>
      </c>
      <c r="BF27" s="121">
        <f>IF(OR($C27="",$B$2="",$D$2=0),0,IF(BF$3&lt;0,0,N(INDEX('CURVA PREVISION'!$A$1:$KZ$3000,$C27,10+3*MIN(BF$3,$D$2-1)))))</f>
        <v/>
      </c>
      <c r="BG27" s="121">
        <f>IF(OR($C27="",$B$2="",$D$2=0),0,IF(BG$3&lt;0,0,N(INDEX('CURVA PREVISION'!$A$1:$KZ$3000,$C27,10+3*MIN(BG$3,$D$2-1)))))</f>
        <v/>
      </c>
      <c r="BH27" s="121">
        <f>IF(OR($C27="",$B$2="",$D$2=0),0,IF(BH$3&lt;0,0,N(INDEX('CURVA PREVISION'!$A$1:$KZ$3000,$C27,10+3*MIN(BH$3,$D$2-1)))))</f>
        <v/>
      </c>
      <c r="BI27" s="121">
        <f>IF(OR($C27="",$B$2="",$D$2=0),0,IF(BI$3&lt;0,0,N(INDEX('CURVA PREVISION'!$A$1:$KZ$3000,$C27,10+3*MIN(BI$3,$D$2-1)))))</f>
        <v/>
      </c>
      <c r="BJ27" s="121">
        <f>IF(OR($C27="",$B$2="",$D$2=0),0,IF(BJ$3&lt;0,0,N(INDEX('CURVA PREVISION'!$A$1:$KZ$3000,$C27,10+3*MIN(BJ$3,$D$2-1)))))</f>
        <v/>
      </c>
      <c r="BK27" s="121">
        <f>IF(OR($C27="",$B$2="",$D$2=0),0,IF(BK$3&lt;0,0,N(INDEX('CURVA PREVISION'!$A$1:$KZ$3000,$C27,10+3*MIN(BK$3,$D$2-1)))))</f>
        <v/>
      </c>
      <c r="BL27" s="121">
        <f>IF(OR($C27="",$B$2="",$D$2=0),0,IF(BL$3&lt;0,0,N(INDEX('CURVA PREVISION'!$A$1:$KZ$3000,$C27,10+3*MIN(BL$3,$D$2-1)))))</f>
        <v/>
      </c>
      <c r="BM27" s="121">
        <f>IF(OR($C27="",$B$2="",$D$2=0),0,IF(BM$3&lt;0,0,N(INDEX('CURVA PREVISION'!$A$1:$KZ$3000,$C27,10+3*MIN(BM$3,$D$2-1)))))</f>
        <v/>
      </c>
      <c r="BN27" s="121">
        <f>IF(OR($C27="",$B$2="",$D$2=0),0,IF(BN$3&lt;0,0,N(INDEX('CURVA PREVISION'!$A$1:$KZ$3000,$C27,10+3*MIN(BN$3,$D$2-1)))))</f>
        <v/>
      </c>
      <c r="BO27" s="121">
        <f>IF(OR($C27="",$B$2="",$D$2=0),0,IF(BO$3&lt;0,0,N(INDEX('CURVA PREVISION'!$A$1:$KZ$3000,$C27,10+3*MIN(BO$3,$D$2-1)))))</f>
        <v/>
      </c>
      <c r="BP27" s="121">
        <f>IF(OR($C27="",$B$2="",$D$2=0),0,IF(BP$3&lt;0,0,N(INDEX('CURVA PREVISION'!$A$1:$KZ$3000,$C27,10+3*MIN(BP$3,$D$2-1)))))</f>
        <v/>
      </c>
      <c r="BQ27" s="121">
        <f>IF(OR($C27="",$B$2="",$D$2=0),0,IF(BQ$3&lt;0,0,N(INDEX('CURVA PREVISION'!$A$1:$KZ$3000,$C27,10+3*MIN(BQ$3,$D$2-1)))))</f>
        <v/>
      </c>
      <c r="BR27" s="121">
        <f>IF(OR($C27="",$B$2="",$D$2=0),0,IF(BR$3&lt;0,0,N(INDEX('CURVA PREVISION'!$A$1:$KZ$3000,$C27,10+3*MIN(BR$3,$D$2-1)))))</f>
        <v/>
      </c>
      <c r="BS27" s="121">
        <f>IF(OR($C27="",$B$2="",$D$2=0),0,IF(BS$3&lt;0,0,N(INDEX('CURVA PREVISION'!$A$1:$KZ$3000,$C27,10+3*MIN(BS$3,$D$2-1)))))</f>
        <v/>
      </c>
      <c r="BT27" s="121">
        <f>IF(OR($C27="",$B$2="",$D$2=0),0,IF(BT$3&lt;0,0,N(INDEX('CURVA PREVISION'!$A$1:$KZ$3000,$C27,10+3*MIN(BT$3,$D$2-1)))))</f>
        <v/>
      </c>
      <c r="BU27" s="121">
        <f>IF(OR($C27="",$B$2="",$D$2=0),0,IF(BU$3&lt;0,0,N(INDEX('CURVA PREVISION'!$A$1:$KZ$3000,$C27,10+3*MIN(BU$3,$D$2-1)))))</f>
        <v/>
      </c>
      <c r="BV27" s="121">
        <f>IF(OR($C27="",$B$2="",$D$2=0),0,IF(BV$3&lt;0,0,N(INDEX('CURVA PREVISION'!$A$1:$KZ$3000,$C27,10+3*MIN(BV$3,$D$2-1)))))</f>
        <v/>
      </c>
      <c r="BW27" s="121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8">
        <f>IFERROR(MATCH(A28,'CURVA PREVISION'!$B$1:$B$3000,0),"")</f>
        <v/>
      </c>
      <c r="D28" s="121">
        <f>IF(OR($C28="",$B$2="",$D$2=0),0,IF(D$3&lt;0,0,N(INDEX('CURVA PREVISION'!$A$1:$KZ$3000,$C28,10+3*MIN(D$3,$D$2-1)))))</f>
        <v/>
      </c>
      <c r="E28" s="121">
        <f>IF(OR($C28="",$B$2="",$D$2=0),0,IF(E$3&lt;0,0,N(INDEX('CURVA PREVISION'!$A$1:$KZ$3000,$C28,10+3*MIN(E$3,$D$2-1)))))</f>
        <v/>
      </c>
      <c r="F28" s="121">
        <f>IF(OR($C28="",$B$2="",$D$2=0),0,IF(F$3&lt;0,0,N(INDEX('CURVA PREVISION'!$A$1:$KZ$3000,$C28,10+3*MIN(F$3,$D$2-1)))))</f>
        <v/>
      </c>
      <c r="G28" s="121">
        <f>IF(OR($C28="",$B$2="",$D$2=0),0,IF(G$3&lt;0,0,N(INDEX('CURVA PREVISION'!$A$1:$KZ$3000,$C28,10+3*MIN(G$3,$D$2-1)))))</f>
        <v/>
      </c>
      <c r="H28" s="121">
        <f>IF(OR($C28="",$B$2="",$D$2=0),0,IF(H$3&lt;0,0,N(INDEX('CURVA PREVISION'!$A$1:$KZ$3000,$C28,10+3*MIN(H$3,$D$2-1)))))</f>
        <v/>
      </c>
      <c r="I28" s="121">
        <f>IF(OR($C28="",$B$2="",$D$2=0),0,IF(I$3&lt;0,0,N(INDEX('CURVA PREVISION'!$A$1:$KZ$3000,$C28,10+3*MIN(I$3,$D$2-1)))))</f>
        <v/>
      </c>
      <c r="J28" s="121">
        <f>IF(OR($C28="",$B$2="",$D$2=0),0,IF(J$3&lt;0,0,N(INDEX('CURVA PREVISION'!$A$1:$KZ$3000,$C28,10+3*MIN(J$3,$D$2-1)))))</f>
        <v/>
      </c>
      <c r="K28" s="121">
        <f>IF(OR($C28="",$B$2="",$D$2=0),0,IF(K$3&lt;0,0,N(INDEX('CURVA PREVISION'!$A$1:$KZ$3000,$C28,10+3*MIN(K$3,$D$2-1)))))</f>
        <v/>
      </c>
      <c r="L28" s="121">
        <f>IF(OR($C28="",$B$2="",$D$2=0),0,IF(L$3&lt;0,0,N(INDEX('CURVA PREVISION'!$A$1:$KZ$3000,$C28,10+3*MIN(L$3,$D$2-1)))))</f>
        <v/>
      </c>
      <c r="M28" s="121">
        <f>IF(OR($C28="",$B$2="",$D$2=0),0,IF(M$3&lt;0,0,N(INDEX('CURVA PREVISION'!$A$1:$KZ$3000,$C28,10+3*MIN(M$3,$D$2-1)))))</f>
        <v/>
      </c>
      <c r="N28" s="121">
        <f>IF(OR($C28="",$B$2="",$D$2=0),0,IF(N$3&lt;0,0,N(INDEX('CURVA PREVISION'!$A$1:$KZ$3000,$C28,10+3*MIN(N$3,$D$2-1)))))</f>
        <v/>
      </c>
      <c r="O28" s="121">
        <f>IF(OR($C28="",$B$2="",$D$2=0),0,IF(O$3&lt;0,0,N(INDEX('CURVA PREVISION'!$A$1:$KZ$3000,$C28,10+3*MIN(O$3,$D$2-1)))))</f>
        <v/>
      </c>
      <c r="P28" s="121">
        <f>IF(OR($C28="",$B$2="",$D$2=0),0,IF(P$3&lt;0,0,N(INDEX('CURVA PREVISION'!$A$1:$KZ$3000,$C28,10+3*MIN(P$3,$D$2-1)))))</f>
        <v/>
      </c>
      <c r="Q28" s="121">
        <f>IF(OR($C28="",$B$2="",$D$2=0),0,IF(Q$3&lt;0,0,N(INDEX('CURVA PREVISION'!$A$1:$KZ$3000,$C28,10+3*MIN(Q$3,$D$2-1)))))</f>
        <v/>
      </c>
      <c r="R28" s="121">
        <f>IF(OR($C28="",$B$2="",$D$2=0),0,IF(R$3&lt;0,0,N(INDEX('CURVA PREVISION'!$A$1:$KZ$3000,$C28,10+3*MIN(R$3,$D$2-1)))))</f>
        <v/>
      </c>
      <c r="S28" s="121">
        <f>IF(OR($C28="",$B$2="",$D$2=0),0,IF(S$3&lt;0,0,N(INDEX('CURVA PREVISION'!$A$1:$KZ$3000,$C28,10+3*MIN(S$3,$D$2-1)))))</f>
        <v/>
      </c>
      <c r="T28" s="121">
        <f>IF(OR($C28="",$B$2="",$D$2=0),0,IF(T$3&lt;0,0,N(INDEX('CURVA PREVISION'!$A$1:$KZ$3000,$C28,10+3*MIN(T$3,$D$2-1)))))</f>
        <v/>
      </c>
      <c r="U28" s="121">
        <f>IF(OR($C28="",$B$2="",$D$2=0),0,IF(U$3&lt;0,0,N(INDEX('CURVA PREVISION'!$A$1:$KZ$3000,$C28,10+3*MIN(U$3,$D$2-1)))))</f>
        <v/>
      </c>
      <c r="V28" s="121">
        <f>IF(OR($C28="",$B$2="",$D$2=0),0,IF(V$3&lt;0,0,N(INDEX('CURVA PREVISION'!$A$1:$KZ$3000,$C28,10+3*MIN(V$3,$D$2-1)))))</f>
        <v/>
      </c>
      <c r="W28" s="121">
        <f>IF(OR($C28="",$B$2="",$D$2=0),0,IF(W$3&lt;0,0,N(INDEX('CURVA PREVISION'!$A$1:$KZ$3000,$C28,10+3*MIN(W$3,$D$2-1)))))</f>
        <v/>
      </c>
      <c r="X28" s="121">
        <f>IF(OR($C28="",$B$2="",$D$2=0),0,IF(X$3&lt;0,0,N(INDEX('CURVA PREVISION'!$A$1:$KZ$3000,$C28,10+3*MIN(X$3,$D$2-1)))))</f>
        <v/>
      </c>
      <c r="Y28" s="121">
        <f>IF(OR($C28="",$B$2="",$D$2=0),0,IF(Y$3&lt;0,0,N(INDEX('CURVA PREVISION'!$A$1:$KZ$3000,$C28,10+3*MIN(Y$3,$D$2-1)))))</f>
        <v/>
      </c>
      <c r="Z28" s="121">
        <f>IF(OR($C28="",$B$2="",$D$2=0),0,IF(Z$3&lt;0,0,N(INDEX('CURVA PREVISION'!$A$1:$KZ$3000,$C28,10+3*MIN(Z$3,$D$2-1)))))</f>
        <v/>
      </c>
      <c r="AA28" s="121">
        <f>IF(OR($C28="",$B$2="",$D$2=0),0,IF(AA$3&lt;0,0,N(INDEX('CURVA PREVISION'!$A$1:$KZ$3000,$C28,10+3*MIN(AA$3,$D$2-1)))))</f>
        <v/>
      </c>
      <c r="AB28" s="121">
        <f>IF(OR($C28="",$B$2="",$D$2=0),0,IF(AB$3&lt;0,0,N(INDEX('CURVA PREVISION'!$A$1:$KZ$3000,$C28,10+3*MIN(AB$3,$D$2-1)))))</f>
        <v/>
      </c>
      <c r="AC28" s="121">
        <f>IF(OR($C28="",$B$2="",$D$2=0),0,IF(AC$3&lt;0,0,N(INDEX('CURVA PREVISION'!$A$1:$KZ$3000,$C28,10+3*MIN(AC$3,$D$2-1)))))</f>
        <v/>
      </c>
      <c r="AD28" s="121">
        <f>IF(OR($C28="",$B$2="",$D$2=0),0,IF(AD$3&lt;0,0,N(INDEX('CURVA PREVISION'!$A$1:$KZ$3000,$C28,10+3*MIN(AD$3,$D$2-1)))))</f>
        <v/>
      </c>
      <c r="AE28" s="121">
        <f>IF(OR($C28="",$B$2="",$D$2=0),0,IF(AE$3&lt;0,0,N(INDEX('CURVA PREVISION'!$A$1:$KZ$3000,$C28,10+3*MIN(AE$3,$D$2-1)))))</f>
        <v/>
      </c>
      <c r="AF28" s="121">
        <f>IF(OR($C28="",$B$2="",$D$2=0),0,IF(AF$3&lt;0,0,N(INDEX('CURVA PREVISION'!$A$1:$KZ$3000,$C28,10+3*MIN(AF$3,$D$2-1)))))</f>
        <v/>
      </c>
      <c r="AG28" s="121">
        <f>IF(OR($C28="",$B$2="",$D$2=0),0,IF(AG$3&lt;0,0,N(INDEX('CURVA PREVISION'!$A$1:$KZ$3000,$C28,10+3*MIN(AG$3,$D$2-1)))))</f>
        <v/>
      </c>
      <c r="AH28" s="121">
        <f>IF(OR($C28="",$B$2="",$D$2=0),0,IF(AH$3&lt;0,0,N(INDEX('CURVA PREVISION'!$A$1:$KZ$3000,$C28,10+3*MIN(AH$3,$D$2-1)))))</f>
        <v/>
      </c>
      <c r="AI28" s="121">
        <f>IF(OR($C28="",$B$2="",$D$2=0),0,IF(AI$3&lt;0,0,N(INDEX('CURVA PREVISION'!$A$1:$KZ$3000,$C28,10+3*MIN(AI$3,$D$2-1)))))</f>
        <v/>
      </c>
      <c r="AJ28" s="121">
        <f>IF(OR($C28="",$B$2="",$D$2=0),0,IF(AJ$3&lt;0,0,N(INDEX('CURVA PREVISION'!$A$1:$KZ$3000,$C28,10+3*MIN(AJ$3,$D$2-1)))))</f>
        <v/>
      </c>
      <c r="AK28" s="121">
        <f>IF(OR($C28="",$B$2="",$D$2=0),0,IF(AK$3&lt;0,0,N(INDEX('CURVA PREVISION'!$A$1:$KZ$3000,$C28,10+3*MIN(AK$3,$D$2-1)))))</f>
        <v/>
      </c>
      <c r="AL28" s="121">
        <f>IF(OR($C28="",$B$2="",$D$2=0),0,IF(AL$3&lt;0,0,N(INDEX('CURVA PREVISION'!$A$1:$KZ$3000,$C28,10+3*MIN(AL$3,$D$2-1)))))</f>
        <v/>
      </c>
      <c r="AM28" s="121">
        <f>IF(OR($C28="",$B$2="",$D$2=0),0,IF(AM$3&lt;0,0,N(INDEX('CURVA PREVISION'!$A$1:$KZ$3000,$C28,10+3*MIN(AM$3,$D$2-1)))))</f>
        <v/>
      </c>
      <c r="AN28" s="121">
        <f>IF(OR($C28="",$B$2="",$D$2=0),0,IF(AN$3&lt;0,0,N(INDEX('CURVA PREVISION'!$A$1:$KZ$3000,$C28,10+3*MIN(AN$3,$D$2-1)))))</f>
        <v/>
      </c>
      <c r="AO28" s="121">
        <f>IF(OR($C28="",$B$2="",$D$2=0),0,IF(AO$3&lt;0,0,N(INDEX('CURVA PREVISION'!$A$1:$KZ$3000,$C28,10+3*MIN(AO$3,$D$2-1)))))</f>
        <v/>
      </c>
      <c r="AP28" s="121">
        <f>IF(OR($C28="",$B$2="",$D$2=0),0,IF(AP$3&lt;0,0,N(INDEX('CURVA PREVISION'!$A$1:$KZ$3000,$C28,10+3*MIN(AP$3,$D$2-1)))))</f>
        <v/>
      </c>
      <c r="AQ28" s="121">
        <f>IF(OR($C28="",$B$2="",$D$2=0),0,IF(AQ$3&lt;0,0,N(INDEX('CURVA PREVISION'!$A$1:$KZ$3000,$C28,10+3*MIN(AQ$3,$D$2-1)))))</f>
        <v/>
      </c>
      <c r="AR28" s="121">
        <f>IF(OR($C28="",$B$2="",$D$2=0),0,IF(AR$3&lt;0,0,N(INDEX('CURVA PREVISION'!$A$1:$KZ$3000,$C28,10+3*MIN(AR$3,$D$2-1)))))</f>
        <v/>
      </c>
      <c r="AS28" s="121">
        <f>IF(OR($C28="",$B$2="",$D$2=0),0,IF(AS$3&lt;0,0,N(INDEX('CURVA PREVISION'!$A$1:$KZ$3000,$C28,10+3*MIN(AS$3,$D$2-1)))))</f>
        <v/>
      </c>
      <c r="AT28" s="121">
        <f>IF(OR($C28="",$B$2="",$D$2=0),0,IF(AT$3&lt;0,0,N(INDEX('CURVA PREVISION'!$A$1:$KZ$3000,$C28,10+3*MIN(AT$3,$D$2-1)))))</f>
        <v/>
      </c>
      <c r="AU28" s="121">
        <f>IF(OR($C28="",$B$2="",$D$2=0),0,IF(AU$3&lt;0,0,N(INDEX('CURVA PREVISION'!$A$1:$KZ$3000,$C28,10+3*MIN(AU$3,$D$2-1)))))</f>
        <v/>
      </c>
      <c r="AV28" s="121">
        <f>IF(OR($C28="",$B$2="",$D$2=0),0,IF(AV$3&lt;0,0,N(INDEX('CURVA PREVISION'!$A$1:$KZ$3000,$C28,10+3*MIN(AV$3,$D$2-1)))))</f>
        <v/>
      </c>
      <c r="AW28" s="121">
        <f>IF(OR($C28="",$B$2="",$D$2=0),0,IF(AW$3&lt;0,0,N(INDEX('CURVA PREVISION'!$A$1:$KZ$3000,$C28,10+3*MIN(AW$3,$D$2-1)))))</f>
        <v/>
      </c>
      <c r="AX28" s="121">
        <f>IF(OR($C28="",$B$2="",$D$2=0),0,IF(AX$3&lt;0,0,N(INDEX('CURVA PREVISION'!$A$1:$KZ$3000,$C28,10+3*MIN(AX$3,$D$2-1)))))</f>
        <v/>
      </c>
      <c r="AY28" s="121">
        <f>IF(OR($C28="",$B$2="",$D$2=0),0,IF(AY$3&lt;0,0,N(INDEX('CURVA PREVISION'!$A$1:$KZ$3000,$C28,10+3*MIN(AY$3,$D$2-1)))))</f>
        <v/>
      </c>
      <c r="AZ28" s="121">
        <f>IF(OR($C28="",$B$2="",$D$2=0),0,IF(AZ$3&lt;0,0,N(INDEX('CURVA PREVISION'!$A$1:$KZ$3000,$C28,10+3*MIN(AZ$3,$D$2-1)))))</f>
        <v/>
      </c>
      <c r="BA28" s="121">
        <f>IF(OR($C28="",$B$2="",$D$2=0),0,IF(BA$3&lt;0,0,N(INDEX('CURVA PREVISION'!$A$1:$KZ$3000,$C28,10+3*MIN(BA$3,$D$2-1)))))</f>
        <v/>
      </c>
      <c r="BB28" s="121">
        <f>IF(OR($C28="",$B$2="",$D$2=0),0,IF(BB$3&lt;0,0,N(INDEX('CURVA PREVISION'!$A$1:$KZ$3000,$C28,10+3*MIN(BB$3,$D$2-1)))))</f>
        <v/>
      </c>
      <c r="BC28" s="121">
        <f>IF(OR($C28="",$B$2="",$D$2=0),0,IF(BC$3&lt;0,0,N(INDEX('CURVA PREVISION'!$A$1:$KZ$3000,$C28,10+3*MIN(BC$3,$D$2-1)))))</f>
        <v/>
      </c>
      <c r="BD28" s="121">
        <f>IF(OR($C28="",$B$2="",$D$2=0),0,IF(BD$3&lt;0,0,N(INDEX('CURVA PREVISION'!$A$1:$KZ$3000,$C28,10+3*MIN(BD$3,$D$2-1)))))</f>
        <v/>
      </c>
      <c r="BE28" s="121">
        <f>IF(OR($C28="",$B$2="",$D$2=0),0,IF(BE$3&lt;0,0,N(INDEX('CURVA PREVISION'!$A$1:$KZ$3000,$C28,10+3*MIN(BE$3,$D$2-1)))))</f>
        <v/>
      </c>
      <c r="BF28" s="121">
        <f>IF(OR($C28="",$B$2="",$D$2=0),0,IF(BF$3&lt;0,0,N(INDEX('CURVA PREVISION'!$A$1:$KZ$3000,$C28,10+3*MIN(BF$3,$D$2-1)))))</f>
        <v/>
      </c>
      <c r="BG28" s="121">
        <f>IF(OR($C28="",$B$2="",$D$2=0),0,IF(BG$3&lt;0,0,N(INDEX('CURVA PREVISION'!$A$1:$KZ$3000,$C28,10+3*MIN(BG$3,$D$2-1)))))</f>
        <v/>
      </c>
      <c r="BH28" s="121">
        <f>IF(OR($C28="",$B$2="",$D$2=0),0,IF(BH$3&lt;0,0,N(INDEX('CURVA PREVISION'!$A$1:$KZ$3000,$C28,10+3*MIN(BH$3,$D$2-1)))))</f>
        <v/>
      </c>
      <c r="BI28" s="121">
        <f>IF(OR($C28="",$B$2="",$D$2=0),0,IF(BI$3&lt;0,0,N(INDEX('CURVA PREVISION'!$A$1:$KZ$3000,$C28,10+3*MIN(BI$3,$D$2-1)))))</f>
        <v/>
      </c>
      <c r="BJ28" s="121">
        <f>IF(OR($C28="",$B$2="",$D$2=0),0,IF(BJ$3&lt;0,0,N(INDEX('CURVA PREVISION'!$A$1:$KZ$3000,$C28,10+3*MIN(BJ$3,$D$2-1)))))</f>
        <v/>
      </c>
      <c r="BK28" s="121">
        <f>IF(OR($C28="",$B$2="",$D$2=0),0,IF(BK$3&lt;0,0,N(INDEX('CURVA PREVISION'!$A$1:$KZ$3000,$C28,10+3*MIN(BK$3,$D$2-1)))))</f>
        <v/>
      </c>
      <c r="BL28" s="121">
        <f>IF(OR($C28="",$B$2="",$D$2=0),0,IF(BL$3&lt;0,0,N(INDEX('CURVA PREVISION'!$A$1:$KZ$3000,$C28,10+3*MIN(BL$3,$D$2-1)))))</f>
        <v/>
      </c>
      <c r="BM28" s="121">
        <f>IF(OR($C28="",$B$2="",$D$2=0),0,IF(BM$3&lt;0,0,N(INDEX('CURVA PREVISION'!$A$1:$KZ$3000,$C28,10+3*MIN(BM$3,$D$2-1)))))</f>
        <v/>
      </c>
      <c r="BN28" s="121">
        <f>IF(OR($C28="",$B$2="",$D$2=0),0,IF(BN$3&lt;0,0,N(INDEX('CURVA PREVISION'!$A$1:$KZ$3000,$C28,10+3*MIN(BN$3,$D$2-1)))))</f>
        <v/>
      </c>
      <c r="BO28" s="121">
        <f>IF(OR($C28="",$B$2="",$D$2=0),0,IF(BO$3&lt;0,0,N(INDEX('CURVA PREVISION'!$A$1:$KZ$3000,$C28,10+3*MIN(BO$3,$D$2-1)))))</f>
        <v/>
      </c>
      <c r="BP28" s="121">
        <f>IF(OR($C28="",$B$2="",$D$2=0),0,IF(BP$3&lt;0,0,N(INDEX('CURVA PREVISION'!$A$1:$KZ$3000,$C28,10+3*MIN(BP$3,$D$2-1)))))</f>
        <v/>
      </c>
      <c r="BQ28" s="121">
        <f>IF(OR($C28="",$B$2="",$D$2=0),0,IF(BQ$3&lt;0,0,N(INDEX('CURVA PREVISION'!$A$1:$KZ$3000,$C28,10+3*MIN(BQ$3,$D$2-1)))))</f>
        <v/>
      </c>
      <c r="BR28" s="121">
        <f>IF(OR($C28="",$B$2="",$D$2=0),0,IF(BR$3&lt;0,0,N(INDEX('CURVA PREVISION'!$A$1:$KZ$3000,$C28,10+3*MIN(BR$3,$D$2-1)))))</f>
        <v/>
      </c>
      <c r="BS28" s="121">
        <f>IF(OR($C28="",$B$2="",$D$2=0),0,IF(BS$3&lt;0,0,N(INDEX('CURVA PREVISION'!$A$1:$KZ$3000,$C28,10+3*MIN(BS$3,$D$2-1)))))</f>
        <v/>
      </c>
      <c r="BT28" s="121">
        <f>IF(OR($C28="",$B$2="",$D$2=0),0,IF(BT$3&lt;0,0,N(INDEX('CURVA PREVISION'!$A$1:$KZ$3000,$C28,10+3*MIN(BT$3,$D$2-1)))))</f>
        <v/>
      </c>
      <c r="BU28" s="121">
        <f>IF(OR($C28="",$B$2="",$D$2=0),0,IF(BU$3&lt;0,0,N(INDEX('CURVA PREVISION'!$A$1:$KZ$3000,$C28,10+3*MIN(BU$3,$D$2-1)))))</f>
        <v/>
      </c>
      <c r="BV28" s="121">
        <f>IF(OR($C28="",$B$2="",$D$2=0),0,IF(BV$3&lt;0,0,N(INDEX('CURVA PREVISION'!$A$1:$KZ$3000,$C28,10+3*MIN(BV$3,$D$2-1)))))</f>
        <v/>
      </c>
      <c r="BW28" s="121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8">
        <f>IFERROR(MATCH(A29,'CURVA PREVISION'!$B$1:$B$3000,0),"")</f>
        <v/>
      </c>
      <c r="D29" s="121">
        <f>IF(OR($C29="",$B$2="",$D$2=0),0,IF(D$3&lt;0,0,N(INDEX('CURVA PREVISION'!$A$1:$KZ$3000,$C29,10+3*MIN(D$3,$D$2-1)))))</f>
        <v/>
      </c>
      <c r="E29" s="121">
        <f>IF(OR($C29="",$B$2="",$D$2=0),0,IF(E$3&lt;0,0,N(INDEX('CURVA PREVISION'!$A$1:$KZ$3000,$C29,10+3*MIN(E$3,$D$2-1)))))</f>
        <v/>
      </c>
      <c r="F29" s="121">
        <f>IF(OR($C29="",$B$2="",$D$2=0),0,IF(F$3&lt;0,0,N(INDEX('CURVA PREVISION'!$A$1:$KZ$3000,$C29,10+3*MIN(F$3,$D$2-1)))))</f>
        <v/>
      </c>
      <c r="G29" s="121">
        <f>IF(OR($C29="",$B$2="",$D$2=0),0,IF(G$3&lt;0,0,N(INDEX('CURVA PREVISION'!$A$1:$KZ$3000,$C29,10+3*MIN(G$3,$D$2-1)))))</f>
        <v/>
      </c>
      <c r="H29" s="121">
        <f>IF(OR($C29="",$B$2="",$D$2=0),0,IF(H$3&lt;0,0,N(INDEX('CURVA PREVISION'!$A$1:$KZ$3000,$C29,10+3*MIN(H$3,$D$2-1)))))</f>
        <v/>
      </c>
      <c r="I29" s="121">
        <f>IF(OR($C29="",$B$2="",$D$2=0),0,IF(I$3&lt;0,0,N(INDEX('CURVA PREVISION'!$A$1:$KZ$3000,$C29,10+3*MIN(I$3,$D$2-1)))))</f>
        <v/>
      </c>
      <c r="J29" s="121">
        <f>IF(OR($C29="",$B$2="",$D$2=0),0,IF(J$3&lt;0,0,N(INDEX('CURVA PREVISION'!$A$1:$KZ$3000,$C29,10+3*MIN(J$3,$D$2-1)))))</f>
        <v/>
      </c>
      <c r="K29" s="121">
        <f>IF(OR($C29="",$B$2="",$D$2=0),0,IF(K$3&lt;0,0,N(INDEX('CURVA PREVISION'!$A$1:$KZ$3000,$C29,10+3*MIN(K$3,$D$2-1)))))</f>
        <v/>
      </c>
      <c r="L29" s="121">
        <f>IF(OR($C29="",$B$2="",$D$2=0),0,IF(L$3&lt;0,0,N(INDEX('CURVA PREVISION'!$A$1:$KZ$3000,$C29,10+3*MIN(L$3,$D$2-1)))))</f>
        <v/>
      </c>
      <c r="M29" s="121">
        <f>IF(OR($C29="",$B$2="",$D$2=0),0,IF(M$3&lt;0,0,N(INDEX('CURVA PREVISION'!$A$1:$KZ$3000,$C29,10+3*MIN(M$3,$D$2-1)))))</f>
        <v/>
      </c>
      <c r="N29" s="121">
        <f>IF(OR($C29="",$B$2="",$D$2=0),0,IF(N$3&lt;0,0,N(INDEX('CURVA PREVISION'!$A$1:$KZ$3000,$C29,10+3*MIN(N$3,$D$2-1)))))</f>
        <v/>
      </c>
      <c r="O29" s="121">
        <f>IF(OR($C29="",$B$2="",$D$2=0),0,IF(O$3&lt;0,0,N(INDEX('CURVA PREVISION'!$A$1:$KZ$3000,$C29,10+3*MIN(O$3,$D$2-1)))))</f>
        <v/>
      </c>
      <c r="P29" s="121">
        <f>IF(OR($C29="",$B$2="",$D$2=0),0,IF(P$3&lt;0,0,N(INDEX('CURVA PREVISION'!$A$1:$KZ$3000,$C29,10+3*MIN(P$3,$D$2-1)))))</f>
        <v/>
      </c>
      <c r="Q29" s="121">
        <f>IF(OR($C29="",$B$2="",$D$2=0),0,IF(Q$3&lt;0,0,N(INDEX('CURVA PREVISION'!$A$1:$KZ$3000,$C29,10+3*MIN(Q$3,$D$2-1)))))</f>
        <v/>
      </c>
      <c r="R29" s="121">
        <f>IF(OR($C29="",$B$2="",$D$2=0),0,IF(R$3&lt;0,0,N(INDEX('CURVA PREVISION'!$A$1:$KZ$3000,$C29,10+3*MIN(R$3,$D$2-1)))))</f>
        <v/>
      </c>
      <c r="S29" s="121">
        <f>IF(OR($C29="",$B$2="",$D$2=0),0,IF(S$3&lt;0,0,N(INDEX('CURVA PREVISION'!$A$1:$KZ$3000,$C29,10+3*MIN(S$3,$D$2-1)))))</f>
        <v/>
      </c>
      <c r="T29" s="121">
        <f>IF(OR($C29="",$B$2="",$D$2=0),0,IF(T$3&lt;0,0,N(INDEX('CURVA PREVISION'!$A$1:$KZ$3000,$C29,10+3*MIN(T$3,$D$2-1)))))</f>
        <v/>
      </c>
      <c r="U29" s="121">
        <f>IF(OR($C29="",$B$2="",$D$2=0),0,IF(U$3&lt;0,0,N(INDEX('CURVA PREVISION'!$A$1:$KZ$3000,$C29,10+3*MIN(U$3,$D$2-1)))))</f>
        <v/>
      </c>
      <c r="V29" s="121">
        <f>IF(OR($C29="",$B$2="",$D$2=0),0,IF(V$3&lt;0,0,N(INDEX('CURVA PREVISION'!$A$1:$KZ$3000,$C29,10+3*MIN(V$3,$D$2-1)))))</f>
        <v/>
      </c>
      <c r="W29" s="121">
        <f>IF(OR($C29="",$B$2="",$D$2=0),0,IF(W$3&lt;0,0,N(INDEX('CURVA PREVISION'!$A$1:$KZ$3000,$C29,10+3*MIN(W$3,$D$2-1)))))</f>
        <v/>
      </c>
      <c r="X29" s="121">
        <f>IF(OR($C29="",$B$2="",$D$2=0),0,IF(X$3&lt;0,0,N(INDEX('CURVA PREVISION'!$A$1:$KZ$3000,$C29,10+3*MIN(X$3,$D$2-1)))))</f>
        <v/>
      </c>
      <c r="Y29" s="121">
        <f>IF(OR($C29="",$B$2="",$D$2=0),0,IF(Y$3&lt;0,0,N(INDEX('CURVA PREVISION'!$A$1:$KZ$3000,$C29,10+3*MIN(Y$3,$D$2-1)))))</f>
        <v/>
      </c>
      <c r="Z29" s="121">
        <f>IF(OR($C29="",$B$2="",$D$2=0),0,IF(Z$3&lt;0,0,N(INDEX('CURVA PREVISION'!$A$1:$KZ$3000,$C29,10+3*MIN(Z$3,$D$2-1)))))</f>
        <v/>
      </c>
      <c r="AA29" s="121">
        <f>IF(OR($C29="",$B$2="",$D$2=0),0,IF(AA$3&lt;0,0,N(INDEX('CURVA PREVISION'!$A$1:$KZ$3000,$C29,10+3*MIN(AA$3,$D$2-1)))))</f>
        <v/>
      </c>
      <c r="AB29" s="121">
        <f>IF(OR($C29="",$B$2="",$D$2=0),0,IF(AB$3&lt;0,0,N(INDEX('CURVA PREVISION'!$A$1:$KZ$3000,$C29,10+3*MIN(AB$3,$D$2-1)))))</f>
        <v/>
      </c>
      <c r="AC29" s="121">
        <f>IF(OR($C29="",$B$2="",$D$2=0),0,IF(AC$3&lt;0,0,N(INDEX('CURVA PREVISION'!$A$1:$KZ$3000,$C29,10+3*MIN(AC$3,$D$2-1)))))</f>
        <v/>
      </c>
      <c r="AD29" s="121">
        <f>IF(OR($C29="",$B$2="",$D$2=0),0,IF(AD$3&lt;0,0,N(INDEX('CURVA PREVISION'!$A$1:$KZ$3000,$C29,10+3*MIN(AD$3,$D$2-1)))))</f>
        <v/>
      </c>
      <c r="AE29" s="121">
        <f>IF(OR($C29="",$B$2="",$D$2=0),0,IF(AE$3&lt;0,0,N(INDEX('CURVA PREVISION'!$A$1:$KZ$3000,$C29,10+3*MIN(AE$3,$D$2-1)))))</f>
        <v/>
      </c>
      <c r="AF29" s="121">
        <f>IF(OR($C29="",$B$2="",$D$2=0),0,IF(AF$3&lt;0,0,N(INDEX('CURVA PREVISION'!$A$1:$KZ$3000,$C29,10+3*MIN(AF$3,$D$2-1)))))</f>
        <v/>
      </c>
      <c r="AG29" s="121">
        <f>IF(OR($C29="",$B$2="",$D$2=0),0,IF(AG$3&lt;0,0,N(INDEX('CURVA PREVISION'!$A$1:$KZ$3000,$C29,10+3*MIN(AG$3,$D$2-1)))))</f>
        <v/>
      </c>
      <c r="AH29" s="121">
        <f>IF(OR($C29="",$B$2="",$D$2=0),0,IF(AH$3&lt;0,0,N(INDEX('CURVA PREVISION'!$A$1:$KZ$3000,$C29,10+3*MIN(AH$3,$D$2-1)))))</f>
        <v/>
      </c>
      <c r="AI29" s="121">
        <f>IF(OR($C29="",$B$2="",$D$2=0),0,IF(AI$3&lt;0,0,N(INDEX('CURVA PREVISION'!$A$1:$KZ$3000,$C29,10+3*MIN(AI$3,$D$2-1)))))</f>
        <v/>
      </c>
      <c r="AJ29" s="121">
        <f>IF(OR($C29="",$B$2="",$D$2=0),0,IF(AJ$3&lt;0,0,N(INDEX('CURVA PREVISION'!$A$1:$KZ$3000,$C29,10+3*MIN(AJ$3,$D$2-1)))))</f>
        <v/>
      </c>
      <c r="AK29" s="121">
        <f>IF(OR($C29="",$B$2="",$D$2=0),0,IF(AK$3&lt;0,0,N(INDEX('CURVA PREVISION'!$A$1:$KZ$3000,$C29,10+3*MIN(AK$3,$D$2-1)))))</f>
        <v/>
      </c>
      <c r="AL29" s="121">
        <f>IF(OR($C29="",$B$2="",$D$2=0),0,IF(AL$3&lt;0,0,N(INDEX('CURVA PREVISION'!$A$1:$KZ$3000,$C29,10+3*MIN(AL$3,$D$2-1)))))</f>
        <v/>
      </c>
      <c r="AM29" s="121">
        <f>IF(OR($C29="",$B$2="",$D$2=0),0,IF(AM$3&lt;0,0,N(INDEX('CURVA PREVISION'!$A$1:$KZ$3000,$C29,10+3*MIN(AM$3,$D$2-1)))))</f>
        <v/>
      </c>
      <c r="AN29" s="121">
        <f>IF(OR($C29="",$B$2="",$D$2=0),0,IF(AN$3&lt;0,0,N(INDEX('CURVA PREVISION'!$A$1:$KZ$3000,$C29,10+3*MIN(AN$3,$D$2-1)))))</f>
        <v/>
      </c>
      <c r="AO29" s="121">
        <f>IF(OR($C29="",$B$2="",$D$2=0),0,IF(AO$3&lt;0,0,N(INDEX('CURVA PREVISION'!$A$1:$KZ$3000,$C29,10+3*MIN(AO$3,$D$2-1)))))</f>
        <v/>
      </c>
      <c r="AP29" s="121">
        <f>IF(OR($C29="",$B$2="",$D$2=0),0,IF(AP$3&lt;0,0,N(INDEX('CURVA PREVISION'!$A$1:$KZ$3000,$C29,10+3*MIN(AP$3,$D$2-1)))))</f>
        <v/>
      </c>
      <c r="AQ29" s="121">
        <f>IF(OR($C29="",$B$2="",$D$2=0),0,IF(AQ$3&lt;0,0,N(INDEX('CURVA PREVISION'!$A$1:$KZ$3000,$C29,10+3*MIN(AQ$3,$D$2-1)))))</f>
        <v/>
      </c>
      <c r="AR29" s="121">
        <f>IF(OR($C29="",$B$2="",$D$2=0),0,IF(AR$3&lt;0,0,N(INDEX('CURVA PREVISION'!$A$1:$KZ$3000,$C29,10+3*MIN(AR$3,$D$2-1)))))</f>
        <v/>
      </c>
      <c r="AS29" s="121">
        <f>IF(OR($C29="",$B$2="",$D$2=0),0,IF(AS$3&lt;0,0,N(INDEX('CURVA PREVISION'!$A$1:$KZ$3000,$C29,10+3*MIN(AS$3,$D$2-1)))))</f>
        <v/>
      </c>
      <c r="AT29" s="121">
        <f>IF(OR($C29="",$B$2="",$D$2=0),0,IF(AT$3&lt;0,0,N(INDEX('CURVA PREVISION'!$A$1:$KZ$3000,$C29,10+3*MIN(AT$3,$D$2-1)))))</f>
        <v/>
      </c>
      <c r="AU29" s="121">
        <f>IF(OR($C29="",$B$2="",$D$2=0),0,IF(AU$3&lt;0,0,N(INDEX('CURVA PREVISION'!$A$1:$KZ$3000,$C29,10+3*MIN(AU$3,$D$2-1)))))</f>
        <v/>
      </c>
      <c r="AV29" s="121">
        <f>IF(OR($C29="",$B$2="",$D$2=0),0,IF(AV$3&lt;0,0,N(INDEX('CURVA PREVISION'!$A$1:$KZ$3000,$C29,10+3*MIN(AV$3,$D$2-1)))))</f>
        <v/>
      </c>
      <c r="AW29" s="121">
        <f>IF(OR($C29="",$B$2="",$D$2=0),0,IF(AW$3&lt;0,0,N(INDEX('CURVA PREVISION'!$A$1:$KZ$3000,$C29,10+3*MIN(AW$3,$D$2-1)))))</f>
        <v/>
      </c>
      <c r="AX29" s="121">
        <f>IF(OR($C29="",$B$2="",$D$2=0),0,IF(AX$3&lt;0,0,N(INDEX('CURVA PREVISION'!$A$1:$KZ$3000,$C29,10+3*MIN(AX$3,$D$2-1)))))</f>
        <v/>
      </c>
      <c r="AY29" s="121">
        <f>IF(OR($C29="",$B$2="",$D$2=0),0,IF(AY$3&lt;0,0,N(INDEX('CURVA PREVISION'!$A$1:$KZ$3000,$C29,10+3*MIN(AY$3,$D$2-1)))))</f>
        <v/>
      </c>
      <c r="AZ29" s="121">
        <f>IF(OR($C29="",$B$2="",$D$2=0),0,IF(AZ$3&lt;0,0,N(INDEX('CURVA PREVISION'!$A$1:$KZ$3000,$C29,10+3*MIN(AZ$3,$D$2-1)))))</f>
        <v/>
      </c>
      <c r="BA29" s="121">
        <f>IF(OR($C29="",$B$2="",$D$2=0),0,IF(BA$3&lt;0,0,N(INDEX('CURVA PREVISION'!$A$1:$KZ$3000,$C29,10+3*MIN(BA$3,$D$2-1)))))</f>
        <v/>
      </c>
      <c r="BB29" s="121">
        <f>IF(OR($C29="",$B$2="",$D$2=0),0,IF(BB$3&lt;0,0,N(INDEX('CURVA PREVISION'!$A$1:$KZ$3000,$C29,10+3*MIN(BB$3,$D$2-1)))))</f>
        <v/>
      </c>
      <c r="BC29" s="121">
        <f>IF(OR($C29="",$B$2="",$D$2=0),0,IF(BC$3&lt;0,0,N(INDEX('CURVA PREVISION'!$A$1:$KZ$3000,$C29,10+3*MIN(BC$3,$D$2-1)))))</f>
        <v/>
      </c>
      <c r="BD29" s="121">
        <f>IF(OR($C29="",$B$2="",$D$2=0),0,IF(BD$3&lt;0,0,N(INDEX('CURVA PREVISION'!$A$1:$KZ$3000,$C29,10+3*MIN(BD$3,$D$2-1)))))</f>
        <v/>
      </c>
      <c r="BE29" s="121">
        <f>IF(OR($C29="",$B$2="",$D$2=0),0,IF(BE$3&lt;0,0,N(INDEX('CURVA PREVISION'!$A$1:$KZ$3000,$C29,10+3*MIN(BE$3,$D$2-1)))))</f>
        <v/>
      </c>
      <c r="BF29" s="121">
        <f>IF(OR($C29="",$B$2="",$D$2=0),0,IF(BF$3&lt;0,0,N(INDEX('CURVA PREVISION'!$A$1:$KZ$3000,$C29,10+3*MIN(BF$3,$D$2-1)))))</f>
        <v/>
      </c>
      <c r="BG29" s="121">
        <f>IF(OR($C29="",$B$2="",$D$2=0),0,IF(BG$3&lt;0,0,N(INDEX('CURVA PREVISION'!$A$1:$KZ$3000,$C29,10+3*MIN(BG$3,$D$2-1)))))</f>
        <v/>
      </c>
      <c r="BH29" s="121">
        <f>IF(OR($C29="",$B$2="",$D$2=0),0,IF(BH$3&lt;0,0,N(INDEX('CURVA PREVISION'!$A$1:$KZ$3000,$C29,10+3*MIN(BH$3,$D$2-1)))))</f>
        <v/>
      </c>
      <c r="BI29" s="121">
        <f>IF(OR($C29="",$B$2="",$D$2=0),0,IF(BI$3&lt;0,0,N(INDEX('CURVA PREVISION'!$A$1:$KZ$3000,$C29,10+3*MIN(BI$3,$D$2-1)))))</f>
        <v/>
      </c>
      <c r="BJ29" s="121">
        <f>IF(OR($C29="",$B$2="",$D$2=0),0,IF(BJ$3&lt;0,0,N(INDEX('CURVA PREVISION'!$A$1:$KZ$3000,$C29,10+3*MIN(BJ$3,$D$2-1)))))</f>
        <v/>
      </c>
      <c r="BK29" s="121">
        <f>IF(OR($C29="",$B$2="",$D$2=0),0,IF(BK$3&lt;0,0,N(INDEX('CURVA PREVISION'!$A$1:$KZ$3000,$C29,10+3*MIN(BK$3,$D$2-1)))))</f>
        <v/>
      </c>
      <c r="BL29" s="121">
        <f>IF(OR($C29="",$B$2="",$D$2=0),0,IF(BL$3&lt;0,0,N(INDEX('CURVA PREVISION'!$A$1:$KZ$3000,$C29,10+3*MIN(BL$3,$D$2-1)))))</f>
        <v/>
      </c>
      <c r="BM29" s="121">
        <f>IF(OR($C29="",$B$2="",$D$2=0),0,IF(BM$3&lt;0,0,N(INDEX('CURVA PREVISION'!$A$1:$KZ$3000,$C29,10+3*MIN(BM$3,$D$2-1)))))</f>
        <v/>
      </c>
      <c r="BN29" s="121">
        <f>IF(OR($C29="",$B$2="",$D$2=0),0,IF(BN$3&lt;0,0,N(INDEX('CURVA PREVISION'!$A$1:$KZ$3000,$C29,10+3*MIN(BN$3,$D$2-1)))))</f>
        <v/>
      </c>
      <c r="BO29" s="121">
        <f>IF(OR($C29="",$B$2="",$D$2=0),0,IF(BO$3&lt;0,0,N(INDEX('CURVA PREVISION'!$A$1:$KZ$3000,$C29,10+3*MIN(BO$3,$D$2-1)))))</f>
        <v/>
      </c>
      <c r="BP29" s="121">
        <f>IF(OR($C29="",$B$2="",$D$2=0),0,IF(BP$3&lt;0,0,N(INDEX('CURVA PREVISION'!$A$1:$KZ$3000,$C29,10+3*MIN(BP$3,$D$2-1)))))</f>
        <v/>
      </c>
      <c r="BQ29" s="121">
        <f>IF(OR($C29="",$B$2="",$D$2=0),0,IF(BQ$3&lt;0,0,N(INDEX('CURVA PREVISION'!$A$1:$KZ$3000,$C29,10+3*MIN(BQ$3,$D$2-1)))))</f>
        <v/>
      </c>
      <c r="BR29" s="121">
        <f>IF(OR($C29="",$B$2="",$D$2=0),0,IF(BR$3&lt;0,0,N(INDEX('CURVA PREVISION'!$A$1:$KZ$3000,$C29,10+3*MIN(BR$3,$D$2-1)))))</f>
        <v/>
      </c>
      <c r="BS29" s="121">
        <f>IF(OR($C29="",$B$2="",$D$2=0),0,IF(BS$3&lt;0,0,N(INDEX('CURVA PREVISION'!$A$1:$KZ$3000,$C29,10+3*MIN(BS$3,$D$2-1)))))</f>
        <v/>
      </c>
      <c r="BT29" s="121">
        <f>IF(OR($C29="",$B$2="",$D$2=0),0,IF(BT$3&lt;0,0,N(INDEX('CURVA PREVISION'!$A$1:$KZ$3000,$C29,10+3*MIN(BT$3,$D$2-1)))))</f>
        <v/>
      </c>
      <c r="BU29" s="121">
        <f>IF(OR($C29="",$B$2="",$D$2=0),0,IF(BU$3&lt;0,0,N(INDEX('CURVA PREVISION'!$A$1:$KZ$3000,$C29,10+3*MIN(BU$3,$D$2-1)))))</f>
        <v/>
      </c>
      <c r="BV29" s="121">
        <f>IF(OR($C29="",$B$2="",$D$2=0),0,IF(BV$3&lt;0,0,N(INDEX('CURVA PREVISION'!$A$1:$KZ$3000,$C29,10+3*MIN(BV$3,$D$2-1)))))</f>
        <v/>
      </c>
      <c r="BW29" s="121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8">
        <f>IFERROR(MATCH(A30,'CURVA PREVISION'!$B$1:$B$3000,0),"")</f>
        <v/>
      </c>
      <c r="D30" s="121">
        <f>IF(OR($C30="",$B$2="",$D$2=0),0,IF(D$3&lt;0,0,N(INDEX('CURVA PREVISION'!$A$1:$KZ$3000,$C30,10+3*MIN(D$3,$D$2-1)))))</f>
        <v/>
      </c>
      <c r="E30" s="121">
        <f>IF(OR($C30="",$B$2="",$D$2=0),0,IF(E$3&lt;0,0,N(INDEX('CURVA PREVISION'!$A$1:$KZ$3000,$C30,10+3*MIN(E$3,$D$2-1)))))</f>
        <v/>
      </c>
      <c r="F30" s="121">
        <f>IF(OR($C30="",$B$2="",$D$2=0),0,IF(F$3&lt;0,0,N(INDEX('CURVA PREVISION'!$A$1:$KZ$3000,$C30,10+3*MIN(F$3,$D$2-1)))))</f>
        <v/>
      </c>
      <c r="G30" s="121">
        <f>IF(OR($C30="",$B$2="",$D$2=0),0,IF(G$3&lt;0,0,N(INDEX('CURVA PREVISION'!$A$1:$KZ$3000,$C30,10+3*MIN(G$3,$D$2-1)))))</f>
        <v/>
      </c>
      <c r="H30" s="121">
        <f>IF(OR($C30="",$B$2="",$D$2=0),0,IF(H$3&lt;0,0,N(INDEX('CURVA PREVISION'!$A$1:$KZ$3000,$C30,10+3*MIN(H$3,$D$2-1)))))</f>
        <v/>
      </c>
      <c r="I30" s="121">
        <f>IF(OR($C30="",$B$2="",$D$2=0),0,IF(I$3&lt;0,0,N(INDEX('CURVA PREVISION'!$A$1:$KZ$3000,$C30,10+3*MIN(I$3,$D$2-1)))))</f>
        <v/>
      </c>
      <c r="J30" s="121">
        <f>IF(OR($C30="",$B$2="",$D$2=0),0,IF(J$3&lt;0,0,N(INDEX('CURVA PREVISION'!$A$1:$KZ$3000,$C30,10+3*MIN(J$3,$D$2-1)))))</f>
        <v/>
      </c>
      <c r="K30" s="121">
        <f>IF(OR($C30="",$B$2="",$D$2=0),0,IF(K$3&lt;0,0,N(INDEX('CURVA PREVISION'!$A$1:$KZ$3000,$C30,10+3*MIN(K$3,$D$2-1)))))</f>
        <v/>
      </c>
      <c r="L30" s="121">
        <f>IF(OR($C30="",$B$2="",$D$2=0),0,IF(L$3&lt;0,0,N(INDEX('CURVA PREVISION'!$A$1:$KZ$3000,$C30,10+3*MIN(L$3,$D$2-1)))))</f>
        <v/>
      </c>
      <c r="M30" s="121">
        <f>IF(OR($C30="",$B$2="",$D$2=0),0,IF(M$3&lt;0,0,N(INDEX('CURVA PREVISION'!$A$1:$KZ$3000,$C30,10+3*MIN(M$3,$D$2-1)))))</f>
        <v/>
      </c>
      <c r="N30" s="121">
        <f>IF(OR($C30="",$B$2="",$D$2=0),0,IF(N$3&lt;0,0,N(INDEX('CURVA PREVISION'!$A$1:$KZ$3000,$C30,10+3*MIN(N$3,$D$2-1)))))</f>
        <v/>
      </c>
      <c r="O30" s="121">
        <f>IF(OR($C30="",$B$2="",$D$2=0),0,IF(O$3&lt;0,0,N(INDEX('CURVA PREVISION'!$A$1:$KZ$3000,$C30,10+3*MIN(O$3,$D$2-1)))))</f>
        <v/>
      </c>
      <c r="P30" s="121">
        <f>IF(OR($C30="",$B$2="",$D$2=0),0,IF(P$3&lt;0,0,N(INDEX('CURVA PREVISION'!$A$1:$KZ$3000,$C30,10+3*MIN(P$3,$D$2-1)))))</f>
        <v/>
      </c>
      <c r="Q30" s="121">
        <f>IF(OR($C30="",$B$2="",$D$2=0),0,IF(Q$3&lt;0,0,N(INDEX('CURVA PREVISION'!$A$1:$KZ$3000,$C30,10+3*MIN(Q$3,$D$2-1)))))</f>
        <v/>
      </c>
      <c r="R30" s="121">
        <f>IF(OR($C30="",$B$2="",$D$2=0),0,IF(R$3&lt;0,0,N(INDEX('CURVA PREVISION'!$A$1:$KZ$3000,$C30,10+3*MIN(R$3,$D$2-1)))))</f>
        <v/>
      </c>
      <c r="S30" s="121">
        <f>IF(OR($C30="",$B$2="",$D$2=0),0,IF(S$3&lt;0,0,N(INDEX('CURVA PREVISION'!$A$1:$KZ$3000,$C30,10+3*MIN(S$3,$D$2-1)))))</f>
        <v/>
      </c>
      <c r="T30" s="121">
        <f>IF(OR($C30="",$B$2="",$D$2=0),0,IF(T$3&lt;0,0,N(INDEX('CURVA PREVISION'!$A$1:$KZ$3000,$C30,10+3*MIN(T$3,$D$2-1)))))</f>
        <v/>
      </c>
      <c r="U30" s="121">
        <f>IF(OR($C30="",$B$2="",$D$2=0),0,IF(U$3&lt;0,0,N(INDEX('CURVA PREVISION'!$A$1:$KZ$3000,$C30,10+3*MIN(U$3,$D$2-1)))))</f>
        <v/>
      </c>
      <c r="V30" s="121">
        <f>IF(OR($C30="",$B$2="",$D$2=0),0,IF(V$3&lt;0,0,N(INDEX('CURVA PREVISION'!$A$1:$KZ$3000,$C30,10+3*MIN(V$3,$D$2-1)))))</f>
        <v/>
      </c>
      <c r="W30" s="121">
        <f>IF(OR($C30="",$B$2="",$D$2=0),0,IF(W$3&lt;0,0,N(INDEX('CURVA PREVISION'!$A$1:$KZ$3000,$C30,10+3*MIN(W$3,$D$2-1)))))</f>
        <v/>
      </c>
      <c r="X30" s="121">
        <f>IF(OR($C30="",$B$2="",$D$2=0),0,IF(X$3&lt;0,0,N(INDEX('CURVA PREVISION'!$A$1:$KZ$3000,$C30,10+3*MIN(X$3,$D$2-1)))))</f>
        <v/>
      </c>
      <c r="Y30" s="121">
        <f>IF(OR($C30="",$B$2="",$D$2=0),0,IF(Y$3&lt;0,0,N(INDEX('CURVA PREVISION'!$A$1:$KZ$3000,$C30,10+3*MIN(Y$3,$D$2-1)))))</f>
        <v/>
      </c>
      <c r="Z30" s="121">
        <f>IF(OR($C30="",$B$2="",$D$2=0),0,IF(Z$3&lt;0,0,N(INDEX('CURVA PREVISION'!$A$1:$KZ$3000,$C30,10+3*MIN(Z$3,$D$2-1)))))</f>
        <v/>
      </c>
      <c r="AA30" s="121">
        <f>IF(OR($C30="",$B$2="",$D$2=0),0,IF(AA$3&lt;0,0,N(INDEX('CURVA PREVISION'!$A$1:$KZ$3000,$C30,10+3*MIN(AA$3,$D$2-1)))))</f>
        <v/>
      </c>
      <c r="AB30" s="121">
        <f>IF(OR($C30="",$B$2="",$D$2=0),0,IF(AB$3&lt;0,0,N(INDEX('CURVA PREVISION'!$A$1:$KZ$3000,$C30,10+3*MIN(AB$3,$D$2-1)))))</f>
        <v/>
      </c>
      <c r="AC30" s="121">
        <f>IF(OR($C30="",$B$2="",$D$2=0),0,IF(AC$3&lt;0,0,N(INDEX('CURVA PREVISION'!$A$1:$KZ$3000,$C30,10+3*MIN(AC$3,$D$2-1)))))</f>
        <v/>
      </c>
      <c r="AD30" s="121">
        <f>IF(OR($C30="",$B$2="",$D$2=0),0,IF(AD$3&lt;0,0,N(INDEX('CURVA PREVISION'!$A$1:$KZ$3000,$C30,10+3*MIN(AD$3,$D$2-1)))))</f>
        <v/>
      </c>
      <c r="AE30" s="121">
        <f>IF(OR($C30="",$B$2="",$D$2=0),0,IF(AE$3&lt;0,0,N(INDEX('CURVA PREVISION'!$A$1:$KZ$3000,$C30,10+3*MIN(AE$3,$D$2-1)))))</f>
        <v/>
      </c>
      <c r="AF30" s="121">
        <f>IF(OR($C30="",$B$2="",$D$2=0),0,IF(AF$3&lt;0,0,N(INDEX('CURVA PREVISION'!$A$1:$KZ$3000,$C30,10+3*MIN(AF$3,$D$2-1)))))</f>
        <v/>
      </c>
      <c r="AG30" s="121">
        <f>IF(OR($C30="",$B$2="",$D$2=0),0,IF(AG$3&lt;0,0,N(INDEX('CURVA PREVISION'!$A$1:$KZ$3000,$C30,10+3*MIN(AG$3,$D$2-1)))))</f>
        <v/>
      </c>
      <c r="AH30" s="121">
        <f>IF(OR($C30="",$B$2="",$D$2=0),0,IF(AH$3&lt;0,0,N(INDEX('CURVA PREVISION'!$A$1:$KZ$3000,$C30,10+3*MIN(AH$3,$D$2-1)))))</f>
        <v/>
      </c>
      <c r="AI30" s="121">
        <f>IF(OR($C30="",$B$2="",$D$2=0),0,IF(AI$3&lt;0,0,N(INDEX('CURVA PREVISION'!$A$1:$KZ$3000,$C30,10+3*MIN(AI$3,$D$2-1)))))</f>
        <v/>
      </c>
      <c r="AJ30" s="121">
        <f>IF(OR($C30="",$B$2="",$D$2=0),0,IF(AJ$3&lt;0,0,N(INDEX('CURVA PREVISION'!$A$1:$KZ$3000,$C30,10+3*MIN(AJ$3,$D$2-1)))))</f>
        <v/>
      </c>
      <c r="AK30" s="121">
        <f>IF(OR($C30="",$B$2="",$D$2=0),0,IF(AK$3&lt;0,0,N(INDEX('CURVA PREVISION'!$A$1:$KZ$3000,$C30,10+3*MIN(AK$3,$D$2-1)))))</f>
        <v/>
      </c>
      <c r="AL30" s="121">
        <f>IF(OR($C30="",$B$2="",$D$2=0),0,IF(AL$3&lt;0,0,N(INDEX('CURVA PREVISION'!$A$1:$KZ$3000,$C30,10+3*MIN(AL$3,$D$2-1)))))</f>
        <v/>
      </c>
      <c r="AM30" s="121">
        <f>IF(OR($C30="",$B$2="",$D$2=0),0,IF(AM$3&lt;0,0,N(INDEX('CURVA PREVISION'!$A$1:$KZ$3000,$C30,10+3*MIN(AM$3,$D$2-1)))))</f>
        <v/>
      </c>
      <c r="AN30" s="121">
        <f>IF(OR($C30="",$B$2="",$D$2=0),0,IF(AN$3&lt;0,0,N(INDEX('CURVA PREVISION'!$A$1:$KZ$3000,$C30,10+3*MIN(AN$3,$D$2-1)))))</f>
        <v/>
      </c>
      <c r="AO30" s="121">
        <f>IF(OR($C30="",$B$2="",$D$2=0),0,IF(AO$3&lt;0,0,N(INDEX('CURVA PREVISION'!$A$1:$KZ$3000,$C30,10+3*MIN(AO$3,$D$2-1)))))</f>
        <v/>
      </c>
      <c r="AP30" s="121">
        <f>IF(OR($C30="",$B$2="",$D$2=0),0,IF(AP$3&lt;0,0,N(INDEX('CURVA PREVISION'!$A$1:$KZ$3000,$C30,10+3*MIN(AP$3,$D$2-1)))))</f>
        <v/>
      </c>
      <c r="AQ30" s="121">
        <f>IF(OR($C30="",$B$2="",$D$2=0),0,IF(AQ$3&lt;0,0,N(INDEX('CURVA PREVISION'!$A$1:$KZ$3000,$C30,10+3*MIN(AQ$3,$D$2-1)))))</f>
        <v/>
      </c>
      <c r="AR30" s="121">
        <f>IF(OR($C30="",$B$2="",$D$2=0),0,IF(AR$3&lt;0,0,N(INDEX('CURVA PREVISION'!$A$1:$KZ$3000,$C30,10+3*MIN(AR$3,$D$2-1)))))</f>
        <v/>
      </c>
      <c r="AS30" s="121">
        <f>IF(OR($C30="",$B$2="",$D$2=0),0,IF(AS$3&lt;0,0,N(INDEX('CURVA PREVISION'!$A$1:$KZ$3000,$C30,10+3*MIN(AS$3,$D$2-1)))))</f>
        <v/>
      </c>
      <c r="AT30" s="121">
        <f>IF(OR($C30="",$B$2="",$D$2=0),0,IF(AT$3&lt;0,0,N(INDEX('CURVA PREVISION'!$A$1:$KZ$3000,$C30,10+3*MIN(AT$3,$D$2-1)))))</f>
        <v/>
      </c>
      <c r="AU30" s="121">
        <f>IF(OR($C30="",$B$2="",$D$2=0),0,IF(AU$3&lt;0,0,N(INDEX('CURVA PREVISION'!$A$1:$KZ$3000,$C30,10+3*MIN(AU$3,$D$2-1)))))</f>
        <v/>
      </c>
      <c r="AV30" s="121">
        <f>IF(OR($C30="",$B$2="",$D$2=0),0,IF(AV$3&lt;0,0,N(INDEX('CURVA PREVISION'!$A$1:$KZ$3000,$C30,10+3*MIN(AV$3,$D$2-1)))))</f>
        <v/>
      </c>
      <c r="AW30" s="121">
        <f>IF(OR($C30="",$B$2="",$D$2=0),0,IF(AW$3&lt;0,0,N(INDEX('CURVA PREVISION'!$A$1:$KZ$3000,$C30,10+3*MIN(AW$3,$D$2-1)))))</f>
        <v/>
      </c>
      <c r="AX30" s="121">
        <f>IF(OR($C30="",$B$2="",$D$2=0),0,IF(AX$3&lt;0,0,N(INDEX('CURVA PREVISION'!$A$1:$KZ$3000,$C30,10+3*MIN(AX$3,$D$2-1)))))</f>
        <v/>
      </c>
      <c r="AY30" s="121">
        <f>IF(OR($C30="",$B$2="",$D$2=0),0,IF(AY$3&lt;0,0,N(INDEX('CURVA PREVISION'!$A$1:$KZ$3000,$C30,10+3*MIN(AY$3,$D$2-1)))))</f>
        <v/>
      </c>
      <c r="AZ30" s="121">
        <f>IF(OR($C30="",$B$2="",$D$2=0),0,IF(AZ$3&lt;0,0,N(INDEX('CURVA PREVISION'!$A$1:$KZ$3000,$C30,10+3*MIN(AZ$3,$D$2-1)))))</f>
        <v/>
      </c>
      <c r="BA30" s="121">
        <f>IF(OR($C30="",$B$2="",$D$2=0),0,IF(BA$3&lt;0,0,N(INDEX('CURVA PREVISION'!$A$1:$KZ$3000,$C30,10+3*MIN(BA$3,$D$2-1)))))</f>
        <v/>
      </c>
      <c r="BB30" s="121">
        <f>IF(OR($C30="",$B$2="",$D$2=0),0,IF(BB$3&lt;0,0,N(INDEX('CURVA PREVISION'!$A$1:$KZ$3000,$C30,10+3*MIN(BB$3,$D$2-1)))))</f>
        <v/>
      </c>
      <c r="BC30" s="121">
        <f>IF(OR($C30="",$B$2="",$D$2=0),0,IF(BC$3&lt;0,0,N(INDEX('CURVA PREVISION'!$A$1:$KZ$3000,$C30,10+3*MIN(BC$3,$D$2-1)))))</f>
        <v/>
      </c>
      <c r="BD30" s="121">
        <f>IF(OR($C30="",$B$2="",$D$2=0),0,IF(BD$3&lt;0,0,N(INDEX('CURVA PREVISION'!$A$1:$KZ$3000,$C30,10+3*MIN(BD$3,$D$2-1)))))</f>
        <v/>
      </c>
      <c r="BE30" s="121">
        <f>IF(OR($C30="",$B$2="",$D$2=0),0,IF(BE$3&lt;0,0,N(INDEX('CURVA PREVISION'!$A$1:$KZ$3000,$C30,10+3*MIN(BE$3,$D$2-1)))))</f>
        <v/>
      </c>
      <c r="BF30" s="121">
        <f>IF(OR($C30="",$B$2="",$D$2=0),0,IF(BF$3&lt;0,0,N(INDEX('CURVA PREVISION'!$A$1:$KZ$3000,$C30,10+3*MIN(BF$3,$D$2-1)))))</f>
        <v/>
      </c>
      <c r="BG30" s="121">
        <f>IF(OR($C30="",$B$2="",$D$2=0),0,IF(BG$3&lt;0,0,N(INDEX('CURVA PREVISION'!$A$1:$KZ$3000,$C30,10+3*MIN(BG$3,$D$2-1)))))</f>
        <v/>
      </c>
      <c r="BH30" s="121">
        <f>IF(OR($C30="",$B$2="",$D$2=0),0,IF(BH$3&lt;0,0,N(INDEX('CURVA PREVISION'!$A$1:$KZ$3000,$C30,10+3*MIN(BH$3,$D$2-1)))))</f>
        <v/>
      </c>
      <c r="BI30" s="121">
        <f>IF(OR($C30="",$B$2="",$D$2=0),0,IF(BI$3&lt;0,0,N(INDEX('CURVA PREVISION'!$A$1:$KZ$3000,$C30,10+3*MIN(BI$3,$D$2-1)))))</f>
        <v/>
      </c>
      <c r="BJ30" s="121">
        <f>IF(OR($C30="",$B$2="",$D$2=0),0,IF(BJ$3&lt;0,0,N(INDEX('CURVA PREVISION'!$A$1:$KZ$3000,$C30,10+3*MIN(BJ$3,$D$2-1)))))</f>
        <v/>
      </c>
      <c r="BK30" s="121">
        <f>IF(OR($C30="",$B$2="",$D$2=0),0,IF(BK$3&lt;0,0,N(INDEX('CURVA PREVISION'!$A$1:$KZ$3000,$C30,10+3*MIN(BK$3,$D$2-1)))))</f>
        <v/>
      </c>
      <c r="BL30" s="121">
        <f>IF(OR($C30="",$B$2="",$D$2=0),0,IF(BL$3&lt;0,0,N(INDEX('CURVA PREVISION'!$A$1:$KZ$3000,$C30,10+3*MIN(BL$3,$D$2-1)))))</f>
        <v/>
      </c>
      <c r="BM30" s="121">
        <f>IF(OR($C30="",$B$2="",$D$2=0),0,IF(BM$3&lt;0,0,N(INDEX('CURVA PREVISION'!$A$1:$KZ$3000,$C30,10+3*MIN(BM$3,$D$2-1)))))</f>
        <v/>
      </c>
      <c r="BN30" s="121">
        <f>IF(OR($C30="",$B$2="",$D$2=0),0,IF(BN$3&lt;0,0,N(INDEX('CURVA PREVISION'!$A$1:$KZ$3000,$C30,10+3*MIN(BN$3,$D$2-1)))))</f>
        <v/>
      </c>
      <c r="BO30" s="121">
        <f>IF(OR($C30="",$B$2="",$D$2=0),0,IF(BO$3&lt;0,0,N(INDEX('CURVA PREVISION'!$A$1:$KZ$3000,$C30,10+3*MIN(BO$3,$D$2-1)))))</f>
        <v/>
      </c>
      <c r="BP30" s="121">
        <f>IF(OR($C30="",$B$2="",$D$2=0),0,IF(BP$3&lt;0,0,N(INDEX('CURVA PREVISION'!$A$1:$KZ$3000,$C30,10+3*MIN(BP$3,$D$2-1)))))</f>
        <v/>
      </c>
      <c r="BQ30" s="121">
        <f>IF(OR($C30="",$B$2="",$D$2=0),0,IF(BQ$3&lt;0,0,N(INDEX('CURVA PREVISION'!$A$1:$KZ$3000,$C30,10+3*MIN(BQ$3,$D$2-1)))))</f>
        <v/>
      </c>
      <c r="BR30" s="121">
        <f>IF(OR($C30="",$B$2="",$D$2=0),0,IF(BR$3&lt;0,0,N(INDEX('CURVA PREVISION'!$A$1:$KZ$3000,$C30,10+3*MIN(BR$3,$D$2-1)))))</f>
        <v/>
      </c>
      <c r="BS30" s="121">
        <f>IF(OR($C30="",$B$2="",$D$2=0),0,IF(BS$3&lt;0,0,N(INDEX('CURVA PREVISION'!$A$1:$KZ$3000,$C30,10+3*MIN(BS$3,$D$2-1)))))</f>
        <v/>
      </c>
      <c r="BT30" s="121">
        <f>IF(OR($C30="",$B$2="",$D$2=0),0,IF(BT$3&lt;0,0,N(INDEX('CURVA PREVISION'!$A$1:$KZ$3000,$C30,10+3*MIN(BT$3,$D$2-1)))))</f>
        <v/>
      </c>
      <c r="BU30" s="121">
        <f>IF(OR($C30="",$B$2="",$D$2=0),0,IF(BU$3&lt;0,0,N(INDEX('CURVA PREVISION'!$A$1:$KZ$3000,$C30,10+3*MIN(BU$3,$D$2-1)))))</f>
        <v/>
      </c>
      <c r="BV30" s="121">
        <f>IF(OR($C30="",$B$2="",$D$2=0),0,IF(BV$3&lt;0,0,N(INDEX('CURVA PREVISION'!$A$1:$KZ$3000,$C30,10+3*MIN(BV$3,$D$2-1)))))</f>
        <v/>
      </c>
      <c r="BW30" s="121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8">
        <f>IFERROR(MATCH(A31,'CURVA PREVISION'!$B$1:$B$3000,0),"")</f>
        <v/>
      </c>
      <c r="D31" s="121">
        <f>IF(OR($C31="",$B$2="",$D$2=0),0,IF(D$3&lt;0,0,N(INDEX('CURVA PREVISION'!$A$1:$KZ$3000,$C31,10+3*MIN(D$3,$D$2-1)))))</f>
        <v/>
      </c>
      <c r="E31" s="121">
        <f>IF(OR($C31="",$B$2="",$D$2=0),0,IF(E$3&lt;0,0,N(INDEX('CURVA PREVISION'!$A$1:$KZ$3000,$C31,10+3*MIN(E$3,$D$2-1)))))</f>
        <v/>
      </c>
      <c r="F31" s="121">
        <f>IF(OR($C31="",$B$2="",$D$2=0),0,IF(F$3&lt;0,0,N(INDEX('CURVA PREVISION'!$A$1:$KZ$3000,$C31,10+3*MIN(F$3,$D$2-1)))))</f>
        <v/>
      </c>
      <c r="G31" s="121">
        <f>IF(OR($C31="",$B$2="",$D$2=0),0,IF(G$3&lt;0,0,N(INDEX('CURVA PREVISION'!$A$1:$KZ$3000,$C31,10+3*MIN(G$3,$D$2-1)))))</f>
        <v/>
      </c>
      <c r="H31" s="121">
        <f>IF(OR($C31="",$B$2="",$D$2=0),0,IF(H$3&lt;0,0,N(INDEX('CURVA PREVISION'!$A$1:$KZ$3000,$C31,10+3*MIN(H$3,$D$2-1)))))</f>
        <v/>
      </c>
      <c r="I31" s="121">
        <f>IF(OR($C31="",$B$2="",$D$2=0),0,IF(I$3&lt;0,0,N(INDEX('CURVA PREVISION'!$A$1:$KZ$3000,$C31,10+3*MIN(I$3,$D$2-1)))))</f>
        <v/>
      </c>
      <c r="J31" s="121">
        <f>IF(OR($C31="",$B$2="",$D$2=0),0,IF(J$3&lt;0,0,N(INDEX('CURVA PREVISION'!$A$1:$KZ$3000,$C31,10+3*MIN(J$3,$D$2-1)))))</f>
        <v/>
      </c>
      <c r="K31" s="121">
        <f>IF(OR($C31="",$B$2="",$D$2=0),0,IF(K$3&lt;0,0,N(INDEX('CURVA PREVISION'!$A$1:$KZ$3000,$C31,10+3*MIN(K$3,$D$2-1)))))</f>
        <v/>
      </c>
      <c r="L31" s="121">
        <f>IF(OR($C31="",$B$2="",$D$2=0),0,IF(L$3&lt;0,0,N(INDEX('CURVA PREVISION'!$A$1:$KZ$3000,$C31,10+3*MIN(L$3,$D$2-1)))))</f>
        <v/>
      </c>
      <c r="M31" s="121">
        <f>IF(OR($C31="",$B$2="",$D$2=0),0,IF(M$3&lt;0,0,N(INDEX('CURVA PREVISION'!$A$1:$KZ$3000,$C31,10+3*MIN(M$3,$D$2-1)))))</f>
        <v/>
      </c>
      <c r="N31" s="121">
        <f>IF(OR($C31="",$B$2="",$D$2=0),0,IF(N$3&lt;0,0,N(INDEX('CURVA PREVISION'!$A$1:$KZ$3000,$C31,10+3*MIN(N$3,$D$2-1)))))</f>
        <v/>
      </c>
      <c r="O31" s="121">
        <f>IF(OR($C31="",$B$2="",$D$2=0),0,IF(O$3&lt;0,0,N(INDEX('CURVA PREVISION'!$A$1:$KZ$3000,$C31,10+3*MIN(O$3,$D$2-1)))))</f>
        <v/>
      </c>
      <c r="P31" s="121">
        <f>IF(OR($C31="",$B$2="",$D$2=0),0,IF(P$3&lt;0,0,N(INDEX('CURVA PREVISION'!$A$1:$KZ$3000,$C31,10+3*MIN(P$3,$D$2-1)))))</f>
        <v/>
      </c>
      <c r="Q31" s="121">
        <f>IF(OR($C31="",$B$2="",$D$2=0),0,IF(Q$3&lt;0,0,N(INDEX('CURVA PREVISION'!$A$1:$KZ$3000,$C31,10+3*MIN(Q$3,$D$2-1)))))</f>
        <v/>
      </c>
      <c r="R31" s="121">
        <f>IF(OR($C31="",$B$2="",$D$2=0),0,IF(R$3&lt;0,0,N(INDEX('CURVA PREVISION'!$A$1:$KZ$3000,$C31,10+3*MIN(R$3,$D$2-1)))))</f>
        <v/>
      </c>
      <c r="S31" s="121">
        <f>IF(OR($C31="",$B$2="",$D$2=0),0,IF(S$3&lt;0,0,N(INDEX('CURVA PREVISION'!$A$1:$KZ$3000,$C31,10+3*MIN(S$3,$D$2-1)))))</f>
        <v/>
      </c>
      <c r="T31" s="121">
        <f>IF(OR($C31="",$B$2="",$D$2=0),0,IF(T$3&lt;0,0,N(INDEX('CURVA PREVISION'!$A$1:$KZ$3000,$C31,10+3*MIN(T$3,$D$2-1)))))</f>
        <v/>
      </c>
      <c r="U31" s="121">
        <f>IF(OR($C31="",$B$2="",$D$2=0),0,IF(U$3&lt;0,0,N(INDEX('CURVA PREVISION'!$A$1:$KZ$3000,$C31,10+3*MIN(U$3,$D$2-1)))))</f>
        <v/>
      </c>
      <c r="V31" s="121">
        <f>IF(OR($C31="",$B$2="",$D$2=0),0,IF(V$3&lt;0,0,N(INDEX('CURVA PREVISION'!$A$1:$KZ$3000,$C31,10+3*MIN(V$3,$D$2-1)))))</f>
        <v/>
      </c>
      <c r="W31" s="121">
        <f>IF(OR($C31="",$B$2="",$D$2=0),0,IF(W$3&lt;0,0,N(INDEX('CURVA PREVISION'!$A$1:$KZ$3000,$C31,10+3*MIN(W$3,$D$2-1)))))</f>
        <v/>
      </c>
      <c r="X31" s="121">
        <f>IF(OR($C31="",$B$2="",$D$2=0),0,IF(X$3&lt;0,0,N(INDEX('CURVA PREVISION'!$A$1:$KZ$3000,$C31,10+3*MIN(X$3,$D$2-1)))))</f>
        <v/>
      </c>
      <c r="Y31" s="121">
        <f>IF(OR($C31="",$B$2="",$D$2=0),0,IF(Y$3&lt;0,0,N(INDEX('CURVA PREVISION'!$A$1:$KZ$3000,$C31,10+3*MIN(Y$3,$D$2-1)))))</f>
        <v/>
      </c>
      <c r="Z31" s="121">
        <f>IF(OR($C31="",$B$2="",$D$2=0),0,IF(Z$3&lt;0,0,N(INDEX('CURVA PREVISION'!$A$1:$KZ$3000,$C31,10+3*MIN(Z$3,$D$2-1)))))</f>
        <v/>
      </c>
      <c r="AA31" s="121">
        <f>IF(OR($C31="",$B$2="",$D$2=0),0,IF(AA$3&lt;0,0,N(INDEX('CURVA PREVISION'!$A$1:$KZ$3000,$C31,10+3*MIN(AA$3,$D$2-1)))))</f>
        <v/>
      </c>
      <c r="AB31" s="121">
        <f>IF(OR($C31="",$B$2="",$D$2=0),0,IF(AB$3&lt;0,0,N(INDEX('CURVA PREVISION'!$A$1:$KZ$3000,$C31,10+3*MIN(AB$3,$D$2-1)))))</f>
        <v/>
      </c>
      <c r="AC31" s="121">
        <f>IF(OR($C31="",$B$2="",$D$2=0),0,IF(AC$3&lt;0,0,N(INDEX('CURVA PREVISION'!$A$1:$KZ$3000,$C31,10+3*MIN(AC$3,$D$2-1)))))</f>
        <v/>
      </c>
      <c r="AD31" s="121">
        <f>IF(OR($C31="",$B$2="",$D$2=0),0,IF(AD$3&lt;0,0,N(INDEX('CURVA PREVISION'!$A$1:$KZ$3000,$C31,10+3*MIN(AD$3,$D$2-1)))))</f>
        <v/>
      </c>
      <c r="AE31" s="121">
        <f>IF(OR($C31="",$B$2="",$D$2=0),0,IF(AE$3&lt;0,0,N(INDEX('CURVA PREVISION'!$A$1:$KZ$3000,$C31,10+3*MIN(AE$3,$D$2-1)))))</f>
        <v/>
      </c>
      <c r="AF31" s="121">
        <f>IF(OR($C31="",$B$2="",$D$2=0),0,IF(AF$3&lt;0,0,N(INDEX('CURVA PREVISION'!$A$1:$KZ$3000,$C31,10+3*MIN(AF$3,$D$2-1)))))</f>
        <v/>
      </c>
      <c r="AG31" s="121">
        <f>IF(OR($C31="",$B$2="",$D$2=0),0,IF(AG$3&lt;0,0,N(INDEX('CURVA PREVISION'!$A$1:$KZ$3000,$C31,10+3*MIN(AG$3,$D$2-1)))))</f>
        <v/>
      </c>
      <c r="AH31" s="121">
        <f>IF(OR($C31="",$B$2="",$D$2=0),0,IF(AH$3&lt;0,0,N(INDEX('CURVA PREVISION'!$A$1:$KZ$3000,$C31,10+3*MIN(AH$3,$D$2-1)))))</f>
        <v/>
      </c>
      <c r="AI31" s="121">
        <f>IF(OR($C31="",$B$2="",$D$2=0),0,IF(AI$3&lt;0,0,N(INDEX('CURVA PREVISION'!$A$1:$KZ$3000,$C31,10+3*MIN(AI$3,$D$2-1)))))</f>
        <v/>
      </c>
      <c r="AJ31" s="121">
        <f>IF(OR($C31="",$B$2="",$D$2=0),0,IF(AJ$3&lt;0,0,N(INDEX('CURVA PREVISION'!$A$1:$KZ$3000,$C31,10+3*MIN(AJ$3,$D$2-1)))))</f>
        <v/>
      </c>
      <c r="AK31" s="121">
        <f>IF(OR($C31="",$B$2="",$D$2=0),0,IF(AK$3&lt;0,0,N(INDEX('CURVA PREVISION'!$A$1:$KZ$3000,$C31,10+3*MIN(AK$3,$D$2-1)))))</f>
        <v/>
      </c>
      <c r="AL31" s="121">
        <f>IF(OR($C31="",$B$2="",$D$2=0),0,IF(AL$3&lt;0,0,N(INDEX('CURVA PREVISION'!$A$1:$KZ$3000,$C31,10+3*MIN(AL$3,$D$2-1)))))</f>
        <v/>
      </c>
      <c r="AM31" s="121">
        <f>IF(OR($C31="",$B$2="",$D$2=0),0,IF(AM$3&lt;0,0,N(INDEX('CURVA PREVISION'!$A$1:$KZ$3000,$C31,10+3*MIN(AM$3,$D$2-1)))))</f>
        <v/>
      </c>
      <c r="AN31" s="121">
        <f>IF(OR($C31="",$B$2="",$D$2=0),0,IF(AN$3&lt;0,0,N(INDEX('CURVA PREVISION'!$A$1:$KZ$3000,$C31,10+3*MIN(AN$3,$D$2-1)))))</f>
        <v/>
      </c>
      <c r="AO31" s="121">
        <f>IF(OR($C31="",$B$2="",$D$2=0),0,IF(AO$3&lt;0,0,N(INDEX('CURVA PREVISION'!$A$1:$KZ$3000,$C31,10+3*MIN(AO$3,$D$2-1)))))</f>
        <v/>
      </c>
      <c r="AP31" s="121">
        <f>IF(OR($C31="",$B$2="",$D$2=0),0,IF(AP$3&lt;0,0,N(INDEX('CURVA PREVISION'!$A$1:$KZ$3000,$C31,10+3*MIN(AP$3,$D$2-1)))))</f>
        <v/>
      </c>
      <c r="AQ31" s="121">
        <f>IF(OR($C31="",$B$2="",$D$2=0),0,IF(AQ$3&lt;0,0,N(INDEX('CURVA PREVISION'!$A$1:$KZ$3000,$C31,10+3*MIN(AQ$3,$D$2-1)))))</f>
        <v/>
      </c>
      <c r="AR31" s="121">
        <f>IF(OR($C31="",$B$2="",$D$2=0),0,IF(AR$3&lt;0,0,N(INDEX('CURVA PREVISION'!$A$1:$KZ$3000,$C31,10+3*MIN(AR$3,$D$2-1)))))</f>
        <v/>
      </c>
      <c r="AS31" s="121">
        <f>IF(OR($C31="",$B$2="",$D$2=0),0,IF(AS$3&lt;0,0,N(INDEX('CURVA PREVISION'!$A$1:$KZ$3000,$C31,10+3*MIN(AS$3,$D$2-1)))))</f>
        <v/>
      </c>
      <c r="AT31" s="121">
        <f>IF(OR($C31="",$B$2="",$D$2=0),0,IF(AT$3&lt;0,0,N(INDEX('CURVA PREVISION'!$A$1:$KZ$3000,$C31,10+3*MIN(AT$3,$D$2-1)))))</f>
        <v/>
      </c>
      <c r="AU31" s="121">
        <f>IF(OR($C31="",$B$2="",$D$2=0),0,IF(AU$3&lt;0,0,N(INDEX('CURVA PREVISION'!$A$1:$KZ$3000,$C31,10+3*MIN(AU$3,$D$2-1)))))</f>
        <v/>
      </c>
      <c r="AV31" s="121">
        <f>IF(OR($C31="",$B$2="",$D$2=0),0,IF(AV$3&lt;0,0,N(INDEX('CURVA PREVISION'!$A$1:$KZ$3000,$C31,10+3*MIN(AV$3,$D$2-1)))))</f>
        <v/>
      </c>
      <c r="AW31" s="121">
        <f>IF(OR($C31="",$B$2="",$D$2=0),0,IF(AW$3&lt;0,0,N(INDEX('CURVA PREVISION'!$A$1:$KZ$3000,$C31,10+3*MIN(AW$3,$D$2-1)))))</f>
        <v/>
      </c>
      <c r="AX31" s="121">
        <f>IF(OR($C31="",$B$2="",$D$2=0),0,IF(AX$3&lt;0,0,N(INDEX('CURVA PREVISION'!$A$1:$KZ$3000,$C31,10+3*MIN(AX$3,$D$2-1)))))</f>
        <v/>
      </c>
      <c r="AY31" s="121">
        <f>IF(OR($C31="",$B$2="",$D$2=0),0,IF(AY$3&lt;0,0,N(INDEX('CURVA PREVISION'!$A$1:$KZ$3000,$C31,10+3*MIN(AY$3,$D$2-1)))))</f>
        <v/>
      </c>
      <c r="AZ31" s="121">
        <f>IF(OR($C31="",$B$2="",$D$2=0),0,IF(AZ$3&lt;0,0,N(INDEX('CURVA PREVISION'!$A$1:$KZ$3000,$C31,10+3*MIN(AZ$3,$D$2-1)))))</f>
        <v/>
      </c>
      <c r="BA31" s="121">
        <f>IF(OR($C31="",$B$2="",$D$2=0),0,IF(BA$3&lt;0,0,N(INDEX('CURVA PREVISION'!$A$1:$KZ$3000,$C31,10+3*MIN(BA$3,$D$2-1)))))</f>
        <v/>
      </c>
      <c r="BB31" s="121">
        <f>IF(OR($C31="",$B$2="",$D$2=0),0,IF(BB$3&lt;0,0,N(INDEX('CURVA PREVISION'!$A$1:$KZ$3000,$C31,10+3*MIN(BB$3,$D$2-1)))))</f>
        <v/>
      </c>
      <c r="BC31" s="121">
        <f>IF(OR($C31="",$B$2="",$D$2=0),0,IF(BC$3&lt;0,0,N(INDEX('CURVA PREVISION'!$A$1:$KZ$3000,$C31,10+3*MIN(BC$3,$D$2-1)))))</f>
        <v/>
      </c>
      <c r="BD31" s="121">
        <f>IF(OR($C31="",$B$2="",$D$2=0),0,IF(BD$3&lt;0,0,N(INDEX('CURVA PREVISION'!$A$1:$KZ$3000,$C31,10+3*MIN(BD$3,$D$2-1)))))</f>
        <v/>
      </c>
      <c r="BE31" s="121">
        <f>IF(OR($C31="",$B$2="",$D$2=0),0,IF(BE$3&lt;0,0,N(INDEX('CURVA PREVISION'!$A$1:$KZ$3000,$C31,10+3*MIN(BE$3,$D$2-1)))))</f>
        <v/>
      </c>
      <c r="BF31" s="121">
        <f>IF(OR($C31="",$B$2="",$D$2=0),0,IF(BF$3&lt;0,0,N(INDEX('CURVA PREVISION'!$A$1:$KZ$3000,$C31,10+3*MIN(BF$3,$D$2-1)))))</f>
        <v/>
      </c>
      <c r="BG31" s="121">
        <f>IF(OR($C31="",$B$2="",$D$2=0),0,IF(BG$3&lt;0,0,N(INDEX('CURVA PREVISION'!$A$1:$KZ$3000,$C31,10+3*MIN(BG$3,$D$2-1)))))</f>
        <v/>
      </c>
      <c r="BH31" s="121">
        <f>IF(OR($C31="",$B$2="",$D$2=0),0,IF(BH$3&lt;0,0,N(INDEX('CURVA PREVISION'!$A$1:$KZ$3000,$C31,10+3*MIN(BH$3,$D$2-1)))))</f>
        <v/>
      </c>
      <c r="BI31" s="121">
        <f>IF(OR($C31="",$B$2="",$D$2=0),0,IF(BI$3&lt;0,0,N(INDEX('CURVA PREVISION'!$A$1:$KZ$3000,$C31,10+3*MIN(BI$3,$D$2-1)))))</f>
        <v/>
      </c>
      <c r="BJ31" s="121">
        <f>IF(OR($C31="",$B$2="",$D$2=0),0,IF(BJ$3&lt;0,0,N(INDEX('CURVA PREVISION'!$A$1:$KZ$3000,$C31,10+3*MIN(BJ$3,$D$2-1)))))</f>
        <v/>
      </c>
      <c r="BK31" s="121">
        <f>IF(OR($C31="",$B$2="",$D$2=0),0,IF(BK$3&lt;0,0,N(INDEX('CURVA PREVISION'!$A$1:$KZ$3000,$C31,10+3*MIN(BK$3,$D$2-1)))))</f>
        <v/>
      </c>
      <c r="BL31" s="121">
        <f>IF(OR($C31="",$B$2="",$D$2=0),0,IF(BL$3&lt;0,0,N(INDEX('CURVA PREVISION'!$A$1:$KZ$3000,$C31,10+3*MIN(BL$3,$D$2-1)))))</f>
        <v/>
      </c>
      <c r="BM31" s="121">
        <f>IF(OR($C31="",$B$2="",$D$2=0),0,IF(BM$3&lt;0,0,N(INDEX('CURVA PREVISION'!$A$1:$KZ$3000,$C31,10+3*MIN(BM$3,$D$2-1)))))</f>
        <v/>
      </c>
      <c r="BN31" s="121">
        <f>IF(OR($C31="",$B$2="",$D$2=0),0,IF(BN$3&lt;0,0,N(INDEX('CURVA PREVISION'!$A$1:$KZ$3000,$C31,10+3*MIN(BN$3,$D$2-1)))))</f>
        <v/>
      </c>
      <c r="BO31" s="121">
        <f>IF(OR($C31="",$B$2="",$D$2=0),0,IF(BO$3&lt;0,0,N(INDEX('CURVA PREVISION'!$A$1:$KZ$3000,$C31,10+3*MIN(BO$3,$D$2-1)))))</f>
        <v/>
      </c>
      <c r="BP31" s="121">
        <f>IF(OR($C31="",$B$2="",$D$2=0),0,IF(BP$3&lt;0,0,N(INDEX('CURVA PREVISION'!$A$1:$KZ$3000,$C31,10+3*MIN(BP$3,$D$2-1)))))</f>
        <v/>
      </c>
      <c r="BQ31" s="121">
        <f>IF(OR($C31="",$B$2="",$D$2=0),0,IF(BQ$3&lt;0,0,N(INDEX('CURVA PREVISION'!$A$1:$KZ$3000,$C31,10+3*MIN(BQ$3,$D$2-1)))))</f>
        <v/>
      </c>
      <c r="BR31" s="121">
        <f>IF(OR($C31="",$B$2="",$D$2=0),0,IF(BR$3&lt;0,0,N(INDEX('CURVA PREVISION'!$A$1:$KZ$3000,$C31,10+3*MIN(BR$3,$D$2-1)))))</f>
        <v/>
      </c>
      <c r="BS31" s="121">
        <f>IF(OR($C31="",$B$2="",$D$2=0),0,IF(BS$3&lt;0,0,N(INDEX('CURVA PREVISION'!$A$1:$KZ$3000,$C31,10+3*MIN(BS$3,$D$2-1)))))</f>
        <v/>
      </c>
      <c r="BT31" s="121">
        <f>IF(OR($C31="",$B$2="",$D$2=0),0,IF(BT$3&lt;0,0,N(INDEX('CURVA PREVISION'!$A$1:$KZ$3000,$C31,10+3*MIN(BT$3,$D$2-1)))))</f>
        <v/>
      </c>
      <c r="BU31" s="121">
        <f>IF(OR($C31="",$B$2="",$D$2=0),0,IF(BU$3&lt;0,0,N(INDEX('CURVA PREVISION'!$A$1:$KZ$3000,$C31,10+3*MIN(BU$3,$D$2-1)))))</f>
        <v/>
      </c>
      <c r="BV31" s="121">
        <f>IF(OR($C31="",$B$2="",$D$2=0),0,IF(BV$3&lt;0,0,N(INDEX('CURVA PREVISION'!$A$1:$KZ$3000,$C31,10+3*MIN(BV$3,$D$2-1)))))</f>
        <v/>
      </c>
      <c r="BW31" s="121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8">
        <f>IFERROR(MATCH(A32,'CURVA PREVISION'!$B$1:$B$3000,0),"")</f>
        <v/>
      </c>
      <c r="D32" s="121">
        <f>IF(OR($C32="",$B$2="",$D$2=0),0,IF(D$3&lt;0,0,N(INDEX('CURVA PREVISION'!$A$1:$KZ$3000,$C32,10+3*MIN(D$3,$D$2-1)))))</f>
        <v/>
      </c>
      <c r="E32" s="121">
        <f>IF(OR($C32="",$B$2="",$D$2=0),0,IF(E$3&lt;0,0,N(INDEX('CURVA PREVISION'!$A$1:$KZ$3000,$C32,10+3*MIN(E$3,$D$2-1)))))</f>
        <v/>
      </c>
      <c r="F32" s="121">
        <f>IF(OR($C32="",$B$2="",$D$2=0),0,IF(F$3&lt;0,0,N(INDEX('CURVA PREVISION'!$A$1:$KZ$3000,$C32,10+3*MIN(F$3,$D$2-1)))))</f>
        <v/>
      </c>
      <c r="G32" s="121">
        <f>IF(OR($C32="",$B$2="",$D$2=0),0,IF(G$3&lt;0,0,N(INDEX('CURVA PREVISION'!$A$1:$KZ$3000,$C32,10+3*MIN(G$3,$D$2-1)))))</f>
        <v/>
      </c>
      <c r="H32" s="121">
        <f>IF(OR($C32="",$B$2="",$D$2=0),0,IF(H$3&lt;0,0,N(INDEX('CURVA PREVISION'!$A$1:$KZ$3000,$C32,10+3*MIN(H$3,$D$2-1)))))</f>
        <v/>
      </c>
      <c r="I32" s="121">
        <f>IF(OR($C32="",$B$2="",$D$2=0),0,IF(I$3&lt;0,0,N(INDEX('CURVA PREVISION'!$A$1:$KZ$3000,$C32,10+3*MIN(I$3,$D$2-1)))))</f>
        <v/>
      </c>
      <c r="J32" s="121">
        <f>IF(OR($C32="",$B$2="",$D$2=0),0,IF(J$3&lt;0,0,N(INDEX('CURVA PREVISION'!$A$1:$KZ$3000,$C32,10+3*MIN(J$3,$D$2-1)))))</f>
        <v/>
      </c>
      <c r="K32" s="121">
        <f>IF(OR($C32="",$B$2="",$D$2=0),0,IF(K$3&lt;0,0,N(INDEX('CURVA PREVISION'!$A$1:$KZ$3000,$C32,10+3*MIN(K$3,$D$2-1)))))</f>
        <v/>
      </c>
      <c r="L32" s="121">
        <f>IF(OR($C32="",$B$2="",$D$2=0),0,IF(L$3&lt;0,0,N(INDEX('CURVA PREVISION'!$A$1:$KZ$3000,$C32,10+3*MIN(L$3,$D$2-1)))))</f>
        <v/>
      </c>
      <c r="M32" s="121">
        <f>IF(OR($C32="",$B$2="",$D$2=0),0,IF(M$3&lt;0,0,N(INDEX('CURVA PREVISION'!$A$1:$KZ$3000,$C32,10+3*MIN(M$3,$D$2-1)))))</f>
        <v/>
      </c>
      <c r="N32" s="121">
        <f>IF(OR($C32="",$B$2="",$D$2=0),0,IF(N$3&lt;0,0,N(INDEX('CURVA PREVISION'!$A$1:$KZ$3000,$C32,10+3*MIN(N$3,$D$2-1)))))</f>
        <v/>
      </c>
      <c r="O32" s="121">
        <f>IF(OR($C32="",$B$2="",$D$2=0),0,IF(O$3&lt;0,0,N(INDEX('CURVA PREVISION'!$A$1:$KZ$3000,$C32,10+3*MIN(O$3,$D$2-1)))))</f>
        <v/>
      </c>
      <c r="P32" s="121">
        <f>IF(OR($C32="",$B$2="",$D$2=0),0,IF(P$3&lt;0,0,N(INDEX('CURVA PREVISION'!$A$1:$KZ$3000,$C32,10+3*MIN(P$3,$D$2-1)))))</f>
        <v/>
      </c>
      <c r="Q32" s="121">
        <f>IF(OR($C32="",$B$2="",$D$2=0),0,IF(Q$3&lt;0,0,N(INDEX('CURVA PREVISION'!$A$1:$KZ$3000,$C32,10+3*MIN(Q$3,$D$2-1)))))</f>
        <v/>
      </c>
      <c r="R32" s="121">
        <f>IF(OR($C32="",$B$2="",$D$2=0),0,IF(R$3&lt;0,0,N(INDEX('CURVA PREVISION'!$A$1:$KZ$3000,$C32,10+3*MIN(R$3,$D$2-1)))))</f>
        <v/>
      </c>
      <c r="S32" s="121">
        <f>IF(OR($C32="",$B$2="",$D$2=0),0,IF(S$3&lt;0,0,N(INDEX('CURVA PREVISION'!$A$1:$KZ$3000,$C32,10+3*MIN(S$3,$D$2-1)))))</f>
        <v/>
      </c>
      <c r="T32" s="121">
        <f>IF(OR($C32="",$B$2="",$D$2=0),0,IF(T$3&lt;0,0,N(INDEX('CURVA PREVISION'!$A$1:$KZ$3000,$C32,10+3*MIN(T$3,$D$2-1)))))</f>
        <v/>
      </c>
      <c r="U32" s="121">
        <f>IF(OR($C32="",$B$2="",$D$2=0),0,IF(U$3&lt;0,0,N(INDEX('CURVA PREVISION'!$A$1:$KZ$3000,$C32,10+3*MIN(U$3,$D$2-1)))))</f>
        <v/>
      </c>
      <c r="V32" s="121">
        <f>IF(OR($C32="",$B$2="",$D$2=0),0,IF(V$3&lt;0,0,N(INDEX('CURVA PREVISION'!$A$1:$KZ$3000,$C32,10+3*MIN(V$3,$D$2-1)))))</f>
        <v/>
      </c>
      <c r="W32" s="121">
        <f>IF(OR($C32="",$B$2="",$D$2=0),0,IF(W$3&lt;0,0,N(INDEX('CURVA PREVISION'!$A$1:$KZ$3000,$C32,10+3*MIN(W$3,$D$2-1)))))</f>
        <v/>
      </c>
      <c r="X32" s="121">
        <f>IF(OR($C32="",$B$2="",$D$2=0),0,IF(X$3&lt;0,0,N(INDEX('CURVA PREVISION'!$A$1:$KZ$3000,$C32,10+3*MIN(X$3,$D$2-1)))))</f>
        <v/>
      </c>
      <c r="Y32" s="121">
        <f>IF(OR($C32="",$B$2="",$D$2=0),0,IF(Y$3&lt;0,0,N(INDEX('CURVA PREVISION'!$A$1:$KZ$3000,$C32,10+3*MIN(Y$3,$D$2-1)))))</f>
        <v/>
      </c>
      <c r="Z32" s="121">
        <f>IF(OR($C32="",$B$2="",$D$2=0),0,IF(Z$3&lt;0,0,N(INDEX('CURVA PREVISION'!$A$1:$KZ$3000,$C32,10+3*MIN(Z$3,$D$2-1)))))</f>
        <v/>
      </c>
      <c r="AA32" s="121">
        <f>IF(OR($C32="",$B$2="",$D$2=0),0,IF(AA$3&lt;0,0,N(INDEX('CURVA PREVISION'!$A$1:$KZ$3000,$C32,10+3*MIN(AA$3,$D$2-1)))))</f>
        <v/>
      </c>
      <c r="AB32" s="121">
        <f>IF(OR($C32="",$B$2="",$D$2=0),0,IF(AB$3&lt;0,0,N(INDEX('CURVA PREVISION'!$A$1:$KZ$3000,$C32,10+3*MIN(AB$3,$D$2-1)))))</f>
        <v/>
      </c>
      <c r="AC32" s="121">
        <f>IF(OR($C32="",$B$2="",$D$2=0),0,IF(AC$3&lt;0,0,N(INDEX('CURVA PREVISION'!$A$1:$KZ$3000,$C32,10+3*MIN(AC$3,$D$2-1)))))</f>
        <v/>
      </c>
      <c r="AD32" s="121">
        <f>IF(OR($C32="",$B$2="",$D$2=0),0,IF(AD$3&lt;0,0,N(INDEX('CURVA PREVISION'!$A$1:$KZ$3000,$C32,10+3*MIN(AD$3,$D$2-1)))))</f>
        <v/>
      </c>
      <c r="AE32" s="121">
        <f>IF(OR($C32="",$B$2="",$D$2=0),0,IF(AE$3&lt;0,0,N(INDEX('CURVA PREVISION'!$A$1:$KZ$3000,$C32,10+3*MIN(AE$3,$D$2-1)))))</f>
        <v/>
      </c>
      <c r="AF32" s="121">
        <f>IF(OR($C32="",$B$2="",$D$2=0),0,IF(AF$3&lt;0,0,N(INDEX('CURVA PREVISION'!$A$1:$KZ$3000,$C32,10+3*MIN(AF$3,$D$2-1)))))</f>
        <v/>
      </c>
      <c r="AG32" s="121">
        <f>IF(OR($C32="",$B$2="",$D$2=0),0,IF(AG$3&lt;0,0,N(INDEX('CURVA PREVISION'!$A$1:$KZ$3000,$C32,10+3*MIN(AG$3,$D$2-1)))))</f>
        <v/>
      </c>
      <c r="AH32" s="121">
        <f>IF(OR($C32="",$B$2="",$D$2=0),0,IF(AH$3&lt;0,0,N(INDEX('CURVA PREVISION'!$A$1:$KZ$3000,$C32,10+3*MIN(AH$3,$D$2-1)))))</f>
        <v/>
      </c>
      <c r="AI32" s="121">
        <f>IF(OR($C32="",$B$2="",$D$2=0),0,IF(AI$3&lt;0,0,N(INDEX('CURVA PREVISION'!$A$1:$KZ$3000,$C32,10+3*MIN(AI$3,$D$2-1)))))</f>
        <v/>
      </c>
      <c r="AJ32" s="121">
        <f>IF(OR($C32="",$B$2="",$D$2=0),0,IF(AJ$3&lt;0,0,N(INDEX('CURVA PREVISION'!$A$1:$KZ$3000,$C32,10+3*MIN(AJ$3,$D$2-1)))))</f>
        <v/>
      </c>
      <c r="AK32" s="121">
        <f>IF(OR($C32="",$B$2="",$D$2=0),0,IF(AK$3&lt;0,0,N(INDEX('CURVA PREVISION'!$A$1:$KZ$3000,$C32,10+3*MIN(AK$3,$D$2-1)))))</f>
        <v/>
      </c>
      <c r="AL32" s="121">
        <f>IF(OR($C32="",$B$2="",$D$2=0),0,IF(AL$3&lt;0,0,N(INDEX('CURVA PREVISION'!$A$1:$KZ$3000,$C32,10+3*MIN(AL$3,$D$2-1)))))</f>
        <v/>
      </c>
      <c r="AM32" s="121">
        <f>IF(OR($C32="",$B$2="",$D$2=0),0,IF(AM$3&lt;0,0,N(INDEX('CURVA PREVISION'!$A$1:$KZ$3000,$C32,10+3*MIN(AM$3,$D$2-1)))))</f>
        <v/>
      </c>
      <c r="AN32" s="121">
        <f>IF(OR($C32="",$B$2="",$D$2=0),0,IF(AN$3&lt;0,0,N(INDEX('CURVA PREVISION'!$A$1:$KZ$3000,$C32,10+3*MIN(AN$3,$D$2-1)))))</f>
        <v/>
      </c>
      <c r="AO32" s="121">
        <f>IF(OR($C32="",$B$2="",$D$2=0),0,IF(AO$3&lt;0,0,N(INDEX('CURVA PREVISION'!$A$1:$KZ$3000,$C32,10+3*MIN(AO$3,$D$2-1)))))</f>
        <v/>
      </c>
      <c r="AP32" s="121">
        <f>IF(OR($C32="",$B$2="",$D$2=0),0,IF(AP$3&lt;0,0,N(INDEX('CURVA PREVISION'!$A$1:$KZ$3000,$C32,10+3*MIN(AP$3,$D$2-1)))))</f>
        <v/>
      </c>
      <c r="AQ32" s="121">
        <f>IF(OR($C32="",$B$2="",$D$2=0),0,IF(AQ$3&lt;0,0,N(INDEX('CURVA PREVISION'!$A$1:$KZ$3000,$C32,10+3*MIN(AQ$3,$D$2-1)))))</f>
        <v/>
      </c>
      <c r="AR32" s="121">
        <f>IF(OR($C32="",$B$2="",$D$2=0),0,IF(AR$3&lt;0,0,N(INDEX('CURVA PREVISION'!$A$1:$KZ$3000,$C32,10+3*MIN(AR$3,$D$2-1)))))</f>
        <v/>
      </c>
      <c r="AS32" s="121">
        <f>IF(OR($C32="",$B$2="",$D$2=0),0,IF(AS$3&lt;0,0,N(INDEX('CURVA PREVISION'!$A$1:$KZ$3000,$C32,10+3*MIN(AS$3,$D$2-1)))))</f>
        <v/>
      </c>
      <c r="AT32" s="121">
        <f>IF(OR($C32="",$B$2="",$D$2=0),0,IF(AT$3&lt;0,0,N(INDEX('CURVA PREVISION'!$A$1:$KZ$3000,$C32,10+3*MIN(AT$3,$D$2-1)))))</f>
        <v/>
      </c>
      <c r="AU32" s="121">
        <f>IF(OR($C32="",$B$2="",$D$2=0),0,IF(AU$3&lt;0,0,N(INDEX('CURVA PREVISION'!$A$1:$KZ$3000,$C32,10+3*MIN(AU$3,$D$2-1)))))</f>
        <v/>
      </c>
      <c r="AV32" s="121">
        <f>IF(OR($C32="",$B$2="",$D$2=0),0,IF(AV$3&lt;0,0,N(INDEX('CURVA PREVISION'!$A$1:$KZ$3000,$C32,10+3*MIN(AV$3,$D$2-1)))))</f>
        <v/>
      </c>
      <c r="AW32" s="121">
        <f>IF(OR($C32="",$B$2="",$D$2=0),0,IF(AW$3&lt;0,0,N(INDEX('CURVA PREVISION'!$A$1:$KZ$3000,$C32,10+3*MIN(AW$3,$D$2-1)))))</f>
        <v/>
      </c>
      <c r="AX32" s="121">
        <f>IF(OR($C32="",$B$2="",$D$2=0),0,IF(AX$3&lt;0,0,N(INDEX('CURVA PREVISION'!$A$1:$KZ$3000,$C32,10+3*MIN(AX$3,$D$2-1)))))</f>
        <v/>
      </c>
      <c r="AY32" s="121">
        <f>IF(OR($C32="",$B$2="",$D$2=0),0,IF(AY$3&lt;0,0,N(INDEX('CURVA PREVISION'!$A$1:$KZ$3000,$C32,10+3*MIN(AY$3,$D$2-1)))))</f>
        <v/>
      </c>
      <c r="AZ32" s="121">
        <f>IF(OR($C32="",$B$2="",$D$2=0),0,IF(AZ$3&lt;0,0,N(INDEX('CURVA PREVISION'!$A$1:$KZ$3000,$C32,10+3*MIN(AZ$3,$D$2-1)))))</f>
        <v/>
      </c>
      <c r="BA32" s="121">
        <f>IF(OR($C32="",$B$2="",$D$2=0),0,IF(BA$3&lt;0,0,N(INDEX('CURVA PREVISION'!$A$1:$KZ$3000,$C32,10+3*MIN(BA$3,$D$2-1)))))</f>
        <v/>
      </c>
      <c r="BB32" s="121">
        <f>IF(OR($C32="",$B$2="",$D$2=0),0,IF(BB$3&lt;0,0,N(INDEX('CURVA PREVISION'!$A$1:$KZ$3000,$C32,10+3*MIN(BB$3,$D$2-1)))))</f>
        <v/>
      </c>
      <c r="BC32" s="121">
        <f>IF(OR($C32="",$B$2="",$D$2=0),0,IF(BC$3&lt;0,0,N(INDEX('CURVA PREVISION'!$A$1:$KZ$3000,$C32,10+3*MIN(BC$3,$D$2-1)))))</f>
        <v/>
      </c>
      <c r="BD32" s="121">
        <f>IF(OR($C32="",$B$2="",$D$2=0),0,IF(BD$3&lt;0,0,N(INDEX('CURVA PREVISION'!$A$1:$KZ$3000,$C32,10+3*MIN(BD$3,$D$2-1)))))</f>
        <v/>
      </c>
      <c r="BE32" s="121">
        <f>IF(OR($C32="",$B$2="",$D$2=0),0,IF(BE$3&lt;0,0,N(INDEX('CURVA PREVISION'!$A$1:$KZ$3000,$C32,10+3*MIN(BE$3,$D$2-1)))))</f>
        <v/>
      </c>
      <c r="BF32" s="121">
        <f>IF(OR($C32="",$B$2="",$D$2=0),0,IF(BF$3&lt;0,0,N(INDEX('CURVA PREVISION'!$A$1:$KZ$3000,$C32,10+3*MIN(BF$3,$D$2-1)))))</f>
        <v/>
      </c>
      <c r="BG32" s="121">
        <f>IF(OR($C32="",$B$2="",$D$2=0),0,IF(BG$3&lt;0,0,N(INDEX('CURVA PREVISION'!$A$1:$KZ$3000,$C32,10+3*MIN(BG$3,$D$2-1)))))</f>
        <v/>
      </c>
      <c r="BH32" s="121">
        <f>IF(OR($C32="",$B$2="",$D$2=0),0,IF(BH$3&lt;0,0,N(INDEX('CURVA PREVISION'!$A$1:$KZ$3000,$C32,10+3*MIN(BH$3,$D$2-1)))))</f>
        <v/>
      </c>
      <c r="BI32" s="121">
        <f>IF(OR($C32="",$B$2="",$D$2=0),0,IF(BI$3&lt;0,0,N(INDEX('CURVA PREVISION'!$A$1:$KZ$3000,$C32,10+3*MIN(BI$3,$D$2-1)))))</f>
        <v/>
      </c>
      <c r="BJ32" s="121">
        <f>IF(OR($C32="",$B$2="",$D$2=0),0,IF(BJ$3&lt;0,0,N(INDEX('CURVA PREVISION'!$A$1:$KZ$3000,$C32,10+3*MIN(BJ$3,$D$2-1)))))</f>
        <v/>
      </c>
      <c r="BK32" s="121">
        <f>IF(OR($C32="",$B$2="",$D$2=0),0,IF(BK$3&lt;0,0,N(INDEX('CURVA PREVISION'!$A$1:$KZ$3000,$C32,10+3*MIN(BK$3,$D$2-1)))))</f>
        <v/>
      </c>
      <c r="BL32" s="121">
        <f>IF(OR($C32="",$B$2="",$D$2=0),0,IF(BL$3&lt;0,0,N(INDEX('CURVA PREVISION'!$A$1:$KZ$3000,$C32,10+3*MIN(BL$3,$D$2-1)))))</f>
        <v/>
      </c>
      <c r="BM32" s="121">
        <f>IF(OR($C32="",$B$2="",$D$2=0),0,IF(BM$3&lt;0,0,N(INDEX('CURVA PREVISION'!$A$1:$KZ$3000,$C32,10+3*MIN(BM$3,$D$2-1)))))</f>
        <v/>
      </c>
      <c r="BN32" s="121">
        <f>IF(OR($C32="",$B$2="",$D$2=0),0,IF(BN$3&lt;0,0,N(INDEX('CURVA PREVISION'!$A$1:$KZ$3000,$C32,10+3*MIN(BN$3,$D$2-1)))))</f>
        <v/>
      </c>
      <c r="BO32" s="121">
        <f>IF(OR($C32="",$B$2="",$D$2=0),0,IF(BO$3&lt;0,0,N(INDEX('CURVA PREVISION'!$A$1:$KZ$3000,$C32,10+3*MIN(BO$3,$D$2-1)))))</f>
        <v/>
      </c>
      <c r="BP32" s="121">
        <f>IF(OR($C32="",$B$2="",$D$2=0),0,IF(BP$3&lt;0,0,N(INDEX('CURVA PREVISION'!$A$1:$KZ$3000,$C32,10+3*MIN(BP$3,$D$2-1)))))</f>
        <v/>
      </c>
      <c r="BQ32" s="121">
        <f>IF(OR($C32="",$B$2="",$D$2=0),0,IF(BQ$3&lt;0,0,N(INDEX('CURVA PREVISION'!$A$1:$KZ$3000,$C32,10+3*MIN(BQ$3,$D$2-1)))))</f>
        <v/>
      </c>
      <c r="BR32" s="121">
        <f>IF(OR($C32="",$B$2="",$D$2=0),0,IF(BR$3&lt;0,0,N(INDEX('CURVA PREVISION'!$A$1:$KZ$3000,$C32,10+3*MIN(BR$3,$D$2-1)))))</f>
        <v/>
      </c>
      <c r="BS32" s="121">
        <f>IF(OR($C32="",$B$2="",$D$2=0),0,IF(BS$3&lt;0,0,N(INDEX('CURVA PREVISION'!$A$1:$KZ$3000,$C32,10+3*MIN(BS$3,$D$2-1)))))</f>
        <v/>
      </c>
      <c r="BT32" s="121">
        <f>IF(OR($C32="",$B$2="",$D$2=0),0,IF(BT$3&lt;0,0,N(INDEX('CURVA PREVISION'!$A$1:$KZ$3000,$C32,10+3*MIN(BT$3,$D$2-1)))))</f>
        <v/>
      </c>
      <c r="BU32" s="121">
        <f>IF(OR($C32="",$B$2="",$D$2=0),0,IF(BU$3&lt;0,0,N(INDEX('CURVA PREVISION'!$A$1:$KZ$3000,$C32,10+3*MIN(BU$3,$D$2-1)))))</f>
        <v/>
      </c>
      <c r="BV32" s="121">
        <f>IF(OR($C32="",$B$2="",$D$2=0),0,IF(BV$3&lt;0,0,N(INDEX('CURVA PREVISION'!$A$1:$KZ$3000,$C32,10+3*MIN(BV$3,$D$2-1)))))</f>
        <v/>
      </c>
      <c r="BW32" s="121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8">
        <f>IFERROR(MATCH(A33,'CURVA PREVISION'!$B$1:$B$3000,0),"")</f>
        <v/>
      </c>
      <c r="D33" s="121">
        <f>IF(OR($C33="",$B$2="",$D$2=0),0,IF(D$3&lt;0,0,N(INDEX('CURVA PREVISION'!$A$1:$KZ$3000,$C33,10+3*MIN(D$3,$D$2-1)))))</f>
        <v/>
      </c>
      <c r="E33" s="121">
        <f>IF(OR($C33="",$B$2="",$D$2=0),0,IF(E$3&lt;0,0,N(INDEX('CURVA PREVISION'!$A$1:$KZ$3000,$C33,10+3*MIN(E$3,$D$2-1)))))</f>
        <v/>
      </c>
      <c r="F33" s="121">
        <f>IF(OR($C33="",$B$2="",$D$2=0),0,IF(F$3&lt;0,0,N(INDEX('CURVA PREVISION'!$A$1:$KZ$3000,$C33,10+3*MIN(F$3,$D$2-1)))))</f>
        <v/>
      </c>
      <c r="G33" s="121">
        <f>IF(OR($C33="",$B$2="",$D$2=0),0,IF(G$3&lt;0,0,N(INDEX('CURVA PREVISION'!$A$1:$KZ$3000,$C33,10+3*MIN(G$3,$D$2-1)))))</f>
        <v/>
      </c>
      <c r="H33" s="121">
        <f>IF(OR($C33="",$B$2="",$D$2=0),0,IF(H$3&lt;0,0,N(INDEX('CURVA PREVISION'!$A$1:$KZ$3000,$C33,10+3*MIN(H$3,$D$2-1)))))</f>
        <v/>
      </c>
      <c r="I33" s="121">
        <f>IF(OR($C33="",$B$2="",$D$2=0),0,IF(I$3&lt;0,0,N(INDEX('CURVA PREVISION'!$A$1:$KZ$3000,$C33,10+3*MIN(I$3,$D$2-1)))))</f>
        <v/>
      </c>
      <c r="J33" s="121">
        <f>IF(OR($C33="",$B$2="",$D$2=0),0,IF(J$3&lt;0,0,N(INDEX('CURVA PREVISION'!$A$1:$KZ$3000,$C33,10+3*MIN(J$3,$D$2-1)))))</f>
        <v/>
      </c>
      <c r="K33" s="121">
        <f>IF(OR($C33="",$B$2="",$D$2=0),0,IF(K$3&lt;0,0,N(INDEX('CURVA PREVISION'!$A$1:$KZ$3000,$C33,10+3*MIN(K$3,$D$2-1)))))</f>
        <v/>
      </c>
      <c r="L33" s="121">
        <f>IF(OR($C33="",$B$2="",$D$2=0),0,IF(L$3&lt;0,0,N(INDEX('CURVA PREVISION'!$A$1:$KZ$3000,$C33,10+3*MIN(L$3,$D$2-1)))))</f>
        <v/>
      </c>
      <c r="M33" s="121">
        <f>IF(OR($C33="",$B$2="",$D$2=0),0,IF(M$3&lt;0,0,N(INDEX('CURVA PREVISION'!$A$1:$KZ$3000,$C33,10+3*MIN(M$3,$D$2-1)))))</f>
        <v/>
      </c>
      <c r="N33" s="121">
        <f>IF(OR($C33="",$B$2="",$D$2=0),0,IF(N$3&lt;0,0,N(INDEX('CURVA PREVISION'!$A$1:$KZ$3000,$C33,10+3*MIN(N$3,$D$2-1)))))</f>
        <v/>
      </c>
      <c r="O33" s="121">
        <f>IF(OR($C33="",$B$2="",$D$2=0),0,IF(O$3&lt;0,0,N(INDEX('CURVA PREVISION'!$A$1:$KZ$3000,$C33,10+3*MIN(O$3,$D$2-1)))))</f>
        <v/>
      </c>
      <c r="P33" s="121">
        <f>IF(OR($C33="",$B$2="",$D$2=0),0,IF(P$3&lt;0,0,N(INDEX('CURVA PREVISION'!$A$1:$KZ$3000,$C33,10+3*MIN(P$3,$D$2-1)))))</f>
        <v/>
      </c>
      <c r="Q33" s="121">
        <f>IF(OR($C33="",$B$2="",$D$2=0),0,IF(Q$3&lt;0,0,N(INDEX('CURVA PREVISION'!$A$1:$KZ$3000,$C33,10+3*MIN(Q$3,$D$2-1)))))</f>
        <v/>
      </c>
      <c r="R33" s="121">
        <f>IF(OR($C33="",$B$2="",$D$2=0),0,IF(R$3&lt;0,0,N(INDEX('CURVA PREVISION'!$A$1:$KZ$3000,$C33,10+3*MIN(R$3,$D$2-1)))))</f>
        <v/>
      </c>
      <c r="S33" s="121">
        <f>IF(OR($C33="",$B$2="",$D$2=0),0,IF(S$3&lt;0,0,N(INDEX('CURVA PREVISION'!$A$1:$KZ$3000,$C33,10+3*MIN(S$3,$D$2-1)))))</f>
        <v/>
      </c>
      <c r="T33" s="121">
        <f>IF(OR($C33="",$B$2="",$D$2=0),0,IF(T$3&lt;0,0,N(INDEX('CURVA PREVISION'!$A$1:$KZ$3000,$C33,10+3*MIN(T$3,$D$2-1)))))</f>
        <v/>
      </c>
      <c r="U33" s="121">
        <f>IF(OR($C33="",$B$2="",$D$2=0),0,IF(U$3&lt;0,0,N(INDEX('CURVA PREVISION'!$A$1:$KZ$3000,$C33,10+3*MIN(U$3,$D$2-1)))))</f>
        <v/>
      </c>
      <c r="V33" s="121">
        <f>IF(OR($C33="",$B$2="",$D$2=0),0,IF(V$3&lt;0,0,N(INDEX('CURVA PREVISION'!$A$1:$KZ$3000,$C33,10+3*MIN(V$3,$D$2-1)))))</f>
        <v/>
      </c>
      <c r="W33" s="121">
        <f>IF(OR($C33="",$B$2="",$D$2=0),0,IF(W$3&lt;0,0,N(INDEX('CURVA PREVISION'!$A$1:$KZ$3000,$C33,10+3*MIN(W$3,$D$2-1)))))</f>
        <v/>
      </c>
      <c r="X33" s="121">
        <f>IF(OR($C33="",$B$2="",$D$2=0),0,IF(X$3&lt;0,0,N(INDEX('CURVA PREVISION'!$A$1:$KZ$3000,$C33,10+3*MIN(X$3,$D$2-1)))))</f>
        <v/>
      </c>
      <c r="Y33" s="121">
        <f>IF(OR($C33="",$B$2="",$D$2=0),0,IF(Y$3&lt;0,0,N(INDEX('CURVA PREVISION'!$A$1:$KZ$3000,$C33,10+3*MIN(Y$3,$D$2-1)))))</f>
        <v/>
      </c>
      <c r="Z33" s="121">
        <f>IF(OR($C33="",$B$2="",$D$2=0),0,IF(Z$3&lt;0,0,N(INDEX('CURVA PREVISION'!$A$1:$KZ$3000,$C33,10+3*MIN(Z$3,$D$2-1)))))</f>
        <v/>
      </c>
      <c r="AA33" s="121">
        <f>IF(OR($C33="",$B$2="",$D$2=0),0,IF(AA$3&lt;0,0,N(INDEX('CURVA PREVISION'!$A$1:$KZ$3000,$C33,10+3*MIN(AA$3,$D$2-1)))))</f>
        <v/>
      </c>
      <c r="AB33" s="121">
        <f>IF(OR($C33="",$B$2="",$D$2=0),0,IF(AB$3&lt;0,0,N(INDEX('CURVA PREVISION'!$A$1:$KZ$3000,$C33,10+3*MIN(AB$3,$D$2-1)))))</f>
        <v/>
      </c>
      <c r="AC33" s="121">
        <f>IF(OR($C33="",$B$2="",$D$2=0),0,IF(AC$3&lt;0,0,N(INDEX('CURVA PREVISION'!$A$1:$KZ$3000,$C33,10+3*MIN(AC$3,$D$2-1)))))</f>
        <v/>
      </c>
      <c r="AD33" s="121">
        <f>IF(OR($C33="",$B$2="",$D$2=0),0,IF(AD$3&lt;0,0,N(INDEX('CURVA PREVISION'!$A$1:$KZ$3000,$C33,10+3*MIN(AD$3,$D$2-1)))))</f>
        <v/>
      </c>
      <c r="AE33" s="121">
        <f>IF(OR($C33="",$B$2="",$D$2=0),0,IF(AE$3&lt;0,0,N(INDEX('CURVA PREVISION'!$A$1:$KZ$3000,$C33,10+3*MIN(AE$3,$D$2-1)))))</f>
        <v/>
      </c>
      <c r="AF33" s="121">
        <f>IF(OR($C33="",$B$2="",$D$2=0),0,IF(AF$3&lt;0,0,N(INDEX('CURVA PREVISION'!$A$1:$KZ$3000,$C33,10+3*MIN(AF$3,$D$2-1)))))</f>
        <v/>
      </c>
      <c r="AG33" s="121">
        <f>IF(OR($C33="",$B$2="",$D$2=0),0,IF(AG$3&lt;0,0,N(INDEX('CURVA PREVISION'!$A$1:$KZ$3000,$C33,10+3*MIN(AG$3,$D$2-1)))))</f>
        <v/>
      </c>
      <c r="AH33" s="121">
        <f>IF(OR($C33="",$B$2="",$D$2=0),0,IF(AH$3&lt;0,0,N(INDEX('CURVA PREVISION'!$A$1:$KZ$3000,$C33,10+3*MIN(AH$3,$D$2-1)))))</f>
        <v/>
      </c>
      <c r="AI33" s="121">
        <f>IF(OR($C33="",$B$2="",$D$2=0),0,IF(AI$3&lt;0,0,N(INDEX('CURVA PREVISION'!$A$1:$KZ$3000,$C33,10+3*MIN(AI$3,$D$2-1)))))</f>
        <v/>
      </c>
      <c r="AJ33" s="121">
        <f>IF(OR($C33="",$B$2="",$D$2=0),0,IF(AJ$3&lt;0,0,N(INDEX('CURVA PREVISION'!$A$1:$KZ$3000,$C33,10+3*MIN(AJ$3,$D$2-1)))))</f>
        <v/>
      </c>
      <c r="AK33" s="121">
        <f>IF(OR($C33="",$B$2="",$D$2=0),0,IF(AK$3&lt;0,0,N(INDEX('CURVA PREVISION'!$A$1:$KZ$3000,$C33,10+3*MIN(AK$3,$D$2-1)))))</f>
        <v/>
      </c>
      <c r="AL33" s="121">
        <f>IF(OR($C33="",$B$2="",$D$2=0),0,IF(AL$3&lt;0,0,N(INDEX('CURVA PREVISION'!$A$1:$KZ$3000,$C33,10+3*MIN(AL$3,$D$2-1)))))</f>
        <v/>
      </c>
      <c r="AM33" s="121">
        <f>IF(OR($C33="",$B$2="",$D$2=0),0,IF(AM$3&lt;0,0,N(INDEX('CURVA PREVISION'!$A$1:$KZ$3000,$C33,10+3*MIN(AM$3,$D$2-1)))))</f>
        <v/>
      </c>
      <c r="AN33" s="121">
        <f>IF(OR($C33="",$B$2="",$D$2=0),0,IF(AN$3&lt;0,0,N(INDEX('CURVA PREVISION'!$A$1:$KZ$3000,$C33,10+3*MIN(AN$3,$D$2-1)))))</f>
        <v/>
      </c>
      <c r="AO33" s="121">
        <f>IF(OR($C33="",$B$2="",$D$2=0),0,IF(AO$3&lt;0,0,N(INDEX('CURVA PREVISION'!$A$1:$KZ$3000,$C33,10+3*MIN(AO$3,$D$2-1)))))</f>
        <v/>
      </c>
      <c r="AP33" s="121">
        <f>IF(OR($C33="",$B$2="",$D$2=0),0,IF(AP$3&lt;0,0,N(INDEX('CURVA PREVISION'!$A$1:$KZ$3000,$C33,10+3*MIN(AP$3,$D$2-1)))))</f>
        <v/>
      </c>
      <c r="AQ33" s="121">
        <f>IF(OR($C33="",$B$2="",$D$2=0),0,IF(AQ$3&lt;0,0,N(INDEX('CURVA PREVISION'!$A$1:$KZ$3000,$C33,10+3*MIN(AQ$3,$D$2-1)))))</f>
        <v/>
      </c>
      <c r="AR33" s="121">
        <f>IF(OR($C33="",$B$2="",$D$2=0),0,IF(AR$3&lt;0,0,N(INDEX('CURVA PREVISION'!$A$1:$KZ$3000,$C33,10+3*MIN(AR$3,$D$2-1)))))</f>
        <v/>
      </c>
      <c r="AS33" s="121">
        <f>IF(OR($C33="",$B$2="",$D$2=0),0,IF(AS$3&lt;0,0,N(INDEX('CURVA PREVISION'!$A$1:$KZ$3000,$C33,10+3*MIN(AS$3,$D$2-1)))))</f>
        <v/>
      </c>
      <c r="AT33" s="121">
        <f>IF(OR($C33="",$B$2="",$D$2=0),0,IF(AT$3&lt;0,0,N(INDEX('CURVA PREVISION'!$A$1:$KZ$3000,$C33,10+3*MIN(AT$3,$D$2-1)))))</f>
        <v/>
      </c>
      <c r="AU33" s="121">
        <f>IF(OR($C33="",$B$2="",$D$2=0),0,IF(AU$3&lt;0,0,N(INDEX('CURVA PREVISION'!$A$1:$KZ$3000,$C33,10+3*MIN(AU$3,$D$2-1)))))</f>
        <v/>
      </c>
      <c r="AV33" s="121">
        <f>IF(OR($C33="",$B$2="",$D$2=0),0,IF(AV$3&lt;0,0,N(INDEX('CURVA PREVISION'!$A$1:$KZ$3000,$C33,10+3*MIN(AV$3,$D$2-1)))))</f>
        <v/>
      </c>
      <c r="AW33" s="121">
        <f>IF(OR($C33="",$B$2="",$D$2=0),0,IF(AW$3&lt;0,0,N(INDEX('CURVA PREVISION'!$A$1:$KZ$3000,$C33,10+3*MIN(AW$3,$D$2-1)))))</f>
        <v/>
      </c>
      <c r="AX33" s="121">
        <f>IF(OR($C33="",$B$2="",$D$2=0),0,IF(AX$3&lt;0,0,N(INDEX('CURVA PREVISION'!$A$1:$KZ$3000,$C33,10+3*MIN(AX$3,$D$2-1)))))</f>
        <v/>
      </c>
      <c r="AY33" s="121">
        <f>IF(OR($C33="",$B$2="",$D$2=0),0,IF(AY$3&lt;0,0,N(INDEX('CURVA PREVISION'!$A$1:$KZ$3000,$C33,10+3*MIN(AY$3,$D$2-1)))))</f>
        <v/>
      </c>
      <c r="AZ33" s="121">
        <f>IF(OR($C33="",$B$2="",$D$2=0),0,IF(AZ$3&lt;0,0,N(INDEX('CURVA PREVISION'!$A$1:$KZ$3000,$C33,10+3*MIN(AZ$3,$D$2-1)))))</f>
        <v/>
      </c>
      <c r="BA33" s="121">
        <f>IF(OR($C33="",$B$2="",$D$2=0),0,IF(BA$3&lt;0,0,N(INDEX('CURVA PREVISION'!$A$1:$KZ$3000,$C33,10+3*MIN(BA$3,$D$2-1)))))</f>
        <v/>
      </c>
      <c r="BB33" s="121">
        <f>IF(OR($C33="",$B$2="",$D$2=0),0,IF(BB$3&lt;0,0,N(INDEX('CURVA PREVISION'!$A$1:$KZ$3000,$C33,10+3*MIN(BB$3,$D$2-1)))))</f>
        <v/>
      </c>
      <c r="BC33" s="121">
        <f>IF(OR($C33="",$B$2="",$D$2=0),0,IF(BC$3&lt;0,0,N(INDEX('CURVA PREVISION'!$A$1:$KZ$3000,$C33,10+3*MIN(BC$3,$D$2-1)))))</f>
        <v/>
      </c>
      <c r="BD33" s="121">
        <f>IF(OR($C33="",$B$2="",$D$2=0),0,IF(BD$3&lt;0,0,N(INDEX('CURVA PREVISION'!$A$1:$KZ$3000,$C33,10+3*MIN(BD$3,$D$2-1)))))</f>
        <v/>
      </c>
      <c r="BE33" s="121">
        <f>IF(OR($C33="",$B$2="",$D$2=0),0,IF(BE$3&lt;0,0,N(INDEX('CURVA PREVISION'!$A$1:$KZ$3000,$C33,10+3*MIN(BE$3,$D$2-1)))))</f>
        <v/>
      </c>
      <c r="BF33" s="121">
        <f>IF(OR($C33="",$B$2="",$D$2=0),0,IF(BF$3&lt;0,0,N(INDEX('CURVA PREVISION'!$A$1:$KZ$3000,$C33,10+3*MIN(BF$3,$D$2-1)))))</f>
        <v/>
      </c>
      <c r="BG33" s="121">
        <f>IF(OR($C33="",$B$2="",$D$2=0),0,IF(BG$3&lt;0,0,N(INDEX('CURVA PREVISION'!$A$1:$KZ$3000,$C33,10+3*MIN(BG$3,$D$2-1)))))</f>
        <v/>
      </c>
      <c r="BH33" s="121">
        <f>IF(OR($C33="",$B$2="",$D$2=0),0,IF(BH$3&lt;0,0,N(INDEX('CURVA PREVISION'!$A$1:$KZ$3000,$C33,10+3*MIN(BH$3,$D$2-1)))))</f>
        <v/>
      </c>
      <c r="BI33" s="121">
        <f>IF(OR($C33="",$B$2="",$D$2=0),0,IF(BI$3&lt;0,0,N(INDEX('CURVA PREVISION'!$A$1:$KZ$3000,$C33,10+3*MIN(BI$3,$D$2-1)))))</f>
        <v/>
      </c>
      <c r="BJ33" s="121">
        <f>IF(OR($C33="",$B$2="",$D$2=0),0,IF(BJ$3&lt;0,0,N(INDEX('CURVA PREVISION'!$A$1:$KZ$3000,$C33,10+3*MIN(BJ$3,$D$2-1)))))</f>
        <v/>
      </c>
      <c r="BK33" s="121">
        <f>IF(OR($C33="",$B$2="",$D$2=0),0,IF(BK$3&lt;0,0,N(INDEX('CURVA PREVISION'!$A$1:$KZ$3000,$C33,10+3*MIN(BK$3,$D$2-1)))))</f>
        <v/>
      </c>
      <c r="BL33" s="121">
        <f>IF(OR($C33="",$B$2="",$D$2=0),0,IF(BL$3&lt;0,0,N(INDEX('CURVA PREVISION'!$A$1:$KZ$3000,$C33,10+3*MIN(BL$3,$D$2-1)))))</f>
        <v/>
      </c>
      <c r="BM33" s="121">
        <f>IF(OR($C33="",$B$2="",$D$2=0),0,IF(BM$3&lt;0,0,N(INDEX('CURVA PREVISION'!$A$1:$KZ$3000,$C33,10+3*MIN(BM$3,$D$2-1)))))</f>
        <v/>
      </c>
      <c r="BN33" s="121">
        <f>IF(OR($C33="",$B$2="",$D$2=0),0,IF(BN$3&lt;0,0,N(INDEX('CURVA PREVISION'!$A$1:$KZ$3000,$C33,10+3*MIN(BN$3,$D$2-1)))))</f>
        <v/>
      </c>
      <c r="BO33" s="121">
        <f>IF(OR($C33="",$B$2="",$D$2=0),0,IF(BO$3&lt;0,0,N(INDEX('CURVA PREVISION'!$A$1:$KZ$3000,$C33,10+3*MIN(BO$3,$D$2-1)))))</f>
        <v/>
      </c>
      <c r="BP33" s="121">
        <f>IF(OR($C33="",$B$2="",$D$2=0),0,IF(BP$3&lt;0,0,N(INDEX('CURVA PREVISION'!$A$1:$KZ$3000,$C33,10+3*MIN(BP$3,$D$2-1)))))</f>
        <v/>
      </c>
      <c r="BQ33" s="121">
        <f>IF(OR($C33="",$B$2="",$D$2=0),0,IF(BQ$3&lt;0,0,N(INDEX('CURVA PREVISION'!$A$1:$KZ$3000,$C33,10+3*MIN(BQ$3,$D$2-1)))))</f>
        <v/>
      </c>
      <c r="BR33" s="121">
        <f>IF(OR($C33="",$B$2="",$D$2=0),0,IF(BR$3&lt;0,0,N(INDEX('CURVA PREVISION'!$A$1:$KZ$3000,$C33,10+3*MIN(BR$3,$D$2-1)))))</f>
        <v/>
      </c>
      <c r="BS33" s="121">
        <f>IF(OR($C33="",$B$2="",$D$2=0),0,IF(BS$3&lt;0,0,N(INDEX('CURVA PREVISION'!$A$1:$KZ$3000,$C33,10+3*MIN(BS$3,$D$2-1)))))</f>
        <v/>
      </c>
      <c r="BT33" s="121">
        <f>IF(OR($C33="",$B$2="",$D$2=0),0,IF(BT$3&lt;0,0,N(INDEX('CURVA PREVISION'!$A$1:$KZ$3000,$C33,10+3*MIN(BT$3,$D$2-1)))))</f>
        <v/>
      </c>
      <c r="BU33" s="121">
        <f>IF(OR($C33="",$B$2="",$D$2=0),0,IF(BU$3&lt;0,0,N(INDEX('CURVA PREVISION'!$A$1:$KZ$3000,$C33,10+3*MIN(BU$3,$D$2-1)))))</f>
        <v/>
      </c>
      <c r="BV33" s="121">
        <f>IF(OR($C33="",$B$2="",$D$2=0),0,IF(BV$3&lt;0,0,N(INDEX('CURVA PREVISION'!$A$1:$KZ$3000,$C33,10+3*MIN(BV$3,$D$2-1)))))</f>
        <v/>
      </c>
      <c r="BW33" s="121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8">
        <f>IFERROR(MATCH(A34,'CURVA PREVISION'!$B$1:$B$3000,0),"")</f>
        <v/>
      </c>
      <c r="D34" s="121">
        <f>IF(OR($C34="",$B$2="",$D$2=0),0,IF(D$3&lt;0,0,N(INDEX('CURVA PREVISION'!$A$1:$KZ$3000,$C34,10+3*MIN(D$3,$D$2-1)))))</f>
        <v/>
      </c>
      <c r="E34" s="121">
        <f>IF(OR($C34="",$B$2="",$D$2=0),0,IF(E$3&lt;0,0,N(INDEX('CURVA PREVISION'!$A$1:$KZ$3000,$C34,10+3*MIN(E$3,$D$2-1)))))</f>
        <v/>
      </c>
      <c r="F34" s="121">
        <f>IF(OR($C34="",$B$2="",$D$2=0),0,IF(F$3&lt;0,0,N(INDEX('CURVA PREVISION'!$A$1:$KZ$3000,$C34,10+3*MIN(F$3,$D$2-1)))))</f>
        <v/>
      </c>
      <c r="G34" s="121">
        <f>IF(OR($C34="",$B$2="",$D$2=0),0,IF(G$3&lt;0,0,N(INDEX('CURVA PREVISION'!$A$1:$KZ$3000,$C34,10+3*MIN(G$3,$D$2-1)))))</f>
        <v/>
      </c>
      <c r="H34" s="121">
        <f>IF(OR($C34="",$B$2="",$D$2=0),0,IF(H$3&lt;0,0,N(INDEX('CURVA PREVISION'!$A$1:$KZ$3000,$C34,10+3*MIN(H$3,$D$2-1)))))</f>
        <v/>
      </c>
      <c r="I34" s="121">
        <f>IF(OR($C34="",$B$2="",$D$2=0),0,IF(I$3&lt;0,0,N(INDEX('CURVA PREVISION'!$A$1:$KZ$3000,$C34,10+3*MIN(I$3,$D$2-1)))))</f>
        <v/>
      </c>
      <c r="J34" s="121">
        <f>IF(OR($C34="",$B$2="",$D$2=0),0,IF(J$3&lt;0,0,N(INDEX('CURVA PREVISION'!$A$1:$KZ$3000,$C34,10+3*MIN(J$3,$D$2-1)))))</f>
        <v/>
      </c>
      <c r="K34" s="121">
        <f>IF(OR($C34="",$B$2="",$D$2=0),0,IF(K$3&lt;0,0,N(INDEX('CURVA PREVISION'!$A$1:$KZ$3000,$C34,10+3*MIN(K$3,$D$2-1)))))</f>
        <v/>
      </c>
      <c r="L34" s="121">
        <f>IF(OR($C34="",$B$2="",$D$2=0),0,IF(L$3&lt;0,0,N(INDEX('CURVA PREVISION'!$A$1:$KZ$3000,$C34,10+3*MIN(L$3,$D$2-1)))))</f>
        <v/>
      </c>
      <c r="M34" s="121">
        <f>IF(OR($C34="",$B$2="",$D$2=0),0,IF(M$3&lt;0,0,N(INDEX('CURVA PREVISION'!$A$1:$KZ$3000,$C34,10+3*MIN(M$3,$D$2-1)))))</f>
        <v/>
      </c>
      <c r="N34" s="121">
        <f>IF(OR($C34="",$B$2="",$D$2=0),0,IF(N$3&lt;0,0,N(INDEX('CURVA PREVISION'!$A$1:$KZ$3000,$C34,10+3*MIN(N$3,$D$2-1)))))</f>
        <v/>
      </c>
      <c r="O34" s="121">
        <f>IF(OR($C34="",$B$2="",$D$2=0),0,IF(O$3&lt;0,0,N(INDEX('CURVA PREVISION'!$A$1:$KZ$3000,$C34,10+3*MIN(O$3,$D$2-1)))))</f>
        <v/>
      </c>
      <c r="P34" s="121">
        <f>IF(OR($C34="",$B$2="",$D$2=0),0,IF(P$3&lt;0,0,N(INDEX('CURVA PREVISION'!$A$1:$KZ$3000,$C34,10+3*MIN(P$3,$D$2-1)))))</f>
        <v/>
      </c>
      <c r="Q34" s="121">
        <f>IF(OR($C34="",$B$2="",$D$2=0),0,IF(Q$3&lt;0,0,N(INDEX('CURVA PREVISION'!$A$1:$KZ$3000,$C34,10+3*MIN(Q$3,$D$2-1)))))</f>
        <v/>
      </c>
      <c r="R34" s="121">
        <f>IF(OR($C34="",$B$2="",$D$2=0),0,IF(R$3&lt;0,0,N(INDEX('CURVA PREVISION'!$A$1:$KZ$3000,$C34,10+3*MIN(R$3,$D$2-1)))))</f>
        <v/>
      </c>
      <c r="S34" s="121">
        <f>IF(OR($C34="",$B$2="",$D$2=0),0,IF(S$3&lt;0,0,N(INDEX('CURVA PREVISION'!$A$1:$KZ$3000,$C34,10+3*MIN(S$3,$D$2-1)))))</f>
        <v/>
      </c>
      <c r="T34" s="121">
        <f>IF(OR($C34="",$B$2="",$D$2=0),0,IF(T$3&lt;0,0,N(INDEX('CURVA PREVISION'!$A$1:$KZ$3000,$C34,10+3*MIN(T$3,$D$2-1)))))</f>
        <v/>
      </c>
      <c r="U34" s="121">
        <f>IF(OR($C34="",$B$2="",$D$2=0),0,IF(U$3&lt;0,0,N(INDEX('CURVA PREVISION'!$A$1:$KZ$3000,$C34,10+3*MIN(U$3,$D$2-1)))))</f>
        <v/>
      </c>
      <c r="V34" s="121">
        <f>IF(OR($C34="",$B$2="",$D$2=0),0,IF(V$3&lt;0,0,N(INDEX('CURVA PREVISION'!$A$1:$KZ$3000,$C34,10+3*MIN(V$3,$D$2-1)))))</f>
        <v/>
      </c>
      <c r="W34" s="121">
        <f>IF(OR($C34="",$B$2="",$D$2=0),0,IF(W$3&lt;0,0,N(INDEX('CURVA PREVISION'!$A$1:$KZ$3000,$C34,10+3*MIN(W$3,$D$2-1)))))</f>
        <v/>
      </c>
      <c r="X34" s="121">
        <f>IF(OR($C34="",$B$2="",$D$2=0),0,IF(X$3&lt;0,0,N(INDEX('CURVA PREVISION'!$A$1:$KZ$3000,$C34,10+3*MIN(X$3,$D$2-1)))))</f>
        <v/>
      </c>
      <c r="Y34" s="121">
        <f>IF(OR($C34="",$B$2="",$D$2=0),0,IF(Y$3&lt;0,0,N(INDEX('CURVA PREVISION'!$A$1:$KZ$3000,$C34,10+3*MIN(Y$3,$D$2-1)))))</f>
        <v/>
      </c>
      <c r="Z34" s="121">
        <f>IF(OR($C34="",$B$2="",$D$2=0),0,IF(Z$3&lt;0,0,N(INDEX('CURVA PREVISION'!$A$1:$KZ$3000,$C34,10+3*MIN(Z$3,$D$2-1)))))</f>
        <v/>
      </c>
      <c r="AA34" s="121">
        <f>IF(OR($C34="",$B$2="",$D$2=0),0,IF(AA$3&lt;0,0,N(INDEX('CURVA PREVISION'!$A$1:$KZ$3000,$C34,10+3*MIN(AA$3,$D$2-1)))))</f>
        <v/>
      </c>
      <c r="AB34" s="121">
        <f>IF(OR($C34="",$B$2="",$D$2=0),0,IF(AB$3&lt;0,0,N(INDEX('CURVA PREVISION'!$A$1:$KZ$3000,$C34,10+3*MIN(AB$3,$D$2-1)))))</f>
        <v/>
      </c>
      <c r="AC34" s="121">
        <f>IF(OR($C34="",$B$2="",$D$2=0),0,IF(AC$3&lt;0,0,N(INDEX('CURVA PREVISION'!$A$1:$KZ$3000,$C34,10+3*MIN(AC$3,$D$2-1)))))</f>
        <v/>
      </c>
      <c r="AD34" s="121">
        <f>IF(OR($C34="",$B$2="",$D$2=0),0,IF(AD$3&lt;0,0,N(INDEX('CURVA PREVISION'!$A$1:$KZ$3000,$C34,10+3*MIN(AD$3,$D$2-1)))))</f>
        <v/>
      </c>
      <c r="AE34" s="121">
        <f>IF(OR($C34="",$B$2="",$D$2=0),0,IF(AE$3&lt;0,0,N(INDEX('CURVA PREVISION'!$A$1:$KZ$3000,$C34,10+3*MIN(AE$3,$D$2-1)))))</f>
        <v/>
      </c>
      <c r="AF34" s="121">
        <f>IF(OR($C34="",$B$2="",$D$2=0),0,IF(AF$3&lt;0,0,N(INDEX('CURVA PREVISION'!$A$1:$KZ$3000,$C34,10+3*MIN(AF$3,$D$2-1)))))</f>
        <v/>
      </c>
      <c r="AG34" s="121">
        <f>IF(OR($C34="",$B$2="",$D$2=0),0,IF(AG$3&lt;0,0,N(INDEX('CURVA PREVISION'!$A$1:$KZ$3000,$C34,10+3*MIN(AG$3,$D$2-1)))))</f>
        <v/>
      </c>
      <c r="AH34" s="121">
        <f>IF(OR($C34="",$B$2="",$D$2=0),0,IF(AH$3&lt;0,0,N(INDEX('CURVA PREVISION'!$A$1:$KZ$3000,$C34,10+3*MIN(AH$3,$D$2-1)))))</f>
        <v/>
      </c>
      <c r="AI34" s="121">
        <f>IF(OR($C34="",$B$2="",$D$2=0),0,IF(AI$3&lt;0,0,N(INDEX('CURVA PREVISION'!$A$1:$KZ$3000,$C34,10+3*MIN(AI$3,$D$2-1)))))</f>
        <v/>
      </c>
      <c r="AJ34" s="121">
        <f>IF(OR($C34="",$B$2="",$D$2=0),0,IF(AJ$3&lt;0,0,N(INDEX('CURVA PREVISION'!$A$1:$KZ$3000,$C34,10+3*MIN(AJ$3,$D$2-1)))))</f>
        <v/>
      </c>
      <c r="AK34" s="121">
        <f>IF(OR($C34="",$B$2="",$D$2=0),0,IF(AK$3&lt;0,0,N(INDEX('CURVA PREVISION'!$A$1:$KZ$3000,$C34,10+3*MIN(AK$3,$D$2-1)))))</f>
        <v/>
      </c>
      <c r="AL34" s="121">
        <f>IF(OR($C34="",$B$2="",$D$2=0),0,IF(AL$3&lt;0,0,N(INDEX('CURVA PREVISION'!$A$1:$KZ$3000,$C34,10+3*MIN(AL$3,$D$2-1)))))</f>
        <v/>
      </c>
      <c r="AM34" s="121">
        <f>IF(OR($C34="",$B$2="",$D$2=0),0,IF(AM$3&lt;0,0,N(INDEX('CURVA PREVISION'!$A$1:$KZ$3000,$C34,10+3*MIN(AM$3,$D$2-1)))))</f>
        <v/>
      </c>
      <c r="AN34" s="121">
        <f>IF(OR($C34="",$B$2="",$D$2=0),0,IF(AN$3&lt;0,0,N(INDEX('CURVA PREVISION'!$A$1:$KZ$3000,$C34,10+3*MIN(AN$3,$D$2-1)))))</f>
        <v/>
      </c>
      <c r="AO34" s="121">
        <f>IF(OR($C34="",$B$2="",$D$2=0),0,IF(AO$3&lt;0,0,N(INDEX('CURVA PREVISION'!$A$1:$KZ$3000,$C34,10+3*MIN(AO$3,$D$2-1)))))</f>
        <v/>
      </c>
      <c r="AP34" s="121">
        <f>IF(OR($C34="",$B$2="",$D$2=0),0,IF(AP$3&lt;0,0,N(INDEX('CURVA PREVISION'!$A$1:$KZ$3000,$C34,10+3*MIN(AP$3,$D$2-1)))))</f>
        <v/>
      </c>
      <c r="AQ34" s="121">
        <f>IF(OR($C34="",$B$2="",$D$2=0),0,IF(AQ$3&lt;0,0,N(INDEX('CURVA PREVISION'!$A$1:$KZ$3000,$C34,10+3*MIN(AQ$3,$D$2-1)))))</f>
        <v/>
      </c>
      <c r="AR34" s="121">
        <f>IF(OR($C34="",$B$2="",$D$2=0),0,IF(AR$3&lt;0,0,N(INDEX('CURVA PREVISION'!$A$1:$KZ$3000,$C34,10+3*MIN(AR$3,$D$2-1)))))</f>
        <v/>
      </c>
      <c r="AS34" s="121">
        <f>IF(OR($C34="",$B$2="",$D$2=0),0,IF(AS$3&lt;0,0,N(INDEX('CURVA PREVISION'!$A$1:$KZ$3000,$C34,10+3*MIN(AS$3,$D$2-1)))))</f>
        <v/>
      </c>
      <c r="AT34" s="121">
        <f>IF(OR($C34="",$B$2="",$D$2=0),0,IF(AT$3&lt;0,0,N(INDEX('CURVA PREVISION'!$A$1:$KZ$3000,$C34,10+3*MIN(AT$3,$D$2-1)))))</f>
        <v/>
      </c>
      <c r="AU34" s="121">
        <f>IF(OR($C34="",$B$2="",$D$2=0),0,IF(AU$3&lt;0,0,N(INDEX('CURVA PREVISION'!$A$1:$KZ$3000,$C34,10+3*MIN(AU$3,$D$2-1)))))</f>
        <v/>
      </c>
      <c r="AV34" s="121">
        <f>IF(OR($C34="",$B$2="",$D$2=0),0,IF(AV$3&lt;0,0,N(INDEX('CURVA PREVISION'!$A$1:$KZ$3000,$C34,10+3*MIN(AV$3,$D$2-1)))))</f>
        <v/>
      </c>
      <c r="AW34" s="121">
        <f>IF(OR($C34="",$B$2="",$D$2=0),0,IF(AW$3&lt;0,0,N(INDEX('CURVA PREVISION'!$A$1:$KZ$3000,$C34,10+3*MIN(AW$3,$D$2-1)))))</f>
        <v/>
      </c>
      <c r="AX34" s="121">
        <f>IF(OR($C34="",$B$2="",$D$2=0),0,IF(AX$3&lt;0,0,N(INDEX('CURVA PREVISION'!$A$1:$KZ$3000,$C34,10+3*MIN(AX$3,$D$2-1)))))</f>
        <v/>
      </c>
      <c r="AY34" s="121">
        <f>IF(OR($C34="",$B$2="",$D$2=0),0,IF(AY$3&lt;0,0,N(INDEX('CURVA PREVISION'!$A$1:$KZ$3000,$C34,10+3*MIN(AY$3,$D$2-1)))))</f>
        <v/>
      </c>
      <c r="AZ34" s="121">
        <f>IF(OR($C34="",$B$2="",$D$2=0),0,IF(AZ$3&lt;0,0,N(INDEX('CURVA PREVISION'!$A$1:$KZ$3000,$C34,10+3*MIN(AZ$3,$D$2-1)))))</f>
        <v/>
      </c>
      <c r="BA34" s="121">
        <f>IF(OR($C34="",$B$2="",$D$2=0),0,IF(BA$3&lt;0,0,N(INDEX('CURVA PREVISION'!$A$1:$KZ$3000,$C34,10+3*MIN(BA$3,$D$2-1)))))</f>
        <v/>
      </c>
      <c r="BB34" s="121">
        <f>IF(OR($C34="",$B$2="",$D$2=0),0,IF(BB$3&lt;0,0,N(INDEX('CURVA PREVISION'!$A$1:$KZ$3000,$C34,10+3*MIN(BB$3,$D$2-1)))))</f>
        <v/>
      </c>
      <c r="BC34" s="121">
        <f>IF(OR($C34="",$B$2="",$D$2=0),0,IF(BC$3&lt;0,0,N(INDEX('CURVA PREVISION'!$A$1:$KZ$3000,$C34,10+3*MIN(BC$3,$D$2-1)))))</f>
        <v/>
      </c>
      <c r="BD34" s="121">
        <f>IF(OR($C34="",$B$2="",$D$2=0),0,IF(BD$3&lt;0,0,N(INDEX('CURVA PREVISION'!$A$1:$KZ$3000,$C34,10+3*MIN(BD$3,$D$2-1)))))</f>
        <v/>
      </c>
      <c r="BE34" s="121">
        <f>IF(OR($C34="",$B$2="",$D$2=0),0,IF(BE$3&lt;0,0,N(INDEX('CURVA PREVISION'!$A$1:$KZ$3000,$C34,10+3*MIN(BE$3,$D$2-1)))))</f>
        <v/>
      </c>
      <c r="BF34" s="121">
        <f>IF(OR($C34="",$B$2="",$D$2=0),0,IF(BF$3&lt;0,0,N(INDEX('CURVA PREVISION'!$A$1:$KZ$3000,$C34,10+3*MIN(BF$3,$D$2-1)))))</f>
        <v/>
      </c>
      <c r="BG34" s="121">
        <f>IF(OR($C34="",$B$2="",$D$2=0),0,IF(BG$3&lt;0,0,N(INDEX('CURVA PREVISION'!$A$1:$KZ$3000,$C34,10+3*MIN(BG$3,$D$2-1)))))</f>
        <v/>
      </c>
      <c r="BH34" s="121">
        <f>IF(OR($C34="",$B$2="",$D$2=0),0,IF(BH$3&lt;0,0,N(INDEX('CURVA PREVISION'!$A$1:$KZ$3000,$C34,10+3*MIN(BH$3,$D$2-1)))))</f>
        <v/>
      </c>
      <c r="BI34" s="121">
        <f>IF(OR($C34="",$B$2="",$D$2=0),0,IF(BI$3&lt;0,0,N(INDEX('CURVA PREVISION'!$A$1:$KZ$3000,$C34,10+3*MIN(BI$3,$D$2-1)))))</f>
        <v/>
      </c>
      <c r="BJ34" s="121">
        <f>IF(OR($C34="",$B$2="",$D$2=0),0,IF(BJ$3&lt;0,0,N(INDEX('CURVA PREVISION'!$A$1:$KZ$3000,$C34,10+3*MIN(BJ$3,$D$2-1)))))</f>
        <v/>
      </c>
      <c r="BK34" s="121">
        <f>IF(OR($C34="",$B$2="",$D$2=0),0,IF(BK$3&lt;0,0,N(INDEX('CURVA PREVISION'!$A$1:$KZ$3000,$C34,10+3*MIN(BK$3,$D$2-1)))))</f>
        <v/>
      </c>
      <c r="BL34" s="121">
        <f>IF(OR($C34="",$B$2="",$D$2=0),0,IF(BL$3&lt;0,0,N(INDEX('CURVA PREVISION'!$A$1:$KZ$3000,$C34,10+3*MIN(BL$3,$D$2-1)))))</f>
        <v/>
      </c>
      <c r="BM34" s="121">
        <f>IF(OR($C34="",$B$2="",$D$2=0),0,IF(BM$3&lt;0,0,N(INDEX('CURVA PREVISION'!$A$1:$KZ$3000,$C34,10+3*MIN(BM$3,$D$2-1)))))</f>
        <v/>
      </c>
      <c r="BN34" s="121">
        <f>IF(OR($C34="",$B$2="",$D$2=0),0,IF(BN$3&lt;0,0,N(INDEX('CURVA PREVISION'!$A$1:$KZ$3000,$C34,10+3*MIN(BN$3,$D$2-1)))))</f>
        <v/>
      </c>
      <c r="BO34" s="121">
        <f>IF(OR($C34="",$B$2="",$D$2=0),0,IF(BO$3&lt;0,0,N(INDEX('CURVA PREVISION'!$A$1:$KZ$3000,$C34,10+3*MIN(BO$3,$D$2-1)))))</f>
        <v/>
      </c>
      <c r="BP34" s="121">
        <f>IF(OR($C34="",$B$2="",$D$2=0),0,IF(BP$3&lt;0,0,N(INDEX('CURVA PREVISION'!$A$1:$KZ$3000,$C34,10+3*MIN(BP$3,$D$2-1)))))</f>
        <v/>
      </c>
      <c r="BQ34" s="121">
        <f>IF(OR($C34="",$B$2="",$D$2=0),0,IF(BQ$3&lt;0,0,N(INDEX('CURVA PREVISION'!$A$1:$KZ$3000,$C34,10+3*MIN(BQ$3,$D$2-1)))))</f>
        <v/>
      </c>
      <c r="BR34" s="121">
        <f>IF(OR($C34="",$B$2="",$D$2=0),0,IF(BR$3&lt;0,0,N(INDEX('CURVA PREVISION'!$A$1:$KZ$3000,$C34,10+3*MIN(BR$3,$D$2-1)))))</f>
        <v/>
      </c>
      <c r="BS34" s="121">
        <f>IF(OR($C34="",$B$2="",$D$2=0),0,IF(BS$3&lt;0,0,N(INDEX('CURVA PREVISION'!$A$1:$KZ$3000,$C34,10+3*MIN(BS$3,$D$2-1)))))</f>
        <v/>
      </c>
      <c r="BT34" s="121">
        <f>IF(OR($C34="",$B$2="",$D$2=0),0,IF(BT$3&lt;0,0,N(INDEX('CURVA PREVISION'!$A$1:$KZ$3000,$C34,10+3*MIN(BT$3,$D$2-1)))))</f>
        <v/>
      </c>
      <c r="BU34" s="121">
        <f>IF(OR($C34="",$B$2="",$D$2=0),0,IF(BU$3&lt;0,0,N(INDEX('CURVA PREVISION'!$A$1:$KZ$3000,$C34,10+3*MIN(BU$3,$D$2-1)))))</f>
        <v/>
      </c>
      <c r="BV34" s="121">
        <f>IF(OR($C34="",$B$2="",$D$2=0),0,IF(BV$3&lt;0,0,N(INDEX('CURVA PREVISION'!$A$1:$KZ$3000,$C34,10+3*MIN(BV$3,$D$2-1)))))</f>
        <v/>
      </c>
      <c r="BW34" s="121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8">
        <f>IFERROR(MATCH(A35,'CURVA PREVISION'!$B$1:$B$3000,0),"")</f>
        <v/>
      </c>
      <c r="D35" s="121">
        <f>IF(OR($C35="",$B$2="",$D$2=0),0,IF(D$3&lt;0,0,N(INDEX('CURVA PREVISION'!$A$1:$KZ$3000,$C35,10+3*MIN(D$3,$D$2-1)))))</f>
        <v/>
      </c>
      <c r="E35" s="121">
        <f>IF(OR($C35="",$B$2="",$D$2=0),0,IF(E$3&lt;0,0,N(INDEX('CURVA PREVISION'!$A$1:$KZ$3000,$C35,10+3*MIN(E$3,$D$2-1)))))</f>
        <v/>
      </c>
      <c r="F35" s="121">
        <f>IF(OR($C35="",$B$2="",$D$2=0),0,IF(F$3&lt;0,0,N(INDEX('CURVA PREVISION'!$A$1:$KZ$3000,$C35,10+3*MIN(F$3,$D$2-1)))))</f>
        <v/>
      </c>
      <c r="G35" s="121">
        <f>IF(OR($C35="",$B$2="",$D$2=0),0,IF(G$3&lt;0,0,N(INDEX('CURVA PREVISION'!$A$1:$KZ$3000,$C35,10+3*MIN(G$3,$D$2-1)))))</f>
        <v/>
      </c>
      <c r="H35" s="121">
        <f>IF(OR($C35="",$B$2="",$D$2=0),0,IF(H$3&lt;0,0,N(INDEX('CURVA PREVISION'!$A$1:$KZ$3000,$C35,10+3*MIN(H$3,$D$2-1)))))</f>
        <v/>
      </c>
      <c r="I35" s="121">
        <f>IF(OR($C35="",$B$2="",$D$2=0),0,IF(I$3&lt;0,0,N(INDEX('CURVA PREVISION'!$A$1:$KZ$3000,$C35,10+3*MIN(I$3,$D$2-1)))))</f>
        <v/>
      </c>
      <c r="J35" s="121">
        <f>IF(OR($C35="",$B$2="",$D$2=0),0,IF(J$3&lt;0,0,N(INDEX('CURVA PREVISION'!$A$1:$KZ$3000,$C35,10+3*MIN(J$3,$D$2-1)))))</f>
        <v/>
      </c>
      <c r="K35" s="121">
        <f>IF(OR($C35="",$B$2="",$D$2=0),0,IF(K$3&lt;0,0,N(INDEX('CURVA PREVISION'!$A$1:$KZ$3000,$C35,10+3*MIN(K$3,$D$2-1)))))</f>
        <v/>
      </c>
      <c r="L35" s="121">
        <f>IF(OR($C35="",$B$2="",$D$2=0),0,IF(L$3&lt;0,0,N(INDEX('CURVA PREVISION'!$A$1:$KZ$3000,$C35,10+3*MIN(L$3,$D$2-1)))))</f>
        <v/>
      </c>
      <c r="M35" s="121">
        <f>IF(OR($C35="",$B$2="",$D$2=0),0,IF(M$3&lt;0,0,N(INDEX('CURVA PREVISION'!$A$1:$KZ$3000,$C35,10+3*MIN(M$3,$D$2-1)))))</f>
        <v/>
      </c>
      <c r="N35" s="121">
        <f>IF(OR($C35="",$B$2="",$D$2=0),0,IF(N$3&lt;0,0,N(INDEX('CURVA PREVISION'!$A$1:$KZ$3000,$C35,10+3*MIN(N$3,$D$2-1)))))</f>
        <v/>
      </c>
      <c r="O35" s="121">
        <f>IF(OR($C35="",$B$2="",$D$2=0),0,IF(O$3&lt;0,0,N(INDEX('CURVA PREVISION'!$A$1:$KZ$3000,$C35,10+3*MIN(O$3,$D$2-1)))))</f>
        <v/>
      </c>
      <c r="P35" s="121">
        <f>IF(OR($C35="",$B$2="",$D$2=0),0,IF(P$3&lt;0,0,N(INDEX('CURVA PREVISION'!$A$1:$KZ$3000,$C35,10+3*MIN(P$3,$D$2-1)))))</f>
        <v/>
      </c>
      <c r="Q35" s="121">
        <f>IF(OR($C35="",$B$2="",$D$2=0),0,IF(Q$3&lt;0,0,N(INDEX('CURVA PREVISION'!$A$1:$KZ$3000,$C35,10+3*MIN(Q$3,$D$2-1)))))</f>
        <v/>
      </c>
      <c r="R35" s="121">
        <f>IF(OR($C35="",$B$2="",$D$2=0),0,IF(R$3&lt;0,0,N(INDEX('CURVA PREVISION'!$A$1:$KZ$3000,$C35,10+3*MIN(R$3,$D$2-1)))))</f>
        <v/>
      </c>
      <c r="S35" s="121">
        <f>IF(OR($C35="",$B$2="",$D$2=0),0,IF(S$3&lt;0,0,N(INDEX('CURVA PREVISION'!$A$1:$KZ$3000,$C35,10+3*MIN(S$3,$D$2-1)))))</f>
        <v/>
      </c>
      <c r="T35" s="121">
        <f>IF(OR($C35="",$B$2="",$D$2=0),0,IF(T$3&lt;0,0,N(INDEX('CURVA PREVISION'!$A$1:$KZ$3000,$C35,10+3*MIN(T$3,$D$2-1)))))</f>
        <v/>
      </c>
      <c r="U35" s="121">
        <f>IF(OR($C35="",$B$2="",$D$2=0),0,IF(U$3&lt;0,0,N(INDEX('CURVA PREVISION'!$A$1:$KZ$3000,$C35,10+3*MIN(U$3,$D$2-1)))))</f>
        <v/>
      </c>
      <c r="V35" s="121">
        <f>IF(OR($C35="",$B$2="",$D$2=0),0,IF(V$3&lt;0,0,N(INDEX('CURVA PREVISION'!$A$1:$KZ$3000,$C35,10+3*MIN(V$3,$D$2-1)))))</f>
        <v/>
      </c>
      <c r="W35" s="121">
        <f>IF(OR($C35="",$B$2="",$D$2=0),0,IF(W$3&lt;0,0,N(INDEX('CURVA PREVISION'!$A$1:$KZ$3000,$C35,10+3*MIN(W$3,$D$2-1)))))</f>
        <v/>
      </c>
      <c r="X35" s="121">
        <f>IF(OR($C35="",$B$2="",$D$2=0),0,IF(X$3&lt;0,0,N(INDEX('CURVA PREVISION'!$A$1:$KZ$3000,$C35,10+3*MIN(X$3,$D$2-1)))))</f>
        <v/>
      </c>
      <c r="Y35" s="121">
        <f>IF(OR($C35="",$B$2="",$D$2=0),0,IF(Y$3&lt;0,0,N(INDEX('CURVA PREVISION'!$A$1:$KZ$3000,$C35,10+3*MIN(Y$3,$D$2-1)))))</f>
        <v/>
      </c>
      <c r="Z35" s="121">
        <f>IF(OR($C35="",$B$2="",$D$2=0),0,IF(Z$3&lt;0,0,N(INDEX('CURVA PREVISION'!$A$1:$KZ$3000,$C35,10+3*MIN(Z$3,$D$2-1)))))</f>
        <v/>
      </c>
      <c r="AA35" s="121">
        <f>IF(OR($C35="",$B$2="",$D$2=0),0,IF(AA$3&lt;0,0,N(INDEX('CURVA PREVISION'!$A$1:$KZ$3000,$C35,10+3*MIN(AA$3,$D$2-1)))))</f>
        <v/>
      </c>
      <c r="AB35" s="121">
        <f>IF(OR($C35="",$B$2="",$D$2=0),0,IF(AB$3&lt;0,0,N(INDEX('CURVA PREVISION'!$A$1:$KZ$3000,$C35,10+3*MIN(AB$3,$D$2-1)))))</f>
        <v/>
      </c>
      <c r="AC35" s="121">
        <f>IF(OR($C35="",$B$2="",$D$2=0),0,IF(AC$3&lt;0,0,N(INDEX('CURVA PREVISION'!$A$1:$KZ$3000,$C35,10+3*MIN(AC$3,$D$2-1)))))</f>
        <v/>
      </c>
      <c r="AD35" s="121">
        <f>IF(OR($C35="",$B$2="",$D$2=0),0,IF(AD$3&lt;0,0,N(INDEX('CURVA PREVISION'!$A$1:$KZ$3000,$C35,10+3*MIN(AD$3,$D$2-1)))))</f>
        <v/>
      </c>
      <c r="AE35" s="121">
        <f>IF(OR($C35="",$B$2="",$D$2=0),0,IF(AE$3&lt;0,0,N(INDEX('CURVA PREVISION'!$A$1:$KZ$3000,$C35,10+3*MIN(AE$3,$D$2-1)))))</f>
        <v/>
      </c>
      <c r="AF35" s="121">
        <f>IF(OR($C35="",$B$2="",$D$2=0),0,IF(AF$3&lt;0,0,N(INDEX('CURVA PREVISION'!$A$1:$KZ$3000,$C35,10+3*MIN(AF$3,$D$2-1)))))</f>
        <v/>
      </c>
      <c r="AG35" s="121">
        <f>IF(OR($C35="",$B$2="",$D$2=0),0,IF(AG$3&lt;0,0,N(INDEX('CURVA PREVISION'!$A$1:$KZ$3000,$C35,10+3*MIN(AG$3,$D$2-1)))))</f>
        <v/>
      </c>
      <c r="AH35" s="121">
        <f>IF(OR($C35="",$B$2="",$D$2=0),0,IF(AH$3&lt;0,0,N(INDEX('CURVA PREVISION'!$A$1:$KZ$3000,$C35,10+3*MIN(AH$3,$D$2-1)))))</f>
        <v/>
      </c>
      <c r="AI35" s="121">
        <f>IF(OR($C35="",$B$2="",$D$2=0),0,IF(AI$3&lt;0,0,N(INDEX('CURVA PREVISION'!$A$1:$KZ$3000,$C35,10+3*MIN(AI$3,$D$2-1)))))</f>
        <v/>
      </c>
      <c r="AJ35" s="121">
        <f>IF(OR($C35="",$B$2="",$D$2=0),0,IF(AJ$3&lt;0,0,N(INDEX('CURVA PREVISION'!$A$1:$KZ$3000,$C35,10+3*MIN(AJ$3,$D$2-1)))))</f>
        <v/>
      </c>
      <c r="AK35" s="121">
        <f>IF(OR($C35="",$B$2="",$D$2=0),0,IF(AK$3&lt;0,0,N(INDEX('CURVA PREVISION'!$A$1:$KZ$3000,$C35,10+3*MIN(AK$3,$D$2-1)))))</f>
        <v/>
      </c>
      <c r="AL35" s="121">
        <f>IF(OR($C35="",$B$2="",$D$2=0),0,IF(AL$3&lt;0,0,N(INDEX('CURVA PREVISION'!$A$1:$KZ$3000,$C35,10+3*MIN(AL$3,$D$2-1)))))</f>
        <v/>
      </c>
      <c r="AM35" s="121">
        <f>IF(OR($C35="",$B$2="",$D$2=0),0,IF(AM$3&lt;0,0,N(INDEX('CURVA PREVISION'!$A$1:$KZ$3000,$C35,10+3*MIN(AM$3,$D$2-1)))))</f>
        <v/>
      </c>
      <c r="AN35" s="121">
        <f>IF(OR($C35="",$B$2="",$D$2=0),0,IF(AN$3&lt;0,0,N(INDEX('CURVA PREVISION'!$A$1:$KZ$3000,$C35,10+3*MIN(AN$3,$D$2-1)))))</f>
        <v/>
      </c>
      <c r="AO35" s="121">
        <f>IF(OR($C35="",$B$2="",$D$2=0),0,IF(AO$3&lt;0,0,N(INDEX('CURVA PREVISION'!$A$1:$KZ$3000,$C35,10+3*MIN(AO$3,$D$2-1)))))</f>
        <v/>
      </c>
      <c r="AP35" s="121">
        <f>IF(OR($C35="",$B$2="",$D$2=0),0,IF(AP$3&lt;0,0,N(INDEX('CURVA PREVISION'!$A$1:$KZ$3000,$C35,10+3*MIN(AP$3,$D$2-1)))))</f>
        <v/>
      </c>
      <c r="AQ35" s="121">
        <f>IF(OR($C35="",$B$2="",$D$2=0),0,IF(AQ$3&lt;0,0,N(INDEX('CURVA PREVISION'!$A$1:$KZ$3000,$C35,10+3*MIN(AQ$3,$D$2-1)))))</f>
        <v/>
      </c>
      <c r="AR35" s="121">
        <f>IF(OR($C35="",$B$2="",$D$2=0),0,IF(AR$3&lt;0,0,N(INDEX('CURVA PREVISION'!$A$1:$KZ$3000,$C35,10+3*MIN(AR$3,$D$2-1)))))</f>
        <v/>
      </c>
      <c r="AS35" s="121">
        <f>IF(OR($C35="",$B$2="",$D$2=0),0,IF(AS$3&lt;0,0,N(INDEX('CURVA PREVISION'!$A$1:$KZ$3000,$C35,10+3*MIN(AS$3,$D$2-1)))))</f>
        <v/>
      </c>
      <c r="AT35" s="121">
        <f>IF(OR($C35="",$B$2="",$D$2=0),0,IF(AT$3&lt;0,0,N(INDEX('CURVA PREVISION'!$A$1:$KZ$3000,$C35,10+3*MIN(AT$3,$D$2-1)))))</f>
        <v/>
      </c>
      <c r="AU35" s="121">
        <f>IF(OR($C35="",$B$2="",$D$2=0),0,IF(AU$3&lt;0,0,N(INDEX('CURVA PREVISION'!$A$1:$KZ$3000,$C35,10+3*MIN(AU$3,$D$2-1)))))</f>
        <v/>
      </c>
      <c r="AV35" s="121">
        <f>IF(OR($C35="",$B$2="",$D$2=0),0,IF(AV$3&lt;0,0,N(INDEX('CURVA PREVISION'!$A$1:$KZ$3000,$C35,10+3*MIN(AV$3,$D$2-1)))))</f>
        <v/>
      </c>
      <c r="AW35" s="121">
        <f>IF(OR($C35="",$B$2="",$D$2=0),0,IF(AW$3&lt;0,0,N(INDEX('CURVA PREVISION'!$A$1:$KZ$3000,$C35,10+3*MIN(AW$3,$D$2-1)))))</f>
        <v/>
      </c>
      <c r="AX35" s="121">
        <f>IF(OR($C35="",$B$2="",$D$2=0),0,IF(AX$3&lt;0,0,N(INDEX('CURVA PREVISION'!$A$1:$KZ$3000,$C35,10+3*MIN(AX$3,$D$2-1)))))</f>
        <v/>
      </c>
      <c r="AY35" s="121">
        <f>IF(OR($C35="",$B$2="",$D$2=0),0,IF(AY$3&lt;0,0,N(INDEX('CURVA PREVISION'!$A$1:$KZ$3000,$C35,10+3*MIN(AY$3,$D$2-1)))))</f>
        <v/>
      </c>
      <c r="AZ35" s="121">
        <f>IF(OR($C35="",$B$2="",$D$2=0),0,IF(AZ$3&lt;0,0,N(INDEX('CURVA PREVISION'!$A$1:$KZ$3000,$C35,10+3*MIN(AZ$3,$D$2-1)))))</f>
        <v/>
      </c>
      <c r="BA35" s="121">
        <f>IF(OR($C35="",$B$2="",$D$2=0),0,IF(BA$3&lt;0,0,N(INDEX('CURVA PREVISION'!$A$1:$KZ$3000,$C35,10+3*MIN(BA$3,$D$2-1)))))</f>
        <v/>
      </c>
      <c r="BB35" s="121">
        <f>IF(OR($C35="",$B$2="",$D$2=0),0,IF(BB$3&lt;0,0,N(INDEX('CURVA PREVISION'!$A$1:$KZ$3000,$C35,10+3*MIN(BB$3,$D$2-1)))))</f>
        <v/>
      </c>
      <c r="BC35" s="121">
        <f>IF(OR($C35="",$B$2="",$D$2=0),0,IF(BC$3&lt;0,0,N(INDEX('CURVA PREVISION'!$A$1:$KZ$3000,$C35,10+3*MIN(BC$3,$D$2-1)))))</f>
        <v/>
      </c>
      <c r="BD35" s="121">
        <f>IF(OR($C35="",$B$2="",$D$2=0),0,IF(BD$3&lt;0,0,N(INDEX('CURVA PREVISION'!$A$1:$KZ$3000,$C35,10+3*MIN(BD$3,$D$2-1)))))</f>
        <v/>
      </c>
      <c r="BE35" s="121">
        <f>IF(OR($C35="",$B$2="",$D$2=0),0,IF(BE$3&lt;0,0,N(INDEX('CURVA PREVISION'!$A$1:$KZ$3000,$C35,10+3*MIN(BE$3,$D$2-1)))))</f>
        <v/>
      </c>
      <c r="BF35" s="121">
        <f>IF(OR($C35="",$B$2="",$D$2=0),0,IF(BF$3&lt;0,0,N(INDEX('CURVA PREVISION'!$A$1:$KZ$3000,$C35,10+3*MIN(BF$3,$D$2-1)))))</f>
        <v/>
      </c>
      <c r="BG35" s="121">
        <f>IF(OR($C35="",$B$2="",$D$2=0),0,IF(BG$3&lt;0,0,N(INDEX('CURVA PREVISION'!$A$1:$KZ$3000,$C35,10+3*MIN(BG$3,$D$2-1)))))</f>
        <v/>
      </c>
      <c r="BH35" s="121">
        <f>IF(OR($C35="",$B$2="",$D$2=0),0,IF(BH$3&lt;0,0,N(INDEX('CURVA PREVISION'!$A$1:$KZ$3000,$C35,10+3*MIN(BH$3,$D$2-1)))))</f>
        <v/>
      </c>
      <c r="BI35" s="121">
        <f>IF(OR($C35="",$B$2="",$D$2=0),0,IF(BI$3&lt;0,0,N(INDEX('CURVA PREVISION'!$A$1:$KZ$3000,$C35,10+3*MIN(BI$3,$D$2-1)))))</f>
        <v/>
      </c>
      <c r="BJ35" s="121">
        <f>IF(OR($C35="",$B$2="",$D$2=0),0,IF(BJ$3&lt;0,0,N(INDEX('CURVA PREVISION'!$A$1:$KZ$3000,$C35,10+3*MIN(BJ$3,$D$2-1)))))</f>
        <v/>
      </c>
      <c r="BK35" s="121">
        <f>IF(OR($C35="",$B$2="",$D$2=0),0,IF(BK$3&lt;0,0,N(INDEX('CURVA PREVISION'!$A$1:$KZ$3000,$C35,10+3*MIN(BK$3,$D$2-1)))))</f>
        <v/>
      </c>
      <c r="BL35" s="121">
        <f>IF(OR($C35="",$B$2="",$D$2=0),0,IF(BL$3&lt;0,0,N(INDEX('CURVA PREVISION'!$A$1:$KZ$3000,$C35,10+3*MIN(BL$3,$D$2-1)))))</f>
        <v/>
      </c>
      <c r="BM35" s="121">
        <f>IF(OR($C35="",$B$2="",$D$2=0),0,IF(BM$3&lt;0,0,N(INDEX('CURVA PREVISION'!$A$1:$KZ$3000,$C35,10+3*MIN(BM$3,$D$2-1)))))</f>
        <v/>
      </c>
      <c r="BN35" s="121">
        <f>IF(OR($C35="",$B$2="",$D$2=0),0,IF(BN$3&lt;0,0,N(INDEX('CURVA PREVISION'!$A$1:$KZ$3000,$C35,10+3*MIN(BN$3,$D$2-1)))))</f>
        <v/>
      </c>
      <c r="BO35" s="121">
        <f>IF(OR($C35="",$B$2="",$D$2=0),0,IF(BO$3&lt;0,0,N(INDEX('CURVA PREVISION'!$A$1:$KZ$3000,$C35,10+3*MIN(BO$3,$D$2-1)))))</f>
        <v/>
      </c>
      <c r="BP35" s="121">
        <f>IF(OR($C35="",$B$2="",$D$2=0),0,IF(BP$3&lt;0,0,N(INDEX('CURVA PREVISION'!$A$1:$KZ$3000,$C35,10+3*MIN(BP$3,$D$2-1)))))</f>
        <v/>
      </c>
      <c r="BQ35" s="121">
        <f>IF(OR($C35="",$B$2="",$D$2=0),0,IF(BQ$3&lt;0,0,N(INDEX('CURVA PREVISION'!$A$1:$KZ$3000,$C35,10+3*MIN(BQ$3,$D$2-1)))))</f>
        <v/>
      </c>
      <c r="BR35" s="121">
        <f>IF(OR($C35="",$B$2="",$D$2=0),0,IF(BR$3&lt;0,0,N(INDEX('CURVA PREVISION'!$A$1:$KZ$3000,$C35,10+3*MIN(BR$3,$D$2-1)))))</f>
        <v/>
      </c>
      <c r="BS35" s="121">
        <f>IF(OR($C35="",$B$2="",$D$2=0),0,IF(BS$3&lt;0,0,N(INDEX('CURVA PREVISION'!$A$1:$KZ$3000,$C35,10+3*MIN(BS$3,$D$2-1)))))</f>
        <v/>
      </c>
      <c r="BT35" s="121">
        <f>IF(OR($C35="",$B$2="",$D$2=0),0,IF(BT$3&lt;0,0,N(INDEX('CURVA PREVISION'!$A$1:$KZ$3000,$C35,10+3*MIN(BT$3,$D$2-1)))))</f>
        <v/>
      </c>
      <c r="BU35" s="121">
        <f>IF(OR($C35="",$B$2="",$D$2=0),0,IF(BU$3&lt;0,0,N(INDEX('CURVA PREVISION'!$A$1:$KZ$3000,$C35,10+3*MIN(BU$3,$D$2-1)))))</f>
        <v/>
      </c>
      <c r="BV35" s="121">
        <f>IF(OR($C35="",$B$2="",$D$2=0),0,IF(BV$3&lt;0,0,N(INDEX('CURVA PREVISION'!$A$1:$KZ$3000,$C35,10+3*MIN(BV$3,$D$2-1)))))</f>
        <v/>
      </c>
      <c r="BW35" s="121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8">
        <f>IFERROR(MATCH(A36,'CURVA PREVISION'!$B$1:$B$3000,0),"")</f>
        <v/>
      </c>
      <c r="D36" s="121">
        <f>IF(OR($C36="",$B$2="",$D$2=0),0,IF(D$3&lt;0,0,N(INDEX('CURVA PREVISION'!$A$1:$KZ$3000,$C36,10+3*MIN(D$3,$D$2-1)))))</f>
        <v/>
      </c>
      <c r="E36" s="121">
        <f>IF(OR($C36="",$B$2="",$D$2=0),0,IF(E$3&lt;0,0,N(INDEX('CURVA PREVISION'!$A$1:$KZ$3000,$C36,10+3*MIN(E$3,$D$2-1)))))</f>
        <v/>
      </c>
      <c r="F36" s="121">
        <f>IF(OR($C36="",$B$2="",$D$2=0),0,IF(F$3&lt;0,0,N(INDEX('CURVA PREVISION'!$A$1:$KZ$3000,$C36,10+3*MIN(F$3,$D$2-1)))))</f>
        <v/>
      </c>
      <c r="G36" s="121">
        <f>IF(OR($C36="",$B$2="",$D$2=0),0,IF(G$3&lt;0,0,N(INDEX('CURVA PREVISION'!$A$1:$KZ$3000,$C36,10+3*MIN(G$3,$D$2-1)))))</f>
        <v/>
      </c>
      <c r="H36" s="121">
        <f>IF(OR($C36="",$B$2="",$D$2=0),0,IF(H$3&lt;0,0,N(INDEX('CURVA PREVISION'!$A$1:$KZ$3000,$C36,10+3*MIN(H$3,$D$2-1)))))</f>
        <v/>
      </c>
      <c r="I36" s="121">
        <f>IF(OR($C36="",$B$2="",$D$2=0),0,IF(I$3&lt;0,0,N(INDEX('CURVA PREVISION'!$A$1:$KZ$3000,$C36,10+3*MIN(I$3,$D$2-1)))))</f>
        <v/>
      </c>
      <c r="J36" s="121">
        <f>IF(OR($C36="",$B$2="",$D$2=0),0,IF(J$3&lt;0,0,N(INDEX('CURVA PREVISION'!$A$1:$KZ$3000,$C36,10+3*MIN(J$3,$D$2-1)))))</f>
        <v/>
      </c>
      <c r="K36" s="121">
        <f>IF(OR($C36="",$B$2="",$D$2=0),0,IF(K$3&lt;0,0,N(INDEX('CURVA PREVISION'!$A$1:$KZ$3000,$C36,10+3*MIN(K$3,$D$2-1)))))</f>
        <v/>
      </c>
      <c r="L36" s="121">
        <f>IF(OR($C36="",$B$2="",$D$2=0),0,IF(L$3&lt;0,0,N(INDEX('CURVA PREVISION'!$A$1:$KZ$3000,$C36,10+3*MIN(L$3,$D$2-1)))))</f>
        <v/>
      </c>
      <c r="M36" s="121">
        <f>IF(OR($C36="",$B$2="",$D$2=0),0,IF(M$3&lt;0,0,N(INDEX('CURVA PREVISION'!$A$1:$KZ$3000,$C36,10+3*MIN(M$3,$D$2-1)))))</f>
        <v/>
      </c>
      <c r="N36" s="121">
        <f>IF(OR($C36="",$B$2="",$D$2=0),0,IF(N$3&lt;0,0,N(INDEX('CURVA PREVISION'!$A$1:$KZ$3000,$C36,10+3*MIN(N$3,$D$2-1)))))</f>
        <v/>
      </c>
      <c r="O36" s="121">
        <f>IF(OR($C36="",$B$2="",$D$2=0),0,IF(O$3&lt;0,0,N(INDEX('CURVA PREVISION'!$A$1:$KZ$3000,$C36,10+3*MIN(O$3,$D$2-1)))))</f>
        <v/>
      </c>
      <c r="P36" s="121">
        <f>IF(OR($C36="",$B$2="",$D$2=0),0,IF(P$3&lt;0,0,N(INDEX('CURVA PREVISION'!$A$1:$KZ$3000,$C36,10+3*MIN(P$3,$D$2-1)))))</f>
        <v/>
      </c>
      <c r="Q36" s="121">
        <f>IF(OR($C36="",$B$2="",$D$2=0),0,IF(Q$3&lt;0,0,N(INDEX('CURVA PREVISION'!$A$1:$KZ$3000,$C36,10+3*MIN(Q$3,$D$2-1)))))</f>
        <v/>
      </c>
      <c r="R36" s="121">
        <f>IF(OR($C36="",$B$2="",$D$2=0),0,IF(R$3&lt;0,0,N(INDEX('CURVA PREVISION'!$A$1:$KZ$3000,$C36,10+3*MIN(R$3,$D$2-1)))))</f>
        <v/>
      </c>
      <c r="S36" s="121">
        <f>IF(OR($C36="",$B$2="",$D$2=0),0,IF(S$3&lt;0,0,N(INDEX('CURVA PREVISION'!$A$1:$KZ$3000,$C36,10+3*MIN(S$3,$D$2-1)))))</f>
        <v/>
      </c>
      <c r="T36" s="121">
        <f>IF(OR($C36="",$B$2="",$D$2=0),0,IF(T$3&lt;0,0,N(INDEX('CURVA PREVISION'!$A$1:$KZ$3000,$C36,10+3*MIN(T$3,$D$2-1)))))</f>
        <v/>
      </c>
      <c r="U36" s="121">
        <f>IF(OR($C36="",$B$2="",$D$2=0),0,IF(U$3&lt;0,0,N(INDEX('CURVA PREVISION'!$A$1:$KZ$3000,$C36,10+3*MIN(U$3,$D$2-1)))))</f>
        <v/>
      </c>
      <c r="V36" s="121">
        <f>IF(OR($C36="",$B$2="",$D$2=0),0,IF(V$3&lt;0,0,N(INDEX('CURVA PREVISION'!$A$1:$KZ$3000,$C36,10+3*MIN(V$3,$D$2-1)))))</f>
        <v/>
      </c>
      <c r="W36" s="121">
        <f>IF(OR($C36="",$B$2="",$D$2=0),0,IF(W$3&lt;0,0,N(INDEX('CURVA PREVISION'!$A$1:$KZ$3000,$C36,10+3*MIN(W$3,$D$2-1)))))</f>
        <v/>
      </c>
      <c r="X36" s="121">
        <f>IF(OR($C36="",$B$2="",$D$2=0),0,IF(X$3&lt;0,0,N(INDEX('CURVA PREVISION'!$A$1:$KZ$3000,$C36,10+3*MIN(X$3,$D$2-1)))))</f>
        <v/>
      </c>
      <c r="Y36" s="121">
        <f>IF(OR($C36="",$B$2="",$D$2=0),0,IF(Y$3&lt;0,0,N(INDEX('CURVA PREVISION'!$A$1:$KZ$3000,$C36,10+3*MIN(Y$3,$D$2-1)))))</f>
        <v/>
      </c>
      <c r="Z36" s="121">
        <f>IF(OR($C36="",$B$2="",$D$2=0),0,IF(Z$3&lt;0,0,N(INDEX('CURVA PREVISION'!$A$1:$KZ$3000,$C36,10+3*MIN(Z$3,$D$2-1)))))</f>
        <v/>
      </c>
      <c r="AA36" s="121">
        <f>IF(OR($C36="",$B$2="",$D$2=0),0,IF(AA$3&lt;0,0,N(INDEX('CURVA PREVISION'!$A$1:$KZ$3000,$C36,10+3*MIN(AA$3,$D$2-1)))))</f>
        <v/>
      </c>
      <c r="AB36" s="121">
        <f>IF(OR($C36="",$B$2="",$D$2=0),0,IF(AB$3&lt;0,0,N(INDEX('CURVA PREVISION'!$A$1:$KZ$3000,$C36,10+3*MIN(AB$3,$D$2-1)))))</f>
        <v/>
      </c>
      <c r="AC36" s="121">
        <f>IF(OR($C36="",$B$2="",$D$2=0),0,IF(AC$3&lt;0,0,N(INDEX('CURVA PREVISION'!$A$1:$KZ$3000,$C36,10+3*MIN(AC$3,$D$2-1)))))</f>
        <v/>
      </c>
      <c r="AD36" s="121">
        <f>IF(OR($C36="",$B$2="",$D$2=0),0,IF(AD$3&lt;0,0,N(INDEX('CURVA PREVISION'!$A$1:$KZ$3000,$C36,10+3*MIN(AD$3,$D$2-1)))))</f>
        <v/>
      </c>
      <c r="AE36" s="121">
        <f>IF(OR($C36="",$B$2="",$D$2=0),0,IF(AE$3&lt;0,0,N(INDEX('CURVA PREVISION'!$A$1:$KZ$3000,$C36,10+3*MIN(AE$3,$D$2-1)))))</f>
        <v/>
      </c>
      <c r="AF36" s="121">
        <f>IF(OR($C36="",$B$2="",$D$2=0),0,IF(AF$3&lt;0,0,N(INDEX('CURVA PREVISION'!$A$1:$KZ$3000,$C36,10+3*MIN(AF$3,$D$2-1)))))</f>
        <v/>
      </c>
      <c r="AG36" s="121">
        <f>IF(OR($C36="",$B$2="",$D$2=0),0,IF(AG$3&lt;0,0,N(INDEX('CURVA PREVISION'!$A$1:$KZ$3000,$C36,10+3*MIN(AG$3,$D$2-1)))))</f>
        <v/>
      </c>
      <c r="AH36" s="121">
        <f>IF(OR($C36="",$B$2="",$D$2=0),0,IF(AH$3&lt;0,0,N(INDEX('CURVA PREVISION'!$A$1:$KZ$3000,$C36,10+3*MIN(AH$3,$D$2-1)))))</f>
        <v/>
      </c>
      <c r="AI36" s="121">
        <f>IF(OR($C36="",$B$2="",$D$2=0),0,IF(AI$3&lt;0,0,N(INDEX('CURVA PREVISION'!$A$1:$KZ$3000,$C36,10+3*MIN(AI$3,$D$2-1)))))</f>
        <v/>
      </c>
      <c r="AJ36" s="121">
        <f>IF(OR($C36="",$B$2="",$D$2=0),0,IF(AJ$3&lt;0,0,N(INDEX('CURVA PREVISION'!$A$1:$KZ$3000,$C36,10+3*MIN(AJ$3,$D$2-1)))))</f>
        <v/>
      </c>
      <c r="AK36" s="121">
        <f>IF(OR($C36="",$B$2="",$D$2=0),0,IF(AK$3&lt;0,0,N(INDEX('CURVA PREVISION'!$A$1:$KZ$3000,$C36,10+3*MIN(AK$3,$D$2-1)))))</f>
        <v/>
      </c>
      <c r="AL36" s="121">
        <f>IF(OR($C36="",$B$2="",$D$2=0),0,IF(AL$3&lt;0,0,N(INDEX('CURVA PREVISION'!$A$1:$KZ$3000,$C36,10+3*MIN(AL$3,$D$2-1)))))</f>
        <v/>
      </c>
      <c r="AM36" s="121">
        <f>IF(OR($C36="",$B$2="",$D$2=0),0,IF(AM$3&lt;0,0,N(INDEX('CURVA PREVISION'!$A$1:$KZ$3000,$C36,10+3*MIN(AM$3,$D$2-1)))))</f>
        <v/>
      </c>
      <c r="AN36" s="121">
        <f>IF(OR($C36="",$B$2="",$D$2=0),0,IF(AN$3&lt;0,0,N(INDEX('CURVA PREVISION'!$A$1:$KZ$3000,$C36,10+3*MIN(AN$3,$D$2-1)))))</f>
        <v/>
      </c>
      <c r="AO36" s="121">
        <f>IF(OR($C36="",$B$2="",$D$2=0),0,IF(AO$3&lt;0,0,N(INDEX('CURVA PREVISION'!$A$1:$KZ$3000,$C36,10+3*MIN(AO$3,$D$2-1)))))</f>
        <v/>
      </c>
      <c r="AP36" s="121">
        <f>IF(OR($C36="",$B$2="",$D$2=0),0,IF(AP$3&lt;0,0,N(INDEX('CURVA PREVISION'!$A$1:$KZ$3000,$C36,10+3*MIN(AP$3,$D$2-1)))))</f>
        <v/>
      </c>
      <c r="AQ36" s="121">
        <f>IF(OR($C36="",$B$2="",$D$2=0),0,IF(AQ$3&lt;0,0,N(INDEX('CURVA PREVISION'!$A$1:$KZ$3000,$C36,10+3*MIN(AQ$3,$D$2-1)))))</f>
        <v/>
      </c>
      <c r="AR36" s="121">
        <f>IF(OR($C36="",$B$2="",$D$2=0),0,IF(AR$3&lt;0,0,N(INDEX('CURVA PREVISION'!$A$1:$KZ$3000,$C36,10+3*MIN(AR$3,$D$2-1)))))</f>
        <v/>
      </c>
      <c r="AS36" s="121">
        <f>IF(OR($C36="",$B$2="",$D$2=0),0,IF(AS$3&lt;0,0,N(INDEX('CURVA PREVISION'!$A$1:$KZ$3000,$C36,10+3*MIN(AS$3,$D$2-1)))))</f>
        <v/>
      </c>
      <c r="AT36" s="121">
        <f>IF(OR($C36="",$B$2="",$D$2=0),0,IF(AT$3&lt;0,0,N(INDEX('CURVA PREVISION'!$A$1:$KZ$3000,$C36,10+3*MIN(AT$3,$D$2-1)))))</f>
        <v/>
      </c>
      <c r="AU36" s="121">
        <f>IF(OR($C36="",$B$2="",$D$2=0),0,IF(AU$3&lt;0,0,N(INDEX('CURVA PREVISION'!$A$1:$KZ$3000,$C36,10+3*MIN(AU$3,$D$2-1)))))</f>
        <v/>
      </c>
      <c r="AV36" s="121">
        <f>IF(OR($C36="",$B$2="",$D$2=0),0,IF(AV$3&lt;0,0,N(INDEX('CURVA PREVISION'!$A$1:$KZ$3000,$C36,10+3*MIN(AV$3,$D$2-1)))))</f>
        <v/>
      </c>
      <c r="AW36" s="121">
        <f>IF(OR($C36="",$B$2="",$D$2=0),0,IF(AW$3&lt;0,0,N(INDEX('CURVA PREVISION'!$A$1:$KZ$3000,$C36,10+3*MIN(AW$3,$D$2-1)))))</f>
        <v/>
      </c>
      <c r="AX36" s="121">
        <f>IF(OR($C36="",$B$2="",$D$2=0),0,IF(AX$3&lt;0,0,N(INDEX('CURVA PREVISION'!$A$1:$KZ$3000,$C36,10+3*MIN(AX$3,$D$2-1)))))</f>
        <v/>
      </c>
      <c r="AY36" s="121">
        <f>IF(OR($C36="",$B$2="",$D$2=0),0,IF(AY$3&lt;0,0,N(INDEX('CURVA PREVISION'!$A$1:$KZ$3000,$C36,10+3*MIN(AY$3,$D$2-1)))))</f>
        <v/>
      </c>
      <c r="AZ36" s="121">
        <f>IF(OR($C36="",$B$2="",$D$2=0),0,IF(AZ$3&lt;0,0,N(INDEX('CURVA PREVISION'!$A$1:$KZ$3000,$C36,10+3*MIN(AZ$3,$D$2-1)))))</f>
        <v/>
      </c>
      <c r="BA36" s="121">
        <f>IF(OR($C36="",$B$2="",$D$2=0),0,IF(BA$3&lt;0,0,N(INDEX('CURVA PREVISION'!$A$1:$KZ$3000,$C36,10+3*MIN(BA$3,$D$2-1)))))</f>
        <v/>
      </c>
      <c r="BB36" s="121">
        <f>IF(OR($C36="",$B$2="",$D$2=0),0,IF(BB$3&lt;0,0,N(INDEX('CURVA PREVISION'!$A$1:$KZ$3000,$C36,10+3*MIN(BB$3,$D$2-1)))))</f>
        <v/>
      </c>
      <c r="BC36" s="121">
        <f>IF(OR($C36="",$B$2="",$D$2=0),0,IF(BC$3&lt;0,0,N(INDEX('CURVA PREVISION'!$A$1:$KZ$3000,$C36,10+3*MIN(BC$3,$D$2-1)))))</f>
        <v/>
      </c>
      <c r="BD36" s="121">
        <f>IF(OR($C36="",$B$2="",$D$2=0),0,IF(BD$3&lt;0,0,N(INDEX('CURVA PREVISION'!$A$1:$KZ$3000,$C36,10+3*MIN(BD$3,$D$2-1)))))</f>
        <v/>
      </c>
      <c r="BE36" s="121">
        <f>IF(OR($C36="",$B$2="",$D$2=0),0,IF(BE$3&lt;0,0,N(INDEX('CURVA PREVISION'!$A$1:$KZ$3000,$C36,10+3*MIN(BE$3,$D$2-1)))))</f>
        <v/>
      </c>
      <c r="BF36" s="121">
        <f>IF(OR($C36="",$B$2="",$D$2=0),0,IF(BF$3&lt;0,0,N(INDEX('CURVA PREVISION'!$A$1:$KZ$3000,$C36,10+3*MIN(BF$3,$D$2-1)))))</f>
        <v/>
      </c>
      <c r="BG36" s="121">
        <f>IF(OR($C36="",$B$2="",$D$2=0),0,IF(BG$3&lt;0,0,N(INDEX('CURVA PREVISION'!$A$1:$KZ$3000,$C36,10+3*MIN(BG$3,$D$2-1)))))</f>
        <v/>
      </c>
      <c r="BH36" s="121">
        <f>IF(OR($C36="",$B$2="",$D$2=0),0,IF(BH$3&lt;0,0,N(INDEX('CURVA PREVISION'!$A$1:$KZ$3000,$C36,10+3*MIN(BH$3,$D$2-1)))))</f>
        <v/>
      </c>
      <c r="BI36" s="121">
        <f>IF(OR($C36="",$B$2="",$D$2=0),0,IF(BI$3&lt;0,0,N(INDEX('CURVA PREVISION'!$A$1:$KZ$3000,$C36,10+3*MIN(BI$3,$D$2-1)))))</f>
        <v/>
      </c>
      <c r="BJ36" s="121">
        <f>IF(OR($C36="",$B$2="",$D$2=0),0,IF(BJ$3&lt;0,0,N(INDEX('CURVA PREVISION'!$A$1:$KZ$3000,$C36,10+3*MIN(BJ$3,$D$2-1)))))</f>
        <v/>
      </c>
      <c r="BK36" s="121">
        <f>IF(OR($C36="",$B$2="",$D$2=0),0,IF(BK$3&lt;0,0,N(INDEX('CURVA PREVISION'!$A$1:$KZ$3000,$C36,10+3*MIN(BK$3,$D$2-1)))))</f>
        <v/>
      </c>
      <c r="BL36" s="121">
        <f>IF(OR($C36="",$B$2="",$D$2=0),0,IF(BL$3&lt;0,0,N(INDEX('CURVA PREVISION'!$A$1:$KZ$3000,$C36,10+3*MIN(BL$3,$D$2-1)))))</f>
        <v/>
      </c>
      <c r="BM36" s="121">
        <f>IF(OR($C36="",$B$2="",$D$2=0),0,IF(BM$3&lt;0,0,N(INDEX('CURVA PREVISION'!$A$1:$KZ$3000,$C36,10+3*MIN(BM$3,$D$2-1)))))</f>
        <v/>
      </c>
      <c r="BN36" s="121">
        <f>IF(OR($C36="",$B$2="",$D$2=0),0,IF(BN$3&lt;0,0,N(INDEX('CURVA PREVISION'!$A$1:$KZ$3000,$C36,10+3*MIN(BN$3,$D$2-1)))))</f>
        <v/>
      </c>
      <c r="BO36" s="121">
        <f>IF(OR($C36="",$B$2="",$D$2=0),0,IF(BO$3&lt;0,0,N(INDEX('CURVA PREVISION'!$A$1:$KZ$3000,$C36,10+3*MIN(BO$3,$D$2-1)))))</f>
        <v/>
      </c>
      <c r="BP36" s="121">
        <f>IF(OR($C36="",$B$2="",$D$2=0),0,IF(BP$3&lt;0,0,N(INDEX('CURVA PREVISION'!$A$1:$KZ$3000,$C36,10+3*MIN(BP$3,$D$2-1)))))</f>
        <v/>
      </c>
      <c r="BQ36" s="121">
        <f>IF(OR($C36="",$B$2="",$D$2=0),0,IF(BQ$3&lt;0,0,N(INDEX('CURVA PREVISION'!$A$1:$KZ$3000,$C36,10+3*MIN(BQ$3,$D$2-1)))))</f>
        <v/>
      </c>
      <c r="BR36" s="121">
        <f>IF(OR($C36="",$B$2="",$D$2=0),0,IF(BR$3&lt;0,0,N(INDEX('CURVA PREVISION'!$A$1:$KZ$3000,$C36,10+3*MIN(BR$3,$D$2-1)))))</f>
        <v/>
      </c>
      <c r="BS36" s="121">
        <f>IF(OR($C36="",$B$2="",$D$2=0),0,IF(BS$3&lt;0,0,N(INDEX('CURVA PREVISION'!$A$1:$KZ$3000,$C36,10+3*MIN(BS$3,$D$2-1)))))</f>
        <v/>
      </c>
      <c r="BT36" s="121">
        <f>IF(OR($C36="",$B$2="",$D$2=0),0,IF(BT$3&lt;0,0,N(INDEX('CURVA PREVISION'!$A$1:$KZ$3000,$C36,10+3*MIN(BT$3,$D$2-1)))))</f>
        <v/>
      </c>
      <c r="BU36" s="121">
        <f>IF(OR($C36="",$B$2="",$D$2=0),0,IF(BU$3&lt;0,0,N(INDEX('CURVA PREVISION'!$A$1:$KZ$3000,$C36,10+3*MIN(BU$3,$D$2-1)))))</f>
        <v/>
      </c>
      <c r="BV36" s="121">
        <f>IF(OR($C36="",$B$2="",$D$2=0),0,IF(BV$3&lt;0,0,N(INDEX('CURVA PREVISION'!$A$1:$KZ$3000,$C36,10+3*MIN(BV$3,$D$2-1)))))</f>
        <v/>
      </c>
      <c r="BW36" s="121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8">
        <f>IFERROR(MATCH(A37,'CURVA PREVISION'!$B$1:$B$3000,0),"")</f>
        <v/>
      </c>
      <c r="D37" s="121">
        <f>IF(OR($C37="",$B$2="",$D$2=0),0,IF(D$3&lt;0,0,N(INDEX('CURVA PREVISION'!$A$1:$KZ$3000,$C37,10+3*MIN(D$3,$D$2-1)))))</f>
        <v/>
      </c>
      <c r="E37" s="121">
        <f>IF(OR($C37="",$B$2="",$D$2=0),0,IF(E$3&lt;0,0,N(INDEX('CURVA PREVISION'!$A$1:$KZ$3000,$C37,10+3*MIN(E$3,$D$2-1)))))</f>
        <v/>
      </c>
      <c r="F37" s="121">
        <f>IF(OR($C37="",$B$2="",$D$2=0),0,IF(F$3&lt;0,0,N(INDEX('CURVA PREVISION'!$A$1:$KZ$3000,$C37,10+3*MIN(F$3,$D$2-1)))))</f>
        <v/>
      </c>
      <c r="G37" s="121">
        <f>IF(OR($C37="",$B$2="",$D$2=0),0,IF(G$3&lt;0,0,N(INDEX('CURVA PREVISION'!$A$1:$KZ$3000,$C37,10+3*MIN(G$3,$D$2-1)))))</f>
        <v/>
      </c>
      <c r="H37" s="121">
        <f>IF(OR($C37="",$B$2="",$D$2=0),0,IF(H$3&lt;0,0,N(INDEX('CURVA PREVISION'!$A$1:$KZ$3000,$C37,10+3*MIN(H$3,$D$2-1)))))</f>
        <v/>
      </c>
      <c r="I37" s="121">
        <f>IF(OR($C37="",$B$2="",$D$2=0),0,IF(I$3&lt;0,0,N(INDEX('CURVA PREVISION'!$A$1:$KZ$3000,$C37,10+3*MIN(I$3,$D$2-1)))))</f>
        <v/>
      </c>
      <c r="J37" s="121">
        <f>IF(OR($C37="",$B$2="",$D$2=0),0,IF(J$3&lt;0,0,N(INDEX('CURVA PREVISION'!$A$1:$KZ$3000,$C37,10+3*MIN(J$3,$D$2-1)))))</f>
        <v/>
      </c>
      <c r="K37" s="121">
        <f>IF(OR($C37="",$B$2="",$D$2=0),0,IF(K$3&lt;0,0,N(INDEX('CURVA PREVISION'!$A$1:$KZ$3000,$C37,10+3*MIN(K$3,$D$2-1)))))</f>
        <v/>
      </c>
      <c r="L37" s="121">
        <f>IF(OR($C37="",$B$2="",$D$2=0),0,IF(L$3&lt;0,0,N(INDEX('CURVA PREVISION'!$A$1:$KZ$3000,$C37,10+3*MIN(L$3,$D$2-1)))))</f>
        <v/>
      </c>
      <c r="M37" s="121">
        <f>IF(OR($C37="",$B$2="",$D$2=0),0,IF(M$3&lt;0,0,N(INDEX('CURVA PREVISION'!$A$1:$KZ$3000,$C37,10+3*MIN(M$3,$D$2-1)))))</f>
        <v/>
      </c>
      <c r="N37" s="121">
        <f>IF(OR($C37="",$B$2="",$D$2=0),0,IF(N$3&lt;0,0,N(INDEX('CURVA PREVISION'!$A$1:$KZ$3000,$C37,10+3*MIN(N$3,$D$2-1)))))</f>
        <v/>
      </c>
      <c r="O37" s="121">
        <f>IF(OR($C37="",$B$2="",$D$2=0),0,IF(O$3&lt;0,0,N(INDEX('CURVA PREVISION'!$A$1:$KZ$3000,$C37,10+3*MIN(O$3,$D$2-1)))))</f>
        <v/>
      </c>
      <c r="P37" s="121">
        <f>IF(OR($C37="",$B$2="",$D$2=0),0,IF(P$3&lt;0,0,N(INDEX('CURVA PREVISION'!$A$1:$KZ$3000,$C37,10+3*MIN(P$3,$D$2-1)))))</f>
        <v/>
      </c>
      <c r="Q37" s="121">
        <f>IF(OR($C37="",$B$2="",$D$2=0),0,IF(Q$3&lt;0,0,N(INDEX('CURVA PREVISION'!$A$1:$KZ$3000,$C37,10+3*MIN(Q$3,$D$2-1)))))</f>
        <v/>
      </c>
      <c r="R37" s="121">
        <f>IF(OR($C37="",$B$2="",$D$2=0),0,IF(R$3&lt;0,0,N(INDEX('CURVA PREVISION'!$A$1:$KZ$3000,$C37,10+3*MIN(R$3,$D$2-1)))))</f>
        <v/>
      </c>
      <c r="S37" s="121">
        <f>IF(OR($C37="",$B$2="",$D$2=0),0,IF(S$3&lt;0,0,N(INDEX('CURVA PREVISION'!$A$1:$KZ$3000,$C37,10+3*MIN(S$3,$D$2-1)))))</f>
        <v/>
      </c>
      <c r="T37" s="121">
        <f>IF(OR($C37="",$B$2="",$D$2=0),0,IF(T$3&lt;0,0,N(INDEX('CURVA PREVISION'!$A$1:$KZ$3000,$C37,10+3*MIN(T$3,$D$2-1)))))</f>
        <v/>
      </c>
      <c r="U37" s="121">
        <f>IF(OR($C37="",$B$2="",$D$2=0),0,IF(U$3&lt;0,0,N(INDEX('CURVA PREVISION'!$A$1:$KZ$3000,$C37,10+3*MIN(U$3,$D$2-1)))))</f>
        <v/>
      </c>
      <c r="V37" s="121">
        <f>IF(OR($C37="",$B$2="",$D$2=0),0,IF(V$3&lt;0,0,N(INDEX('CURVA PREVISION'!$A$1:$KZ$3000,$C37,10+3*MIN(V$3,$D$2-1)))))</f>
        <v/>
      </c>
      <c r="W37" s="121">
        <f>IF(OR($C37="",$B$2="",$D$2=0),0,IF(W$3&lt;0,0,N(INDEX('CURVA PREVISION'!$A$1:$KZ$3000,$C37,10+3*MIN(W$3,$D$2-1)))))</f>
        <v/>
      </c>
      <c r="X37" s="121">
        <f>IF(OR($C37="",$B$2="",$D$2=0),0,IF(X$3&lt;0,0,N(INDEX('CURVA PREVISION'!$A$1:$KZ$3000,$C37,10+3*MIN(X$3,$D$2-1)))))</f>
        <v/>
      </c>
      <c r="Y37" s="121">
        <f>IF(OR($C37="",$B$2="",$D$2=0),0,IF(Y$3&lt;0,0,N(INDEX('CURVA PREVISION'!$A$1:$KZ$3000,$C37,10+3*MIN(Y$3,$D$2-1)))))</f>
        <v/>
      </c>
      <c r="Z37" s="121">
        <f>IF(OR($C37="",$B$2="",$D$2=0),0,IF(Z$3&lt;0,0,N(INDEX('CURVA PREVISION'!$A$1:$KZ$3000,$C37,10+3*MIN(Z$3,$D$2-1)))))</f>
        <v/>
      </c>
      <c r="AA37" s="121">
        <f>IF(OR($C37="",$B$2="",$D$2=0),0,IF(AA$3&lt;0,0,N(INDEX('CURVA PREVISION'!$A$1:$KZ$3000,$C37,10+3*MIN(AA$3,$D$2-1)))))</f>
        <v/>
      </c>
      <c r="AB37" s="121">
        <f>IF(OR($C37="",$B$2="",$D$2=0),0,IF(AB$3&lt;0,0,N(INDEX('CURVA PREVISION'!$A$1:$KZ$3000,$C37,10+3*MIN(AB$3,$D$2-1)))))</f>
        <v/>
      </c>
      <c r="AC37" s="121">
        <f>IF(OR($C37="",$B$2="",$D$2=0),0,IF(AC$3&lt;0,0,N(INDEX('CURVA PREVISION'!$A$1:$KZ$3000,$C37,10+3*MIN(AC$3,$D$2-1)))))</f>
        <v/>
      </c>
      <c r="AD37" s="121">
        <f>IF(OR($C37="",$B$2="",$D$2=0),0,IF(AD$3&lt;0,0,N(INDEX('CURVA PREVISION'!$A$1:$KZ$3000,$C37,10+3*MIN(AD$3,$D$2-1)))))</f>
        <v/>
      </c>
      <c r="AE37" s="121">
        <f>IF(OR($C37="",$B$2="",$D$2=0),0,IF(AE$3&lt;0,0,N(INDEX('CURVA PREVISION'!$A$1:$KZ$3000,$C37,10+3*MIN(AE$3,$D$2-1)))))</f>
        <v/>
      </c>
      <c r="AF37" s="121">
        <f>IF(OR($C37="",$B$2="",$D$2=0),0,IF(AF$3&lt;0,0,N(INDEX('CURVA PREVISION'!$A$1:$KZ$3000,$C37,10+3*MIN(AF$3,$D$2-1)))))</f>
        <v/>
      </c>
      <c r="AG37" s="121">
        <f>IF(OR($C37="",$B$2="",$D$2=0),0,IF(AG$3&lt;0,0,N(INDEX('CURVA PREVISION'!$A$1:$KZ$3000,$C37,10+3*MIN(AG$3,$D$2-1)))))</f>
        <v/>
      </c>
      <c r="AH37" s="121">
        <f>IF(OR($C37="",$B$2="",$D$2=0),0,IF(AH$3&lt;0,0,N(INDEX('CURVA PREVISION'!$A$1:$KZ$3000,$C37,10+3*MIN(AH$3,$D$2-1)))))</f>
        <v/>
      </c>
      <c r="AI37" s="121">
        <f>IF(OR($C37="",$B$2="",$D$2=0),0,IF(AI$3&lt;0,0,N(INDEX('CURVA PREVISION'!$A$1:$KZ$3000,$C37,10+3*MIN(AI$3,$D$2-1)))))</f>
        <v/>
      </c>
      <c r="AJ37" s="121">
        <f>IF(OR($C37="",$B$2="",$D$2=0),0,IF(AJ$3&lt;0,0,N(INDEX('CURVA PREVISION'!$A$1:$KZ$3000,$C37,10+3*MIN(AJ$3,$D$2-1)))))</f>
        <v/>
      </c>
      <c r="AK37" s="121">
        <f>IF(OR($C37="",$B$2="",$D$2=0),0,IF(AK$3&lt;0,0,N(INDEX('CURVA PREVISION'!$A$1:$KZ$3000,$C37,10+3*MIN(AK$3,$D$2-1)))))</f>
        <v/>
      </c>
      <c r="AL37" s="121">
        <f>IF(OR($C37="",$B$2="",$D$2=0),0,IF(AL$3&lt;0,0,N(INDEX('CURVA PREVISION'!$A$1:$KZ$3000,$C37,10+3*MIN(AL$3,$D$2-1)))))</f>
        <v/>
      </c>
      <c r="AM37" s="121">
        <f>IF(OR($C37="",$B$2="",$D$2=0),0,IF(AM$3&lt;0,0,N(INDEX('CURVA PREVISION'!$A$1:$KZ$3000,$C37,10+3*MIN(AM$3,$D$2-1)))))</f>
        <v/>
      </c>
      <c r="AN37" s="121">
        <f>IF(OR($C37="",$B$2="",$D$2=0),0,IF(AN$3&lt;0,0,N(INDEX('CURVA PREVISION'!$A$1:$KZ$3000,$C37,10+3*MIN(AN$3,$D$2-1)))))</f>
        <v/>
      </c>
      <c r="AO37" s="121">
        <f>IF(OR($C37="",$B$2="",$D$2=0),0,IF(AO$3&lt;0,0,N(INDEX('CURVA PREVISION'!$A$1:$KZ$3000,$C37,10+3*MIN(AO$3,$D$2-1)))))</f>
        <v/>
      </c>
      <c r="AP37" s="121">
        <f>IF(OR($C37="",$B$2="",$D$2=0),0,IF(AP$3&lt;0,0,N(INDEX('CURVA PREVISION'!$A$1:$KZ$3000,$C37,10+3*MIN(AP$3,$D$2-1)))))</f>
        <v/>
      </c>
      <c r="AQ37" s="121">
        <f>IF(OR($C37="",$B$2="",$D$2=0),0,IF(AQ$3&lt;0,0,N(INDEX('CURVA PREVISION'!$A$1:$KZ$3000,$C37,10+3*MIN(AQ$3,$D$2-1)))))</f>
        <v/>
      </c>
      <c r="AR37" s="121">
        <f>IF(OR($C37="",$B$2="",$D$2=0),0,IF(AR$3&lt;0,0,N(INDEX('CURVA PREVISION'!$A$1:$KZ$3000,$C37,10+3*MIN(AR$3,$D$2-1)))))</f>
        <v/>
      </c>
      <c r="AS37" s="121">
        <f>IF(OR($C37="",$B$2="",$D$2=0),0,IF(AS$3&lt;0,0,N(INDEX('CURVA PREVISION'!$A$1:$KZ$3000,$C37,10+3*MIN(AS$3,$D$2-1)))))</f>
        <v/>
      </c>
      <c r="AT37" s="121">
        <f>IF(OR($C37="",$B$2="",$D$2=0),0,IF(AT$3&lt;0,0,N(INDEX('CURVA PREVISION'!$A$1:$KZ$3000,$C37,10+3*MIN(AT$3,$D$2-1)))))</f>
        <v/>
      </c>
      <c r="AU37" s="121">
        <f>IF(OR($C37="",$B$2="",$D$2=0),0,IF(AU$3&lt;0,0,N(INDEX('CURVA PREVISION'!$A$1:$KZ$3000,$C37,10+3*MIN(AU$3,$D$2-1)))))</f>
        <v/>
      </c>
      <c r="AV37" s="121">
        <f>IF(OR($C37="",$B$2="",$D$2=0),0,IF(AV$3&lt;0,0,N(INDEX('CURVA PREVISION'!$A$1:$KZ$3000,$C37,10+3*MIN(AV$3,$D$2-1)))))</f>
        <v/>
      </c>
      <c r="AW37" s="121">
        <f>IF(OR($C37="",$B$2="",$D$2=0),0,IF(AW$3&lt;0,0,N(INDEX('CURVA PREVISION'!$A$1:$KZ$3000,$C37,10+3*MIN(AW$3,$D$2-1)))))</f>
        <v/>
      </c>
      <c r="AX37" s="121">
        <f>IF(OR($C37="",$B$2="",$D$2=0),0,IF(AX$3&lt;0,0,N(INDEX('CURVA PREVISION'!$A$1:$KZ$3000,$C37,10+3*MIN(AX$3,$D$2-1)))))</f>
        <v/>
      </c>
      <c r="AY37" s="121">
        <f>IF(OR($C37="",$B$2="",$D$2=0),0,IF(AY$3&lt;0,0,N(INDEX('CURVA PREVISION'!$A$1:$KZ$3000,$C37,10+3*MIN(AY$3,$D$2-1)))))</f>
        <v/>
      </c>
      <c r="AZ37" s="121">
        <f>IF(OR($C37="",$B$2="",$D$2=0),0,IF(AZ$3&lt;0,0,N(INDEX('CURVA PREVISION'!$A$1:$KZ$3000,$C37,10+3*MIN(AZ$3,$D$2-1)))))</f>
        <v/>
      </c>
      <c r="BA37" s="121">
        <f>IF(OR($C37="",$B$2="",$D$2=0),0,IF(BA$3&lt;0,0,N(INDEX('CURVA PREVISION'!$A$1:$KZ$3000,$C37,10+3*MIN(BA$3,$D$2-1)))))</f>
        <v/>
      </c>
      <c r="BB37" s="121">
        <f>IF(OR($C37="",$B$2="",$D$2=0),0,IF(BB$3&lt;0,0,N(INDEX('CURVA PREVISION'!$A$1:$KZ$3000,$C37,10+3*MIN(BB$3,$D$2-1)))))</f>
        <v/>
      </c>
      <c r="BC37" s="121">
        <f>IF(OR($C37="",$B$2="",$D$2=0),0,IF(BC$3&lt;0,0,N(INDEX('CURVA PREVISION'!$A$1:$KZ$3000,$C37,10+3*MIN(BC$3,$D$2-1)))))</f>
        <v/>
      </c>
      <c r="BD37" s="121">
        <f>IF(OR($C37="",$B$2="",$D$2=0),0,IF(BD$3&lt;0,0,N(INDEX('CURVA PREVISION'!$A$1:$KZ$3000,$C37,10+3*MIN(BD$3,$D$2-1)))))</f>
        <v/>
      </c>
      <c r="BE37" s="121">
        <f>IF(OR($C37="",$B$2="",$D$2=0),0,IF(BE$3&lt;0,0,N(INDEX('CURVA PREVISION'!$A$1:$KZ$3000,$C37,10+3*MIN(BE$3,$D$2-1)))))</f>
        <v/>
      </c>
      <c r="BF37" s="121">
        <f>IF(OR($C37="",$B$2="",$D$2=0),0,IF(BF$3&lt;0,0,N(INDEX('CURVA PREVISION'!$A$1:$KZ$3000,$C37,10+3*MIN(BF$3,$D$2-1)))))</f>
        <v/>
      </c>
      <c r="BG37" s="121">
        <f>IF(OR($C37="",$B$2="",$D$2=0),0,IF(BG$3&lt;0,0,N(INDEX('CURVA PREVISION'!$A$1:$KZ$3000,$C37,10+3*MIN(BG$3,$D$2-1)))))</f>
        <v/>
      </c>
      <c r="BH37" s="121">
        <f>IF(OR($C37="",$B$2="",$D$2=0),0,IF(BH$3&lt;0,0,N(INDEX('CURVA PREVISION'!$A$1:$KZ$3000,$C37,10+3*MIN(BH$3,$D$2-1)))))</f>
        <v/>
      </c>
      <c r="BI37" s="121">
        <f>IF(OR($C37="",$B$2="",$D$2=0),0,IF(BI$3&lt;0,0,N(INDEX('CURVA PREVISION'!$A$1:$KZ$3000,$C37,10+3*MIN(BI$3,$D$2-1)))))</f>
        <v/>
      </c>
      <c r="BJ37" s="121">
        <f>IF(OR($C37="",$B$2="",$D$2=0),0,IF(BJ$3&lt;0,0,N(INDEX('CURVA PREVISION'!$A$1:$KZ$3000,$C37,10+3*MIN(BJ$3,$D$2-1)))))</f>
        <v/>
      </c>
      <c r="BK37" s="121">
        <f>IF(OR($C37="",$B$2="",$D$2=0),0,IF(BK$3&lt;0,0,N(INDEX('CURVA PREVISION'!$A$1:$KZ$3000,$C37,10+3*MIN(BK$3,$D$2-1)))))</f>
        <v/>
      </c>
      <c r="BL37" s="121">
        <f>IF(OR($C37="",$B$2="",$D$2=0),0,IF(BL$3&lt;0,0,N(INDEX('CURVA PREVISION'!$A$1:$KZ$3000,$C37,10+3*MIN(BL$3,$D$2-1)))))</f>
        <v/>
      </c>
      <c r="BM37" s="121">
        <f>IF(OR($C37="",$B$2="",$D$2=0),0,IF(BM$3&lt;0,0,N(INDEX('CURVA PREVISION'!$A$1:$KZ$3000,$C37,10+3*MIN(BM$3,$D$2-1)))))</f>
        <v/>
      </c>
      <c r="BN37" s="121">
        <f>IF(OR($C37="",$B$2="",$D$2=0),0,IF(BN$3&lt;0,0,N(INDEX('CURVA PREVISION'!$A$1:$KZ$3000,$C37,10+3*MIN(BN$3,$D$2-1)))))</f>
        <v/>
      </c>
      <c r="BO37" s="121">
        <f>IF(OR($C37="",$B$2="",$D$2=0),0,IF(BO$3&lt;0,0,N(INDEX('CURVA PREVISION'!$A$1:$KZ$3000,$C37,10+3*MIN(BO$3,$D$2-1)))))</f>
        <v/>
      </c>
      <c r="BP37" s="121">
        <f>IF(OR($C37="",$B$2="",$D$2=0),0,IF(BP$3&lt;0,0,N(INDEX('CURVA PREVISION'!$A$1:$KZ$3000,$C37,10+3*MIN(BP$3,$D$2-1)))))</f>
        <v/>
      </c>
      <c r="BQ37" s="121">
        <f>IF(OR($C37="",$B$2="",$D$2=0),0,IF(BQ$3&lt;0,0,N(INDEX('CURVA PREVISION'!$A$1:$KZ$3000,$C37,10+3*MIN(BQ$3,$D$2-1)))))</f>
        <v/>
      </c>
      <c r="BR37" s="121">
        <f>IF(OR($C37="",$B$2="",$D$2=0),0,IF(BR$3&lt;0,0,N(INDEX('CURVA PREVISION'!$A$1:$KZ$3000,$C37,10+3*MIN(BR$3,$D$2-1)))))</f>
        <v/>
      </c>
      <c r="BS37" s="121">
        <f>IF(OR($C37="",$B$2="",$D$2=0),0,IF(BS$3&lt;0,0,N(INDEX('CURVA PREVISION'!$A$1:$KZ$3000,$C37,10+3*MIN(BS$3,$D$2-1)))))</f>
        <v/>
      </c>
      <c r="BT37" s="121">
        <f>IF(OR($C37="",$B$2="",$D$2=0),0,IF(BT$3&lt;0,0,N(INDEX('CURVA PREVISION'!$A$1:$KZ$3000,$C37,10+3*MIN(BT$3,$D$2-1)))))</f>
        <v/>
      </c>
      <c r="BU37" s="121">
        <f>IF(OR($C37="",$B$2="",$D$2=0),0,IF(BU$3&lt;0,0,N(INDEX('CURVA PREVISION'!$A$1:$KZ$3000,$C37,10+3*MIN(BU$3,$D$2-1)))))</f>
        <v/>
      </c>
      <c r="BV37" s="121">
        <f>IF(OR($C37="",$B$2="",$D$2=0),0,IF(BV$3&lt;0,0,N(INDEX('CURVA PREVISION'!$A$1:$KZ$3000,$C37,10+3*MIN(BV$3,$D$2-1)))))</f>
        <v/>
      </c>
      <c r="BW37" s="121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8">
        <f>IFERROR(MATCH(A38,'CURVA PREVISION'!$B$1:$B$3000,0),"")</f>
        <v/>
      </c>
      <c r="D38" s="121">
        <f>IF(OR($C38="",$B$2="",$D$2=0),0,IF(D$3&lt;0,0,N(INDEX('CURVA PREVISION'!$A$1:$KZ$3000,$C38,10+3*MIN(D$3,$D$2-1)))))</f>
        <v/>
      </c>
      <c r="E38" s="121">
        <f>IF(OR($C38="",$B$2="",$D$2=0),0,IF(E$3&lt;0,0,N(INDEX('CURVA PREVISION'!$A$1:$KZ$3000,$C38,10+3*MIN(E$3,$D$2-1)))))</f>
        <v/>
      </c>
      <c r="F38" s="121">
        <f>IF(OR($C38="",$B$2="",$D$2=0),0,IF(F$3&lt;0,0,N(INDEX('CURVA PREVISION'!$A$1:$KZ$3000,$C38,10+3*MIN(F$3,$D$2-1)))))</f>
        <v/>
      </c>
      <c r="G38" s="121">
        <f>IF(OR($C38="",$B$2="",$D$2=0),0,IF(G$3&lt;0,0,N(INDEX('CURVA PREVISION'!$A$1:$KZ$3000,$C38,10+3*MIN(G$3,$D$2-1)))))</f>
        <v/>
      </c>
      <c r="H38" s="121">
        <f>IF(OR($C38="",$B$2="",$D$2=0),0,IF(H$3&lt;0,0,N(INDEX('CURVA PREVISION'!$A$1:$KZ$3000,$C38,10+3*MIN(H$3,$D$2-1)))))</f>
        <v/>
      </c>
      <c r="I38" s="121">
        <f>IF(OR($C38="",$B$2="",$D$2=0),0,IF(I$3&lt;0,0,N(INDEX('CURVA PREVISION'!$A$1:$KZ$3000,$C38,10+3*MIN(I$3,$D$2-1)))))</f>
        <v/>
      </c>
      <c r="J38" s="121">
        <f>IF(OR($C38="",$B$2="",$D$2=0),0,IF(J$3&lt;0,0,N(INDEX('CURVA PREVISION'!$A$1:$KZ$3000,$C38,10+3*MIN(J$3,$D$2-1)))))</f>
        <v/>
      </c>
      <c r="K38" s="121">
        <f>IF(OR($C38="",$B$2="",$D$2=0),0,IF(K$3&lt;0,0,N(INDEX('CURVA PREVISION'!$A$1:$KZ$3000,$C38,10+3*MIN(K$3,$D$2-1)))))</f>
        <v/>
      </c>
      <c r="L38" s="121">
        <f>IF(OR($C38="",$B$2="",$D$2=0),0,IF(L$3&lt;0,0,N(INDEX('CURVA PREVISION'!$A$1:$KZ$3000,$C38,10+3*MIN(L$3,$D$2-1)))))</f>
        <v/>
      </c>
      <c r="M38" s="121">
        <f>IF(OR($C38="",$B$2="",$D$2=0),0,IF(M$3&lt;0,0,N(INDEX('CURVA PREVISION'!$A$1:$KZ$3000,$C38,10+3*MIN(M$3,$D$2-1)))))</f>
        <v/>
      </c>
      <c r="N38" s="121">
        <f>IF(OR($C38="",$B$2="",$D$2=0),0,IF(N$3&lt;0,0,N(INDEX('CURVA PREVISION'!$A$1:$KZ$3000,$C38,10+3*MIN(N$3,$D$2-1)))))</f>
        <v/>
      </c>
      <c r="O38" s="121">
        <f>IF(OR($C38="",$B$2="",$D$2=0),0,IF(O$3&lt;0,0,N(INDEX('CURVA PREVISION'!$A$1:$KZ$3000,$C38,10+3*MIN(O$3,$D$2-1)))))</f>
        <v/>
      </c>
      <c r="P38" s="121">
        <f>IF(OR($C38="",$B$2="",$D$2=0),0,IF(P$3&lt;0,0,N(INDEX('CURVA PREVISION'!$A$1:$KZ$3000,$C38,10+3*MIN(P$3,$D$2-1)))))</f>
        <v/>
      </c>
      <c r="Q38" s="121">
        <f>IF(OR($C38="",$B$2="",$D$2=0),0,IF(Q$3&lt;0,0,N(INDEX('CURVA PREVISION'!$A$1:$KZ$3000,$C38,10+3*MIN(Q$3,$D$2-1)))))</f>
        <v/>
      </c>
      <c r="R38" s="121">
        <f>IF(OR($C38="",$B$2="",$D$2=0),0,IF(R$3&lt;0,0,N(INDEX('CURVA PREVISION'!$A$1:$KZ$3000,$C38,10+3*MIN(R$3,$D$2-1)))))</f>
        <v/>
      </c>
      <c r="S38" s="121">
        <f>IF(OR($C38="",$B$2="",$D$2=0),0,IF(S$3&lt;0,0,N(INDEX('CURVA PREVISION'!$A$1:$KZ$3000,$C38,10+3*MIN(S$3,$D$2-1)))))</f>
        <v/>
      </c>
      <c r="T38" s="121">
        <f>IF(OR($C38="",$B$2="",$D$2=0),0,IF(T$3&lt;0,0,N(INDEX('CURVA PREVISION'!$A$1:$KZ$3000,$C38,10+3*MIN(T$3,$D$2-1)))))</f>
        <v/>
      </c>
      <c r="U38" s="121">
        <f>IF(OR($C38="",$B$2="",$D$2=0),0,IF(U$3&lt;0,0,N(INDEX('CURVA PREVISION'!$A$1:$KZ$3000,$C38,10+3*MIN(U$3,$D$2-1)))))</f>
        <v/>
      </c>
      <c r="V38" s="121">
        <f>IF(OR($C38="",$B$2="",$D$2=0),0,IF(V$3&lt;0,0,N(INDEX('CURVA PREVISION'!$A$1:$KZ$3000,$C38,10+3*MIN(V$3,$D$2-1)))))</f>
        <v/>
      </c>
      <c r="W38" s="121">
        <f>IF(OR($C38="",$B$2="",$D$2=0),0,IF(W$3&lt;0,0,N(INDEX('CURVA PREVISION'!$A$1:$KZ$3000,$C38,10+3*MIN(W$3,$D$2-1)))))</f>
        <v/>
      </c>
      <c r="X38" s="121">
        <f>IF(OR($C38="",$B$2="",$D$2=0),0,IF(X$3&lt;0,0,N(INDEX('CURVA PREVISION'!$A$1:$KZ$3000,$C38,10+3*MIN(X$3,$D$2-1)))))</f>
        <v/>
      </c>
      <c r="Y38" s="121">
        <f>IF(OR($C38="",$B$2="",$D$2=0),0,IF(Y$3&lt;0,0,N(INDEX('CURVA PREVISION'!$A$1:$KZ$3000,$C38,10+3*MIN(Y$3,$D$2-1)))))</f>
        <v/>
      </c>
      <c r="Z38" s="121">
        <f>IF(OR($C38="",$B$2="",$D$2=0),0,IF(Z$3&lt;0,0,N(INDEX('CURVA PREVISION'!$A$1:$KZ$3000,$C38,10+3*MIN(Z$3,$D$2-1)))))</f>
        <v/>
      </c>
      <c r="AA38" s="121">
        <f>IF(OR($C38="",$B$2="",$D$2=0),0,IF(AA$3&lt;0,0,N(INDEX('CURVA PREVISION'!$A$1:$KZ$3000,$C38,10+3*MIN(AA$3,$D$2-1)))))</f>
        <v/>
      </c>
      <c r="AB38" s="121">
        <f>IF(OR($C38="",$B$2="",$D$2=0),0,IF(AB$3&lt;0,0,N(INDEX('CURVA PREVISION'!$A$1:$KZ$3000,$C38,10+3*MIN(AB$3,$D$2-1)))))</f>
        <v/>
      </c>
      <c r="AC38" s="121">
        <f>IF(OR($C38="",$B$2="",$D$2=0),0,IF(AC$3&lt;0,0,N(INDEX('CURVA PREVISION'!$A$1:$KZ$3000,$C38,10+3*MIN(AC$3,$D$2-1)))))</f>
        <v/>
      </c>
      <c r="AD38" s="121">
        <f>IF(OR($C38="",$B$2="",$D$2=0),0,IF(AD$3&lt;0,0,N(INDEX('CURVA PREVISION'!$A$1:$KZ$3000,$C38,10+3*MIN(AD$3,$D$2-1)))))</f>
        <v/>
      </c>
      <c r="AE38" s="121">
        <f>IF(OR($C38="",$B$2="",$D$2=0),0,IF(AE$3&lt;0,0,N(INDEX('CURVA PREVISION'!$A$1:$KZ$3000,$C38,10+3*MIN(AE$3,$D$2-1)))))</f>
        <v/>
      </c>
      <c r="AF38" s="121">
        <f>IF(OR($C38="",$B$2="",$D$2=0),0,IF(AF$3&lt;0,0,N(INDEX('CURVA PREVISION'!$A$1:$KZ$3000,$C38,10+3*MIN(AF$3,$D$2-1)))))</f>
        <v/>
      </c>
      <c r="AG38" s="121">
        <f>IF(OR($C38="",$B$2="",$D$2=0),0,IF(AG$3&lt;0,0,N(INDEX('CURVA PREVISION'!$A$1:$KZ$3000,$C38,10+3*MIN(AG$3,$D$2-1)))))</f>
        <v/>
      </c>
      <c r="AH38" s="121">
        <f>IF(OR($C38="",$B$2="",$D$2=0),0,IF(AH$3&lt;0,0,N(INDEX('CURVA PREVISION'!$A$1:$KZ$3000,$C38,10+3*MIN(AH$3,$D$2-1)))))</f>
        <v/>
      </c>
      <c r="AI38" s="121">
        <f>IF(OR($C38="",$B$2="",$D$2=0),0,IF(AI$3&lt;0,0,N(INDEX('CURVA PREVISION'!$A$1:$KZ$3000,$C38,10+3*MIN(AI$3,$D$2-1)))))</f>
        <v/>
      </c>
      <c r="AJ38" s="121">
        <f>IF(OR($C38="",$B$2="",$D$2=0),0,IF(AJ$3&lt;0,0,N(INDEX('CURVA PREVISION'!$A$1:$KZ$3000,$C38,10+3*MIN(AJ$3,$D$2-1)))))</f>
        <v/>
      </c>
      <c r="AK38" s="121">
        <f>IF(OR($C38="",$B$2="",$D$2=0),0,IF(AK$3&lt;0,0,N(INDEX('CURVA PREVISION'!$A$1:$KZ$3000,$C38,10+3*MIN(AK$3,$D$2-1)))))</f>
        <v/>
      </c>
      <c r="AL38" s="121">
        <f>IF(OR($C38="",$B$2="",$D$2=0),0,IF(AL$3&lt;0,0,N(INDEX('CURVA PREVISION'!$A$1:$KZ$3000,$C38,10+3*MIN(AL$3,$D$2-1)))))</f>
        <v/>
      </c>
      <c r="AM38" s="121">
        <f>IF(OR($C38="",$B$2="",$D$2=0),0,IF(AM$3&lt;0,0,N(INDEX('CURVA PREVISION'!$A$1:$KZ$3000,$C38,10+3*MIN(AM$3,$D$2-1)))))</f>
        <v/>
      </c>
      <c r="AN38" s="121">
        <f>IF(OR($C38="",$B$2="",$D$2=0),0,IF(AN$3&lt;0,0,N(INDEX('CURVA PREVISION'!$A$1:$KZ$3000,$C38,10+3*MIN(AN$3,$D$2-1)))))</f>
        <v/>
      </c>
      <c r="AO38" s="121">
        <f>IF(OR($C38="",$B$2="",$D$2=0),0,IF(AO$3&lt;0,0,N(INDEX('CURVA PREVISION'!$A$1:$KZ$3000,$C38,10+3*MIN(AO$3,$D$2-1)))))</f>
        <v/>
      </c>
      <c r="AP38" s="121">
        <f>IF(OR($C38="",$B$2="",$D$2=0),0,IF(AP$3&lt;0,0,N(INDEX('CURVA PREVISION'!$A$1:$KZ$3000,$C38,10+3*MIN(AP$3,$D$2-1)))))</f>
        <v/>
      </c>
      <c r="AQ38" s="121">
        <f>IF(OR($C38="",$B$2="",$D$2=0),0,IF(AQ$3&lt;0,0,N(INDEX('CURVA PREVISION'!$A$1:$KZ$3000,$C38,10+3*MIN(AQ$3,$D$2-1)))))</f>
        <v/>
      </c>
      <c r="AR38" s="121">
        <f>IF(OR($C38="",$B$2="",$D$2=0),0,IF(AR$3&lt;0,0,N(INDEX('CURVA PREVISION'!$A$1:$KZ$3000,$C38,10+3*MIN(AR$3,$D$2-1)))))</f>
        <v/>
      </c>
      <c r="AS38" s="121">
        <f>IF(OR($C38="",$B$2="",$D$2=0),0,IF(AS$3&lt;0,0,N(INDEX('CURVA PREVISION'!$A$1:$KZ$3000,$C38,10+3*MIN(AS$3,$D$2-1)))))</f>
        <v/>
      </c>
      <c r="AT38" s="121">
        <f>IF(OR($C38="",$B$2="",$D$2=0),0,IF(AT$3&lt;0,0,N(INDEX('CURVA PREVISION'!$A$1:$KZ$3000,$C38,10+3*MIN(AT$3,$D$2-1)))))</f>
        <v/>
      </c>
      <c r="AU38" s="121">
        <f>IF(OR($C38="",$B$2="",$D$2=0),0,IF(AU$3&lt;0,0,N(INDEX('CURVA PREVISION'!$A$1:$KZ$3000,$C38,10+3*MIN(AU$3,$D$2-1)))))</f>
        <v/>
      </c>
      <c r="AV38" s="121">
        <f>IF(OR($C38="",$B$2="",$D$2=0),0,IF(AV$3&lt;0,0,N(INDEX('CURVA PREVISION'!$A$1:$KZ$3000,$C38,10+3*MIN(AV$3,$D$2-1)))))</f>
        <v/>
      </c>
      <c r="AW38" s="121">
        <f>IF(OR($C38="",$B$2="",$D$2=0),0,IF(AW$3&lt;0,0,N(INDEX('CURVA PREVISION'!$A$1:$KZ$3000,$C38,10+3*MIN(AW$3,$D$2-1)))))</f>
        <v/>
      </c>
      <c r="AX38" s="121">
        <f>IF(OR($C38="",$B$2="",$D$2=0),0,IF(AX$3&lt;0,0,N(INDEX('CURVA PREVISION'!$A$1:$KZ$3000,$C38,10+3*MIN(AX$3,$D$2-1)))))</f>
        <v/>
      </c>
      <c r="AY38" s="121">
        <f>IF(OR($C38="",$B$2="",$D$2=0),0,IF(AY$3&lt;0,0,N(INDEX('CURVA PREVISION'!$A$1:$KZ$3000,$C38,10+3*MIN(AY$3,$D$2-1)))))</f>
        <v/>
      </c>
      <c r="AZ38" s="121">
        <f>IF(OR($C38="",$B$2="",$D$2=0),0,IF(AZ$3&lt;0,0,N(INDEX('CURVA PREVISION'!$A$1:$KZ$3000,$C38,10+3*MIN(AZ$3,$D$2-1)))))</f>
        <v/>
      </c>
      <c r="BA38" s="121">
        <f>IF(OR($C38="",$B$2="",$D$2=0),0,IF(BA$3&lt;0,0,N(INDEX('CURVA PREVISION'!$A$1:$KZ$3000,$C38,10+3*MIN(BA$3,$D$2-1)))))</f>
        <v/>
      </c>
      <c r="BB38" s="121">
        <f>IF(OR($C38="",$B$2="",$D$2=0),0,IF(BB$3&lt;0,0,N(INDEX('CURVA PREVISION'!$A$1:$KZ$3000,$C38,10+3*MIN(BB$3,$D$2-1)))))</f>
        <v/>
      </c>
      <c r="BC38" s="121">
        <f>IF(OR($C38="",$B$2="",$D$2=0),0,IF(BC$3&lt;0,0,N(INDEX('CURVA PREVISION'!$A$1:$KZ$3000,$C38,10+3*MIN(BC$3,$D$2-1)))))</f>
        <v/>
      </c>
      <c r="BD38" s="121">
        <f>IF(OR($C38="",$B$2="",$D$2=0),0,IF(BD$3&lt;0,0,N(INDEX('CURVA PREVISION'!$A$1:$KZ$3000,$C38,10+3*MIN(BD$3,$D$2-1)))))</f>
        <v/>
      </c>
      <c r="BE38" s="121">
        <f>IF(OR($C38="",$B$2="",$D$2=0),0,IF(BE$3&lt;0,0,N(INDEX('CURVA PREVISION'!$A$1:$KZ$3000,$C38,10+3*MIN(BE$3,$D$2-1)))))</f>
        <v/>
      </c>
      <c r="BF38" s="121">
        <f>IF(OR($C38="",$B$2="",$D$2=0),0,IF(BF$3&lt;0,0,N(INDEX('CURVA PREVISION'!$A$1:$KZ$3000,$C38,10+3*MIN(BF$3,$D$2-1)))))</f>
        <v/>
      </c>
      <c r="BG38" s="121">
        <f>IF(OR($C38="",$B$2="",$D$2=0),0,IF(BG$3&lt;0,0,N(INDEX('CURVA PREVISION'!$A$1:$KZ$3000,$C38,10+3*MIN(BG$3,$D$2-1)))))</f>
        <v/>
      </c>
      <c r="BH38" s="121">
        <f>IF(OR($C38="",$B$2="",$D$2=0),0,IF(BH$3&lt;0,0,N(INDEX('CURVA PREVISION'!$A$1:$KZ$3000,$C38,10+3*MIN(BH$3,$D$2-1)))))</f>
        <v/>
      </c>
      <c r="BI38" s="121">
        <f>IF(OR($C38="",$B$2="",$D$2=0),0,IF(BI$3&lt;0,0,N(INDEX('CURVA PREVISION'!$A$1:$KZ$3000,$C38,10+3*MIN(BI$3,$D$2-1)))))</f>
        <v/>
      </c>
      <c r="BJ38" s="121">
        <f>IF(OR($C38="",$B$2="",$D$2=0),0,IF(BJ$3&lt;0,0,N(INDEX('CURVA PREVISION'!$A$1:$KZ$3000,$C38,10+3*MIN(BJ$3,$D$2-1)))))</f>
        <v/>
      </c>
      <c r="BK38" s="121">
        <f>IF(OR($C38="",$B$2="",$D$2=0),0,IF(BK$3&lt;0,0,N(INDEX('CURVA PREVISION'!$A$1:$KZ$3000,$C38,10+3*MIN(BK$3,$D$2-1)))))</f>
        <v/>
      </c>
      <c r="BL38" s="121">
        <f>IF(OR($C38="",$B$2="",$D$2=0),0,IF(BL$3&lt;0,0,N(INDEX('CURVA PREVISION'!$A$1:$KZ$3000,$C38,10+3*MIN(BL$3,$D$2-1)))))</f>
        <v/>
      </c>
      <c r="BM38" s="121">
        <f>IF(OR($C38="",$B$2="",$D$2=0),0,IF(BM$3&lt;0,0,N(INDEX('CURVA PREVISION'!$A$1:$KZ$3000,$C38,10+3*MIN(BM$3,$D$2-1)))))</f>
        <v/>
      </c>
      <c r="BN38" s="121">
        <f>IF(OR($C38="",$B$2="",$D$2=0),0,IF(BN$3&lt;0,0,N(INDEX('CURVA PREVISION'!$A$1:$KZ$3000,$C38,10+3*MIN(BN$3,$D$2-1)))))</f>
        <v/>
      </c>
      <c r="BO38" s="121">
        <f>IF(OR($C38="",$B$2="",$D$2=0),0,IF(BO$3&lt;0,0,N(INDEX('CURVA PREVISION'!$A$1:$KZ$3000,$C38,10+3*MIN(BO$3,$D$2-1)))))</f>
        <v/>
      </c>
      <c r="BP38" s="121">
        <f>IF(OR($C38="",$B$2="",$D$2=0),0,IF(BP$3&lt;0,0,N(INDEX('CURVA PREVISION'!$A$1:$KZ$3000,$C38,10+3*MIN(BP$3,$D$2-1)))))</f>
        <v/>
      </c>
      <c r="BQ38" s="121">
        <f>IF(OR($C38="",$B$2="",$D$2=0),0,IF(BQ$3&lt;0,0,N(INDEX('CURVA PREVISION'!$A$1:$KZ$3000,$C38,10+3*MIN(BQ$3,$D$2-1)))))</f>
        <v/>
      </c>
      <c r="BR38" s="121">
        <f>IF(OR($C38="",$B$2="",$D$2=0),0,IF(BR$3&lt;0,0,N(INDEX('CURVA PREVISION'!$A$1:$KZ$3000,$C38,10+3*MIN(BR$3,$D$2-1)))))</f>
        <v/>
      </c>
      <c r="BS38" s="121">
        <f>IF(OR($C38="",$B$2="",$D$2=0),0,IF(BS$3&lt;0,0,N(INDEX('CURVA PREVISION'!$A$1:$KZ$3000,$C38,10+3*MIN(BS$3,$D$2-1)))))</f>
        <v/>
      </c>
      <c r="BT38" s="121">
        <f>IF(OR($C38="",$B$2="",$D$2=0),0,IF(BT$3&lt;0,0,N(INDEX('CURVA PREVISION'!$A$1:$KZ$3000,$C38,10+3*MIN(BT$3,$D$2-1)))))</f>
        <v/>
      </c>
      <c r="BU38" s="121">
        <f>IF(OR($C38="",$B$2="",$D$2=0),0,IF(BU$3&lt;0,0,N(INDEX('CURVA PREVISION'!$A$1:$KZ$3000,$C38,10+3*MIN(BU$3,$D$2-1)))))</f>
        <v/>
      </c>
      <c r="BV38" s="121">
        <f>IF(OR($C38="",$B$2="",$D$2=0),0,IF(BV$3&lt;0,0,N(INDEX('CURVA PREVISION'!$A$1:$KZ$3000,$C38,10+3*MIN(BV$3,$D$2-1)))))</f>
        <v/>
      </c>
      <c r="BW38" s="121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8">
        <f>IFERROR(MATCH(A39,'CURVA PREVISION'!$B$1:$B$3000,0),"")</f>
        <v/>
      </c>
      <c r="D39" s="121">
        <f>IF(OR($C39="",$B$2="",$D$2=0),0,IF(D$3&lt;0,0,N(INDEX('CURVA PREVISION'!$A$1:$KZ$3000,$C39,10+3*MIN(D$3,$D$2-1)))))</f>
        <v/>
      </c>
      <c r="E39" s="121">
        <f>IF(OR($C39="",$B$2="",$D$2=0),0,IF(E$3&lt;0,0,N(INDEX('CURVA PREVISION'!$A$1:$KZ$3000,$C39,10+3*MIN(E$3,$D$2-1)))))</f>
        <v/>
      </c>
      <c r="F39" s="121">
        <f>IF(OR($C39="",$B$2="",$D$2=0),0,IF(F$3&lt;0,0,N(INDEX('CURVA PREVISION'!$A$1:$KZ$3000,$C39,10+3*MIN(F$3,$D$2-1)))))</f>
        <v/>
      </c>
      <c r="G39" s="121">
        <f>IF(OR($C39="",$B$2="",$D$2=0),0,IF(G$3&lt;0,0,N(INDEX('CURVA PREVISION'!$A$1:$KZ$3000,$C39,10+3*MIN(G$3,$D$2-1)))))</f>
        <v/>
      </c>
      <c r="H39" s="121">
        <f>IF(OR($C39="",$B$2="",$D$2=0),0,IF(H$3&lt;0,0,N(INDEX('CURVA PREVISION'!$A$1:$KZ$3000,$C39,10+3*MIN(H$3,$D$2-1)))))</f>
        <v/>
      </c>
      <c r="I39" s="121">
        <f>IF(OR($C39="",$B$2="",$D$2=0),0,IF(I$3&lt;0,0,N(INDEX('CURVA PREVISION'!$A$1:$KZ$3000,$C39,10+3*MIN(I$3,$D$2-1)))))</f>
        <v/>
      </c>
      <c r="J39" s="121">
        <f>IF(OR($C39="",$B$2="",$D$2=0),0,IF(J$3&lt;0,0,N(INDEX('CURVA PREVISION'!$A$1:$KZ$3000,$C39,10+3*MIN(J$3,$D$2-1)))))</f>
        <v/>
      </c>
      <c r="K39" s="121">
        <f>IF(OR($C39="",$B$2="",$D$2=0),0,IF(K$3&lt;0,0,N(INDEX('CURVA PREVISION'!$A$1:$KZ$3000,$C39,10+3*MIN(K$3,$D$2-1)))))</f>
        <v/>
      </c>
      <c r="L39" s="121">
        <f>IF(OR($C39="",$B$2="",$D$2=0),0,IF(L$3&lt;0,0,N(INDEX('CURVA PREVISION'!$A$1:$KZ$3000,$C39,10+3*MIN(L$3,$D$2-1)))))</f>
        <v/>
      </c>
      <c r="M39" s="121">
        <f>IF(OR($C39="",$B$2="",$D$2=0),0,IF(M$3&lt;0,0,N(INDEX('CURVA PREVISION'!$A$1:$KZ$3000,$C39,10+3*MIN(M$3,$D$2-1)))))</f>
        <v/>
      </c>
      <c r="N39" s="121">
        <f>IF(OR($C39="",$B$2="",$D$2=0),0,IF(N$3&lt;0,0,N(INDEX('CURVA PREVISION'!$A$1:$KZ$3000,$C39,10+3*MIN(N$3,$D$2-1)))))</f>
        <v/>
      </c>
      <c r="O39" s="121">
        <f>IF(OR($C39="",$B$2="",$D$2=0),0,IF(O$3&lt;0,0,N(INDEX('CURVA PREVISION'!$A$1:$KZ$3000,$C39,10+3*MIN(O$3,$D$2-1)))))</f>
        <v/>
      </c>
      <c r="P39" s="121">
        <f>IF(OR($C39="",$B$2="",$D$2=0),0,IF(P$3&lt;0,0,N(INDEX('CURVA PREVISION'!$A$1:$KZ$3000,$C39,10+3*MIN(P$3,$D$2-1)))))</f>
        <v/>
      </c>
      <c r="Q39" s="121">
        <f>IF(OR($C39="",$B$2="",$D$2=0),0,IF(Q$3&lt;0,0,N(INDEX('CURVA PREVISION'!$A$1:$KZ$3000,$C39,10+3*MIN(Q$3,$D$2-1)))))</f>
        <v/>
      </c>
      <c r="R39" s="121">
        <f>IF(OR($C39="",$B$2="",$D$2=0),0,IF(R$3&lt;0,0,N(INDEX('CURVA PREVISION'!$A$1:$KZ$3000,$C39,10+3*MIN(R$3,$D$2-1)))))</f>
        <v/>
      </c>
      <c r="S39" s="121">
        <f>IF(OR($C39="",$B$2="",$D$2=0),0,IF(S$3&lt;0,0,N(INDEX('CURVA PREVISION'!$A$1:$KZ$3000,$C39,10+3*MIN(S$3,$D$2-1)))))</f>
        <v/>
      </c>
      <c r="T39" s="121">
        <f>IF(OR($C39="",$B$2="",$D$2=0),0,IF(T$3&lt;0,0,N(INDEX('CURVA PREVISION'!$A$1:$KZ$3000,$C39,10+3*MIN(T$3,$D$2-1)))))</f>
        <v/>
      </c>
      <c r="U39" s="121">
        <f>IF(OR($C39="",$B$2="",$D$2=0),0,IF(U$3&lt;0,0,N(INDEX('CURVA PREVISION'!$A$1:$KZ$3000,$C39,10+3*MIN(U$3,$D$2-1)))))</f>
        <v/>
      </c>
      <c r="V39" s="121">
        <f>IF(OR($C39="",$B$2="",$D$2=0),0,IF(V$3&lt;0,0,N(INDEX('CURVA PREVISION'!$A$1:$KZ$3000,$C39,10+3*MIN(V$3,$D$2-1)))))</f>
        <v/>
      </c>
      <c r="W39" s="121">
        <f>IF(OR($C39="",$B$2="",$D$2=0),0,IF(W$3&lt;0,0,N(INDEX('CURVA PREVISION'!$A$1:$KZ$3000,$C39,10+3*MIN(W$3,$D$2-1)))))</f>
        <v/>
      </c>
      <c r="X39" s="121">
        <f>IF(OR($C39="",$B$2="",$D$2=0),0,IF(X$3&lt;0,0,N(INDEX('CURVA PREVISION'!$A$1:$KZ$3000,$C39,10+3*MIN(X$3,$D$2-1)))))</f>
        <v/>
      </c>
      <c r="Y39" s="121">
        <f>IF(OR($C39="",$B$2="",$D$2=0),0,IF(Y$3&lt;0,0,N(INDEX('CURVA PREVISION'!$A$1:$KZ$3000,$C39,10+3*MIN(Y$3,$D$2-1)))))</f>
        <v/>
      </c>
      <c r="Z39" s="121">
        <f>IF(OR($C39="",$B$2="",$D$2=0),0,IF(Z$3&lt;0,0,N(INDEX('CURVA PREVISION'!$A$1:$KZ$3000,$C39,10+3*MIN(Z$3,$D$2-1)))))</f>
        <v/>
      </c>
      <c r="AA39" s="121">
        <f>IF(OR($C39="",$B$2="",$D$2=0),0,IF(AA$3&lt;0,0,N(INDEX('CURVA PREVISION'!$A$1:$KZ$3000,$C39,10+3*MIN(AA$3,$D$2-1)))))</f>
        <v/>
      </c>
      <c r="AB39" s="121">
        <f>IF(OR($C39="",$B$2="",$D$2=0),0,IF(AB$3&lt;0,0,N(INDEX('CURVA PREVISION'!$A$1:$KZ$3000,$C39,10+3*MIN(AB$3,$D$2-1)))))</f>
        <v/>
      </c>
      <c r="AC39" s="121">
        <f>IF(OR($C39="",$B$2="",$D$2=0),0,IF(AC$3&lt;0,0,N(INDEX('CURVA PREVISION'!$A$1:$KZ$3000,$C39,10+3*MIN(AC$3,$D$2-1)))))</f>
        <v/>
      </c>
      <c r="AD39" s="121">
        <f>IF(OR($C39="",$B$2="",$D$2=0),0,IF(AD$3&lt;0,0,N(INDEX('CURVA PREVISION'!$A$1:$KZ$3000,$C39,10+3*MIN(AD$3,$D$2-1)))))</f>
        <v/>
      </c>
      <c r="AE39" s="121">
        <f>IF(OR($C39="",$B$2="",$D$2=0),0,IF(AE$3&lt;0,0,N(INDEX('CURVA PREVISION'!$A$1:$KZ$3000,$C39,10+3*MIN(AE$3,$D$2-1)))))</f>
        <v/>
      </c>
      <c r="AF39" s="121">
        <f>IF(OR($C39="",$B$2="",$D$2=0),0,IF(AF$3&lt;0,0,N(INDEX('CURVA PREVISION'!$A$1:$KZ$3000,$C39,10+3*MIN(AF$3,$D$2-1)))))</f>
        <v/>
      </c>
      <c r="AG39" s="121">
        <f>IF(OR($C39="",$B$2="",$D$2=0),0,IF(AG$3&lt;0,0,N(INDEX('CURVA PREVISION'!$A$1:$KZ$3000,$C39,10+3*MIN(AG$3,$D$2-1)))))</f>
        <v/>
      </c>
      <c r="AH39" s="121">
        <f>IF(OR($C39="",$B$2="",$D$2=0),0,IF(AH$3&lt;0,0,N(INDEX('CURVA PREVISION'!$A$1:$KZ$3000,$C39,10+3*MIN(AH$3,$D$2-1)))))</f>
        <v/>
      </c>
      <c r="AI39" s="121">
        <f>IF(OR($C39="",$B$2="",$D$2=0),0,IF(AI$3&lt;0,0,N(INDEX('CURVA PREVISION'!$A$1:$KZ$3000,$C39,10+3*MIN(AI$3,$D$2-1)))))</f>
        <v/>
      </c>
      <c r="AJ39" s="121">
        <f>IF(OR($C39="",$B$2="",$D$2=0),0,IF(AJ$3&lt;0,0,N(INDEX('CURVA PREVISION'!$A$1:$KZ$3000,$C39,10+3*MIN(AJ$3,$D$2-1)))))</f>
        <v/>
      </c>
      <c r="AK39" s="121">
        <f>IF(OR($C39="",$B$2="",$D$2=0),0,IF(AK$3&lt;0,0,N(INDEX('CURVA PREVISION'!$A$1:$KZ$3000,$C39,10+3*MIN(AK$3,$D$2-1)))))</f>
        <v/>
      </c>
      <c r="AL39" s="121">
        <f>IF(OR($C39="",$B$2="",$D$2=0),0,IF(AL$3&lt;0,0,N(INDEX('CURVA PREVISION'!$A$1:$KZ$3000,$C39,10+3*MIN(AL$3,$D$2-1)))))</f>
        <v/>
      </c>
      <c r="AM39" s="121">
        <f>IF(OR($C39="",$B$2="",$D$2=0),0,IF(AM$3&lt;0,0,N(INDEX('CURVA PREVISION'!$A$1:$KZ$3000,$C39,10+3*MIN(AM$3,$D$2-1)))))</f>
        <v/>
      </c>
      <c r="AN39" s="121">
        <f>IF(OR($C39="",$B$2="",$D$2=0),0,IF(AN$3&lt;0,0,N(INDEX('CURVA PREVISION'!$A$1:$KZ$3000,$C39,10+3*MIN(AN$3,$D$2-1)))))</f>
        <v/>
      </c>
      <c r="AO39" s="121">
        <f>IF(OR($C39="",$B$2="",$D$2=0),0,IF(AO$3&lt;0,0,N(INDEX('CURVA PREVISION'!$A$1:$KZ$3000,$C39,10+3*MIN(AO$3,$D$2-1)))))</f>
        <v/>
      </c>
      <c r="AP39" s="121">
        <f>IF(OR($C39="",$B$2="",$D$2=0),0,IF(AP$3&lt;0,0,N(INDEX('CURVA PREVISION'!$A$1:$KZ$3000,$C39,10+3*MIN(AP$3,$D$2-1)))))</f>
        <v/>
      </c>
      <c r="AQ39" s="121">
        <f>IF(OR($C39="",$B$2="",$D$2=0),0,IF(AQ$3&lt;0,0,N(INDEX('CURVA PREVISION'!$A$1:$KZ$3000,$C39,10+3*MIN(AQ$3,$D$2-1)))))</f>
        <v/>
      </c>
      <c r="AR39" s="121">
        <f>IF(OR($C39="",$B$2="",$D$2=0),0,IF(AR$3&lt;0,0,N(INDEX('CURVA PREVISION'!$A$1:$KZ$3000,$C39,10+3*MIN(AR$3,$D$2-1)))))</f>
        <v/>
      </c>
      <c r="AS39" s="121">
        <f>IF(OR($C39="",$B$2="",$D$2=0),0,IF(AS$3&lt;0,0,N(INDEX('CURVA PREVISION'!$A$1:$KZ$3000,$C39,10+3*MIN(AS$3,$D$2-1)))))</f>
        <v/>
      </c>
      <c r="AT39" s="121">
        <f>IF(OR($C39="",$B$2="",$D$2=0),0,IF(AT$3&lt;0,0,N(INDEX('CURVA PREVISION'!$A$1:$KZ$3000,$C39,10+3*MIN(AT$3,$D$2-1)))))</f>
        <v/>
      </c>
      <c r="AU39" s="121">
        <f>IF(OR($C39="",$B$2="",$D$2=0),0,IF(AU$3&lt;0,0,N(INDEX('CURVA PREVISION'!$A$1:$KZ$3000,$C39,10+3*MIN(AU$3,$D$2-1)))))</f>
        <v/>
      </c>
      <c r="AV39" s="121">
        <f>IF(OR($C39="",$B$2="",$D$2=0),0,IF(AV$3&lt;0,0,N(INDEX('CURVA PREVISION'!$A$1:$KZ$3000,$C39,10+3*MIN(AV$3,$D$2-1)))))</f>
        <v/>
      </c>
      <c r="AW39" s="121">
        <f>IF(OR($C39="",$B$2="",$D$2=0),0,IF(AW$3&lt;0,0,N(INDEX('CURVA PREVISION'!$A$1:$KZ$3000,$C39,10+3*MIN(AW$3,$D$2-1)))))</f>
        <v/>
      </c>
      <c r="AX39" s="121">
        <f>IF(OR($C39="",$B$2="",$D$2=0),0,IF(AX$3&lt;0,0,N(INDEX('CURVA PREVISION'!$A$1:$KZ$3000,$C39,10+3*MIN(AX$3,$D$2-1)))))</f>
        <v/>
      </c>
      <c r="AY39" s="121">
        <f>IF(OR($C39="",$B$2="",$D$2=0),0,IF(AY$3&lt;0,0,N(INDEX('CURVA PREVISION'!$A$1:$KZ$3000,$C39,10+3*MIN(AY$3,$D$2-1)))))</f>
        <v/>
      </c>
      <c r="AZ39" s="121">
        <f>IF(OR($C39="",$B$2="",$D$2=0),0,IF(AZ$3&lt;0,0,N(INDEX('CURVA PREVISION'!$A$1:$KZ$3000,$C39,10+3*MIN(AZ$3,$D$2-1)))))</f>
        <v/>
      </c>
      <c r="BA39" s="121">
        <f>IF(OR($C39="",$B$2="",$D$2=0),0,IF(BA$3&lt;0,0,N(INDEX('CURVA PREVISION'!$A$1:$KZ$3000,$C39,10+3*MIN(BA$3,$D$2-1)))))</f>
        <v/>
      </c>
      <c r="BB39" s="121">
        <f>IF(OR($C39="",$B$2="",$D$2=0),0,IF(BB$3&lt;0,0,N(INDEX('CURVA PREVISION'!$A$1:$KZ$3000,$C39,10+3*MIN(BB$3,$D$2-1)))))</f>
        <v/>
      </c>
      <c r="BC39" s="121">
        <f>IF(OR($C39="",$B$2="",$D$2=0),0,IF(BC$3&lt;0,0,N(INDEX('CURVA PREVISION'!$A$1:$KZ$3000,$C39,10+3*MIN(BC$3,$D$2-1)))))</f>
        <v/>
      </c>
      <c r="BD39" s="121">
        <f>IF(OR($C39="",$B$2="",$D$2=0),0,IF(BD$3&lt;0,0,N(INDEX('CURVA PREVISION'!$A$1:$KZ$3000,$C39,10+3*MIN(BD$3,$D$2-1)))))</f>
        <v/>
      </c>
      <c r="BE39" s="121">
        <f>IF(OR($C39="",$B$2="",$D$2=0),0,IF(BE$3&lt;0,0,N(INDEX('CURVA PREVISION'!$A$1:$KZ$3000,$C39,10+3*MIN(BE$3,$D$2-1)))))</f>
        <v/>
      </c>
      <c r="BF39" s="121">
        <f>IF(OR($C39="",$B$2="",$D$2=0),0,IF(BF$3&lt;0,0,N(INDEX('CURVA PREVISION'!$A$1:$KZ$3000,$C39,10+3*MIN(BF$3,$D$2-1)))))</f>
        <v/>
      </c>
      <c r="BG39" s="121">
        <f>IF(OR($C39="",$B$2="",$D$2=0),0,IF(BG$3&lt;0,0,N(INDEX('CURVA PREVISION'!$A$1:$KZ$3000,$C39,10+3*MIN(BG$3,$D$2-1)))))</f>
        <v/>
      </c>
      <c r="BH39" s="121">
        <f>IF(OR($C39="",$B$2="",$D$2=0),0,IF(BH$3&lt;0,0,N(INDEX('CURVA PREVISION'!$A$1:$KZ$3000,$C39,10+3*MIN(BH$3,$D$2-1)))))</f>
        <v/>
      </c>
      <c r="BI39" s="121">
        <f>IF(OR($C39="",$B$2="",$D$2=0),0,IF(BI$3&lt;0,0,N(INDEX('CURVA PREVISION'!$A$1:$KZ$3000,$C39,10+3*MIN(BI$3,$D$2-1)))))</f>
        <v/>
      </c>
      <c r="BJ39" s="121">
        <f>IF(OR($C39="",$B$2="",$D$2=0),0,IF(BJ$3&lt;0,0,N(INDEX('CURVA PREVISION'!$A$1:$KZ$3000,$C39,10+3*MIN(BJ$3,$D$2-1)))))</f>
        <v/>
      </c>
      <c r="BK39" s="121">
        <f>IF(OR($C39="",$B$2="",$D$2=0),0,IF(BK$3&lt;0,0,N(INDEX('CURVA PREVISION'!$A$1:$KZ$3000,$C39,10+3*MIN(BK$3,$D$2-1)))))</f>
        <v/>
      </c>
      <c r="BL39" s="121">
        <f>IF(OR($C39="",$B$2="",$D$2=0),0,IF(BL$3&lt;0,0,N(INDEX('CURVA PREVISION'!$A$1:$KZ$3000,$C39,10+3*MIN(BL$3,$D$2-1)))))</f>
        <v/>
      </c>
      <c r="BM39" s="121">
        <f>IF(OR($C39="",$B$2="",$D$2=0),0,IF(BM$3&lt;0,0,N(INDEX('CURVA PREVISION'!$A$1:$KZ$3000,$C39,10+3*MIN(BM$3,$D$2-1)))))</f>
        <v/>
      </c>
      <c r="BN39" s="121">
        <f>IF(OR($C39="",$B$2="",$D$2=0),0,IF(BN$3&lt;0,0,N(INDEX('CURVA PREVISION'!$A$1:$KZ$3000,$C39,10+3*MIN(BN$3,$D$2-1)))))</f>
        <v/>
      </c>
      <c r="BO39" s="121">
        <f>IF(OR($C39="",$B$2="",$D$2=0),0,IF(BO$3&lt;0,0,N(INDEX('CURVA PREVISION'!$A$1:$KZ$3000,$C39,10+3*MIN(BO$3,$D$2-1)))))</f>
        <v/>
      </c>
      <c r="BP39" s="121">
        <f>IF(OR($C39="",$B$2="",$D$2=0),0,IF(BP$3&lt;0,0,N(INDEX('CURVA PREVISION'!$A$1:$KZ$3000,$C39,10+3*MIN(BP$3,$D$2-1)))))</f>
        <v/>
      </c>
      <c r="BQ39" s="121">
        <f>IF(OR($C39="",$B$2="",$D$2=0),0,IF(BQ$3&lt;0,0,N(INDEX('CURVA PREVISION'!$A$1:$KZ$3000,$C39,10+3*MIN(BQ$3,$D$2-1)))))</f>
        <v/>
      </c>
      <c r="BR39" s="121">
        <f>IF(OR($C39="",$B$2="",$D$2=0),0,IF(BR$3&lt;0,0,N(INDEX('CURVA PREVISION'!$A$1:$KZ$3000,$C39,10+3*MIN(BR$3,$D$2-1)))))</f>
        <v/>
      </c>
      <c r="BS39" s="121">
        <f>IF(OR($C39="",$B$2="",$D$2=0),0,IF(BS$3&lt;0,0,N(INDEX('CURVA PREVISION'!$A$1:$KZ$3000,$C39,10+3*MIN(BS$3,$D$2-1)))))</f>
        <v/>
      </c>
      <c r="BT39" s="121">
        <f>IF(OR($C39="",$B$2="",$D$2=0),0,IF(BT$3&lt;0,0,N(INDEX('CURVA PREVISION'!$A$1:$KZ$3000,$C39,10+3*MIN(BT$3,$D$2-1)))))</f>
        <v/>
      </c>
      <c r="BU39" s="121">
        <f>IF(OR($C39="",$B$2="",$D$2=0),0,IF(BU$3&lt;0,0,N(INDEX('CURVA PREVISION'!$A$1:$KZ$3000,$C39,10+3*MIN(BU$3,$D$2-1)))))</f>
        <v/>
      </c>
      <c r="BV39" s="121">
        <f>IF(OR($C39="",$B$2="",$D$2=0),0,IF(BV$3&lt;0,0,N(INDEX('CURVA PREVISION'!$A$1:$KZ$3000,$C39,10+3*MIN(BV$3,$D$2-1)))))</f>
        <v/>
      </c>
      <c r="BW39" s="121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8">
        <f>IFERROR(MATCH(A40,'CURVA PREVISION'!$B$1:$B$3000,0),"")</f>
        <v/>
      </c>
      <c r="D40" s="121">
        <f>IF(OR($C40="",$B$2="",$D$2=0),0,IF(D$3&lt;0,0,N(INDEX('CURVA PREVISION'!$A$1:$KZ$3000,$C40,10+3*MIN(D$3,$D$2-1)))))</f>
        <v/>
      </c>
      <c r="E40" s="121">
        <f>IF(OR($C40="",$B$2="",$D$2=0),0,IF(E$3&lt;0,0,N(INDEX('CURVA PREVISION'!$A$1:$KZ$3000,$C40,10+3*MIN(E$3,$D$2-1)))))</f>
        <v/>
      </c>
      <c r="F40" s="121">
        <f>IF(OR($C40="",$B$2="",$D$2=0),0,IF(F$3&lt;0,0,N(INDEX('CURVA PREVISION'!$A$1:$KZ$3000,$C40,10+3*MIN(F$3,$D$2-1)))))</f>
        <v/>
      </c>
      <c r="G40" s="121">
        <f>IF(OR($C40="",$B$2="",$D$2=0),0,IF(G$3&lt;0,0,N(INDEX('CURVA PREVISION'!$A$1:$KZ$3000,$C40,10+3*MIN(G$3,$D$2-1)))))</f>
        <v/>
      </c>
      <c r="H40" s="121">
        <f>IF(OR($C40="",$B$2="",$D$2=0),0,IF(H$3&lt;0,0,N(INDEX('CURVA PREVISION'!$A$1:$KZ$3000,$C40,10+3*MIN(H$3,$D$2-1)))))</f>
        <v/>
      </c>
      <c r="I40" s="121">
        <f>IF(OR($C40="",$B$2="",$D$2=0),0,IF(I$3&lt;0,0,N(INDEX('CURVA PREVISION'!$A$1:$KZ$3000,$C40,10+3*MIN(I$3,$D$2-1)))))</f>
        <v/>
      </c>
      <c r="J40" s="121">
        <f>IF(OR($C40="",$B$2="",$D$2=0),0,IF(J$3&lt;0,0,N(INDEX('CURVA PREVISION'!$A$1:$KZ$3000,$C40,10+3*MIN(J$3,$D$2-1)))))</f>
        <v/>
      </c>
      <c r="K40" s="121">
        <f>IF(OR($C40="",$B$2="",$D$2=0),0,IF(K$3&lt;0,0,N(INDEX('CURVA PREVISION'!$A$1:$KZ$3000,$C40,10+3*MIN(K$3,$D$2-1)))))</f>
        <v/>
      </c>
      <c r="L40" s="121">
        <f>IF(OR($C40="",$B$2="",$D$2=0),0,IF(L$3&lt;0,0,N(INDEX('CURVA PREVISION'!$A$1:$KZ$3000,$C40,10+3*MIN(L$3,$D$2-1)))))</f>
        <v/>
      </c>
      <c r="M40" s="121">
        <f>IF(OR($C40="",$B$2="",$D$2=0),0,IF(M$3&lt;0,0,N(INDEX('CURVA PREVISION'!$A$1:$KZ$3000,$C40,10+3*MIN(M$3,$D$2-1)))))</f>
        <v/>
      </c>
      <c r="N40" s="121">
        <f>IF(OR($C40="",$B$2="",$D$2=0),0,IF(N$3&lt;0,0,N(INDEX('CURVA PREVISION'!$A$1:$KZ$3000,$C40,10+3*MIN(N$3,$D$2-1)))))</f>
        <v/>
      </c>
      <c r="O40" s="121">
        <f>IF(OR($C40="",$B$2="",$D$2=0),0,IF(O$3&lt;0,0,N(INDEX('CURVA PREVISION'!$A$1:$KZ$3000,$C40,10+3*MIN(O$3,$D$2-1)))))</f>
        <v/>
      </c>
      <c r="P40" s="121">
        <f>IF(OR($C40="",$B$2="",$D$2=0),0,IF(P$3&lt;0,0,N(INDEX('CURVA PREVISION'!$A$1:$KZ$3000,$C40,10+3*MIN(P$3,$D$2-1)))))</f>
        <v/>
      </c>
      <c r="Q40" s="121">
        <f>IF(OR($C40="",$B$2="",$D$2=0),0,IF(Q$3&lt;0,0,N(INDEX('CURVA PREVISION'!$A$1:$KZ$3000,$C40,10+3*MIN(Q$3,$D$2-1)))))</f>
        <v/>
      </c>
      <c r="R40" s="121">
        <f>IF(OR($C40="",$B$2="",$D$2=0),0,IF(R$3&lt;0,0,N(INDEX('CURVA PREVISION'!$A$1:$KZ$3000,$C40,10+3*MIN(R$3,$D$2-1)))))</f>
        <v/>
      </c>
      <c r="S40" s="121">
        <f>IF(OR($C40="",$B$2="",$D$2=0),0,IF(S$3&lt;0,0,N(INDEX('CURVA PREVISION'!$A$1:$KZ$3000,$C40,10+3*MIN(S$3,$D$2-1)))))</f>
        <v/>
      </c>
      <c r="T40" s="121">
        <f>IF(OR($C40="",$B$2="",$D$2=0),0,IF(T$3&lt;0,0,N(INDEX('CURVA PREVISION'!$A$1:$KZ$3000,$C40,10+3*MIN(T$3,$D$2-1)))))</f>
        <v/>
      </c>
      <c r="U40" s="121">
        <f>IF(OR($C40="",$B$2="",$D$2=0),0,IF(U$3&lt;0,0,N(INDEX('CURVA PREVISION'!$A$1:$KZ$3000,$C40,10+3*MIN(U$3,$D$2-1)))))</f>
        <v/>
      </c>
      <c r="V40" s="121">
        <f>IF(OR($C40="",$B$2="",$D$2=0),0,IF(V$3&lt;0,0,N(INDEX('CURVA PREVISION'!$A$1:$KZ$3000,$C40,10+3*MIN(V$3,$D$2-1)))))</f>
        <v/>
      </c>
      <c r="W40" s="121">
        <f>IF(OR($C40="",$B$2="",$D$2=0),0,IF(W$3&lt;0,0,N(INDEX('CURVA PREVISION'!$A$1:$KZ$3000,$C40,10+3*MIN(W$3,$D$2-1)))))</f>
        <v/>
      </c>
      <c r="X40" s="121">
        <f>IF(OR($C40="",$B$2="",$D$2=0),0,IF(X$3&lt;0,0,N(INDEX('CURVA PREVISION'!$A$1:$KZ$3000,$C40,10+3*MIN(X$3,$D$2-1)))))</f>
        <v/>
      </c>
      <c r="Y40" s="121">
        <f>IF(OR($C40="",$B$2="",$D$2=0),0,IF(Y$3&lt;0,0,N(INDEX('CURVA PREVISION'!$A$1:$KZ$3000,$C40,10+3*MIN(Y$3,$D$2-1)))))</f>
        <v/>
      </c>
      <c r="Z40" s="121">
        <f>IF(OR($C40="",$B$2="",$D$2=0),0,IF(Z$3&lt;0,0,N(INDEX('CURVA PREVISION'!$A$1:$KZ$3000,$C40,10+3*MIN(Z$3,$D$2-1)))))</f>
        <v/>
      </c>
      <c r="AA40" s="121">
        <f>IF(OR($C40="",$B$2="",$D$2=0),0,IF(AA$3&lt;0,0,N(INDEX('CURVA PREVISION'!$A$1:$KZ$3000,$C40,10+3*MIN(AA$3,$D$2-1)))))</f>
        <v/>
      </c>
      <c r="AB40" s="121">
        <f>IF(OR($C40="",$B$2="",$D$2=0),0,IF(AB$3&lt;0,0,N(INDEX('CURVA PREVISION'!$A$1:$KZ$3000,$C40,10+3*MIN(AB$3,$D$2-1)))))</f>
        <v/>
      </c>
      <c r="AC40" s="121">
        <f>IF(OR($C40="",$B$2="",$D$2=0),0,IF(AC$3&lt;0,0,N(INDEX('CURVA PREVISION'!$A$1:$KZ$3000,$C40,10+3*MIN(AC$3,$D$2-1)))))</f>
        <v/>
      </c>
      <c r="AD40" s="121">
        <f>IF(OR($C40="",$B$2="",$D$2=0),0,IF(AD$3&lt;0,0,N(INDEX('CURVA PREVISION'!$A$1:$KZ$3000,$C40,10+3*MIN(AD$3,$D$2-1)))))</f>
        <v/>
      </c>
      <c r="AE40" s="121">
        <f>IF(OR($C40="",$B$2="",$D$2=0),0,IF(AE$3&lt;0,0,N(INDEX('CURVA PREVISION'!$A$1:$KZ$3000,$C40,10+3*MIN(AE$3,$D$2-1)))))</f>
        <v/>
      </c>
      <c r="AF40" s="121">
        <f>IF(OR($C40="",$B$2="",$D$2=0),0,IF(AF$3&lt;0,0,N(INDEX('CURVA PREVISION'!$A$1:$KZ$3000,$C40,10+3*MIN(AF$3,$D$2-1)))))</f>
        <v/>
      </c>
      <c r="AG40" s="121">
        <f>IF(OR($C40="",$B$2="",$D$2=0),0,IF(AG$3&lt;0,0,N(INDEX('CURVA PREVISION'!$A$1:$KZ$3000,$C40,10+3*MIN(AG$3,$D$2-1)))))</f>
        <v/>
      </c>
      <c r="AH40" s="121">
        <f>IF(OR($C40="",$B$2="",$D$2=0),0,IF(AH$3&lt;0,0,N(INDEX('CURVA PREVISION'!$A$1:$KZ$3000,$C40,10+3*MIN(AH$3,$D$2-1)))))</f>
        <v/>
      </c>
      <c r="AI40" s="121">
        <f>IF(OR($C40="",$B$2="",$D$2=0),0,IF(AI$3&lt;0,0,N(INDEX('CURVA PREVISION'!$A$1:$KZ$3000,$C40,10+3*MIN(AI$3,$D$2-1)))))</f>
        <v/>
      </c>
      <c r="AJ40" s="121">
        <f>IF(OR($C40="",$B$2="",$D$2=0),0,IF(AJ$3&lt;0,0,N(INDEX('CURVA PREVISION'!$A$1:$KZ$3000,$C40,10+3*MIN(AJ$3,$D$2-1)))))</f>
        <v/>
      </c>
      <c r="AK40" s="121">
        <f>IF(OR($C40="",$B$2="",$D$2=0),0,IF(AK$3&lt;0,0,N(INDEX('CURVA PREVISION'!$A$1:$KZ$3000,$C40,10+3*MIN(AK$3,$D$2-1)))))</f>
        <v/>
      </c>
      <c r="AL40" s="121">
        <f>IF(OR($C40="",$B$2="",$D$2=0),0,IF(AL$3&lt;0,0,N(INDEX('CURVA PREVISION'!$A$1:$KZ$3000,$C40,10+3*MIN(AL$3,$D$2-1)))))</f>
        <v/>
      </c>
      <c r="AM40" s="121">
        <f>IF(OR($C40="",$B$2="",$D$2=0),0,IF(AM$3&lt;0,0,N(INDEX('CURVA PREVISION'!$A$1:$KZ$3000,$C40,10+3*MIN(AM$3,$D$2-1)))))</f>
        <v/>
      </c>
      <c r="AN40" s="121">
        <f>IF(OR($C40="",$B$2="",$D$2=0),0,IF(AN$3&lt;0,0,N(INDEX('CURVA PREVISION'!$A$1:$KZ$3000,$C40,10+3*MIN(AN$3,$D$2-1)))))</f>
        <v/>
      </c>
      <c r="AO40" s="121">
        <f>IF(OR($C40="",$B$2="",$D$2=0),0,IF(AO$3&lt;0,0,N(INDEX('CURVA PREVISION'!$A$1:$KZ$3000,$C40,10+3*MIN(AO$3,$D$2-1)))))</f>
        <v/>
      </c>
      <c r="AP40" s="121">
        <f>IF(OR($C40="",$B$2="",$D$2=0),0,IF(AP$3&lt;0,0,N(INDEX('CURVA PREVISION'!$A$1:$KZ$3000,$C40,10+3*MIN(AP$3,$D$2-1)))))</f>
        <v/>
      </c>
      <c r="AQ40" s="121">
        <f>IF(OR($C40="",$B$2="",$D$2=0),0,IF(AQ$3&lt;0,0,N(INDEX('CURVA PREVISION'!$A$1:$KZ$3000,$C40,10+3*MIN(AQ$3,$D$2-1)))))</f>
        <v/>
      </c>
      <c r="AR40" s="121">
        <f>IF(OR($C40="",$B$2="",$D$2=0),0,IF(AR$3&lt;0,0,N(INDEX('CURVA PREVISION'!$A$1:$KZ$3000,$C40,10+3*MIN(AR$3,$D$2-1)))))</f>
        <v/>
      </c>
      <c r="AS40" s="121">
        <f>IF(OR($C40="",$B$2="",$D$2=0),0,IF(AS$3&lt;0,0,N(INDEX('CURVA PREVISION'!$A$1:$KZ$3000,$C40,10+3*MIN(AS$3,$D$2-1)))))</f>
        <v/>
      </c>
      <c r="AT40" s="121">
        <f>IF(OR($C40="",$B$2="",$D$2=0),0,IF(AT$3&lt;0,0,N(INDEX('CURVA PREVISION'!$A$1:$KZ$3000,$C40,10+3*MIN(AT$3,$D$2-1)))))</f>
        <v/>
      </c>
      <c r="AU40" s="121">
        <f>IF(OR($C40="",$B$2="",$D$2=0),0,IF(AU$3&lt;0,0,N(INDEX('CURVA PREVISION'!$A$1:$KZ$3000,$C40,10+3*MIN(AU$3,$D$2-1)))))</f>
        <v/>
      </c>
      <c r="AV40" s="121">
        <f>IF(OR($C40="",$B$2="",$D$2=0),0,IF(AV$3&lt;0,0,N(INDEX('CURVA PREVISION'!$A$1:$KZ$3000,$C40,10+3*MIN(AV$3,$D$2-1)))))</f>
        <v/>
      </c>
      <c r="AW40" s="121">
        <f>IF(OR($C40="",$B$2="",$D$2=0),0,IF(AW$3&lt;0,0,N(INDEX('CURVA PREVISION'!$A$1:$KZ$3000,$C40,10+3*MIN(AW$3,$D$2-1)))))</f>
        <v/>
      </c>
      <c r="AX40" s="121">
        <f>IF(OR($C40="",$B$2="",$D$2=0),0,IF(AX$3&lt;0,0,N(INDEX('CURVA PREVISION'!$A$1:$KZ$3000,$C40,10+3*MIN(AX$3,$D$2-1)))))</f>
        <v/>
      </c>
      <c r="AY40" s="121">
        <f>IF(OR($C40="",$B$2="",$D$2=0),0,IF(AY$3&lt;0,0,N(INDEX('CURVA PREVISION'!$A$1:$KZ$3000,$C40,10+3*MIN(AY$3,$D$2-1)))))</f>
        <v/>
      </c>
      <c r="AZ40" s="121">
        <f>IF(OR($C40="",$B$2="",$D$2=0),0,IF(AZ$3&lt;0,0,N(INDEX('CURVA PREVISION'!$A$1:$KZ$3000,$C40,10+3*MIN(AZ$3,$D$2-1)))))</f>
        <v/>
      </c>
      <c r="BA40" s="121">
        <f>IF(OR($C40="",$B$2="",$D$2=0),0,IF(BA$3&lt;0,0,N(INDEX('CURVA PREVISION'!$A$1:$KZ$3000,$C40,10+3*MIN(BA$3,$D$2-1)))))</f>
        <v/>
      </c>
      <c r="BB40" s="121">
        <f>IF(OR($C40="",$B$2="",$D$2=0),0,IF(BB$3&lt;0,0,N(INDEX('CURVA PREVISION'!$A$1:$KZ$3000,$C40,10+3*MIN(BB$3,$D$2-1)))))</f>
        <v/>
      </c>
      <c r="BC40" s="121">
        <f>IF(OR($C40="",$B$2="",$D$2=0),0,IF(BC$3&lt;0,0,N(INDEX('CURVA PREVISION'!$A$1:$KZ$3000,$C40,10+3*MIN(BC$3,$D$2-1)))))</f>
        <v/>
      </c>
      <c r="BD40" s="121">
        <f>IF(OR($C40="",$B$2="",$D$2=0),0,IF(BD$3&lt;0,0,N(INDEX('CURVA PREVISION'!$A$1:$KZ$3000,$C40,10+3*MIN(BD$3,$D$2-1)))))</f>
        <v/>
      </c>
      <c r="BE40" s="121">
        <f>IF(OR($C40="",$B$2="",$D$2=0),0,IF(BE$3&lt;0,0,N(INDEX('CURVA PREVISION'!$A$1:$KZ$3000,$C40,10+3*MIN(BE$3,$D$2-1)))))</f>
        <v/>
      </c>
      <c r="BF40" s="121">
        <f>IF(OR($C40="",$B$2="",$D$2=0),0,IF(BF$3&lt;0,0,N(INDEX('CURVA PREVISION'!$A$1:$KZ$3000,$C40,10+3*MIN(BF$3,$D$2-1)))))</f>
        <v/>
      </c>
      <c r="BG40" s="121">
        <f>IF(OR($C40="",$B$2="",$D$2=0),0,IF(BG$3&lt;0,0,N(INDEX('CURVA PREVISION'!$A$1:$KZ$3000,$C40,10+3*MIN(BG$3,$D$2-1)))))</f>
        <v/>
      </c>
      <c r="BH40" s="121">
        <f>IF(OR($C40="",$B$2="",$D$2=0),0,IF(BH$3&lt;0,0,N(INDEX('CURVA PREVISION'!$A$1:$KZ$3000,$C40,10+3*MIN(BH$3,$D$2-1)))))</f>
        <v/>
      </c>
      <c r="BI40" s="121">
        <f>IF(OR($C40="",$B$2="",$D$2=0),0,IF(BI$3&lt;0,0,N(INDEX('CURVA PREVISION'!$A$1:$KZ$3000,$C40,10+3*MIN(BI$3,$D$2-1)))))</f>
        <v/>
      </c>
      <c r="BJ40" s="121">
        <f>IF(OR($C40="",$B$2="",$D$2=0),0,IF(BJ$3&lt;0,0,N(INDEX('CURVA PREVISION'!$A$1:$KZ$3000,$C40,10+3*MIN(BJ$3,$D$2-1)))))</f>
        <v/>
      </c>
      <c r="BK40" s="121">
        <f>IF(OR($C40="",$B$2="",$D$2=0),0,IF(BK$3&lt;0,0,N(INDEX('CURVA PREVISION'!$A$1:$KZ$3000,$C40,10+3*MIN(BK$3,$D$2-1)))))</f>
        <v/>
      </c>
      <c r="BL40" s="121">
        <f>IF(OR($C40="",$B$2="",$D$2=0),0,IF(BL$3&lt;0,0,N(INDEX('CURVA PREVISION'!$A$1:$KZ$3000,$C40,10+3*MIN(BL$3,$D$2-1)))))</f>
        <v/>
      </c>
      <c r="BM40" s="121">
        <f>IF(OR($C40="",$B$2="",$D$2=0),0,IF(BM$3&lt;0,0,N(INDEX('CURVA PREVISION'!$A$1:$KZ$3000,$C40,10+3*MIN(BM$3,$D$2-1)))))</f>
        <v/>
      </c>
      <c r="BN40" s="121">
        <f>IF(OR($C40="",$B$2="",$D$2=0),0,IF(BN$3&lt;0,0,N(INDEX('CURVA PREVISION'!$A$1:$KZ$3000,$C40,10+3*MIN(BN$3,$D$2-1)))))</f>
        <v/>
      </c>
      <c r="BO40" s="121">
        <f>IF(OR($C40="",$B$2="",$D$2=0),0,IF(BO$3&lt;0,0,N(INDEX('CURVA PREVISION'!$A$1:$KZ$3000,$C40,10+3*MIN(BO$3,$D$2-1)))))</f>
        <v/>
      </c>
      <c r="BP40" s="121">
        <f>IF(OR($C40="",$B$2="",$D$2=0),0,IF(BP$3&lt;0,0,N(INDEX('CURVA PREVISION'!$A$1:$KZ$3000,$C40,10+3*MIN(BP$3,$D$2-1)))))</f>
        <v/>
      </c>
      <c r="BQ40" s="121">
        <f>IF(OR($C40="",$B$2="",$D$2=0),0,IF(BQ$3&lt;0,0,N(INDEX('CURVA PREVISION'!$A$1:$KZ$3000,$C40,10+3*MIN(BQ$3,$D$2-1)))))</f>
        <v/>
      </c>
      <c r="BR40" s="121">
        <f>IF(OR($C40="",$B$2="",$D$2=0),0,IF(BR$3&lt;0,0,N(INDEX('CURVA PREVISION'!$A$1:$KZ$3000,$C40,10+3*MIN(BR$3,$D$2-1)))))</f>
        <v/>
      </c>
      <c r="BS40" s="121">
        <f>IF(OR($C40="",$B$2="",$D$2=0),0,IF(BS$3&lt;0,0,N(INDEX('CURVA PREVISION'!$A$1:$KZ$3000,$C40,10+3*MIN(BS$3,$D$2-1)))))</f>
        <v/>
      </c>
      <c r="BT40" s="121">
        <f>IF(OR($C40="",$B$2="",$D$2=0),0,IF(BT$3&lt;0,0,N(INDEX('CURVA PREVISION'!$A$1:$KZ$3000,$C40,10+3*MIN(BT$3,$D$2-1)))))</f>
        <v/>
      </c>
      <c r="BU40" s="121">
        <f>IF(OR($C40="",$B$2="",$D$2=0),0,IF(BU$3&lt;0,0,N(INDEX('CURVA PREVISION'!$A$1:$KZ$3000,$C40,10+3*MIN(BU$3,$D$2-1)))))</f>
        <v/>
      </c>
      <c r="BV40" s="121">
        <f>IF(OR($C40="",$B$2="",$D$2=0),0,IF(BV$3&lt;0,0,N(INDEX('CURVA PREVISION'!$A$1:$KZ$3000,$C40,10+3*MIN(BV$3,$D$2-1)))))</f>
        <v/>
      </c>
      <c r="BW40" s="121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8">
        <f>IFERROR(MATCH(A41,'CURVA PREVISION'!$B$1:$B$3000,0),"")</f>
        <v/>
      </c>
      <c r="D41" s="121">
        <f>IF(OR($C41="",$B$2="",$D$2=0),0,IF(D$3&lt;0,0,N(INDEX('CURVA PREVISION'!$A$1:$KZ$3000,$C41,10+3*MIN(D$3,$D$2-1)))))</f>
        <v/>
      </c>
      <c r="E41" s="121">
        <f>IF(OR($C41="",$B$2="",$D$2=0),0,IF(E$3&lt;0,0,N(INDEX('CURVA PREVISION'!$A$1:$KZ$3000,$C41,10+3*MIN(E$3,$D$2-1)))))</f>
        <v/>
      </c>
      <c r="F41" s="121">
        <f>IF(OR($C41="",$B$2="",$D$2=0),0,IF(F$3&lt;0,0,N(INDEX('CURVA PREVISION'!$A$1:$KZ$3000,$C41,10+3*MIN(F$3,$D$2-1)))))</f>
        <v/>
      </c>
      <c r="G41" s="121">
        <f>IF(OR($C41="",$B$2="",$D$2=0),0,IF(G$3&lt;0,0,N(INDEX('CURVA PREVISION'!$A$1:$KZ$3000,$C41,10+3*MIN(G$3,$D$2-1)))))</f>
        <v/>
      </c>
      <c r="H41" s="121">
        <f>IF(OR($C41="",$B$2="",$D$2=0),0,IF(H$3&lt;0,0,N(INDEX('CURVA PREVISION'!$A$1:$KZ$3000,$C41,10+3*MIN(H$3,$D$2-1)))))</f>
        <v/>
      </c>
      <c r="I41" s="121">
        <f>IF(OR($C41="",$B$2="",$D$2=0),0,IF(I$3&lt;0,0,N(INDEX('CURVA PREVISION'!$A$1:$KZ$3000,$C41,10+3*MIN(I$3,$D$2-1)))))</f>
        <v/>
      </c>
      <c r="J41" s="121">
        <f>IF(OR($C41="",$B$2="",$D$2=0),0,IF(J$3&lt;0,0,N(INDEX('CURVA PREVISION'!$A$1:$KZ$3000,$C41,10+3*MIN(J$3,$D$2-1)))))</f>
        <v/>
      </c>
      <c r="K41" s="121">
        <f>IF(OR($C41="",$B$2="",$D$2=0),0,IF(K$3&lt;0,0,N(INDEX('CURVA PREVISION'!$A$1:$KZ$3000,$C41,10+3*MIN(K$3,$D$2-1)))))</f>
        <v/>
      </c>
      <c r="L41" s="121">
        <f>IF(OR($C41="",$B$2="",$D$2=0),0,IF(L$3&lt;0,0,N(INDEX('CURVA PREVISION'!$A$1:$KZ$3000,$C41,10+3*MIN(L$3,$D$2-1)))))</f>
        <v/>
      </c>
      <c r="M41" s="121">
        <f>IF(OR($C41="",$B$2="",$D$2=0),0,IF(M$3&lt;0,0,N(INDEX('CURVA PREVISION'!$A$1:$KZ$3000,$C41,10+3*MIN(M$3,$D$2-1)))))</f>
        <v/>
      </c>
      <c r="N41" s="121">
        <f>IF(OR($C41="",$B$2="",$D$2=0),0,IF(N$3&lt;0,0,N(INDEX('CURVA PREVISION'!$A$1:$KZ$3000,$C41,10+3*MIN(N$3,$D$2-1)))))</f>
        <v/>
      </c>
      <c r="O41" s="121">
        <f>IF(OR($C41="",$B$2="",$D$2=0),0,IF(O$3&lt;0,0,N(INDEX('CURVA PREVISION'!$A$1:$KZ$3000,$C41,10+3*MIN(O$3,$D$2-1)))))</f>
        <v/>
      </c>
      <c r="P41" s="121">
        <f>IF(OR($C41="",$B$2="",$D$2=0),0,IF(P$3&lt;0,0,N(INDEX('CURVA PREVISION'!$A$1:$KZ$3000,$C41,10+3*MIN(P$3,$D$2-1)))))</f>
        <v/>
      </c>
      <c r="Q41" s="121">
        <f>IF(OR($C41="",$B$2="",$D$2=0),0,IF(Q$3&lt;0,0,N(INDEX('CURVA PREVISION'!$A$1:$KZ$3000,$C41,10+3*MIN(Q$3,$D$2-1)))))</f>
        <v/>
      </c>
      <c r="R41" s="121">
        <f>IF(OR($C41="",$B$2="",$D$2=0),0,IF(R$3&lt;0,0,N(INDEX('CURVA PREVISION'!$A$1:$KZ$3000,$C41,10+3*MIN(R$3,$D$2-1)))))</f>
        <v/>
      </c>
      <c r="S41" s="121">
        <f>IF(OR($C41="",$B$2="",$D$2=0),0,IF(S$3&lt;0,0,N(INDEX('CURVA PREVISION'!$A$1:$KZ$3000,$C41,10+3*MIN(S$3,$D$2-1)))))</f>
        <v/>
      </c>
      <c r="T41" s="121">
        <f>IF(OR($C41="",$B$2="",$D$2=0),0,IF(T$3&lt;0,0,N(INDEX('CURVA PREVISION'!$A$1:$KZ$3000,$C41,10+3*MIN(T$3,$D$2-1)))))</f>
        <v/>
      </c>
      <c r="U41" s="121">
        <f>IF(OR($C41="",$B$2="",$D$2=0),0,IF(U$3&lt;0,0,N(INDEX('CURVA PREVISION'!$A$1:$KZ$3000,$C41,10+3*MIN(U$3,$D$2-1)))))</f>
        <v/>
      </c>
      <c r="V41" s="121">
        <f>IF(OR($C41="",$B$2="",$D$2=0),0,IF(V$3&lt;0,0,N(INDEX('CURVA PREVISION'!$A$1:$KZ$3000,$C41,10+3*MIN(V$3,$D$2-1)))))</f>
        <v/>
      </c>
      <c r="W41" s="121">
        <f>IF(OR($C41="",$B$2="",$D$2=0),0,IF(W$3&lt;0,0,N(INDEX('CURVA PREVISION'!$A$1:$KZ$3000,$C41,10+3*MIN(W$3,$D$2-1)))))</f>
        <v/>
      </c>
      <c r="X41" s="121">
        <f>IF(OR($C41="",$B$2="",$D$2=0),0,IF(X$3&lt;0,0,N(INDEX('CURVA PREVISION'!$A$1:$KZ$3000,$C41,10+3*MIN(X$3,$D$2-1)))))</f>
        <v/>
      </c>
      <c r="Y41" s="121">
        <f>IF(OR($C41="",$B$2="",$D$2=0),0,IF(Y$3&lt;0,0,N(INDEX('CURVA PREVISION'!$A$1:$KZ$3000,$C41,10+3*MIN(Y$3,$D$2-1)))))</f>
        <v/>
      </c>
      <c r="Z41" s="121">
        <f>IF(OR($C41="",$B$2="",$D$2=0),0,IF(Z$3&lt;0,0,N(INDEX('CURVA PREVISION'!$A$1:$KZ$3000,$C41,10+3*MIN(Z$3,$D$2-1)))))</f>
        <v/>
      </c>
      <c r="AA41" s="121">
        <f>IF(OR($C41="",$B$2="",$D$2=0),0,IF(AA$3&lt;0,0,N(INDEX('CURVA PREVISION'!$A$1:$KZ$3000,$C41,10+3*MIN(AA$3,$D$2-1)))))</f>
        <v/>
      </c>
      <c r="AB41" s="121">
        <f>IF(OR($C41="",$B$2="",$D$2=0),0,IF(AB$3&lt;0,0,N(INDEX('CURVA PREVISION'!$A$1:$KZ$3000,$C41,10+3*MIN(AB$3,$D$2-1)))))</f>
        <v/>
      </c>
      <c r="AC41" s="121">
        <f>IF(OR($C41="",$B$2="",$D$2=0),0,IF(AC$3&lt;0,0,N(INDEX('CURVA PREVISION'!$A$1:$KZ$3000,$C41,10+3*MIN(AC$3,$D$2-1)))))</f>
        <v/>
      </c>
      <c r="AD41" s="121">
        <f>IF(OR($C41="",$B$2="",$D$2=0),0,IF(AD$3&lt;0,0,N(INDEX('CURVA PREVISION'!$A$1:$KZ$3000,$C41,10+3*MIN(AD$3,$D$2-1)))))</f>
        <v/>
      </c>
      <c r="AE41" s="121">
        <f>IF(OR($C41="",$B$2="",$D$2=0),0,IF(AE$3&lt;0,0,N(INDEX('CURVA PREVISION'!$A$1:$KZ$3000,$C41,10+3*MIN(AE$3,$D$2-1)))))</f>
        <v/>
      </c>
      <c r="AF41" s="121">
        <f>IF(OR($C41="",$B$2="",$D$2=0),0,IF(AF$3&lt;0,0,N(INDEX('CURVA PREVISION'!$A$1:$KZ$3000,$C41,10+3*MIN(AF$3,$D$2-1)))))</f>
        <v/>
      </c>
      <c r="AG41" s="121">
        <f>IF(OR($C41="",$B$2="",$D$2=0),0,IF(AG$3&lt;0,0,N(INDEX('CURVA PREVISION'!$A$1:$KZ$3000,$C41,10+3*MIN(AG$3,$D$2-1)))))</f>
        <v/>
      </c>
      <c r="AH41" s="121">
        <f>IF(OR($C41="",$B$2="",$D$2=0),0,IF(AH$3&lt;0,0,N(INDEX('CURVA PREVISION'!$A$1:$KZ$3000,$C41,10+3*MIN(AH$3,$D$2-1)))))</f>
        <v/>
      </c>
      <c r="AI41" s="121">
        <f>IF(OR($C41="",$B$2="",$D$2=0),0,IF(AI$3&lt;0,0,N(INDEX('CURVA PREVISION'!$A$1:$KZ$3000,$C41,10+3*MIN(AI$3,$D$2-1)))))</f>
        <v/>
      </c>
      <c r="AJ41" s="121">
        <f>IF(OR($C41="",$B$2="",$D$2=0),0,IF(AJ$3&lt;0,0,N(INDEX('CURVA PREVISION'!$A$1:$KZ$3000,$C41,10+3*MIN(AJ$3,$D$2-1)))))</f>
        <v/>
      </c>
      <c r="AK41" s="121">
        <f>IF(OR($C41="",$B$2="",$D$2=0),0,IF(AK$3&lt;0,0,N(INDEX('CURVA PREVISION'!$A$1:$KZ$3000,$C41,10+3*MIN(AK$3,$D$2-1)))))</f>
        <v/>
      </c>
      <c r="AL41" s="121">
        <f>IF(OR($C41="",$B$2="",$D$2=0),0,IF(AL$3&lt;0,0,N(INDEX('CURVA PREVISION'!$A$1:$KZ$3000,$C41,10+3*MIN(AL$3,$D$2-1)))))</f>
        <v/>
      </c>
      <c r="AM41" s="121">
        <f>IF(OR($C41="",$B$2="",$D$2=0),0,IF(AM$3&lt;0,0,N(INDEX('CURVA PREVISION'!$A$1:$KZ$3000,$C41,10+3*MIN(AM$3,$D$2-1)))))</f>
        <v/>
      </c>
      <c r="AN41" s="121">
        <f>IF(OR($C41="",$B$2="",$D$2=0),0,IF(AN$3&lt;0,0,N(INDEX('CURVA PREVISION'!$A$1:$KZ$3000,$C41,10+3*MIN(AN$3,$D$2-1)))))</f>
        <v/>
      </c>
      <c r="AO41" s="121">
        <f>IF(OR($C41="",$B$2="",$D$2=0),0,IF(AO$3&lt;0,0,N(INDEX('CURVA PREVISION'!$A$1:$KZ$3000,$C41,10+3*MIN(AO$3,$D$2-1)))))</f>
        <v/>
      </c>
      <c r="AP41" s="121">
        <f>IF(OR($C41="",$B$2="",$D$2=0),0,IF(AP$3&lt;0,0,N(INDEX('CURVA PREVISION'!$A$1:$KZ$3000,$C41,10+3*MIN(AP$3,$D$2-1)))))</f>
        <v/>
      </c>
      <c r="AQ41" s="121">
        <f>IF(OR($C41="",$B$2="",$D$2=0),0,IF(AQ$3&lt;0,0,N(INDEX('CURVA PREVISION'!$A$1:$KZ$3000,$C41,10+3*MIN(AQ$3,$D$2-1)))))</f>
        <v/>
      </c>
      <c r="AR41" s="121">
        <f>IF(OR($C41="",$B$2="",$D$2=0),0,IF(AR$3&lt;0,0,N(INDEX('CURVA PREVISION'!$A$1:$KZ$3000,$C41,10+3*MIN(AR$3,$D$2-1)))))</f>
        <v/>
      </c>
      <c r="AS41" s="121">
        <f>IF(OR($C41="",$B$2="",$D$2=0),0,IF(AS$3&lt;0,0,N(INDEX('CURVA PREVISION'!$A$1:$KZ$3000,$C41,10+3*MIN(AS$3,$D$2-1)))))</f>
        <v/>
      </c>
      <c r="AT41" s="121">
        <f>IF(OR($C41="",$B$2="",$D$2=0),0,IF(AT$3&lt;0,0,N(INDEX('CURVA PREVISION'!$A$1:$KZ$3000,$C41,10+3*MIN(AT$3,$D$2-1)))))</f>
        <v/>
      </c>
      <c r="AU41" s="121">
        <f>IF(OR($C41="",$B$2="",$D$2=0),0,IF(AU$3&lt;0,0,N(INDEX('CURVA PREVISION'!$A$1:$KZ$3000,$C41,10+3*MIN(AU$3,$D$2-1)))))</f>
        <v/>
      </c>
      <c r="AV41" s="121">
        <f>IF(OR($C41="",$B$2="",$D$2=0),0,IF(AV$3&lt;0,0,N(INDEX('CURVA PREVISION'!$A$1:$KZ$3000,$C41,10+3*MIN(AV$3,$D$2-1)))))</f>
        <v/>
      </c>
      <c r="AW41" s="121">
        <f>IF(OR($C41="",$B$2="",$D$2=0),0,IF(AW$3&lt;0,0,N(INDEX('CURVA PREVISION'!$A$1:$KZ$3000,$C41,10+3*MIN(AW$3,$D$2-1)))))</f>
        <v/>
      </c>
      <c r="AX41" s="121">
        <f>IF(OR($C41="",$B$2="",$D$2=0),0,IF(AX$3&lt;0,0,N(INDEX('CURVA PREVISION'!$A$1:$KZ$3000,$C41,10+3*MIN(AX$3,$D$2-1)))))</f>
        <v/>
      </c>
      <c r="AY41" s="121">
        <f>IF(OR($C41="",$B$2="",$D$2=0),0,IF(AY$3&lt;0,0,N(INDEX('CURVA PREVISION'!$A$1:$KZ$3000,$C41,10+3*MIN(AY$3,$D$2-1)))))</f>
        <v/>
      </c>
      <c r="AZ41" s="121">
        <f>IF(OR($C41="",$B$2="",$D$2=0),0,IF(AZ$3&lt;0,0,N(INDEX('CURVA PREVISION'!$A$1:$KZ$3000,$C41,10+3*MIN(AZ$3,$D$2-1)))))</f>
        <v/>
      </c>
      <c r="BA41" s="121">
        <f>IF(OR($C41="",$B$2="",$D$2=0),0,IF(BA$3&lt;0,0,N(INDEX('CURVA PREVISION'!$A$1:$KZ$3000,$C41,10+3*MIN(BA$3,$D$2-1)))))</f>
        <v/>
      </c>
      <c r="BB41" s="121">
        <f>IF(OR($C41="",$B$2="",$D$2=0),0,IF(BB$3&lt;0,0,N(INDEX('CURVA PREVISION'!$A$1:$KZ$3000,$C41,10+3*MIN(BB$3,$D$2-1)))))</f>
        <v/>
      </c>
      <c r="BC41" s="121">
        <f>IF(OR($C41="",$B$2="",$D$2=0),0,IF(BC$3&lt;0,0,N(INDEX('CURVA PREVISION'!$A$1:$KZ$3000,$C41,10+3*MIN(BC$3,$D$2-1)))))</f>
        <v/>
      </c>
      <c r="BD41" s="121">
        <f>IF(OR($C41="",$B$2="",$D$2=0),0,IF(BD$3&lt;0,0,N(INDEX('CURVA PREVISION'!$A$1:$KZ$3000,$C41,10+3*MIN(BD$3,$D$2-1)))))</f>
        <v/>
      </c>
      <c r="BE41" s="121">
        <f>IF(OR($C41="",$B$2="",$D$2=0),0,IF(BE$3&lt;0,0,N(INDEX('CURVA PREVISION'!$A$1:$KZ$3000,$C41,10+3*MIN(BE$3,$D$2-1)))))</f>
        <v/>
      </c>
      <c r="BF41" s="121">
        <f>IF(OR($C41="",$B$2="",$D$2=0),0,IF(BF$3&lt;0,0,N(INDEX('CURVA PREVISION'!$A$1:$KZ$3000,$C41,10+3*MIN(BF$3,$D$2-1)))))</f>
        <v/>
      </c>
      <c r="BG41" s="121">
        <f>IF(OR($C41="",$B$2="",$D$2=0),0,IF(BG$3&lt;0,0,N(INDEX('CURVA PREVISION'!$A$1:$KZ$3000,$C41,10+3*MIN(BG$3,$D$2-1)))))</f>
        <v/>
      </c>
      <c r="BH41" s="121">
        <f>IF(OR($C41="",$B$2="",$D$2=0),0,IF(BH$3&lt;0,0,N(INDEX('CURVA PREVISION'!$A$1:$KZ$3000,$C41,10+3*MIN(BH$3,$D$2-1)))))</f>
        <v/>
      </c>
      <c r="BI41" s="121">
        <f>IF(OR($C41="",$B$2="",$D$2=0),0,IF(BI$3&lt;0,0,N(INDEX('CURVA PREVISION'!$A$1:$KZ$3000,$C41,10+3*MIN(BI$3,$D$2-1)))))</f>
        <v/>
      </c>
      <c r="BJ41" s="121">
        <f>IF(OR($C41="",$B$2="",$D$2=0),0,IF(BJ$3&lt;0,0,N(INDEX('CURVA PREVISION'!$A$1:$KZ$3000,$C41,10+3*MIN(BJ$3,$D$2-1)))))</f>
        <v/>
      </c>
      <c r="BK41" s="121">
        <f>IF(OR($C41="",$B$2="",$D$2=0),0,IF(BK$3&lt;0,0,N(INDEX('CURVA PREVISION'!$A$1:$KZ$3000,$C41,10+3*MIN(BK$3,$D$2-1)))))</f>
        <v/>
      </c>
      <c r="BL41" s="121">
        <f>IF(OR($C41="",$B$2="",$D$2=0),0,IF(BL$3&lt;0,0,N(INDEX('CURVA PREVISION'!$A$1:$KZ$3000,$C41,10+3*MIN(BL$3,$D$2-1)))))</f>
        <v/>
      </c>
      <c r="BM41" s="121">
        <f>IF(OR($C41="",$B$2="",$D$2=0),0,IF(BM$3&lt;0,0,N(INDEX('CURVA PREVISION'!$A$1:$KZ$3000,$C41,10+3*MIN(BM$3,$D$2-1)))))</f>
        <v/>
      </c>
      <c r="BN41" s="121">
        <f>IF(OR($C41="",$B$2="",$D$2=0),0,IF(BN$3&lt;0,0,N(INDEX('CURVA PREVISION'!$A$1:$KZ$3000,$C41,10+3*MIN(BN$3,$D$2-1)))))</f>
        <v/>
      </c>
      <c r="BO41" s="121">
        <f>IF(OR($C41="",$B$2="",$D$2=0),0,IF(BO$3&lt;0,0,N(INDEX('CURVA PREVISION'!$A$1:$KZ$3000,$C41,10+3*MIN(BO$3,$D$2-1)))))</f>
        <v/>
      </c>
      <c r="BP41" s="121">
        <f>IF(OR($C41="",$B$2="",$D$2=0),0,IF(BP$3&lt;0,0,N(INDEX('CURVA PREVISION'!$A$1:$KZ$3000,$C41,10+3*MIN(BP$3,$D$2-1)))))</f>
        <v/>
      </c>
      <c r="BQ41" s="121">
        <f>IF(OR($C41="",$B$2="",$D$2=0),0,IF(BQ$3&lt;0,0,N(INDEX('CURVA PREVISION'!$A$1:$KZ$3000,$C41,10+3*MIN(BQ$3,$D$2-1)))))</f>
        <v/>
      </c>
      <c r="BR41" s="121">
        <f>IF(OR($C41="",$B$2="",$D$2=0),0,IF(BR$3&lt;0,0,N(INDEX('CURVA PREVISION'!$A$1:$KZ$3000,$C41,10+3*MIN(BR$3,$D$2-1)))))</f>
        <v/>
      </c>
      <c r="BS41" s="121">
        <f>IF(OR($C41="",$B$2="",$D$2=0),0,IF(BS$3&lt;0,0,N(INDEX('CURVA PREVISION'!$A$1:$KZ$3000,$C41,10+3*MIN(BS$3,$D$2-1)))))</f>
        <v/>
      </c>
      <c r="BT41" s="121">
        <f>IF(OR($C41="",$B$2="",$D$2=0),0,IF(BT$3&lt;0,0,N(INDEX('CURVA PREVISION'!$A$1:$KZ$3000,$C41,10+3*MIN(BT$3,$D$2-1)))))</f>
        <v/>
      </c>
      <c r="BU41" s="121">
        <f>IF(OR($C41="",$B$2="",$D$2=0),0,IF(BU$3&lt;0,0,N(INDEX('CURVA PREVISION'!$A$1:$KZ$3000,$C41,10+3*MIN(BU$3,$D$2-1)))))</f>
        <v/>
      </c>
      <c r="BV41" s="121">
        <f>IF(OR($C41="",$B$2="",$D$2=0),0,IF(BV$3&lt;0,0,N(INDEX('CURVA PREVISION'!$A$1:$KZ$3000,$C41,10+3*MIN(BV$3,$D$2-1)))))</f>
        <v/>
      </c>
      <c r="BW41" s="121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8">
        <f>IFERROR(MATCH(A42,'CURVA PREVISION'!$B$1:$B$3000,0),"")</f>
        <v/>
      </c>
      <c r="D42" s="121">
        <f>IF(OR($C42="",$B$2="",$D$2=0),0,IF(D$3&lt;0,0,N(INDEX('CURVA PREVISION'!$A$1:$KZ$3000,$C42,10+3*MIN(D$3,$D$2-1)))))</f>
        <v/>
      </c>
      <c r="E42" s="121">
        <f>IF(OR($C42="",$B$2="",$D$2=0),0,IF(E$3&lt;0,0,N(INDEX('CURVA PREVISION'!$A$1:$KZ$3000,$C42,10+3*MIN(E$3,$D$2-1)))))</f>
        <v/>
      </c>
      <c r="F42" s="121">
        <f>IF(OR($C42="",$B$2="",$D$2=0),0,IF(F$3&lt;0,0,N(INDEX('CURVA PREVISION'!$A$1:$KZ$3000,$C42,10+3*MIN(F$3,$D$2-1)))))</f>
        <v/>
      </c>
      <c r="G42" s="121">
        <f>IF(OR($C42="",$B$2="",$D$2=0),0,IF(G$3&lt;0,0,N(INDEX('CURVA PREVISION'!$A$1:$KZ$3000,$C42,10+3*MIN(G$3,$D$2-1)))))</f>
        <v/>
      </c>
      <c r="H42" s="121">
        <f>IF(OR($C42="",$B$2="",$D$2=0),0,IF(H$3&lt;0,0,N(INDEX('CURVA PREVISION'!$A$1:$KZ$3000,$C42,10+3*MIN(H$3,$D$2-1)))))</f>
        <v/>
      </c>
      <c r="I42" s="121">
        <f>IF(OR($C42="",$B$2="",$D$2=0),0,IF(I$3&lt;0,0,N(INDEX('CURVA PREVISION'!$A$1:$KZ$3000,$C42,10+3*MIN(I$3,$D$2-1)))))</f>
        <v/>
      </c>
      <c r="J42" s="121">
        <f>IF(OR($C42="",$B$2="",$D$2=0),0,IF(J$3&lt;0,0,N(INDEX('CURVA PREVISION'!$A$1:$KZ$3000,$C42,10+3*MIN(J$3,$D$2-1)))))</f>
        <v/>
      </c>
      <c r="K42" s="121">
        <f>IF(OR($C42="",$B$2="",$D$2=0),0,IF(K$3&lt;0,0,N(INDEX('CURVA PREVISION'!$A$1:$KZ$3000,$C42,10+3*MIN(K$3,$D$2-1)))))</f>
        <v/>
      </c>
      <c r="L42" s="121">
        <f>IF(OR($C42="",$B$2="",$D$2=0),0,IF(L$3&lt;0,0,N(INDEX('CURVA PREVISION'!$A$1:$KZ$3000,$C42,10+3*MIN(L$3,$D$2-1)))))</f>
        <v/>
      </c>
      <c r="M42" s="121">
        <f>IF(OR($C42="",$B$2="",$D$2=0),0,IF(M$3&lt;0,0,N(INDEX('CURVA PREVISION'!$A$1:$KZ$3000,$C42,10+3*MIN(M$3,$D$2-1)))))</f>
        <v/>
      </c>
      <c r="N42" s="121">
        <f>IF(OR($C42="",$B$2="",$D$2=0),0,IF(N$3&lt;0,0,N(INDEX('CURVA PREVISION'!$A$1:$KZ$3000,$C42,10+3*MIN(N$3,$D$2-1)))))</f>
        <v/>
      </c>
      <c r="O42" s="121">
        <f>IF(OR($C42="",$B$2="",$D$2=0),0,IF(O$3&lt;0,0,N(INDEX('CURVA PREVISION'!$A$1:$KZ$3000,$C42,10+3*MIN(O$3,$D$2-1)))))</f>
        <v/>
      </c>
      <c r="P42" s="121">
        <f>IF(OR($C42="",$B$2="",$D$2=0),0,IF(P$3&lt;0,0,N(INDEX('CURVA PREVISION'!$A$1:$KZ$3000,$C42,10+3*MIN(P$3,$D$2-1)))))</f>
        <v/>
      </c>
      <c r="Q42" s="121">
        <f>IF(OR($C42="",$B$2="",$D$2=0),0,IF(Q$3&lt;0,0,N(INDEX('CURVA PREVISION'!$A$1:$KZ$3000,$C42,10+3*MIN(Q$3,$D$2-1)))))</f>
        <v/>
      </c>
      <c r="R42" s="121">
        <f>IF(OR($C42="",$B$2="",$D$2=0),0,IF(R$3&lt;0,0,N(INDEX('CURVA PREVISION'!$A$1:$KZ$3000,$C42,10+3*MIN(R$3,$D$2-1)))))</f>
        <v/>
      </c>
      <c r="S42" s="121">
        <f>IF(OR($C42="",$B$2="",$D$2=0),0,IF(S$3&lt;0,0,N(INDEX('CURVA PREVISION'!$A$1:$KZ$3000,$C42,10+3*MIN(S$3,$D$2-1)))))</f>
        <v/>
      </c>
      <c r="T42" s="121">
        <f>IF(OR($C42="",$B$2="",$D$2=0),0,IF(T$3&lt;0,0,N(INDEX('CURVA PREVISION'!$A$1:$KZ$3000,$C42,10+3*MIN(T$3,$D$2-1)))))</f>
        <v/>
      </c>
      <c r="U42" s="121">
        <f>IF(OR($C42="",$B$2="",$D$2=0),0,IF(U$3&lt;0,0,N(INDEX('CURVA PREVISION'!$A$1:$KZ$3000,$C42,10+3*MIN(U$3,$D$2-1)))))</f>
        <v/>
      </c>
      <c r="V42" s="121">
        <f>IF(OR($C42="",$B$2="",$D$2=0),0,IF(V$3&lt;0,0,N(INDEX('CURVA PREVISION'!$A$1:$KZ$3000,$C42,10+3*MIN(V$3,$D$2-1)))))</f>
        <v/>
      </c>
      <c r="W42" s="121">
        <f>IF(OR($C42="",$B$2="",$D$2=0),0,IF(W$3&lt;0,0,N(INDEX('CURVA PREVISION'!$A$1:$KZ$3000,$C42,10+3*MIN(W$3,$D$2-1)))))</f>
        <v/>
      </c>
      <c r="X42" s="121">
        <f>IF(OR($C42="",$B$2="",$D$2=0),0,IF(X$3&lt;0,0,N(INDEX('CURVA PREVISION'!$A$1:$KZ$3000,$C42,10+3*MIN(X$3,$D$2-1)))))</f>
        <v/>
      </c>
      <c r="Y42" s="121">
        <f>IF(OR($C42="",$B$2="",$D$2=0),0,IF(Y$3&lt;0,0,N(INDEX('CURVA PREVISION'!$A$1:$KZ$3000,$C42,10+3*MIN(Y$3,$D$2-1)))))</f>
        <v/>
      </c>
      <c r="Z42" s="121">
        <f>IF(OR($C42="",$B$2="",$D$2=0),0,IF(Z$3&lt;0,0,N(INDEX('CURVA PREVISION'!$A$1:$KZ$3000,$C42,10+3*MIN(Z$3,$D$2-1)))))</f>
        <v/>
      </c>
      <c r="AA42" s="121">
        <f>IF(OR($C42="",$B$2="",$D$2=0),0,IF(AA$3&lt;0,0,N(INDEX('CURVA PREVISION'!$A$1:$KZ$3000,$C42,10+3*MIN(AA$3,$D$2-1)))))</f>
        <v/>
      </c>
      <c r="AB42" s="121">
        <f>IF(OR($C42="",$B$2="",$D$2=0),0,IF(AB$3&lt;0,0,N(INDEX('CURVA PREVISION'!$A$1:$KZ$3000,$C42,10+3*MIN(AB$3,$D$2-1)))))</f>
        <v/>
      </c>
      <c r="AC42" s="121">
        <f>IF(OR($C42="",$B$2="",$D$2=0),0,IF(AC$3&lt;0,0,N(INDEX('CURVA PREVISION'!$A$1:$KZ$3000,$C42,10+3*MIN(AC$3,$D$2-1)))))</f>
        <v/>
      </c>
      <c r="AD42" s="121">
        <f>IF(OR($C42="",$B$2="",$D$2=0),0,IF(AD$3&lt;0,0,N(INDEX('CURVA PREVISION'!$A$1:$KZ$3000,$C42,10+3*MIN(AD$3,$D$2-1)))))</f>
        <v/>
      </c>
      <c r="AE42" s="121">
        <f>IF(OR($C42="",$B$2="",$D$2=0),0,IF(AE$3&lt;0,0,N(INDEX('CURVA PREVISION'!$A$1:$KZ$3000,$C42,10+3*MIN(AE$3,$D$2-1)))))</f>
        <v/>
      </c>
      <c r="AF42" s="121">
        <f>IF(OR($C42="",$B$2="",$D$2=0),0,IF(AF$3&lt;0,0,N(INDEX('CURVA PREVISION'!$A$1:$KZ$3000,$C42,10+3*MIN(AF$3,$D$2-1)))))</f>
        <v/>
      </c>
      <c r="AG42" s="121">
        <f>IF(OR($C42="",$B$2="",$D$2=0),0,IF(AG$3&lt;0,0,N(INDEX('CURVA PREVISION'!$A$1:$KZ$3000,$C42,10+3*MIN(AG$3,$D$2-1)))))</f>
        <v/>
      </c>
      <c r="AH42" s="121">
        <f>IF(OR($C42="",$B$2="",$D$2=0),0,IF(AH$3&lt;0,0,N(INDEX('CURVA PREVISION'!$A$1:$KZ$3000,$C42,10+3*MIN(AH$3,$D$2-1)))))</f>
        <v/>
      </c>
      <c r="AI42" s="121">
        <f>IF(OR($C42="",$B$2="",$D$2=0),0,IF(AI$3&lt;0,0,N(INDEX('CURVA PREVISION'!$A$1:$KZ$3000,$C42,10+3*MIN(AI$3,$D$2-1)))))</f>
        <v/>
      </c>
      <c r="AJ42" s="121">
        <f>IF(OR($C42="",$B$2="",$D$2=0),0,IF(AJ$3&lt;0,0,N(INDEX('CURVA PREVISION'!$A$1:$KZ$3000,$C42,10+3*MIN(AJ$3,$D$2-1)))))</f>
        <v/>
      </c>
      <c r="AK42" s="121">
        <f>IF(OR($C42="",$B$2="",$D$2=0),0,IF(AK$3&lt;0,0,N(INDEX('CURVA PREVISION'!$A$1:$KZ$3000,$C42,10+3*MIN(AK$3,$D$2-1)))))</f>
        <v/>
      </c>
      <c r="AL42" s="121">
        <f>IF(OR($C42="",$B$2="",$D$2=0),0,IF(AL$3&lt;0,0,N(INDEX('CURVA PREVISION'!$A$1:$KZ$3000,$C42,10+3*MIN(AL$3,$D$2-1)))))</f>
        <v/>
      </c>
      <c r="AM42" s="121">
        <f>IF(OR($C42="",$B$2="",$D$2=0),0,IF(AM$3&lt;0,0,N(INDEX('CURVA PREVISION'!$A$1:$KZ$3000,$C42,10+3*MIN(AM$3,$D$2-1)))))</f>
        <v/>
      </c>
      <c r="AN42" s="121">
        <f>IF(OR($C42="",$B$2="",$D$2=0),0,IF(AN$3&lt;0,0,N(INDEX('CURVA PREVISION'!$A$1:$KZ$3000,$C42,10+3*MIN(AN$3,$D$2-1)))))</f>
        <v/>
      </c>
      <c r="AO42" s="121">
        <f>IF(OR($C42="",$B$2="",$D$2=0),0,IF(AO$3&lt;0,0,N(INDEX('CURVA PREVISION'!$A$1:$KZ$3000,$C42,10+3*MIN(AO$3,$D$2-1)))))</f>
        <v/>
      </c>
      <c r="AP42" s="121">
        <f>IF(OR($C42="",$B$2="",$D$2=0),0,IF(AP$3&lt;0,0,N(INDEX('CURVA PREVISION'!$A$1:$KZ$3000,$C42,10+3*MIN(AP$3,$D$2-1)))))</f>
        <v/>
      </c>
      <c r="AQ42" s="121">
        <f>IF(OR($C42="",$B$2="",$D$2=0),0,IF(AQ$3&lt;0,0,N(INDEX('CURVA PREVISION'!$A$1:$KZ$3000,$C42,10+3*MIN(AQ$3,$D$2-1)))))</f>
        <v/>
      </c>
      <c r="AR42" s="121">
        <f>IF(OR($C42="",$B$2="",$D$2=0),0,IF(AR$3&lt;0,0,N(INDEX('CURVA PREVISION'!$A$1:$KZ$3000,$C42,10+3*MIN(AR$3,$D$2-1)))))</f>
        <v/>
      </c>
      <c r="AS42" s="121">
        <f>IF(OR($C42="",$B$2="",$D$2=0),0,IF(AS$3&lt;0,0,N(INDEX('CURVA PREVISION'!$A$1:$KZ$3000,$C42,10+3*MIN(AS$3,$D$2-1)))))</f>
        <v/>
      </c>
      <c r="AT42" s="121">
        <f>IF(OR($C42="",$B$2="",$D$2=0),0,IF(AT$3&lt;0,0,N(INDEX('CURVA PREVISION'!$A$1:$KZ$3000,$C42,10+3*MIN(AT$3,$D$2-1)))))</f>
        <v/>
      </c>
      <c r="AU42" s="121">
        <f>IF(OR($C42="",$B$2="",$D$2=0),0,IF(AU$3&lt;0,0,N(INDEX('CURVA PREVISION'!$A$1:$KZ$3000,$C42,10+3*MIN(AU$3,$D$2-1)))))</f>
        <v/>
      </c>
      <c r="AV42" s="121">
        <f>IF(OR($C42="",$B$2="",$D$2=0),0,IF(AV$3&lt;0,0,N(INDEX('CURVA PREVISION'!$A$1:$KZ$3000,$C42,10+3*MIN(AV$3,$D$2-1)))))</f>
        <v/>
      </c>
      <c r="AW42" s="121">
        <f>IF(OR($C42="",$B$2="",$D$2=0),0,IF(AW$3&lt;0,0,N(INDEX('CURVA PREVISION'!$A$1:$KZ$3000,$C42,10+3*MIN(AW$3,$D$2-1)))))</f>
        <v/>
      </c>
      <c r="AX42" s="121">
        <f>IF(OR($C42="",$B$2="",$D$2=0),0,IF(AX$3&lt;0,0,N(INDEX('CURVA PREVISION'!$A$1:$KZ$3000,$C42,10+3*MIN(AX$3,$D$2-1)))))</f>
        <v/>
      </c>
      <c r="AY42" s="121">
        <f>IF(OR($C42="",$B$2="",$D$2=0),0,IF(AY$3&lt;0,0,N(INDEX('CURVA PREVISION'!$A$1:$KZ$3000,$C42,10+3*MIN(AY$3,$D$2-1)))))</f>
        <v/>
      </c>
      <c r="AZ42" s="121">
        <f>IF(OR($C42="",$B$2="",$D$2=0),0,IF(AZ$3&lt;0,0,N(INDEX('CURVA PREVISION'!$A$1:$KZ$3000,$C42,10+3*MIN(AZ$3,$D$2-1)))))</f>
        <v/>
      </c>
      <c r="BA42" s="121">
        <f>IF(OR($C42="",$B$2="",$D$2=0),0,IF(BA$3&lt;0,0,N(INDEX('CURVA PREVISION'!$A$1:$KZ$3000,$C42,10+3*MIN(BA$3,$D$2-1)))))</f>
        <v/>
      </c>
      <c r="BB42" s="121">
        <f>IF(OR($C42="",$B$2="",$D$2=0),0,IF(BB$3&lt;0,0,N(INDEX('CURVA PREVISION'!$A$1:$KZ$3000,$C42,10+3*MIN(BB$3,$D$2-1)))))</f>
        <v/>
      </c>
      <c r="BC42" s="121">
        <f>IF(OR($C42="",$B$2="",$D$2=0),0,IF(BC$3&lt;0,0,N(INDEX('CURVA PREVISION'!$A$1:$KZ$3000,$C42,10+3*MIN(BC$3,$D$2-1)))))</f>
        <v/>
      </c>
      <c r="BD42" s="121">
        <f>IF(OR($C42="",$B$2="",$D$2=0),0,IF(BD$3&lt;0,0,N(INDEX('CURVA PREVISION'!$A$1:$KZ$3000,$C42,10+3*MIN(BD$3,$D$2-1)))))</f>
        <v/>
      </c>
      <c r="BE42" s="121">
        <f>IF(OR($C42="",$B$2="",$D$2=0),0,IF(BE$3&lt;0,0,N(INDEX('CURVA PREVISION'!$A$1:$KZ$3000,$C42,10+3*MIN(BE$3,$D$2-1)))))</f>
        <v/>
      </c>
      <c r="BF42" s="121">
        <f>IF(OR($C42="",$B$2="",$D$2=0),0,IF(BF$3&lt;0,0,N(INDEX('CURVA PREVISION'!$A$1:$KZ$3000,$C42,10+3*MIN(BF$3,$D$2-1)))))</f>
        <v/>
      </c>
      <c r="BG42" s="121">
        <f>IF(OR($C42="",$B$2="",$D$2=0),0,IF(BG$3&lt;0,0,N(INDEX('CURVA PREVISION'!$A$1:$KZ$3000,$C42,10+3*MIN(BG$3,$D$2-1)))))</f>
        <v/>
      </c>
      <c r="BH42" s="121">
        <f>IF(OR($C42="",$B$2="",$D$2=0),0,IF(BH$3&lt;0,0,N(INDEX('CURVA PREVISION'!$A$1:$KZ$3000,$C42,10+3*MIN(BH$3,$D$2-1)))))</f>
        <v/>
      </c>
      <c r="BI42" s="121">
        <f>IF(OR($C42="",$B$2="",$D$2=0),0,IF(BI$3&lt;0,0,N(INDEX('CURVA PREVISION'!$A$1:$KZ$3000,$C42,10+3*MIN(BI$3,$D$2-1)))))</f>
        <v/>
      </c>
      <c r="BJ42" s="121">
        <f>IF(OR($C42="",$B$2="",$D$2=0),0,IF(BJ$3&lt;0,0,N(INDEX('CURVA PREVISION'!$A$1:$KZ$3000,$C42,10+3*MIN(BJ$3,$D$2-1)))))</f>
        <v/>
      </c>
      <c r="BK42" s="121">
        <f>IF(OR($C42="",$B$2="",$D$2=0),0,IF(BK$3&lt;0,0,N(INDEX('CURVA PREVISION'!$A$1:$KZ$3000,$C42,10+3*MIN(BK$3,$D$2-1)))))</f>
        <v/>
      </c>
      <c r="BL42" s="121">
        <f>IF(OR($C42="",$B$2="",$D$2=0),0,IF(BL$3&lt;0,0,N(INDEX('CURVA PREVISION'!$A$1:$KZ$3000,$C42,10+3*MIN(BL$3,$D$2-1)))))</f>
        <v/>
      </c>
      <c r="BM42" s="121">
        <f>IF(OR($C42="",$B$2="",$D$2=0),0,IF(BM$3&lt;0,0,N(INDEX('CURVA PREVISION'!$A$1:$KZ$3000,$C42,10+3*MIN(BM$3,$D$2-1)))))</f>
        <v/>
      </c>
      <c r="BN42" s="121">
        <f>IF(OR($C42="",$B$2="",$D$2=0),0,IF(BN$3&lt;0,0,N(INDEX('CURVA PREVISION'!$A$1:$KZ$3000,$C42,10+3*MIN(BN$3,$D$2-1)))))</f>
        <v/>
      </c>
      <c r="BO42" s="121">
        <f>IF(OR($C42="",$B$2="",$D$2=0),0,IF(BO$3&lt;0,0,N(INDEX('CURVA PREVISION'!$A$1:$KZ$3000,$C42,10+3*MIN(BO$3,$D$2-1)))))</f>
        <v/>
      </c>
      <c r="BP42" s="121">
        <f>IF(OR($C42="",$B$2="",$D$2=0),0,IF(BP$3&lt;0,0,N(INDEX('CURVA PREVISION'!$A$1:$KZ$3000,$C42,10+3*MIN(BP$3,$D$2-1)))))</f>
        <v/>
      </c>
      <c r="BQ42" s="121">
        <f>IF(OR($C42="",$B$2="",$D$2=0),0,IF(BQ$3&lt;0,0,N(INDEX('CURVA PREVISION'!$A$1:$KZ$3000,$C42,10+3*MIN(BQ$3,$D$2-1)))))</f>
        <v/>
      </c>
      <c r="BR42" s="121">
        <f>IF(OR($C42="",$B$2="",$D$2=0),0,IF(BR$3&lt;0,0,N(INDEX('CURVA PREVISION'!$A$1:$KZ$3000,$C42,10+3*MIN(BR$3,$D$2-1)))))</f>
        <v/>
      </c>
      <c r="BS42" s="121">
        <f>IF(OR($C42="",$B$2="",$D$2=0),0,IF(BS$3&lt;0,0,N(INDEX('CURVA PREVISION'!$A$1:$KZ$3000,$C42,10+3*MIN(BS$3,$D$2-1)))))</f>
        <v/>
      </c>
      <c r="BT42" s="121">
        <f>IF(OR($C42="",$B$2="",$D$2=0),0,IF(BT$3&lt;0,0,N(INDEX('CURVA PREVISION'!$A$1:$KZ$3000,$C42,10+3*MIN(BT$3,$D$2-1)))))</f>
        <v/>
      </c>
      <c r="BU42" s="121">
        <f>IF(OR($C42="",$B$2="",$D$2=0),0,IF(BU$3&lt;0,0,N(INDEX('CURVA PREVISION'!$A$1:$KZ$3000,$C42,10+3*MIN(BU$3,$D$2-1)))))</f>
        <v/>
      </c>
      <c r="BV42" s="121">
        <f>IF(OR($C42="",$B$2="",$D$2=0),0,IF(BV$3&lt;0,0,N(INDEX('CURVA PREVISION'!$A$1:$KZ$3000,$C42,10+3*MIN(BV$3,$D$2-1)))))</f>
        <v/>
      </c>
      <c r="BW42" s="12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0">
        <f>D4</f>
        <v/>
      </c>
      <c r="E46" s="120">
        <f>E4</f>
        <v/>
      </c>
      <c r="F46" s="120">
        <f>F4</f>
        <v/>
      </c>
      <c r="G46" s="120">
        <f>G4</f>
        <v/>
      </c>
      <c r="H46" s="120">
        <f>H4</f>
        <v/>
      </c>
      <c r="I46" s="120">
        <f>I4</f>
        <v/>
      </c>
      <c r="J46" s="120">
        <f>J4</f>
        <v/>
      </c>
      <c r="K46" s="120">
        <f>K4</f>
        <v/>
      </c>
      <c r="L46" s="120">
        <f>L4</f>
        <v/>
      </c>
      <c r="M46" s="120">
        <f>M4</f>
        <v/>
      </c>
      <c r="N46" s="120">
        <f>N4</f>
        <v/>
      </c>
      <c r="O46" s="120">
        <f>O4</f>
        <v/>
      </c>
      <c r="P46" s="120">
        <f>P4</f>
        <v/>
      </c>
      <c r="Q46" s="120">
        <f>Q4</f>
        <v/>
      </c>
      <c r="R46" s="120">
        <f>R4</f>
        <v/>
      </c>
      <c r="S46" s="120">
        <f>S4</f>
        <v/>
      </c>
      <c r="T46" s="120">
        <f>T4</f>
        <v/>
      </c>
      <c r="U46" s="120">
        <f>U4</f>
        <v/>
      </c>
      <c r="V46" s="120">
        <f>V4</f>
        <v/>
      </c>
      <c r="W46" s="120">
        <f>W4</f>
        <v/>
      </c>
      <c r="X46" s="120">
        <f>X4</f>
        <v/>
      </c>
      <c r="Y46" s="120">
        <f>Y4</f>
        <v/>
      </c>
      <c r="Z46" s="120">
        <f>Z4</f>
        <v/>
      </c>
      <c r="AA46" s="120">
        <f>AA4</f>
        <v/>
      </c>
      <c r="AB46" s="120">
        <f>AB4</f>
        <v/>
      </c>
      <c r="AC46" s="120">
        <f>AC4</f>
        <v/>
      </c>
      <c r="AD46" s="120">
        <f>AD4</f>
        <v/>
      </c>
      <c r="AE46" s="120">
        <f>AE4</f>
        <v/>
      </c>
      <c r="AF46" s="120">
        <f>AF4</f>
        <v/>
      </c>
      <c r="AG46" s="120">
        <f>AG4</f>
        <v/>
      </c>
      <c r="AH46" s="120">
        <f>AH4</f>
        <v/>
      </c>
      <c r="AI46" s="120">
        <f>AI4</f>
        <v/>
      </c>
      <c r="AJ46" s="120">
        <f>AJ4</f>
        <v/>
      </c>
      <c r="AK46" s="120">
        <f>AK4</f>
        <v/>
      </c>
      <c r="AL46" s="120">
        <f>AL4</f>
        <v/>
      </c>
      <c r="AM46" s="120">
        <f>AM4</f>
        <v/>
      </c>
      <c r="AN46" s="120">
        <f>AN4</f>
        <v/>
      </c>
      <c r="AO46" s="120">
        <f>AO4</f>
        <v/>
      </c>
      <c r="AP46" s="120">
        <f>AP4</f>
        <v/>
      </c>
      <c r="AQ46" s="120">
        <f>AQ4</f>
        <v/>
      </c>
      <c r="AR46" s="120">
        <f>AR4</f>
        <v/>
      </c>
      <c r="AS46" s="120">
        <f>AS4</f>
        <v/>
      </c>
      <c r="AT46" s="120">
        <f>AT4</f>
        <v/>
      </c>
      <c r="AU46" s="120">
        <f>AU4</f>
        <v/>
      </c>
      <c r="AV46" s="120">
        <f>AV4</f>
        <v/>
      </c>
      <c r="AW46" s="120">
        <f>AW4</f>
        <v/>
      </c>
      <c r="AX46" s="120">
        <f>AX4</f>
        <v/>
      </c>
      <c r="AY46" s="120">
        <f>AY4</f>
        <v/>
      </c>
      <c r="AZ46" s="120">
        <f>AZ4</f>
        <v/>
      </c>
      <c r="BA46" s="120">
        <f>BA4</f>
        <v/>
      </c>
      <c r="BB46" s="120">
        <f>BB4</f>
        <v/>
      </c>
      <c r="BC46" s="120">
        <f>BC4</f>
        <v/>
      </c>
      <c r="BD46" s="120">
        <f>BD4</f>
        <v/>
      </c>
      <c r="BE46" s="120">
        <f>BE4</f>
        <v/>
      </c>
      <c r="BF46" s="120">
        <f>BF4</f>
        <v/>
      </c>
      <c r="BG46" s="120">
        <f>BG4</f>
        <v/>
      </c>
      <c r="BH46" s="120">
        <f>BH4</f>
        <v/>
      </c>
      <c r="BI46" s="120">
        <f>BI4</f>
        <v/>
      </c>
      <c r="BJ46" s="120">
        <f>BJ4</f>
        <v/>
      </c>
      <c r="BK46" s="120">
        <f>BK4</f>
        <v/>
      </c>
      <c r="BL46" s="120">
        <f>BL4</f>
        <v/>
      </c>
      <c r="BM46" s="120">
        <f>BM4</f>
        <v/>
      </c>
      <c r="BN46" s="120">
        <f>BN4</f>
        <v/>
      </c>
      <c r="BO46" s="120">
        <f>BO4</f>
        <v/>
      </c>
      <c r="BP46" s="120">
        <f>BP4</f>
        <v/>
      </c>
      <c r="BQ46" s="120">
        <f>BQ4</f>
        <v/>
      </c>
      <c r="BR46" s="120">
        <f>BR4</f>
        <v/>
      </c>
      <c r="BS46" s="120">
        <f>BS4</f>
        <v/>
      </c>
      <c r="BT46" s="120">
        <f>BT4</f>
        <v/>
      </c>
      <c r="BU46" s="120">
        <f>BU4</f>
        <v/>
      </c>
      <c r="BV46" s="120">
        <f>BV4</f>
        <v/>
      </c>
      <c r="BW46" s="120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8">
        <f>IFERROR(MATCH(A47,'CURVA PREVISION'!$B$1:$B$3000,0),"")</f>
        <v/>
      </c>
      <c r="D47" s="121">
        <f>IF(OR($C47="",$B$2="",$D$2=0),0,IF(D$3&lt;0,0,N(INDEX('CURVA PREVISION'!$A$1:$KZ$3000,$C47,11+3*MIN(D$3,$D$2-1)))))</f>
        <v/>
      </c>
      <c r="E47" s="121">
        <f>IF(OR($C47="",$B$2="",$D$2=0),0,IF(E$3&lt;0,0,N(INDEX('CURVA PREVISION'!$A$1:$KZ$3000,$C47,11+3*MIN(E$3,$D$2-1)))))</f>
        <v/>
      </c>
      <c r="F47" s="121">
        <f>IF(OR($C47="",$B$2="",$D$2=0),0,IF(F$3&lt;0,0,N(INDEX('CURVA PREVISION'!$A$1:$KZ$3000,$C47,11+3*MIN(F$3,$D$2-1)))))</f>
        <v/>
      </c>
      <c r="G47" s="121">
        <f>IF(OR($C47="",$B$2="",$D$2=0),0,IF(G$3&lt;0,0,N(INDEX('CURVA PREVISION'!$A$1:$KZ$3000,$C47,11+3*MIN(G$3,$D$2-1)))))</f>
        <v/>
      </c>
      <c r="H47" s="121">
        <f>IF(OR($C47="",$B$2="",$D$2=0),0,IF(H$3&lt;0,0,N(INDEX('CURVA PREVISION'!$A$1:$KZ$3000,$C47,11+3*MIN(H$3,$D$2-1)))))</f>
        <v/>
      </c>
      <c r="I47" s="121">
        <f>IF(OR($C47="",$B$2="",$D$2=0),0,IF(I$3&lt;0,0,N(INDEX('CURVA PREVISION'!$A$1:$KZ$3000,$C47,11+3*MIN(I$3,$D$2-1)))))</f>
        <v/>
      </c>
      <c r="J47" s="121">
        <f>IF(OR($C47="",$B$2="",$D$2=0),0,IF(J$3&lt;0,0,N(INDEX('CURVA PREVISION'!$A$1:$KZ$3000,$C47,11+3*MIN(J$3,$D$2-1)))))</f>
        <v/>
      </c>
      <c r="K47" s="121">
        <f>IF(OR($C47="",$B$2="",$D$2=0),0,IF(K$3&lt;0,0,N(INDEX('CURVA PREVISION'!$A$1:$KZ$3000,$C47,11+3*MIN(K$3,$D$2-1)))))</f>
        <v/>
      </c>
      <c r="L47" s="121">
        <f>IF(OR($C47="",$B$2="",$D$2=0),0,IF(L$3&lt;0,0,N(INDEX('CURVA PREVISION'!$A$1:$KZ$3000,$C47,11+3*MIN(L$3,$D$2-1)))))</f>
        <v/>
      </c>
      <c r="M47" s="121">
        <f>IF(OR($C47="",$B$2="",$D$2=0),0,IF(M$3&lt;0,0,N(INDEX('CURVA PREVISION'!$A$1:$KZ$3000,$C47,11+3*MIN(M$3,$D$2-1)))))</f>
        <v/>
      </c>
      <c r="N47" s="121">
        <f>IF(OR($C47="",$B$2="",$D$2=0),0,IF(N$3&lt;0,0,N(INDEX('CURVA PREVISION'!$A$1:$KZ$3000,$C47,11+3*MIN(N$3,$D$2-1)))))</f>
        <v/>
      </c>
      <c r="O47" s="121">
        <f>IF(OR($C47="",$B$2="",$D$2=0),0,IF(O$3&lt;0,0,N(INDEX('CURVA PREVISION'!$A$1:$KZ$3000,$C47,11+3*MIN(O$3,$D$2-1)))))</f>
        <v/>
      </c>
      <c r="P47" s="121">
        <f>IF(OR($C47="",$B$2="",$D$2=0),0,IF(P$3&lt;0,0,N(INDEX('CURVA PREVISION'!$A$1:$KZ$3000,$C47,11+3*MIN(P$3,$D$2-1)))))</f>
        <v/>
      </c>
      <c r="Q47" s="121">
        <f>IF(OR($C47="",$B$2="",$D$2=0),0,IF(Q$3&lt;0,0,N(INDEX('CURVA PREVISION'!$A$1:$KZ$3000,$C47,11+3*MIN(Q$3,$D$2-1)))))</f>
        <v/>
      </c>
      <c r="R47" s="121">
        <f>IF(OR($C47="",$B$2="",$D$2=0),0,IF(R$3&lt;0,0,N(INDEX('CURVA PREVISION'!$A$1:$KZ$3000,$C47,11+3*MIN(R$3,$D$2-1)))))</f>
        <v/>
      </c>
      <c r="S47" s="121">
        <f>IF(OR($C47="",$B$2="",$D$2=0),0,IF(S$3&lt;0,0,N(INDEX('CURVA PREVISION'!$A$1:$KZ$3000,$C47,11+3*MIN(S$3,$D$2-1)))))</f>
        <v/>
      </c>
      <c r="T47" s="121">
        <f>IF(OR($C47="",$B$2="",$D$2=0),0,IF(T$3&lt;0,0,N(INDEX('CURVA PREVISION'!$A$1:$KZ$3000,$C47,11+3*MIN(T$3,$D$2-1)))))</f>
        <v/>
      </c>
      <c r="U47" s="121">
        <f>IF(OR($C47="",$B$2="",$D$2=0),0,IF(U$3&lt;0,0,N(INDEX('CURVA PREVISION'!$A$1:$KZ$3000,$C47,11+3*MIN(U$3,$D$2-1)))))</f>
        <v/>
      </c>
      <c r="V47" s="121">
        <f>IF(OR($C47="",$B$2="",$D$2=0),0,IF(V$3&lt;0,0,N(INDEX('CURVA PREVISION'!$A$1:$KZ$3000,$C47,11+3*MIN(V$3,$D$2-1)))))</f>
        <v/>
      </c>
      <c r="W47" s="121">
        <f>IF(OR($C47="",$B$2="",$D$2=0),0,IF(W$3&lt;0,0,N(INDEX('CURVA PREVISION'!$A$1:$KZ$3000,$C47,11+3*MIN(W$3,$D$2-1)))))</f>
        <v/>
      </c>
      <c r="X47" s="121">
        <f>IF(OR($C47="",$B$2="",$D$2=0),0,IF(X$3&lt;0,0,N(INDEX('CURVA PREVISION'!$A$1:$KZ$3000,$C47,11+3*MIN(X$3,$D$2-1)))))</f>
        <v/>
      </c>
      <c r="Y47" s="121">
        <f>IF(OR($C47="",$B$2="",$D$2=0),0,IF(Y$3&lt;0,0,N(INDEX('CURVA PREVISION'!$A$1:$KZ$3000,$C47,11+3*MIN(Y$3,$D$2-1)))))</f>
        <v/>
      </c>
      <c r="Z47" s="121">
        <f>IF(OR($C47="",$B$2="",$D$2=0),0,IF(Z$3&lt;0,0,N(INDEX('CURVA PREVISION'!$A$1:$KZ$3000,$C47,11+3*MIN(Z$3,$D$2-1)))))</f>
        <v/>
      </c>
      <c r="AA47" s="121">
        <f>IF(OR($C47="",$B$2="",$D$2=0),0,IF(AA$3&lt;0,0,N(INDEX('CURVA PREVISION'!$A$1:$KZ$3000,$C47,11+3*MIN(AA$3,$D$2-1)))))</f>
        <v/>
      </c>
      <c r="AB47" s="121">
        <f>IF(OR($C47="",$B$2="",$D$2=0),0,IF(AB$3&lt;0,0,N(INDEX('CURVA PREVISION'!$A$1:$KZ$3000,$C47,11+3*MIN(AB$3,$D$2-1)))))</f>
        <v/>
      </c>
      <c r="AC47" s="121">
        <f>IF(OR($C47="",$B$2="",$D$2=0),0,IF(AC$3&lt;0,0,N(INDEX('CURVA PREVISION'!$A$1:$KZ$3000,$C47,11+3*MIN(AC$3,$D$2-1)))))</f>
        <v/>
      </c>
      <c r="AD47" s="121">
        <f>IF(OR($C47="",$B$2="",$D$2=0),0,IF(AD$3&lt;0,0,N(INDEX('CURVA PREVISION'!$A$1:$KZ$3000,$C47,11+3*MIN(AD$3,$D$2-1)))))</f>
        <v/>
      </c>
      <c r="AE47" s="121">
        <f>IF(OR($C47="",$B$2="",$D$2=0),0,IF(AE$3&lt;0,0,N(INDEX('CURVA PREVISION'!$A$1:$KZ$3000,$C47,11+3*MIN(AE$3,$D$2-1)))))</f>
        <v/>
      </c>
      <c r="AF47" s="121">
        <f>IF(OR($C47="",$B$2="",$D$2=0),0,IF(AF$3&lt;0,0,N(INDEX('CURVA PREVISION'!$A$1:$KZ$3000,$C47,11+3*MIN(AF$3,$D$2-1)))))</f>
        <v/>
      </c>
      <c r="AG47" s="121">
        <f>IF(OR($C47="",$B$2="",$D$2=0),0,IF(AG$3&lt;0,0,N(INDEX('CURVA PREVISION'!$A$1:$KZ$3000,$C47,11+3*MIN(AG$3,$D$2-1)))))</f>
        <v/>
      </c>
      <c r="AH47" s="121">
        <f>IF(OR($C47="",$B$2="",$D$2=0),0,IF(AH$3&lt;0,0,N(INDEX('CURVA PREVISION'!$A$1:$KZ$3000,$C47,11+3*MIN(AH$3,$D$2-1)))))</f>
        <v/>
      </c>
      <c r="AI47" s="121">
        <f>IF(OR($C47="",$B$2="",$D$2=0),0,IF(AI$3&lt;0,0,N(INDEX('CURVA PREVISION'!$A$1:$KZ$3000,$C47,11+3*MIN(AI$3,$D$2-1)))))</f>
        <v/>
      </c>
      <c r="AJ47" s="121">
        <f>IF(OR($C47="",$B$2="",$D$2=0),0,IF(AJ$3&lt;0,0,N(INDEX('CURVA PREVISION'!$A$1:$KZ$3000,$C47,11+3*MIN(AJ$3,$D$2-1)))))</f>
        <v/>
      </c>
      <c r="AK47" s="121">
        <f>IF(OR($C47="",$B$2="",$D$2=0),0,IF(AK$3&lt;0,0,N(INDEX('CURVA PREVISION'!$A$1:$KZ$3000,$C47,11+3*MIN(AK$3,$D$2-1)))))</f>
        <v/>
      </c>
      <c r="AL47" s="121">
        <f>IF(OR($C47="",$B$2="",$D$2=0),0,IF(AL$3&lt;0,0,N(INDEX('CURVA PREVISION'!$A$1:$KZ$3000,$C47,11+3*MIN(AL$3,$D$2-1)))))</f>
        <v/>
      </c>
      <c r="AM47" s="121">
        <f>IF(OR($C47="",$B$2="",$D$2=0),0,IF(AM$3&lt;0,0,N(INDEX('CURVA PREVISION'!$A$1:$KZ$3000,$C47,11+3*MIN(AM$3,$D$2-1)))))</f>
        <v/>
      </c>
      <c r="AN47" s="121">
        <f>IF(OR($C47="",$B$2="",$D$2=0),0,IF(AN$3&lt;0,0,N(INDEX('CURVA PREVISION'!$A$1:$KZ$3000,$C47,11+3*MIN(AN$3,$D$2-1)))))</f>
        <v/>
      </c>
      <c r="AO47" s="121">
        <f>IF(OR($C47="",$B$2="",$D$2=0),0,IF(AO$3&lt;0,0,N(INDEX('CURVA PREVISION'!$A$1:$KZ$3000,$C47,11+3*MIN(AO$3,$D$2-1)))))</f>
        <v/>
      </c>
      <c r="AP47" s="121">
        <f>IF(OR($C47="",$B$2="",$D$2=0),0,IF(AP$3&lt;0,0,N(INDEX('CURVA PREVISION'!$A$1:$KZ$3000,$C47,11+3*MIN(AP$3,$D$2-1)))))</f>
        <v/>
      </c>
      <c r="AQ47" s="121">
        <f>IF(OR($C47="",$B$2="",$D$2=0),0,IF(AQ$3&lt;0,0,N(INDEX('CURVA PREVISION'!$A$1:$KZ$3000,$C47,11+3*MIN(AQ$3,$D$2-1)))))</f>
        <v/>
      </c>
      <c r="AR47" s="121">
        <f>IF(OR($C47="",$B$2="",$D$2=0),0,IF(AR$3&lt;0,0,N(INDEX('CURVA PREVISION'!$A$1:$KZ$3000,$C47,11+3*MIN(AR$3,$D$2-1)))))</f>
        <v/>
      </c>
      <c r="AS47" s="121">
        <f>IF(OR($C47="",$B$2="",$D$2=0),0,IF(AS$3&lt;0,0,N(INDEX('CURVA PREVISION'!$A$1:$KZ$3000,$C47,11+3*MIN(AS$3,$D$2-1)))))</f>
        <v/>
      </c>
      <c r="AT47" s="121">
        <f>IF(OR($C47="",$B$2="",$D$2=0),0,IF(AT$3&lt;0,0,N(INDEX('CURVA PREVISION'!$A$1:$KZ$3000,$C47,11+3*MIN(AT$3,$D$2-1)))))</f>
        <v/>
      </c>
      <c r="AU47" s="121">
        <f>IF(OR($C47="",$B$2="",$D$2=0),0,IF(AU$3&lt;0,0,N(INDEX('CURVA PREVISION'!$A$1:$KZ$3000,$C47,11+3*MIN(AU$3,$D$2-1)))))</f>
        <v/>
      </c>
      <c r="AV47" s="121">
        <f>IF(OR($C47="",$B$2="",$D$2=0),0,IF(AV$3&lt;0,0,N(INDEX('CURVA PREVISION'!$A$1:$KZ$3000,$C47,11+3*MIN(AV$3,$D$2-1)))))</f>
        <v/>
      </c>
      <c r="AW47" s="121">
        <f>IF(OR($C47="",$B$2="",$D$2=0),0,IF(AW$3&lt;0,0,N(INDEX('CURVA PREVISION'!$A$1:$KZ$3000,$C47,11+3*MIN(AW$3,$D$2-1)))))</f>
        <v/>
      </c>
      <c r="AX47" s="121">
        <f>IF(OR($C47="",$B$2="",$D$2=0),0,IF(AX$3&lt;0,0,N(INDEX('CURVA PREVISION'!$A$1:$KZ$3000,$C47,11+3*MIN(AX$3,$D$2-1)))))</f>
        <v/>
      </c>
      <c r="AY47" s="121">
        <f>IF(OR($C47="",$B$2="",$D$2=0),0,IF(AY$3&lt;0,0,N(INDEX('CURVA PREVISION'!$A$1:$KZ$3000,$C47,11+3*MIN(AY$3,$D$2-1)))))</f>
        <v/>
      </c>
      <c r="AZ47" s="121">
        <f>IF(OR($C47="",$B$2="",$D$2=0),0,IF(AZ$3&lt;0,0,N(INDEX('CURVA PREVISION'!$A$1:$KZ$3000,$C47,11+3*MIN(AZ$3,$D$2-1)))))</f>
        <v/>
      </c>
      <c r="BA47" s="121">
        <f>IF(OR($C47="",$B$2="",$D$2=0),0,IF(BA$3&lt;0,0,N(INDEX('CURVA PREVISION'!$A$1:$KZ$3000,$C47,11+3*MIN(BA$3,$D$2-1)))))</f>
        <v/>
      </c>
      <c r="BB47" s="121">
        <f>IF(OR($C47="",$B$2="",$D$2=0),0,IF(BB$3&lt;0,0,N(INDEX('CURVA PREVISION'!$A$1:$KZ$3000,$C47,11+3*MIN(BB$3,$D$2-1)))))</f>
        <v/>
      </c>
      <c r="BC47" s="121">
        <f>IF(OR($C47="",$B$2="",$D$2=0),0,IF(BC$3&lt;0,0,N(INDEX('CURVA PREVISION'!$A$1:$KZ$3000,$C47,11+3*MIN(BC$3,$D$2-1)))))</f>
        <v/>
      </c>
      <c r="BD47" s="121">
        <f>IF(OR($C47="",$B$2="",$D$2=0),0,IF(BD$3&lt;0,0,N(INDEX('CURVA PREVISION'!$A$1:$KZ$3000,$C47,11+3*MIN(BD$3,$D$2-1)))))</f>
        <v/>
      </c>
      <c r="BE47" s="121">
        <f>IF(OR($C47="",$B$2="",$D$2=0),0,IF(BE$3&lt;0,0,N(INDEX('CURVA PREVISION'!$A$1:$KZ$3000,$C47,11+3*MIN(BE$3,$D$2-1)))))</f>
        <v/>
      </c>
      <c r="BF47" s="121">
        <f>IF(OR($C47="",$B$2="",$D$2=0),0,IF(BF$3&lt;0,0,N(INDEX('CURVA PREVISION'!$A$1:$KZ$3000,$C47,11+3*MIN(BF$3,$D$2-1)))))</f>
        <v/>
      </c>
      <c r="BG47" s="121">
        <f>IF(OR($C47="",$B$2="",$D$2=0),0,IF(BG$3&lt;0,0,N(INDEX('CURVA PREVISION'!$A$1:$KZ$3000,$C47,11+3*MIN(BG$3,$D$2-1)))))</f>
        <v/>
      </c>
      <c r="BH47" s="121">
        <f>IF(OR($C47="",$B$2="",$D$2=0),0,IF(BH$3&lt;0,0,N(INDEX('CURVA PREVISION'!$A$1:$KZ$3000,$C47,11+3*MIN(BH$3,$D$2-1)))))</f>
        <v/>
      </c>
      <c r="BI47" s="121">
        <f>IF(OR($C47="",$B$2="",$D$2=0),0,IF(BI$3&lt;0,0,N(INDEX('CURVA PREVISION'!$A$1:$KZ$3000,$C47,11+3*MIN(BI$3,$D$2-1)))))</f>
        <v/>
      </c>
      <c r="BJ47" s="121">
        <f>IF(OR($C47="",$B$2="",$D$2=0),0,IF(BJ$3&lt;0,0,N(INDEX('CURVA PREVISION'!$A$1:$KZ$3000,$C47,11+3*MIN(BJ$3,$D$2-1)))))</f>
        <v/>
      </c>
      <c r="BK47" s="121">
        <f>IF(OR($C47="",$B$2="",$D$2=0),0,IF(BK$3&lt;0,0,N(INDEX('CURVA PREVISION'!$A$1:$KZ$3000,$C47,11+3*MIN(BK$3,$D$2-1)))))</f>
        <v/>
      </c>
      <c r="BL47" s="121">
        <f>IF(OR($C47="",$B$2="",$D$2=0),0,IF(BL$3&lt;0,0,N(INDEX('CURVA PREVISION'!$A$1:$KZ$3000,$C47,11+3*MIN(BL$3,$D$2-1)))))</f>
        <v/>
      </c>
      <c r="BM47" s="121">
        <f>IF(OR($C47="",$B$2="",$D$2=0),0,IF(BM$3&lt;0,0,N(INDEX('CURVA PREVISION'!$A$1:$KZ$3000,$C47,11+3*MIN(BM$3,$D$2-1)))))</f>
        <v/>
      </c>
      <c r="BN47" s="121">
        <f>IF(OR($C47="",$B$2="",$D$2=0),0,IF(BN$3&lt;0,0,N(INDEX('CURVA PREVISION'!$A$1:$KZ$3000,$C47,11+3*MIN(BN$3,$D$2-1)))))</f>
        <v/>
      </c>
      <c r="BO47" s="121">
        <f>IF(OR($C47="",$B$2="",$D$2=0),0,IF(BO$3&lt;0,0,N(INDEX('CURVA PREVISION'!$A$1:$KZ$3000,$C47,11+3*MIN(BO$3,$D$2-1)))))</f>
        <v/>
      </c>
      <c r="BP47" s="121">
        <f>IF(OR($C47="",$B$2="",$D$2=0),0,IF(BP$3&lt;0,0,N(INDEX('CURVA PREVISION'!$A$1:$KZ$3000,$C47,11+3*MIN(BP$3,$D$2-1)))))</f>
        <v/>
      </c>
      <c r="BQ47" s="121">
        <f>IF(OR($C47="",$B$2="",$D$2=0),0,IF(BQ$3&lt;0,0,N(INDEX('CURVA PREVISION'!$A$1:$KZ$3000,$C47,11+3*MIN(BQ$3,$D$2-1)))))</f>
        <v/>
      </c>
      <c r="BR47" s="121">
        <f>IF(OR($C47="",$B$2="",$D$2=0),0,IF(BR$3&lt;0,0,N(INDEX('CURVA PREVISION'!$A$1:$KZ$3000,$C47,11+3*MIN(BR$3,$D$2-1)))))</f>
        <v/>
      </c>
      <c r="BS47" s="121">
        <f>IF(OR($C47="",$B$2="",$D$2=0),0,IF(BS$3&lt;0,0,N(INDEX('CURVA PREVISION'!$A$1:$KZ$3000,$C47,11+3*MIN(BS$3,$D$2-1)))))</f>
        <v/>
      </c>
      <c r="BT47" s="121">
        <f>IF(OR($C47="",$B$2="",$D$2=0),0,IF(BT$3&lt;0,0,N(INDEX('CURVA PREVISION'!$A$1:$KZ$3000,$C47,11+3*MIN(BT$3,$D$2-1)))))</f>
        <v/>
      </c>
      <c r="BU47" s="121">
        <f>IF(OR($C47="",$B$2="",$D$2=0),0,IF(BU$3&lt;0,0,N(INDEX('CURVA PREVISION'!$A$1:$KZ$3000,$C47,11+3*MIN(BU$3,$D$2-1)))))</f>
        <v/>
      </c>
      <c r="BV47" s="121">
        <f>IF(OR($C47="",$B$2="",$D$2=0),0,IF(BV$3&lt;0,0,N(INDEX('CURVA PREVISION'!$A$1:$KZ$3000,$C47,11+3*MIN(BV$3,$D$2-1)))))</f>
        <v/>
      </c>
      <c r="BW47" s="121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8">
        <f>IFERROR(MATCH(A48,'CURVA PREVISION'!$B$1:$B$3000,0),"")</f>
        <v/>
      </c>
      <c r="D48" s="121">
        <f>IF(OR($C48="",$B$2="",$D$2=0),0,IF(D$3&lt;0,0,N(INDEX('CURVA PREVISION'!$A$1:$KZ$3000,$C48,11+3*MIN(D$3,$D$2-1)))))</f>
        <v/>
      </c>
      <c r="E48" s="121">
        <f>IF(OR($C48="",$B$2="",$D$2=0),0,IF(E$3&lt;0,0,N(INDEX('CURVA PREVISION'!$A$1:$KZ$3000,$C48,11+3*MIN(E$3,$D$2-1)))))</f>
        <v/>
      </c>
      <c r="F48" s="121">
        <f>IF(OR($C48="",$B$2="",$D$2=0),0,IF(F$3&lt;0,0,N(INDEX('CURVA PREVISION'!$A$1:$KZ$3000,$C48,11+3*MIN(F$3,$D$2-1)))))</f>
        <v/>
      </c>
      <c r="G48" s="121">
        <f>IF(OR($C48="",$B$2="",$D$2=0),0,IF(G$3&lt;0,0,N(INDEX('CURVA PREVISION'!$A$1:$KZ$3000,$C48,11+3*MIN(G$3,$D$2-1)))))</f>
        <v/>
      </c>
      <c r="H48" s="121">
        <f>IF(OR($C48="",$B$2="",$D$2=0),0,IF(H$3&lt;0,0,N(INDEX('CURVA PREVISION'!$A$1:$KZ$3000,$C48,11+3*MIN(H$3,$D$2-1)))))</f>
        <v/>
      </c>
      <c r="I48" s="121">
        <f>IF(OR($C48="",$B$2="",$D$2=0),0,IF(I$3&lt;0,0,N(INDEX('CURVA PREVISION'!$A$1:$KZ$3000,$C48,11+3*MIN(I$3,$D$2-1)))))</f>
        <v/>
      </c>
      <c r="J48" s="121">
        <f>IF(OR($C48="",$B$2="",$D$2=0),0,IF(J$3&lt;0,0,N(INDEX('CURVA PREVISION'!$A$1:$KZ$3000,$C48,11+3*MIN(J$3,$D$2-1)))))</f>
        <v/>
      </c>
      <c r="K48" s="121">
        <f>IF(OR($C48="",$B$2="",$D$2=0),0,IF(K$3&lt;0,0,N(INDEX('CURVA PREVISION'!$A$1:$KZ$3000,$C48,11+3*MIN(K$3,$D$2-1)))))</f>
        <v/>
      </c>
      <c r="L48" s="121">
        <f>IF(OR($C48="",$B$2="",$D$2=0),0,IF(L$3&lt;0,0,N(INDEX('CURVA PREVISION'!$A$1:$KZ$3000,$C48,11+3*MIN(L$3,$D$2-1)))))</f>
        <v/>
      </c>
      <c r="M48" s="121">
        <f>IF(OR($C48="",$B$2="",$D$2=0),0,IF(M$3&lt;0,0,N(INDEX('CURVA PREVISION'!$A$1:$KZ$3000,$C48,11+3*MIN(M$3,$D$2-1)))))</f>
        <v/>
      </c>
      <c r="N48" s="121">
        <f>IF(OR($C48="",$B$2="",$D$2=0),0,IF(N$3&lt;0,0,N(INDEX('CURVA PREVISION'!$A$1:$KZ$3000,$C48,11+3*MIN(N$3,$D$2-1)))))</f>
        <v/>
      </c>
      <c r="O48" s="121">
        <f>IF(OR($C48="",$B$2="",$D$2=0),0,IF(O$3&lt;0,0,N(INDEX('CURVA PREVISION'!$A$1:$KZ$3000,$C48,11+3*MIN(O$3,$D$2-1)))))</f>
        <v/>
      </c>
      <c r="P48" s="121">
        <f>IF(OR($C48="",$B$2="",$D$2=0),0,IF(P$3&lt;0,0,N(INDEX('CURVA PREVISION'!$A$1:$KZ$3000,$C48,11+3*MIN(P$3,$D$2-1)))))</f>
        <v/>
      </c>
      <c r="Q48" s="121">
        <f>IF(OR($C48="",$B$2="",$D$2=0),0,IF(Q$3&lt;0,0,N(INDEX('CURVA PREVISION'!$A$1:$KZ$3000,$C48,11+3*MIN(Q$3,$D$2-1)))))</f>
        <v/>
      </c>
      <c r="R48" s="121">
        <f>IF(OR($C48="",$B$2="",$D$2=0),0,IF(R$3&lt;0,0,N(INDEX('CURVA PREVISION'!$A$1:$KZ$3000,$C48,11+3*MIN(R$3,$D$2-1)))))</f>
        <v/>
      </c>
      <c r="S48" s="121">
        <f>IF(OR($C48="",$B$2="",$D$2=0),0,IF(S$3&lt;0,0,N(INDEX('CURVA PREVISION'!$A$1:$KZ$3000,$C48,11+3*MIN(S$3,$D$2-1)))))</f>
        <v/>
      </c>
      <c r="T48" s="121">
        <f>IF(OR($C48="",$B$2="",$D$2=0),0,IF(T$3&lt;0,0,N(INDEX('CURVA PREVISION'!$A$1:$KZ$3000,$C48,11+3*MIN(T$3,$D$2-1)))))</f>
        <v/>
      </c>
      <c r="U48" s="121">
        <f>IF(OR($C48="",$B$2="",$D$2=0),0,IF(U$3&lt;0,0,N(INDEX('CURVA PREVISION'!$A$1:$KZ$3000,$C48,11+3*MIN(U$3,$D$2-1)))))</f>
        <v/>
      </c>
      <c r="V48" s="121">
        <f>IF(OR($C48="",$B$2="",$D$2=0),0,IF(V$3&lt;0,0,N(INDEX('CURVA PREVISION'!$A$1:$KZ$3000,$C48,11+3*MIN(V$3,$D$2-1)))))</f>
        <v/>
      </c>
      <c r="W48" s="121">
        <f>IF(OR($C48="",$B$2="",$D$2=0),0,IF(W$3&lt;0,0,N(INDEX('CURVA PREVISION'!$A$1:$KZ$3000,$C48,11+3*MIN(W$3,$D$2-1)))))</f>
        <v/>
      </c>
      <c r="X48" s="121">
        <f>IF(OR($C48="",$B$2="",$D$2=0),0,IF(X$3&lt;0,0,N(INDEX('CURVA PREVISION'!$A$1:$KZ$3000,$C48,11+3*MIN(X$3,$D$2-1)))))</f>
        <v/>
      </c>
      <c r="Y48" s="121">
        <f>IF(OR($C48="",$B$2="",$D$2=0),0,IF(Y$3&lt;0,0,N(INDEX('CURVA PREVISION'!$A$1:$KZ$3000,$C48,11+3*MIN(Y$3,$D$2-1)))))</f>
        <v/>
      </c>
      <c r="Z48" s="121">
        <f>IF(OR($C48="",$B$2="",$D$2=0),0,IF(Z$3&lt;0,0,N(INDEX('CURVA PREVISION'!$A$1:$KZ$3000,$C48,11+3*MIN(Z$3,$D$2-1)))))</f>
        <v/>
      </c>
      <c r="AA48" s="121">
        <f>IF(OR($C48="",$B$2="",$D$2=0),0,IF(AA$3&lt;0,0,N(INDEX('CURVA PREVISION'!$A$1:$KZ$3000,$C48,11+3*MIN(AA$3,$D$2-1)))))</f>
        <v/>
      </c>
      <c r="AB48" s="121">
        <f>IF(OR($C48="",$B$2="",$D$2=0),0,IF(AB$3&lt;0,0,N(INDEX('CURVA PREVISION'!$A$1:$KZ$3000,$C48,11+3*MIN(AB$3,$D$2-1)))))</f>
        <v/>
      </c>
      <c r="AC48" s="121">
        <f>IF(OR($C48="",$B$2="",$D$2=0),0,IF(AC$3&lt;0,0,N(INDEX('CURVA PREVISION'!$A$1:$KZ$3000,$C48,11+3*MIN(AC$3,$D$2-1)))))</f>
        <v/>
      </c>
      <c r="AD48" s="121">
        <f>IF(OR($C48="",$B$2="",$D$2=0),0,IF(AD$3&lt;0,0,N(INDEX('CURVA PREVISION'!$A$1:$KZ$3000,$C48,11+3*MIN(AD$3,$D$2-1)))))</f>
        <v/>
      </c>
      <c r="AE48" s="121">
        <f>IF(OR($C48="",$B$2="",$D$2=0),0,IF(AE$3&lt;0,0,N(INDEX('CURVA PREVISION'!$A$1:$KZ$3000,$C48,11+3*MIN(AE$3,$D$2-1)))))</f>
        <v/>
      </c>
      <c r="AF48" s="121">
        <f>IF(OR($C48="",$B$2="",$D$2=0),0,IF(AF$3&lt;0,0,N(INDEX('CURVA PREVISION'!$A$1:$KZ$3000,$C48,11+3*MIN(AF$3,$D$2-1)))))</f>
        <v/>
      </c>
      <c r="AG48" s="121">
        <f>IF(OR($C48="",$B$2="",$D$2=0),0,IF(AG$3&lt;0,0,N(INDEX('CURVA PREVISION'!$A$1:$KZ$3000,$C48,11+3*MIN(AG$3,$D$2-1)))))</f>
        <v/>
      </c>
      <c r="AH48" s="121">
        <f>IF(OR($C48="",$B$2="",$D$2=0),0,IF(AH$3&lt;0,0,N(INDEX('CURVA PREVISION'!$A$1:$KZ$3000,$C48,11+3*MIN(AH$3,$D$2-1)))))</f>
        <v/>
      </c>
      <c r="AI48" s="121">
        <f>IF(OR($C48="",$B$2="",$D$2=0),0,IF(AI$3&lt;0,0,N(INDEX('CURVA PREVISION'!$A$1:$KZ$3000,$C48,11+3*MIN(AI$3,$D$2-1)))))</f>
        <v/>
      </c>
      <c r="AJ48" s="121">
        <f>IF(OR($C48="",$B$2="",$D$2=0),0,IF(AJ$3&lt;0,0,N(INDEX('CURVA PREVISION'!$A$1:$KZ$3000,$C48,11+3*MIN(AJ$3,$D$2-1)))))</f>
        <v/>
      </c>
      <c r="AK48" s="121">
        <f>IF(OR($C48="",$B$2="",$D$2=0),0,IF(AK$3&lt;0,0,N(INDEX('CURVA PREVISION'!$A$1:$KZ$3000,$C48,11+3*MIN(AK$3,$D$2-1)))))</f>
        <v/>
      </c>
      <c r="AL48" s="121">
        <f>IF(OR($C48="",$B$2="",$D$2=0),0,IF(AL$3&lt;0,0,N(INDEX('CURVA PREVISION'!$A$1:$KZ$3000,$C48,11+3*MIN(AL$3,$D$2-1)))))</f>
        <v/>
      </c>
      <c r="AM48" s="121">
        <f>IF(OR($C48="",$B$2="",$D$2=0),0,IF(AM$3&lt;0,0,N(INDEX('CURVA PREVISION'!$A$1:$KZ$3000,$C48,11+3*MIN(AM$3,$D$2-1)))))</f>
        <v/>
      </c>
      <c r="AN48" s="121">
        <f>IF(OR($C48="",$B$2="",$D$2=0),0,IF(AN$3&lt;0,0,N(INDEX('CURVA PREVISION'!$A$1:$KZ$3000,$C48,11+3*MIN(AN$3,$D$2-1)))))</f>
        <v/>
      </c>
      <c r="AO48" s="121">
        <f>IF(OR($C48="",$B$2="",$D$2=0),0,IF(AO$3&lt;0,0,N(INDEX('CURVA PREVISION'!$A$1:$KZ$3000,$C48,11+3*MIN(AO$3,$D$2-1)))))</f>
        <v/>
      </c>
      <c r="AP48" s="121">
        <f>IF(OR($C48="",$B$2="",$D$2=0),0,IF(AP$3&lt;0,0,N(INDEX('CURVA PREVISION'!$A$1:$KZ$3000,$C48,11+3*MIN(AP$3,$D$2-1)))))</f>
        <v/>
      </c>
      <c r="AQ48" s="121">
        <f>IF(OR($C48="",$B$2="",$D$2=0),0,IF(AQ$3&lt;0,0,N(INDEX('CURVA PREVISION'!$A$1:$KZ$3000,$C48,11+3*MIN(AQ$3,$D$2-1)))))</f>
        <v/>
      </c>
      <c r="AR48" s="121">
        <f>IF(OR($C48="",$B$2="",$D$2=0),0,IF(AR$3&lt;0,0,N(INDEX('CURVA PREVISION'!$A$1:$KZ$3000,$C48,11+3*MIN(AR$3,$D$2-1)))))</f>
        <v/>
      </c>
      <c r="AS48" s="121">
        <f>IF(OR($C48="",$B$2="",$D$2=0),0,IF(AS$3&lt;0,0,N(INDEX('CURVA PREVISION'!$A$1:$KZ$3000,$C48,11+3*MIN(AS$3,$D$2-1)))))</f>
        <v/>
      </c>
      <c r="AT48" s="121">
        <f>IF(OR($C48="",$B$2="",$D$2=0),0,IF(AT$3&lt;0,0,N(INDEX('CURVA PREVISION'!$A$1:$KZ$3000,$C48,11+3*MIN(AT$3,$D$2-1)))))</f>
        <v/>
      </c>
      <c r="AU48" s="121">
        <f>IF(OR($C48="",$B$2="",$D$2=0),0,IF(AU$3&lt;0,0,N(INDEX('CURVA PREVISION'!$A$1:$KZ$3000,$C48,11+3*MIN(AU$3,$D$2-1)))))</f>
        <v/>
      </c>
      <c r="AV48" s="121">
        <f>IF(OR($C48="",$B$2="",$D$2=0),0,IF(AV$3&lt;0,0,N(INDEX('CURVA PREVISION'!$A$1:$KZ$3000,$C48,11+3*MIN(AV$3,$D$2-1)))))</f>
        <v/>
      </c>
      <c r="AW48" s="121">
        <f>IF(OR($C48="",$B$2="",$D$2=0),0,IF(AW$3&lt;0,0,N(INDEX('CURVA PREVISION'!$A$1:$KZ$3000,$C48,11+3*MIN(AW$3,$D$2-1)))))</f>
        <v/>
      </c>
      <c r="AX48" s="121">
        <f>IF(OR($C48="",$B$2="",$D$2=0),0,IF(AX$3&lt;0,0,N(INDEX('CURVA PREVISION'!$A$1:$KZ$3000,$C48,11+3*MIN(AX$3,$D$2-1)))))</f>
        <v/>
      </c>
      <c r="AY48" s="121">
        <f>IF(OR($C48="",$B$2="",$D$2=0),0,IF(AY$3&lt;0,0,N(INDEX('CURVA PREVISION'!$A$1:$KZ$3000,$C48,11+3*MIN(AY$3,$D$2-1)))))</f>
        <v/>
      </c>
      <c r="AZ48" s="121">
        <f>IF(OR($C48="",$B$2="",$D$2=0),0,IF(AZ$3&lt;0,0,N(INDEX('CURVA PREVISION'!$A$1:$KZ$3000,$C48,11+3*MIN(AZ$3,$D$2-1)))))</f>
        <v/>
      </c>
      <c r="BA48" s="121">
        <f>IF(OR($C48="",$B$2="",$D$2=0),0,IF(BA$3&lt;0,0,N(INDEX('CURVA PREVISION'!$A$1:$KZ$3000,$C48,11+3*MIN(BA$3,$D$2-1)))))</f>
        <v/>
      </c>
      <c r="BB48" s="121">
        <f>IF(OR($C48="",$B$2="",$D$2=0),0,IF(BB$3&lt;0,0,N(INDEX('CURVA PREVISION'!$A$1:$KZ$3000,$C48,11+3*MIN(BB$3,$D$2-1)))))</f>
        <v/>
      </c>
      <c r="BC48" s="121">
        <f>IF(OR($C48="",$B$2="",$D$2=0),0,IF(BC$3&lt;0,0,N(INDEX('CURVA PREVISION'!$A$1:$KZ$3000,$C48,11+3*MIN(BC$3,$D$2-1)))))</f>
        <v/>
      </c>
      <c r="BD48" s="121">
        <f>IF(OR($C48="",$B$2="",$D$2=0),0,IF(BD$3&lt;0,0,N(INDEX('CURVA PREVISION'!$A$1:$KZ$3000,$C48,11+3*MIN(BD$3,$D$2-1)))))</f>
        <v/>
      </c>
      <c r="BE48" s="121">
        <f>IF(OR($C48="",$B$2="",$D$2=0),0,IF(BE$3&lt;0,0,N(INDEX('CURVA PREVISION'!$A$1:$KZ$3000,$C48,11+3*MIN(BE$3,$D$2-1)))))</f>
        <v/>
      </c>
      <c r="BF48" s="121">
        <f>IF(OR($C48="",$B$2="",$D$2=0),0,IF(BF$3&lt;0,0,N(INDEX('CURVA PREVISION'!$A$1:$KZ$3000,$C48,11+3*MIN(BF$3,$D$2-1)))))</f>
        <v/>
      </c>
      <c r="BG48" s="121">
        <f>IF(OR($C48="",$B$2="",$D$2=0),0,IF(BG$3&lt;0,0,N(INDEX('CURVA PREVISION'!$A$1:$KZ$3000,$C48,11+3*MIN(BG$3,$D$2-1)))))</f>
        <v/>
      </c>
      <c r="BH48" s="121">
        <f>IF(OR($C48="",$B$2="",$D$2=0),0,IF(BH$3&lt;0,0,N(INDEX('CURVA PREVISION'!$A$1:$KZ$3000,$C48,11+3*MIN(BH$3,$D$2-1)))))</f>
        <v/>
      </c>
      <c r="BI48" s="121">
        <f>IF(OR($C48="",$B$2="",$D$2=0),0,IF(BI$3&lt;0,0,N(INDEX('CURVA PREVISION'!$A$1:$KZ$3000,$C48,11+3*MIN(BI$3,$D$2-1)))))</f>
        <v/>
      </c>
      <c r="BJ48" s="121">
        <f>IF(OR($C48="",$B$2="",$D$2=0),0,IF(BJ$3&lt;0,0,N(INDEX('CURVA PREVISION'!$A$1:$KZ$3000,$C48,11+3*MIN(BJ$3,$D$2-1)))))</f>
        <v/>
      </c>
      <c r="BK48" s="121">
        <f>IF(OR($C48="",$B$2="",$D$2=0),0,IF(BK$3&lt;0,0,N(INDEX('CURVA PREVISION'!$A$1:$KZ$3000,$C48,11+3*MIN(BK$3,$D$2-1)))))</f>
        <v/>
      </c>
      <c r="BL48" s="121">
        <f>IF(OR($C48="",$B$2="",$D$2=0),0,IF(BL$3&lt;0,0,N(INDEX('CURVA PREVISION'!$A$1:$KZ$3000,$C48,11+3*MIN(BL$3,$D$2-1)))))</f>
        <v/>
      </c>
      <c r="BM48" s="121">
        <f>IF(OR($C48="",$B$2="",$D$2=0),0,IF(BM$3&lt;0,0,N(INDEX('CURVA PREVISION'!$A$1:$KZ$3000,$C48,11+3*MIN(BM$3,$D$2-1)))))</f>
        <v/>
      </c>
      <c r="BN48" s="121">
        <f>IF(OR($C48="",$B$2="",$D$2=0),0,IF(BN$3&lt;0,0,N(INDEX('CURVA PREVISION'!$A$1:$KZ$3000,$C48,11+3*MIN(BN$3,$D$2-1)))))</f>
        <v/>
      </c>
      <c r="BO48" s="121">
        <f>IF(OR($C48="",$B$2="",$D$2=0),0,IF(BO$3&lt;0,0,N(INDEX('CURVA PREVISION'!$A$1:$KZ$3000,$C48,11+3*MIN(BO$3,$D$2-1)))))</f>
        <v/>
      </c>
      <c r="BP48" s="121">
        <f>IF(OR($C48="",$B$2="",$D$2=0),0,IF(BP$3&lt;0,0,N(INDEX('CURVA PREVISION'!$A$1:$KZ$3000,$C48,11+3*MIN(BP$3,$D$2-1)))))</f>
        <v/>
      </c>
      <c r="BQ48" s="121">
        <f>IF(OR($C48="",$B$2="",$D$2=0),0,IF(BQ$3&lt;0,0,N(INDEX('CURVA PREVISION'!$A$1:$KZ$3000,$C48,11+3*MIN(BQ$3,$D$2-1)))))</f>
        <v/>
      </c>
      <c r="BR48" s="121">
        <f>IF(OR($C48="",$B$2="",$D$2=0),0,IF(BR$3&lt;0,0,N(INDEX('CURVA PREVISION'!$A$1:$KZ$3000,$C48,11+3*MIN(BR$3,$D$2-1)))))</f>
        <v/>
      </c>
      <c r="BS48" s="121">
        <f>IF(OR($C48="",$B$2="",$D$2=0),0,IF(BS$3&lt;0,0,N(INDEX('CURVA PREVISION'!$A$1:$KZ$3000,$C48,11+3*MIN(BS$3,$D$2-1)))))</f>
        <v/>
      </c>
      <c r="BT48" s="121">
        <f>IF(OR($C48="",$B$2="",$D$2=0),0,IF(BT$3&lt;0,0,N(INDEX('CURVA PREVISION'!$A$1:$KZ$3000,$C48,11+3*MIN(BT$3,$D$2-1)))))</f>
        <v/>
      </c>
      <c r="BU48" s="121">
        <f>IF(OR($C48="",$B$2="",$D$2=0),0,IF(BU$3&lt;0,0,N(INDEX('CURVA PREVISION'!$A$1:$KZ$3000,$C48,11+3*MIN(BU$3,$D$2-1)))))</f>
        <v/>
      </c>
      <c r="BV48" s="121">
        <f>IF(OR($C48="",$B$2="",$D$2=0),0,IF(BV$3&lt;0,0,N(INDEX('CURVA PREVISION'!$A$1:$KZ$3000,$C48,11+3*MIN(BV$3,$D$2-1)))))</f>
        <v/>
      </c>
      <c r="BW48" s="121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8">
        <f>IFERROR(MATCH(A49,'CURVA PREVISION'!$B$1:$B$3000,0),"")</f>
        <v/>
      </c>
      <c r="D49" s="121">
        <f>IF(OR($C49="",$B$2="",$D$2=0),0,IF(D$3&lt;0,0,N(INDEX('CURVA PREVISION'!$A$1:$KZ$3000,$C49,11+3*MIN(D$3,$D$2-1)))))</f>
        <v/>
      </c>
      <c r="E49" s="121">
        <f>IF(OR($C49="",$B$2="",$D$2=0),0,IF(E$3&lt;0,0,N(INDEX('CURVA PREVISION'!$A$1:$KZ$3000,$C49,11+3*MIN(E$3,$D$2-1)))))</f>
        <v/>
      </c>
      <c r="F49" s="121">
        <f>IF(OR($C49="",$B$2="",$D$2=0),0,IF(F$3&lt;0,0,N(INDEX('CURVA PREVISION'!$A$1:$KZ$3000,$C49,11+3*MIN(F$3,$D$2-1)))))</f>
        <v/>
      </c>
      <c r="G49" s="121">
        <f>IF(OR($C49="",$B$2="",$D$2=0),0,IF(G$3&lt;0,0,N(INDEX('CURVA PREVISION'!$A$1:$KZ$3000,$C49,11+3*MIN(G$3,$D$2-1)))))</f>
        <v/>
      </c>
      <c r="H49" s="121">
        <f>IF(OR($C49="",$B$2="",$D$2=0),0,IF(H$3&lt;0,0,N(INDEX('CURVA PREVISION'!$A$1:$KZ$3000,$C49,11+3*MIN(H$3,$D$2-1)))))</f>
        <v/>
      </c>
      <c r="I49" s="121">
        <f>IF(OR($C49="",$B$2="",$D$2=0),0,IF(I$3&lt;0,0,N(INDEX('CURVA PREVISION'!$A$1:$KZ$3000,$C49,11+3*MIN(I$3,$D$2-1)))))</f>
        <v/>
      </c>
      <c r="J49" s="121">
        <f>IF(OR($C49="",$B$2="",$D$2=0),0,IF(J$3&lt;0,0,N(INDEX('CURVA PREVISION'!$A$1:$KZ$3000,$C49,11+3*MIN(J$3,$D$2-1)))))</f>
        <v/>
      </c>
      <c r="K49" s="121">
        <f>IF(OR($C49="",$B$2="",$D$2=0),0,IF(K$3&lt;0,0,N(INDEX('CURVA PREVISION'!$A$1:$KZ$3000,$C49,11+3*MIN(K$3,$D$2-1)))))</f>
        <v/>
      </c>
      <c r="L49" s="121">
        <f>IF(OR($C49="",$B$2="",$D$2=0),0,IF(L$3&lt;0,0,N(INDEX('CURVA PREVISION'!$A$1:$KZ$3000,$C49,11+3*MIN(L$3,$D$2-1)))))</f>
        <v/>
      </c>
      <c r="M49" s="121">
        <f>IF(OR($C49="",$B$2="",$D$2=0),0,IF(M$3&lt;0,0,N(INDEX('CURVA PREVISION'!$A$1:$KZ$3000,$C49,11+3*MIN(M$3,$D$2-1)))))</f>
        <v/>
      </c>
      <c r="N49" s="121">
        <f>IF(OR($C49="",$B$2="",$D$2=0),0,IF(N$3&lt;0,0,N(INDEX('CURVA PREVISION'!$A$1:$KZ$3000,$C49,11+3*MIN(N$3,$D$2-1)))))</f>
        <v/>
      </c>
      <c r="O49" s="121">
        <f>IF(OR($C49="",$B$2="",$D$2=0),0,IF(O$3&lt;0,0,N(INDEX('CURVA PREVISION'!$A$1:$KZ$3000,$C49,11+3*MIN(O$3,$D$2-1)))))</f>
        <v/>
      </c>
      <c r="P49" s="121">
        <f>IF(OR($C49="",$B$2="",$D$2=0),0,IF(P$3&lt;0,0,N(INDEX('CURVA PREVISION'!$A$1:$KZ$3000,$C49,11+3*MIN(P$3,$D$2-1)))))</f>
        <v/>
      </c>
      <c r="Q49" s="121">
        <f>IF(OR($C49="",$B$2="",$D$2=0),0,IF(Q$3&lt;0,0,N(INDEX('CURVA PREVISION'!$A$1:$KZ$3000,$C49,11+3*MIN(Q$3,$D$2-1)))))</f>
        <v/>
      </c>
      <c r="R49" s="121">
        <f>IF(OR($C49="",$B$2="",$D$2=0),0,IF(R$3&lt;0,0,N(INDEX('CURVA PREVISION'!$A$1:$KZ$3000,$C49,11+3*MIN(R$3,$D$2-1)))))</f>
        <v/>
      </c>
      <c r="S49" s="121">
        <f>IF(OR($C49="",$B$2="",$D$2=0),0,IF(S$3&lt;0,0,N(INDEX('CURVA PREVISION'!$A$1:$KZ$3000,$C49,11+3*MIN(S$3,$D$2-1)))))</f>
        <v/>
      </c>
      <c r="T49" s="121">
        <f>IF(OR($C49="",$B$2="",$D$2=0),0,IF(T$3&lt;0,0,N(INDEX('CURVA PREVISION'!$A$1:$KZ$3000,$C49,11+3*MIN(T$3,$D$2-1)))))</f>
        <v/>
      </c>
      <c r="U49" s="121">
        <f>IF(OR($C49="",$B$2="",$D$2=0),0,IF(U$3&lt;0,0,N(INDEX('CURVA PREVISION'!$A$1:$KZ$3000,$C49,11+3*MIN(U$3,$D$2-1)))))</f>
        <v/>
      </c>
      <c r="V49" s="121">
        <f>IF(OR($C49="",$B$2="",$D$2=0),0,IF(V$3&lt;0,0,N(INDEX('CURVA PREVISION'!$A$1:$KZ$3000,$C49,11+3*MIN(V$3,$D$2-1)))))</f>
        <v/>
      </c>
      <c r="W49" s="121">
        <f>IF(OR($C49="",$B$2="",$D$2=0),0,IF(W$3&lt;0,0,N(INDEX('CURVA PREVISION'!$A$1:$KZ$3000,$C49,11+3*MIN(W$3,$D$2-1)))))</f>
        <v/>
      </c>
      <c r="X49" s="121">
        <f>IF(OR($C49="",$B$2="",$D$2=0),0,IF(X$3&lt;0,0,N(INDEX('CURVA PREVISION'!$A$1:$KZ$3000,$C49,11+3*MIN(X$3,$D$2-1)))))</f>
        <v/>
      </c>
      <c r="Y49" s="121">
        <f>IF(OR($C49="",$B$2="",$D$2=0),0,IF(Y$3&lt;0,0,N(INDEX('CURVA PREVISION'!$A$1:$KZ$3000,$C49,11+3*MIN(Y$3,$D$2-1)))))</f>
        <v/>
      </c>
      <c r="Z49" s="121">
        <f>IF(OR($C49="",$B$2="",$D$2=0),0,IF(Z$3&lt;0,0,N(INDEX('CURVA PREVISION'!$A$1:$KZ$3000,$C49,11+3*MIN(Z$3,$D$2-1)))))</f>
        <v/>
      </c>
      <c r="AA49" s="121">
        <f>IF(OR($C49="",$B$2="",$D$2=0),0,IF(AA$3&lt;0,0,N(INDEX('CURVA PREVISION'!$A$1:$KZ$3000,$C49,11+3*MIN(AA$3,$D$2-1)))))</f>
        <v/>
      </c>
      <c r="AB49" s="121">
        <f>IF(OR($C49="",$B$2="",$D$2=0),0,IF(AB$3&lt;0,0,N(INDEX('CURVA PREVISION'!$A$1:$KZ$3000,$C49,11+3*MIN(AB$3,$D$2-1)))))</f>
        <v/>
      </c>
      <c r="AC49" s="121">
        <f>IF(OR($C49="",$B$2="",$D$2=0),0,IF(AC$3&lt;0,0,N(INDEX('CURVA PREVISION'!$A$1:$KZ$3000,$C49,11+3*MIN(AC$3,$D$2-1)))))</f>
        <v/>
      </c>
      <c r="AD49" s="121">
        <f>IF(OR($C49="",$B$2="",$D$2=0),0,IF(AD$3&lt;0,0,N(INDEX('CURVA PREVISION'!$A$1:$KZ$3000,$C49,11+3*MIN(AD$3,$D$2-1)))))</f>
        <v/>
      </c>
      <c r="AE49" s="121">
        <f>IF(OR($C49="",$B$2="",$D$2=0),0,IF(AE$3&lt;0,0,N(INDEX('CURVA PREVISION'!$A$1:$KZ$3000,$C49,11+3*MIN(AE$3,$D$2-1)))))</f>
        <v/>
      </c>
      <c r="AF49" s="121">
        <f>IF(OR($C49="",$B$2="",$D$2=0),0,IF(AF$3&lt;0,0,N(INDEX('CURVA PREVISION'!$A$1:$KZ$3000,$C49,11+3*MIN(AF$3,$D$2-1)))))</f>
        <v/>
      </c>
      <c r="AG49" s="121">
        <f>IF(OR($C49="",$B$2="",$D$2=0),0,IF(AG$3&lt;0,0,N(INDEX('CURVA PREVISION'!$A$1:$KZ$3000,$C49,11+3*MIN(AG$3,$D$2-1)))))</f>
        <v/>
      </c>
      <c r="AH49" s="121">
        <f>IF(OR($C49="",$B$2="",$D$2=0),0,IF(AH$3&lt;0,0,N(INDEX('CURVA PREVISION'!$A$1:$KZ$3000,$C49,11+3*MIN(AH$3,$D$2-1)))))</f>
        <v/>
      </c>
      <c r="AI49" s="121">
        <f>IF(OR($C49="",$B$2="",$D$2=0),0,IF(AI$3&lt;0,0,N(INDEX('CURVA PREVISION'!$A$1:$KZ$3000,$C49,11+3*MIN(AI$3,$D$2-1)))))</f>
        <v/>
      </c>
      <c r="AJ49" s="121">
        <f>IF(OR($C49="",$B$2="",$D$2=0),0,IF(AJ$3&lt;0,0,N(INDEX('CURVA PREVISION'!$A$1:$KZ$3000,$C49,11+3*MIN(AJ$3,$D$2-1)))))</f>
        <v/>
      </c>
      <c r="AK49" s="121">
        <f>IF(OR($C49="",$B$2="",$D$2=0),0,IF(AK$3&lt;0,0,N(INDEX('CURVA PREVISION'!$A$1:$KZ$3000,$C49,11+3*MIN(AK$3,$D$2-1)))))</f>
        <v/>
      </c>
      <c r="AL49" s="121">
        <f>IF(OR($C49="",$B$2="",$D$2=0),0,IF(AL$3&lt;0,0,N(INDEX('CURVA PREVISION'!$A$1:$KZ$3000,$C49,11+3*MIN(AL$3,$D$2-1)))))</f>
        <v/>
      </c>
      <c r="AM49" s="121">
        <f>IF(OR($C49="",$B$2="",$D$2=0),0,IF(AM$3&lt;0,0,N(INDEX('CURVA PREVISION'!$A$1:$KZ$3000,$C49,11+3*MIN(AM$3,$D$2-1)))))</f>
        <v/>
      </c>
      <c r="AN49" s="121">
        <f>IF(OR($C49="",$B$2="",$D$2=0),0,IF(AN$3&lt;0,0,N(INDEX('CURVA PREVISION'!$A$1:$KZ$3000,$C49,11+3*MIN(AN$3,$D$2-1)))))</f>
        <v/>
      </c>
      <c r="AO49" s="121">
        <f>IF(OR($C49="",$B$2="",$D$2=0),0,IF(AO$3&lt;0,0,N(INDEX('CURVA PREVISION'!$A$1:$KZ$3000,$C49,11+3*MIN(AO$3,$D$2-1)))))</f>
        <v/>
      </c>
      <c r="AP49" s="121">
        <f>IF(OR($C49="",$B$2="",$D$2=0),0,IF(AP$3&lt;0,0,N(INDEX('CURVA PREVISION'!$A$1:$KZ$3000,$C49,11+3*MIN(AP$3,$D$2-1)))))</f>
        <v/>
      </c>
      <c r="AQ49" s="121">
        <f>IF(OR($C49="",$B$2="",$D$2=0),0,IF(AQ$3&lt;0,0,N(INDEX('CURVA PREVISION'!$A$1:$KZ$3000,$C49,11+3*MIN(AQ$3,$D$2-1)))))</f>
        <v/>
      </c>
      <c r="AR49" s="121">
        <f>IF(OR($C49="",$B$2="",$D$2=0),0,IF(AR$3&lt;0,0,N(INDEX('CURVA PREVISION'!$A$1:$KZ$3000,$C49,11+3*MIN(AR$3,$D$2-1)))))</f>
        <v/>
      </c>
      <c r="AS49" s="121">
        <f>IF(OR($C49="",$B$2="",$D$2=0),0,IF(AS$3&lt;0,0,N(INDEX('CURVA PREVISION'!$A$1:$KZ$3000,$C49,11+3*MIN(AS$3,$D$2-1)))))</f>
        <v/>
      </c>
      <c r="AT49" s="121">
        <f>IF(OR($C49="",$B$2="",$D$2=0),0,IF(AT$3&lt;0,0,N(INDEX('CURVA PREVISION'!$A$1:$KZ$3000,$C49,11+3*MIN(AT$3,$D$2-1)))))</f>
        <v/>
      </c>
      <c r="AU49" s="121">
        <f>IF(OR($C49="",$B$2="",$D$2=0),0,IF(AU$3&lt;0,0,N(INDEX('CURVA PREVISION'!$A$1:$KZ$3000,$C49,11+3*MIN(AU$3,$D$2-1)))))</f>
        <v/>
      </c>
      <c r="AV49" s="121">
        <f>IF(OR($C49="",$B$2="",$D$2=0),0,IF(AV$3&lt;0,0,N(INDEX('CURVA PREVISION'!$A$1:$KZ$3000,$C49,11+3*MIN(AV$3,$D$2-1)))))</f>
        <v/>
      </c>
      <c r="AW49" s="121">
        <f>IF(OR($C49="",$B$2="",$D$2=0),0,IF(AW$3&lt;0,0,N(INDEX('CURVA PREVISION'!$A$1:$KZ$3000,$C49,11+3*MIN(AW$3,$D$2-1)))))</f>
        <v/>
      </c>
      <c r="AX49" s="121">
        <f>IF(OR($C49="",$B$2="",$D$2=0),0,IF(AX$3&lt;0,0,N(INDEX('CURVA PREVISION'!$A$1:$KZ$3000,$C49,11+3*MIN(AX$3,$D$2-1)))))</f>
        <v/>
      </c>
      <c r="AY49" s="121">
        <f>IF(OR($C49="",$B$2="",$D$2=0),0,IF(AY$3&lt;0,0,N(INDEX('CURVA PREVISION'!$A$1:$KZ$3000,$C49,11+3*MIN(AY$3,$D$2-1)))))</f>
        <v/>
      </c>
      <c r="AZ49" s="121">
        <f>IF(OR($C49="",$B$2="",$D$2=0),0,IF(AZ$3&lt;0,0,N(INDEX('CURVA PREVISION'!$A$1:$KZ$3000,$C49,11+3*MIN(AZ$3,$D$2-1)))))</f>
        <v/>
      </c>
      <c r="BA49" s="121">
        <f>IF(OR($C49="",$B$2="",$D$2=0),0,IF(BA$3&lt;0,0,N(INDEX('CURVA PREVISION'!$A$1:$KZ$3000,$C49,11+3*MIN(BA$3,$D$2-1)))))</f>
        <v/>
      </c>
      <c r="BB49" s="121">
        <f>IF(OR($C49="",$B$2="",$D$2=0),0,IF(BB$3&lt;0,0,N(INDEX('CURVA PREVISION'!$A$1:$KZ$3000,$C49,11+3*MIN(BB$3,$D$2-1)))))</f>
        <v/>
      </c>
      <c r="BC49" s="121">
        <f>IF(OR($C49="",$B$2="",$D$2=0),0,IF(BC$3&lt;0,0,N(INDEX('CURVA PREVISION'!$A$1:$KZ$3000,$C49,11+3*MIN(BC$3,$D$2-1)))))</f>
        <v/>
      </c>
      <c r="BD49" s="121">
        <f>IF(OR($C49="",$B$2="",$D$2=0),0,IF(BD$3&lt;0,0,N(INDEX('CURVA PREVISION'!$A$1:$KZ$3000,$C49,11+3*MIN(BD$3,$D$2-1)))))</f>
        <v/>
      </c>
      <c r="BE49" s="121">
        <f>IF(OR($C49="",$B$2="",$D$2=0),0,IF(BE$3&lt;0,0,N(INDEX('CURVA PREVISION'!$A$1:$KZ$3000,$C49,11+3*MIN(BE$3,$D$2-1)))))</f>
        <v/>
      </c>
      <c r="BF49" s="121">
        <f>IF(OR($C49="",$B$2="",$D$2=0),0,IF(BF$3&lt;0,0,N(INDEX('CURVA PREVISION'!$A$1:$KZ$3000,$C49,11+3*MIN(BF$3,$D$2-1)))))</f>
        <v/>
      </c>
      <c r="BG49" s="121">
        <f>IF(OR($C49="",$B$2="",$D$2=0),0,IF(BG$3&lt;0,0,N(INDEX('CURVA PREVISION'!$A$1:$KZ$3000,$C49,11+3*MIN(BG$3,$D$2-1)))))</f>
        <v/>
      </c>
      <c r="BH49" s="121">
        <f>IF(OR($C49="",$B$2="",$D$2=0),0,IF(BH$3&lt;0,0,N(INDEX('CURVA PREVISION'!$A$1:$KZ$3000,$C49,11+3*MIN(BH$3,$D$2-1)))))</f>
        <v/>
      </c>
      <c r="BI49" s="121">
        <f>IF(OR($C49="",$B$2="",$D$2=0),0,IF(BI$3&lt;0,0,N(INDEX('CURVA PREVISION'!$A$1:$KZ$3000,$C49,11+3*MIN(BI$3,$D$2-1)))))</f>
        <v/>
      </c>
      <c r="BJ49" s="121">
        <f>IF(OR($C49="",$B$2="",$D$2=0),0,IF(BJ$3&lt;0,0,N(INDEX('CURVA PREVISION'!$A$1:$KZ$3000,$C49,11+3*MIN(BJ$3,$D$2-1)))))</f>
        <v/>
      </c>
      <c r="BK49" s="121">
        <f>IF(OR($C49="",$B$2="",$D$2=0),0,IF(BK$3&lt;0,0,N(INDEX('CURVA PREVISION'!$A$1:$KZ$3000,$C49,11+3*MIN(BK$3,$D$2-1)))))</f>
        <v/>
      </c>
      <c r="BL49" s="121">
        <f>IF(OR($C49="",$B$2="",$D$2=0),0,IF(BL$3&lt;0,0,N(INDEX('CURVA PREVISION'!$A$1:$KZ$3000,$C49,11+3*MIN(BL$3,$D$2-1)))))</f>
        <v/>
      </c>
      <c r="BM49" s="121">
        <f>IF(OR($C49="",$B$2="",$D$2=0),0,IF(BM$3&lt;0,0,N(INDEX('CURVA PREVISION'!$A$1:$KZ$3000,$C49,11+3*MIN(BM$3,$D$2-1)))))</f>
        <v/>
      </c>
      <c r="BN49" s="121">
        <f>IF(OR($C49="",$B$2="",$D$2=0),0,IF(BN$3&lt;0,0,N(INDEX('CURVA PREVISION'!$A$1:$KZ$3000,$C49,11+3*MIN(BN$3,$D$2-1)))))</f>
        <v/>
      </c>
      <c r="BO49" s="121">
        <f>IF(OR($C49="",$B$2="",$D$2=0),0,IF(BO$3&lt;0,0,N(INDEX('CURVA PREVISION'!$A$1:$KZ$3000,$C49,11+3*MIN(BO$3,$D$2-1)))))</f>
        <v/>
      </c>
      <c r="BP49" s="121">
        <f>IF(OR($C49="",$B$2="",$D$2=0),0,IF(BP$3&lt;0,0,N(INDEX('CURVA PREVISION'!$A$1:$KZ$3000,$C49,11+3*MIN(BP$3,$D$2-1)))))</f>
        <v/>
      </c>
      <c r="BQ49" s="121">
        <f>IF(OR($C49="",$B$2="",$D$2=0),0,IF(BQ$3&lt;0,0,N(INDEX('CURVA PREVISION'!$A$1:$KZ$3000,$C49,11+3*MIN(BQ$3,$D$2-1)))))</f>
        <v/>
      </c>
      <c r="BR49" s="121">
        <f>IF(OR($C49="",$B$2="",$D$2=0),0,IF(BR$3&lt;0,0,N(INDEX('CURVA PREVISION'!$A$1:$KZ$3000,$C49,11+3*MIN(BR$3,$D$2-1)))))</f>
        <v/>
      </c>
      <c r="BS49" s="121">
        <f>IF(OR($C49="",$B$2="",$D$2=0),0,IF(BS$3&lt;0,0,N(INDEX('CURVA PREVISION'!$A$1:$KZ$3000,$C49,11+3*MIN(BS$3,$D$2-1)))))</f>
        <v/>
      </c>
      <c r="BT49" s="121">
        <f>IF(OR($C49="",$B$2="",$D$2=0),0,IF(BT$3&lt;0,0,N(INDEX('CURVA PREVISION'!$A$1:$KZ$3000,$C49,11+3*MIN(BT$3,$D$2-1)))))</f>
        <v/>
      </c>
      <c r="BU49" s="121">
        <f>IF(OR($C49="",$B$2="",$D$2=0),0,IF(BU$3&lt;0,0,N(INDEX('CURVA PREVISION'!$A$1:$KZ$3000,$C49,11+3*MIN(BU$3,$D$2-1)))))</f>
        <v/>
      </c>
      <c r="BV49" s="121">
        <f>IF(OR($C49="",$B$2="",$D$2=0),0,IF(BV$3&lt;0,0,N(INDEX('CURVA PREVISION'!$A$1:$KZ$3000,$C49,11+3*MIN(BV$3,$D$2-1)))))</f>
        <v/>
      </c>
      <c r="BW49" s="121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8">
        <f>IFERROR(MATCH(A50,'CURVA PREVISION'!$B$1:$B$3000,0),"")</f>
        <v/>
      </c>
      <c r="D50" s="121">
        <f>IF(OR($C50="",$B$2="",$D$2=0),0,IF(D$3&lt;0,0,N(INDEX('CURVA PREVISION'!$A$1:$KZ$3000,$C50,11+3*MIN(D$3,$D$2-1)))))</f>
        <v/>
      </c>
      <c r="E50" s="121">
        <f>IF(OR($C50="",$B$2="",$D$2=0),0,IF(E$3&lt;0,0,N(INDEX('CURVA PREVISION'!$A$1:$KZ$3000,$C50,11+3*MIN(E$3,$D$2-1)))))</f>
        <v/>
      </c>
      <c r="F50" s="121">
        <f>IF(OR($C50="",$B$2="",$D$2=0),0,IF(F$3&lt;0,0,N(INDEX('CURVA PREVISION'!$A$1:$KZ$3000,$C50,11+3*MIN(F$3,$D$2-1)))))</f>
        <v/>
      </c>
      <c r="G50" s="121">
        <f>IF(OR($C50="",$B$2="",$D$2=0),0,IF(G$3&lt;0,0,N(INDEX('CURVA PREVISION'!$A$1:$KZ$3000,$C50,11+3*MIN(G$3,$D$2-1)))))</f>
        <v/>
      </c>
      <c r="H50" s="121">
        <f>IF(OR($C50="",$B$2="",$D$2=0),0,IF(H$3&lt;0,0,N(INDEX('CURVA PREVISION'!$A$1:$KZ$3000,$C50,11+3*MIN(H$3,$D$2-1)))))</f>
        <v/>
      </c>
      <c r="I50" s="121">
        <f>IF(OR($C50="",$B$2="",$D$2=0),0,IF(I$3&lt;0,0,N(INDEX('CURVA PREVISION'!$A$1:$KZ$3000,$C50,11+3*MIN(I$3,$D$2-1)))))</f>
        <v/>
      </c>
      <c r="J50" s="121">
        <f>IF(OR($C50="",$B$2="",$D$2=0),0,IF(J$3&lt;0,0,N(INDEX('CURVA PREVISION'!$A$1:$KZ$3000,$C50,11+3*MIN(J$3,$D$2-1)))))</f>
        <v/>
      </c>
      <c r="K50" s="121">
        <f>IF(OR($C50="",$B$2="",$D$2=0),0,IF(K$3&lt;0,0,N(INDEX('CURVA PREVISION'!$A$1:$KZ$3000,$C50,11+3*MIN(K$3,$D$2-1)))))</f>
        <v/>
      </c>
      <c r="L50" s="121">
        <f>IF(OR($C50="",$B$2="",$D$2=0),0,IF(L$3&lt;0,0,N(INDEX('CURVA PREVISION'!$A$1:$KZ$3000,$C50,11+3*MIN(L$3,$D$2-1)))))</f>
        <v/>
      </c>
      <c r="M50" s="121">
        <f>IF(OR($C50="",$B$2="",$D$2=0),0,IF(M$3&lt;0,0,N(INDEX('CURVA PREVISION'!$A$1:$KZ$3000,$C50,11+3*MIN(M$3,$D$2-1)))))</f>
        <v/>
      </c>
      <c r="N50" s="121">
        <f>IF(OR($C50="",$B$2="",$D$2=0),0,IF(N$3&lt;0,0,N(INDEX('CURVA PREVISION'!$A$1:$KZ$3000,$C50,11+3*MIN(N$3,$D$2-1)))))</f>
        <v/>
      </c>
      <c r="O50" s="121">
        <f>IF(OR($C50="",$B$2="",$D$2=0),0,IF(O$3&lt;0,0,N(INDEX('CURVA PREVISION'!$A$1:$KZ$3000,$C50,11+3*MIN(O$3,$D$2-1)))))</f>
        <v/>
      </c>
      <c r="P50" s="121">
        <f>IF(OR($C50="",$B$2="",$D$2=0),0,IF(P$3&lt;0,0,N(INDEX('CURVA PREVISION'!$A$1:$KZ$3000,$C50,11+3*MIN(P$3,$D$2-1)))))</f>
        <v/>
      </c>
      <c r="Q50" s="121">
        <f>IF(OR($C50="",$B$2="",$D$2=0),0,IF(Q$3&lt;0,0,N(INDEX('CURVA PREVISION'!$A$1:$KZ$3000,$C50,11+3*MIN(Q$3,$D$2-1)))))</f>
        <v/>
      </c>
      <c r="R50" s="121">
        <f>IF(OR($C50="",$B$2="",$D$2=0),0,IF(R$3&lt;0,0,N(INDEX('CURVA PREVISION'!$A$1:$KZ$3000,$C50,11+3*MIN(R$3,$D$2-1)))))</f>
        <v/>
      </c>
      <c r="S50" s="121">
        <f>IF(OR($C50="",$B$2="",$D$2=0),0,IF(S$3&lt;0,0,N(INDEX('CURVA PREVISION'!$A$1:$KZ$3000,$C50,11+3*MIN(S$3,$D$2-1)))))</f>
        <v/>
      </c>
      <c r="T50" s="121">
        <f>IF(OR($C50="",$B$2="",$D$2=0),0,IF(T$3&lt;0,0,N(INDEX('CURVA PREVISION'!$A$1:$KZ$3000,$C50,11+3*MIN(T$3,$D$2-1)))))</f>
        <v/>
      </c>
      <c r="U50" s="121">
        <f>IF(OR($C50="",$B$2="",$D$2=0),0,IF(U$3&lt;0,0,N(INDEX('CURVA PREVISION'!$A$1:$KZ$3000,$C50,11+3*MIN(U$3,$D$2-1)))))</f>
        <v/>
      </c>
      <c r="V50" s="121">
        <f>IF(OR($C50="",$B$2="",$D$2=0),0,IF(V$3&lt;0,0,N(INDEX('CURVA PREVISION'!$A$1:$KZ$3000,$C50,11+3*MIN(V$3,$D$2-1)))))</f>
        <v/>
      </c>
      <c r="W50" s="121">
        <f>IF(OR($C50="",$B$2="",$D$2=0),0,IF(W$3&lt;0,0,N(INDEX('CURVA PREVISION'!$A$1:$KZ$3000,$C50,11+3*MIN(W$3,$D$2-1)))))</f>
        <v/>
      </c>
      <c r="X50" s="121">
        <f>IF(OR($C50="",$B$2="",$D$2=0),0,IF(X$3&lt;0,0,N(INDEX('CURVA PREVISION'!$A$1:$KZ$3000,$C50,11+3*MIN(X$3,$D$2-1)))))</f>
        <v/>
      </c>
      <c r="Y50" s="121">
        <f>IF(OR($C50="",$B$2="",$D$2=0),0,IF(Y$3&lt;0,0,N(INDEX('CURVA PREVISION'!$A$1:$KZ$3000,$C50,11+3*MIN(Y$3,$D$2-1)))))</f>
        <v/>
      </c>
      <c r="Z50" s="121">
        <f>IF(OR($C50="",$B$2="",$D$2=0),0,IF(Z$3&lt;0,0,N(INDEX('CURVA PREVISION'!$A$1:$KZ$3000,$C50,11+3*MIN(Z$3,$D$2-1)))))</f>
        <v/>
      </c>
      <c r="AA50" s="121">
        <f>IF(OR($C50="",$B$2="",$D$2=0),0,IF(AA$3&lt;0,0,N(INDEX('CURVA PREVISION'!$A$1:$KZ$3000,$C50,11+3*MIN(AA$3,$D$2-1)))))</f>
        <v/>
      </c>
      <c r="AB50" s="121">
        <f>IF(OR($C50="",$B$2="",$D$2=0),0,IF(AB$3&lt;0,0,N(INDEX('CURVA PREVISION'!$A$1:$KZ$3000,$C50,11+3*MIN(AB$3,$D$2-1)))))</f>
        <v/>
      </c>
      <c r="AC50" s="121">
        <f>IF(OR($C50="",$B$2="",$D$2=0),0,IF(AC$3&lt;0,0,N(INDEX('CURVA PREVISION'!$A$1:$KZ$3000,$C50,11+3*MIN(AC$3,$D$2-1)))))</f>
        <v/>
      </c>
      <c r="AD50" s="121">
        <f>IF(OR($C50="",$B$2="",$D$2=0),0,IF(AD$3&lt;0,0,N(INDEX('CURVA PREVISION'!$A$1:$KZ$3000,$C50,11+3*MIN(AD$3,$D$2-1)))))</f>
        <v/>
      </c>
      <c r="AE50" s="121">
        <f>IF(OR($C50="",$B$2="",$D$2=0),0,IF(AE$3&lt;0,0,N(INDEX('CURVA PREVISION'!$A$1:$KZ$3000,$C50,11+3*MIN(AE$3,$D$2-1)))))</f>
        <v/>
      </c>
      <c r="AF50" s="121">
        <f>IF(OR($C50="",$B$2="",$D$2=0),0,IF(AF$3&lt;0,0,N(INDEX('CURVA PREVISION'!$A$1:$KZ$3000,$C50,11+3*MIN(AF$3,$D$2-1)))))</f>
        <v/>
      </c>
      <c r="AG50" s="121">
        <f>IF(OR($C50="",$B$2="",$D$2=0),0,IF(AG$3&lt;0,0,N(INDEX('CURVA PREVISION'!$A$1:$KZ$3000,$C50,11+3*MIN(AG$3,$D$2-1)))))</f>
        <v/>
      </c>
      <c r="AH50" s="121">
        <f>IF(OR($C50="",$B$2="",$D$2=0),0,IF(AH$3&lt;0,0,N(INDEX('CURVA PREVISION'!$A$1:$KZ$3000,$C50,11+3*MIN(AH$3,$D$2-1)))))</f>
        <v/>
      </c>
      <c r="AI50" s="121">
        <f>IF(OR($C50="",$B$2="",$D$2=0),0,IF(AI$3&lt;0,0,N(INDEX('CURVA PREVISION'!$A$1:$KZ$3000,$C50,11+3*MIN(AI$3,$D$2-1)))))</f>
        <v/>
      </c>
      <c r="AJ50" s="121">
        <f>IF(OR($C50="",$B$2="",$D$2=0),0,IF(AJ$3&lt;0,0,N(INDEX('CURVA PREVISION'!$A$1:$KZ$3000,$C50,11+3*MIN(AJ$3,$D$2-1)))))</f>
        <v/>
      </c>
      <c r="AK50" s="121">
        <f>IF(OR($C50="",$B$2="",$D$2=0),0,IF(AK$3&lt;0,0,N(INDEX('CURVA PREVISION'!$A$1:$KZ$3000,$C50,11+3*MIN(AK$3,$D$2-1)))))</f>
        <v/>
      </c>
      <c r="AL50" s="121">
        <f>IF(OR($C50="",$B$2="",$D$2=0),0,IF(AL$3&lt;0,0,N(INDEX('CURVA PREVISION'!$A$1:$KZ$3000,$C50,11+3*MIN(AL$3,$D$2-1)))))</f>
        <v/>
      </c>
      <c r="AM50" s="121">
        <f>IF(OR($C50="",$B$2="",$D$2=0),0,IF(AM$3&lt;0,0,N(INDEX('CURVA PREVISION'!$A$1:$KZ$3000,$C50,11+3*MIN(AM$3,$D$2-1)))))</f>
        <v/>
      </c>
      <c r="AN50" s="121">
        <f>IF(OR($C50="",$B$2="",$D$2=0),0,IF(AN$3&lt;0,0,N(INDEX('CURVA PREVISION'!$A$1:$KZ$3000,$C50,11+3*MIN(AN$3,$D$2-1)))))</f>
        <v/>
      </c>
      <c r="AO50" s="121">
        <f>IF(OR($C50="",$B$2="",$D$2=0),0,IF(AO$3&lt;0,0,N(INDEX('CURVA PREVISION'!$A$1:$KZ$3000,$C50,11+3*MIN(AO$3,$D$2-1)))))</f>
        <v/>
      </c>
      <c r="AP50" s="121">
        <f>IF(OR($C50="",$B$2="",$D$2=0),0,IF(AP$3&lt;0,0,N(INDEX('CURVA PREVISION'!$A$1:$KZ$3000,$C50,11+3*MIN(AP$3,$D$2-1)))))</f>
        <v/>
      </c>
      <c r="AQ50" s="121">
        <f>IF(OR($C50="",$B$2="",$D$2=0),0,IF(AQ$3&lt;0,0,N(INDEX('CURVA PREVISION'!$A$1:$KZ$3000,$C50,11+3*MIN(AQ$3,$D$2-1)))))</f>
        <v/>
      </c>
      <c r="AR50" s="121">
        <f>IF(OR($C50="",$B$2="",$D$2=0),0,IF(AR$3&lt;0,0,N(INDEX('CURVA PREVISION'!$A$1:$KZ$3000,$C50,11+3*MIN(AR$3,$D$2-1)))))</f>
        <v/>
      </c>
      <c r="AS50" s="121">
        <f>IF(OR($C50="",$B$2="",$D$2=0),0,IF(AS$3&lt;0,0,N(INDEX('CURVA PREVISION'!$A$1:$KZ$3000,$C50,11+3*MIN(AS$3,$D$2-1)))))</f>
        <v/>
      </c>
      <c r="AT50" s="121">
        <f>IF(OR($C50="",$B$2="",$D$2=0),0,IF(AT$3&lt;0,0,N(INDEX('CURVA PREVISION'!$A$1:$KZ$3000,$C50,11+3*MIN(AT$3,$D$2-1)))))</f>
        <v/>
      </c>
      <c r="AU50" s="121">
        <f>IF(OR($C50="",$B$2="",$D$2=0),0,IF(AU$3&lt;0,0,N(INDEX('CURVA PREVISION'!$A$1:$KZ$3000,$C50,11+3*MIN(AU$3,$D$2-1)))))</f>
        <v/>
      </c>
      <c r="AV50" s="121">
        <f>IF(OR($C50="",$B$2="",$D$2=0),0,IF(AV$3&lt;0,0,N(INDEX('CURVA PREVISION'!$A$1:$KZ$3000,$C50,11+3*MIN(AV$3,$D$2-1)))))</f>
        <v/>
      </c>
      <c r="AW50" s="121">
        <f>IF(OR($C50="",$B$2="",$D$2=0),0,IF(AW$3&lt;0,0,N(INDEX('CURVA PREVISION'!$A$1:$KZ$3000,$C50,11+3*MIN(AW$3,$D$2-1)))))</f>
        <v/>
      </c>
      <c r="AX50" s="121">
        <f>IF(OR($C50="",$B$2="",$D$2=0),0,IF(AX$3&lt;0,0,N(INDEX('CURVA PREVISION'!$A$1:$KZ$3000,$C50,11+3*MIN(AX$3,$D$2-1)))))</f>
        <v/>
      </c>
      <c r="AY50" s="121">
        <f>IF(OR($C50="",$B$2="",$D$2=0),0,IF(AY$3&lt;0,0,N(INDEX('CURVA PREVISION'!$A$1:$KZ$3000,$C50,11+3*MIN(AY$3,$D$2-1)))))</f>
        <v/>
      </c>
      <c r="AZ50" s="121">
        <f>IF(OR($C50="",$B$2="",$D$2=0),0,IF(AZ$3&lt;0,0,N(INDEX('CURVA PREVISION'!$A$1:$KZ$3000,$C50,11+3*MIN(AZ$3,$D$2-1)))))</f>
        <v/>
      </c>
      <c r="BA50" s="121">
        <f>IF(OR($C50="",$B$2="",$D$2=0),0,IF(BA$3&lt;0,0,N(INDEX('CURVA PREVISION'!$A$1:$KZ$3000,$C50,11+3*MIN(BA$3,$D$2-1)))))</f>
        <v/>
      </c>
      <c r="BB50" s="121">
        <f>IF(OR($C50="",$B$2="",$D$2=0),0,IF(BB$3&lt;0,0,N(INDEX('CURVA PREVISION'!$A$1:$KZ$3000,$C50,11+3*MIN(BB$3,$D$2-1)))))</f>
        <v/>
      </c>
      <c r="BC50" s="121">
        <f>IF(OR($C50="",$B$2="",$D$2=0),0,IF(BC$3&lt;0,0,N(INDEX('CURVA PREVISION'!$A$1:$KZ$3000,$C50,11+3*MIN(BC$3,$D$2-1)))))</f>
        <v/>
      </c>
      <c r="BD50" s="121">
        <f>IF(OR($C50="",$B$2="",$D$2=0),0,IF(BD$3&lt;0,0,N(INDEX('CURVA PREVISION'!$A$1:$KZ$3000,$C50,11+3*MIN(BD$3,$D$2-1)))))</f>
        <v/>
      </c>
      <c r="BE50" s="121">
        <f>IF(OR($C50="",$B$2="",$D$2=0),0,IF(BE$3&lt;0,0,N(INDEX('CURVA PREVISION'!$A$1:$KZ$3000,$C50,11+3*MIN(BE$3,$D$2-1)))))</f>
        <v/>
      </c>
      <c r="BF50" s="121">
        <f>IF(OR($C50="",$B$2="",$D$2=0),0,IF(BF$3&lt;0,0,N(INDEX('CURVA PREVISION'!$A$1:$KZ$3000,$C50,11+3*MIN(BF$3,$D$2-1)))))</f>
        <v/>
      </c>
      <c r="BG50" s="121">
        <f>IF(OR($C50="",$B$2="",$D$2=0),0,IF(BG$3&lt;0,0,N(INDEX('CURVA PREVISION'!$A$1:$KZ$3000,$C50,11+3*MIN(BG$3,$D$2-1)))))</f>
        <v/>
      </c>
      <c r="BH50" s="121">
        <f>IF(OR($C50="",$B$2="",$D$2=0),0,IF(BH$3&lt;0,0,N(INDEX('CURVA PREVISION'!$A$1:$KZ$3000,$C50,11+3*MIN(BH$3,$D$2-1)))))</f>
        <v/>
      </c>
      <c r="BI50" s="121">
        <f>IF(OR($C50="",$B$2="",$D$2=0),0,IF(BI$3&lt;0,0,N(INDEX('CURVA PREVISION'!$A$1:$KZ$3000,$C50,11+3*MIN(BI$3,$D$2-1)))))</f>
        <v/>
      </c>
      <c r="BJ50" s="121">
        <f>IF(OR($C50="",$B$2="",$D$2=0),0,IF(BJ$3&lt;0,0,N(INDEX('CURVA PREVISION'!$A$1:$KZ$3000,$C50,11+3*MIN(BJ$3,$D$2-1)))))</f>
        <v/>
      </c>
      <c r="BK50" s="121">
        <f>IF(OR($C50="",$B$2="",$D$2=0),0,IF(BK$3&lt;0,0,N(INDEX('CURVA PREVISION'!$A$1:$KZ$3000,$C50,11+3*MIN(BK$3,$D$2-1)))))</f>
        <v/>
      </c>
      <c r="BL50" s="121">
        <f>IF(OR($C50="",$B$2="",$D$2=0),0,IF(BL$3&lt;0,0,N(INDEX('CURVA PREVISION'!$A$1:$KZ$3000,$C50,11+3*MIN(BL$3,$D$2-1)))))</f>
        <v/>
      </c>
      <c r="BM50" s="121">
        <f>IF(OR($C50="",$B$2="",$D$2=0),0,IF(BM$3&lt;0,0,N(INDEX('CURVA PREVISION'!$A$1:$KZ$3000,$C50,11+3*MIN(BM$3,$D$2-1)))))</f>
        <v/>
      </c>
      <c r="BN50" s="121">
        <f>IF(OR($C50="",$B$2="",$D$2=0),0,IF(BN$3&lt;0,0,N(INDEX('CURVA PREVISION'!$A$1:$KZ$3000,$C50,11+3*MIN(BN$3,$D$2-1)))))</f>
        <v/>
      </c>
      <c r="BO50" s="121">
        <f>IF(OR($C50="",$B$2="",$D$2=0),0,IF(BO$3&lt;0,0,N(INDEX('CURVA PREVISION'!$A$1:$KZ$3000,$C50,11+3*MIN(BO$3,$D$2-1)))))</f>
        <v/>
      </c>
      <c r="BP50" s="121">
        <f>IF(OR($C50="",$B$2="",$D$2=0),0,IF(BP$3&lt;0,0,N(INDEX('CURVA PREVISION'!$A$1:$KZ$3000,$C50,11+3*MIN(BP$3,$D$2-1)))))</f>
        <v/>
      </c>
      <c r="BQ50" s="121">
        <f>IF(OR($C50="",$B$2="",$D$2=0),0,IF(BQ$3&lt;0,0,N(INDEX('CURVA PREVISION'!$A$1:$KZ$3000,$C50,11+3*MIN(BQ$3,$D$2-1)))))</f>
        <v/>
      </c>
      <c r="BR50" s="121">
        <f>IF(OR($C50="",$B$2="",$D$2=0),0,IF(BR$3&lt;0,0,N(INDEX('CURVA PREVISION'!$A$1:$KZ$3000,$C50,11+3*MIN(BR$3,$D$2-1)))))</f>
        <v/>
      </c>
      <c r="BS50" s="121">
        <f>IF(OR($C50="",$B$2="",$D$2=0),0,IF(BS$3&lt;0,0,N(INDEX('CURVA PREVISION'!$A$1:$KZ$3000,$C50,11+3*MIN(BS$3,$D$2-1)))))</f>
        <v/>
      </c>
      <c r="BT50" s="121">
        <f>IF(OR($C50="",$B$2="",$D$2=0),0,IF(BT$3&lt;0,0,N(INDEX('CURVA PREVISION'!$A$1:$KZ$3000,$C50,11+3*MIN(BT$3,$D$2-1)))))</f>
        <v/>
      </c>
      <c r="BU50" s="121">
        <f>IF(OR($C50="",$B$2="",$D$2=0),0,IF(BU$3&lt;0,0,N(INDEX('CURVA PREVISION'!$A$1:$KZ$3000,$C50,11+3*MIN(BU$3,$D$2-1)))))</f>
        <v/>
      </c>
      <c r="BV50" s="121">
        <f>IF(OR($C50="",$B$2="",$D$2=0),0,IF(BV$3&lt;0,0,N(INDEX('CURVA PREVISION'!$A$1:$KZ$3000,$C50,11+3*MIN(BV$3,$D$2-1)))))</f>
        <v/>
      </c>
      <c r="BW50" s="121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8">
        <f>IFERROR(MATCH(A51,'CURVA PREVISION'!$B$1:$B$3000,0),"")</f>
        <v/>
      </c>
      <c r="D51" s="121">
        <f>IF(OR($C51="",$B$2="",$D$2=0),0,IF(D$3&lt;0,0,N(INDEX('CURVA PREVISION'!$A$1:$KZ$3000,$C51,11+3*MIN(D$3,$D$2-1)))))</f>
        <v/>
      </c>
      <c r="E51" s="121">
        <f>IF(OR($C51="",$B$2="",$D$2=0),0,IF(E$3&lt;0,0,N(INDEX('CURVA PREVISION'!$A$1:$KZ$3000,$C51,11+3*MIN(E$3,$D$2-1)))))</f>
        <v/>
      </c>
      <c r="F51" s="121">
        <f>IF(OR($C51="",$B$2="",$D$2=0),0,IF(F$3&lt;0,0,N(INDEX('CURVA PREVISION'!$A$1:$KZ$3000,$C51,11+3*MIN(F$3,$D$2-1)))))</f>
        <v/>
      </c>
      <c r="G51" s="121">
        <f>IF(OR($C51="",$B$2="",$D$2=0),0,IF(G$3&lt;0,0,N(INDEX('CURVA PREVISION'!$A$1:$KZ$3000,$C51,11+3*MIN(G$3,$D$2-1)))))</f>
        <v/>
      </c>
      <c r="H51" s="121">
        <f>IF(OR($C51="",$B$2="",$D$2=0),0,IF(H$3&lt;0,0,N(INDEX('CURVA PREVISION'!$A$1:$KZ$3000,$C51,11+3*MIN(H$3,$D$2-1)))))</f>
        <v/>
      </c>
      <c r="I51" s="121">
        <f>IF(OR($C51="",$B$2="",$D$2=0),0,IF(I$3&lt;0,0,N(INDEX('CURVA PREVISION'!$A$1:$KZ$3000,$C51,11+3*MIN(I$3,$D$2-1)))))</f>
        <v/>
      </c>
      <c r="J51" s="121">
        <f>IF(OR($C51="",$B$2="",$D$2=0),0,IF(J$3&lt;0,0,N(INDEX('CURVA PREVISION'!$A$1:$KZ$3000,$C51,11+3*MIN(J$3,$D$2-1)))))</f>
        <v/>
      </c>
      <c r="K51" s="121">
        <f>IF(OR($C51="",$B$2="",$D$2=0),0,IF(K$3&lt;0,0,N(INDEX('CURVA PREVISION'!$A$1:$KZ$3000,$C51,11+3*MIN(K$3,$D$2-1)))))</f>
        <v/>
      </c>
      <c r="L51" s="121">
        <f>IF(OR($C51="",$B$2="",$D$2=0),0,IF(L$3&lt;0,0,N(INDEX('CURVA PREVISION'!$A$1:$KZ$3000,$C51,11+3*MIN(L$3,$D$2-1)))))</f>
        <v/>
      </c>
      <c r="M51" s="121">
        <f>IF(OR($C51="",$B$2="",$D$2=0),0,IF(M$3&lt;0,0,N(INDEX('CURVA PREVISION'!$A$1:$KZ$3000,$C51,11+3*MIN(M$3,$D$2-1)))))</f>
        <v/>
      </c>
      <c r="N51" s="121">
        <f>IF(OR($C51="",$B$2="",$D$2=0),0,IF(N$3&lt;0,0,N(INDEX('CURVA PREVISION'!$A$1:$KZ$3000,$C51,11+3*MIN(N$3,$D$2-1)))))</f>
        <v/>
      </c>
      <c r="O51" s="121">
        <f>IF(OR($C51="",$B$2="",$D$2=0),0,IF(O$3&lt;0,0,N(INDEX('CURVA PREVISION'!$A$1:$KZ$3000,$C51,11+3*MIN(O$3,$D$2-1)))))</f>
        <v/>
      </c>
      <c r="P51" s="121">
        <f>IF(OR($C51="",$B$2="",$D$2=0),0,IF(P$3&lt;0,0,N(INDEX('CURVA PREVISION'!$A$1:$KZ$3000,$C51,11+3*MIN(P$3,$D$2-1)))))</f>
        <v/>
      </c>
      <c r="Q51" s="121">
        <f>IF(OR($C51="",$B$2="",$D$2=0),0,IF(Q$3&lt;0,0,N(INDEX('CURVA PREVISION'!$A$1:$KZ$3000,$C51,11+3*MIN(Q$3,$D$2-1)))))</f>
        <v/>
      </c>
      <c r="R51" s="121">
        <f>IF(OR($C51="",$B$2="",$D$2=0),0,IF(R$3&lt;0,0,N(INDEX('CURVA PREVISION'!$A$1:$KZ$3000,$C51,11+3*MIN(R$3,$D$2-1)))))</f>
        <v/>
      </c>
      <c r="S51" s="121">
        <f>IF(OR($C51="",$B$2="",$D$2=0),0,IF(S$3&lt;0,0,N(INDEX('CURVA PREVISION'!$A$1:$KZ$3000,$C51,11+3*MIN(S$3,$D$2-1)))))</f>
        <v/>
      </c>
      <c r="T51" s="121">
        <f>IF(OR($C51="",$B$2="",$D$2=0),0,IF(T$3&lt;0,0,N(INDEX('CURVA PREVISION'!$A$1:$KZ$3000,$C51,11+3*MIN(T$3,$D$2-1)))))</f>
        <v/>
      </c>
      <c r="U51" s="121">
        <f>IF(OR($C51="",$B$2="",$D$2=0),0,IF(U$3&lt;0,0,N(INDEX('CURVA PREVISION'!$A$1:$KZ$3000,$C51,11+3*MIN(U$3,$D$2-1)))))</f>
        <v/>
      </c>
      <c r="V51" s="121">
        <f>IF(OR($C51="",$B$2="",$D$2=0),0,IF(V$3&lt;0,0,N(INDEX('CURVA PREVISION'!$A$1:$KZ$3000,$C51,11+3*MIN(V$3,$D$2-1)))))</f>
        <v/>
      </c>
      <c r="W51" s="121">
        <f>IF(OR($C51="",$B$2="",$D$2=0),0,IF(W$3&lt;0,0,N(INDEX('CURVA PREVISION'!$A$1:$KZ$3000,$C51,11+3*MIN(W$3,$D$2-1)))))</f>
        <v/>
      </c>
      <c r="X51" s="121">
        <f>IF(OR($C51="",$B$2="",$D$2=0),0,IF(X$3&lt;0,0,N(INDEX('CURVA PREVISION'!$A$1:$KZ$3000,$C51,11+3*MIN(X$3,$D$2-1)))))</f>
        <v/>
      </c>
      <c r="Y51" s="121">
        <f>IF(OR($C51="",$B$2="",$D$2=0),0,IF(Y$3&lt;0,0,N(INDEX('CURVA PREVISION'!$A$1:$KZ$3000,$C51,11+3*MIN(Y$3,$D$2-1)))))</f>
        <v/>
      </c>
      <c r="Z51" s="121">
        <f>IF(OR($C51="",$B$2="",$D$2=0),0,IF(Z$3&lt;0,0,N(INDEX('CURVA PREVISION'!$A$1:$KZ$3000,$C51,11+3*MIN(Z$3,$D$2-1)))))</f>
        <v/>
      </c>
      <c r="AA51" s="121">
        <f>IF(OR($C51="",$B$2="",$D$2=0),0,IF(AA$3&lt;0,0,N(INDEX('CURVA PREVISION'!$A$1:$KZ$3000,$C51,11+3*MIN(AA$3,$D$2-1)))))</f>
        <v/>
      </c>
      <c r="AB51" s="121">
        <f>IF(OR($C51="",$B$2="",$D$2=0),0,IF(AB$3&lt;0,0,N(INDEX('CURVA PREVISION'!$A$1:$KZ$3000,$C51,11+3*MIN(AB$3,$D$2-1)))))</f>
        <v/>
      </c>
      <c r="AC51" s="121">
        <f>IF(OR($C51="",$B$2="",$D$2=0),0,IF(AC$3&lt;0,0,N(INDEX('CURVA PREVISION'!$A$1:$KZ$3000,$C51,11+3*MIN(AC$3,$D$2-1)))))</f>
        <v/>
      </c>
      <c r="AD51" s="121">
        <f>IF(OR($C51="",$B$2="",$D$2=0),0,IF(AD$3&lt;0,0,N(INDEX('CURVA PREVISION'!$A$1:$KZ$3000,$C51,11+3*MIN(AD$3,$D$2-1)))))</f>
        <v/>
      </c>
      <c r="AE51" s="121">
        <f>IF(OR($C51="",$B$2="",$D$2=0),0,IF(AE$3&lt;0,0,N(INDEX('CURVA PREVISION'!$A$1:$KZ$3000,$C51,11+3*MIN(AE$3,$D$2-1)))))</f>
        <v/>
      </c>
      <c r="AF51" s="121">
        <f>IF(OR($C51="",$B$2="",$D$2=0),0,IF(AF$3&lt;0,0,N(INDEX('CURVA PREVISION'!$A$1:$KZ$3000,$C51,11+3*MIN(AF$3,$D$2-1)))))</f>
        <v/>
      </c>
      <c r="AG51" s="121">
        <f>IF(OR($C51="",$B$2="",$D$2=0),0,IF(AG$3&lt;0,0,N(INDEX('CURVA PREVISION'!$A$1:$KZ$3000,$C51,11+3*MIN(AG$3,$D$2-1)))))</f>
        <v/>
      </c>
      <c r="AH51" s="121">
        <f>IF(OR($C51="",$B$2="",$D$2=0),0,IF(AH$3&lt;0,0,N(INDEX('CURVA PREVISION'!$A$1:$KZ$3000,$C51,11+3*MIN(AH$3,$D$2-1)))))</f>
        <v/>
      </c>
      <c r="AI51" s="121">
        <f>IF(OR($C51="",$B$2="",$D$2=0),0,IF(AI$3&lt;0,0,N(INDEX('CURVA PREVISION'!$A$1:$KZ$3000,$C51,11+3*MIN(AI$3,$D$2-1)))))</f>
        <v/>
      </c>
      <c r="AJ51" s="121">
        <f>IF(OR($C51="",$B$2="",$D$2=0),0,IF(AJ$3&lt;0,0,N(INDEX('CURVA PREVISION'!$A$1:$KZ$3000,$C51,11+3*MIN(AJ$3,$D$2-1)))))</f>
        <v/>
      </c>
      <c r="AK51" s="121">
        <f>IF(OR($C51="",$B$2="",$D$2=0),0,IF(AK$3&lt;0,0,N(INDEX('CURVA PREVISION'!$A$1:$KZ$3000,$C51,11+3*MIN(AK$3,$D$2-1)))))</f>
        <v/>
      </c>
      <c r="AL51" s="121">
        <f>IF(OR($C51="",$B$2="",$D$2=0),0,IF(AL$3&lt;0,0,N(INDEX('CURVA PREVISION'!$A$1:$KZ$3000,$C51,11+3*MIN(AL$3,$D$2-1)))))</f>
        <v/>
      </c>
      <c r="AM51" s="121">
        <f>IF(OR($C51="",$B$2="",$D$2=0),0,IF(AM$3&lt;0,0,N(INDEX('CURVA PREVISION'!$A$1:$KZ$3000,$C51,11+3*MIN(AM$3,$D$2-1)))))</f>
        <v/>
      </c>
      <c r="AN51" s="121">
        <f>IF(OR($C51="",$B$2="",$D$2=0),0,IF(AN$3&lt;0,0,N(INDEX('CURVA PREVISION'!$A$1:$KZ$3000,$C51,11+3*MIN(AN$3,$D$2-1)))))</f>
        <v/>
      </c>
      <c r="AO51" s="121">
        <f>IF(OR($C51="",$B$2="",$D$2=0),0,IF(AO$3&lt;0,0,N(INDEX('CURVA PREVISION'!$A$1:$KZ$3000,$C51,11+3*MIN(AO$3,$D$2-1)))))</f>
        <v/>
      </c>
      <c r="AP51" s="121">
        <f>IF(OR($C51="",$B$2="",$D$2=0),0,IF(AP$3&lt;0,0,N(INDEX('CURVA PREVISION'!$A$1:$KZ$3000,$C51,11+3*MIN(AP$3,$D$2-1)))))</f>
        <v/>
      </c>
      <c r="AQ51" s="121">
        <f>IF(OR($C51="",$B$2="",$D$2=0),0,IF(AQ$3&lt;0,0,N(INDEX('CURVA PREVISION'!$A$1:$KZ$3000,$C51,11+3*MIN(AQ$3,$D$2-1)))))</f>
        <v/>
      </c>
      <c r="AR51" s="121">
        <f>IF(OR($C51="",$B$2="",$D$2=0),0,IF(AR$3&lt;0,0,N(INDEX('CURVA PREVISION'!$A$1:$KZ$3000,$C51,11+3*MIN(AR$3,$D$2-1)))))</f>
        <v/>
      </c>
      <c r="AS51" s="121">
        <f>IF(OR($C51="",$B$2="",$D$2=0),0,IF(AS$3&lt;0,0,N(INDEX('CURVA PREVISION'!$A$1:$KZ$3000,$C51,11+3*MIN(AS$3,$D$2-1)))))</f>
        <v/>
      </c>
      <c r="AT51" s="121">
        <f>IF(OR($C51="",$B$2="",$D$2=0),0,IF(AT$3&lt;0,0,N(INDEX('CURVA PREVISION'!$A$1:$KZ$3000,$C51,11+3*MIN(AT$3,$D$2-1)))))</f>
        <v/>
      </c>
      <c r="AU51" s="121">
        <f>IF(OR($C51="",$B$2="",$D$2=0),0,IF(AU$3&lt;0,0,N(INDEX('CURVA PREVISION'!$A$1:$KZ$3000,$C51,11+3*MIN(AU$3,$D$2-1)))))</f>
        <v/>
      </c>
      <c r="AV51" s="121">
        <f>IF(OR($C51="",$B$2="",$D$2=0),0,IF(AV$3&lt;0,0,N(INDEX('CURVA PREVISION'!$A$1:$KZ$3000,$C51,11+3*MIN(AV$3,$D$2-1)))))</f>
        <v/>
      </c>
      <c r="AW51" s="121">
        <f>IF(OR($C51="",$B$2="",$D$2=0),0,IF(AW$3&lt;0,0,N(INDEX('CURVA PREVISION'!$A$1:$KZ$3000,$C51,11+3*MIN(AW$3,$D$2-1)))))</f>
        <v/>
      </c>
      <c r="AX51" s="121">
        <f>IF(OR($C51="",$B$2="",$D$2=0),0,IF(AX$3&lt;0,0,N(INDEX('CURVA PREVISION'!$A$1:$KZ$3000,$C51,11+3*MIN(AX$3,$D$2-1)))))</f>
        <v/>
      </c>
      <c r="AY51" s="121">
        <f>IF(OR($C51="",$B$2="",$D$2=0),0,IF(AY$3&lt;0,0,N(INDEX('CURVA PREVISION'!$A$1:$KZ$3000,$C51,11+3*MIN(AY$3,$D$2-1)))))</f>
        <v/>
      </c>
      <c r="AZ51" s="121">
        <f>IF(OR($C51="",$B$2="",$D$2=0),0,IF(AZ$3&lt;0,0,N(INDEX('CURVA PREVISION'!$A$1:$KZ$3000,$C51,11+3*MIN(AZ$3,$D$2-1)))))</f>
        <v/>
      </c>
      <c r="BA51" s="121">
        <f>IF(OR($C51="",$B$2="",$D$2=0),0,IF(BA$3&lt;0,0,N(INDEX('CURVA PREVISION'!$A$1:$KZ$3000,$C51,11+3*MIN(BA$3,$D$2-1)))))</f>
        <v/>
      </c>
      <c r="BB51" s="121">
        <f>IF(OR($C51="",$B$2="",$D$2=0),0,IF(BB$3&lt;0,0,N(INDEX('CURVA PREVISION'!$A$1:$KZ$3000,$C51,11+3*MIN(BB$3,$D$2-1)))))</f>
        <v/>
      </c>
      <c r="BC51" s="121">
        <f>IF(OR($C51="",$B$2="",$D$2=0),0,IF(BC$3&lt;0,0,N(INDEX('CURVA PREVISION'!$A$1:$KZ$3000,$C51,11+3*MIN(BC$3,$D$2-1)))))</f>
        <v/>
      </c>
      <c r="BD51" s="121">
        <f>IF(OR($C51="",$B$2="",$D$2=0),0,IF(BD$3&lt;0,0,N(INDEX('CURVA PREVISION'!$A$1:$KZ$3000,$C51,11+3*MIN(BD$3,$D$2-1)))))</f>
        <v/>
      </c>
      <c r="BE51" s="121">
        <f>IF(OR($C51="",$B$2="",$D$2=0),0,IF(BE$3&lt;0,0,N(INDEX('CURVA PREVISION'!$A$1:$KZ$3000,$C51,11+3*MIN(BE$3,$D$2-1)))))</f>
        <v/>
      </c>
      <c r="BF51" s="121">
        <f>IF(OR($C51="",$B$2="",$D$2=0),0,IF(BF$3&lt;0,0,N(INDEX('CURVA PREVISION'!$A$1:$KZ$3000,$C51,11+3*MIN(BF$3,$D$2-1)))))</f>
        <v/>
      </c>
      <c r="BG51" s="121">
        <f>IF(OR($C51="",$B$2="",$D$2=0),0,IF(BG$3&lt;0,0,N(INDEX('CURVA PREVISION'!$A$1:$KZ$3000,$C51,11+3*MIN(BG$3,$D$2-1)))))</f>
        <v/>
      </c>
      <c r="BH51" s="121">
        <f>IF(OR($C51="",$B$2="",$D$2=0),0,IF(BH$3&lt;0,0,N(INDEX('CURVA PREVISION'!$A$1:$KZ$3000,$C51,11+3*MIN(BH$3,$D$2-1)))))</f>
        <v/>
      </c>
      <c r="BI51" s="121">
        <f>IF(OR($C51="",$B$2="",$D$2=0),0,IF(BI$3&lt;0,0,N(INDEX('CURVA PREVISION'!$A$1:$KZ$3000,$C51,11+3*MIN(BI$3,$D$2-1)))))</f>
        <v/>
      </c>
      <c r="BJ51" s="121">
        <f>IF(OR($C51="",$B$2="",$D$2=0),0,IF(BJ$3&lt;0,0,N(INDEX('CURVA PREVISION'!$A$1:$KZ$3000,$C51,11+3*MIN(BJ$3,$D$2-1)))))</f>
        <v/>
      </c>
      <c r="BK51" s="121">
        <f>IF(OR($C51="",$B$2="",$D$2=0),0,IF(BK$3&lt;0,0,N(INDEX('CURVA PREVISION'!$A$1:$KZ$3000,$C51,11+3*MIN(BK$3,$D$2-1)))))</f>
        <v/>
      </c>
      <c r="BL51" s="121">
        <f>IF(OR($C51="",$B$2="",$D$2=0),0,IF(BL$3&lt;0,0,N(INDEX('CURVA PREVISION'!$A$1:$KZ$3000,$C51,11+3*MIN(BL$3,$D$2-1)))))</f>
        <v/>
      </c>
      <c r="BM51" s="121">
        <f>IF(OR($C51="",$B$2="",$D$2=0),0,IF(BM$3&lt;0,0,N(INDEX('CURVA PREVISION'!$A$1:$KZ$3000,$C51,11+3*MIN(BM$3,$D$2-1)))))</f>
        <v/>
      </c>
      <c r="BN51" s="121">
        <f>IF(OR($C51="",$B$2="",$D$2=0),0,IF(BN$3&lt;0,0,N(INDEX('CURVA PREVISION'!$A$1:$KZ$3000,$C51,11+3*MIN(BN$3,$D$2-1)))))</f>
        <v/>
      </c>
      <c r="BO51" s="121">
        <f>IF(OR($C51="",$B$2="",$D$2=0),0,IF(BO$3&lt;0,0,N(INDEX('CURVA PREVISION'!$A$1:$KZ$3000,$C51,11+3*MIN(BO$3,$D$2-1)))))</f>
        <v/>
      </c>
      <c r="BP51" s="121">
        <f>IF(OR($C51="",$B$2="",$D$2=0),0,IF(BP$3&lt;0,0,N(INDEX('CURVA PREVISION'!$A$1:$KZ$3000,$C51,11+3*MIN(BP$3,$D$2-1)))))</f>
        <v/>
      </c>
      <c r="BQ51" s="121">
        <f>IF(OR($C51="",$B$2="",$D$2=0),0,IF(BQ$3&lt;0,0,N(INDEX('CURVA PREVISION'!$A$1:$KZ$3000,$C51,11+3*MIN(BQ$3,$D$2-1)))))</f>
        <v/>
      </c>
      <c r="BR51" s="121">
        <f>IF(OR($C51="",$B$2="",$D$2=0),0,IF(BR$3&lt;0,0,N(INDEX('CURVA PREVISION'!$A$1:$KZ$3000,$C51,11+3*MIN(BR$3,$D$2-1)))))</f>
        <v/>
      </c>
      <c r="BS51" s="121">
        <f>IF(OR($C51="",$B$2="",$D$2=0),0,IF(BS$3&lt;0,0,N(INDEX('CURVA PREVISION'!$A$1:$KZ$3000,$C51,11+3*MIN(BS$3,$D$2-1)))))</f>
        <v/>
      </c>
      <c r="BT51" s="121">
        <f>IF(OR($C51="",$B$2="",$D$2=0),0,IF(BT$3&lt;0,0,N(INDEX('CURVA PREVISION'!$A$1:$KZ$3000,$C51,11+3*MIN(BT$3,$D$2-1)))))</f>
        <v/>
      </c>
      <c r="BU51" s="121">
        <f>IF(OR($C51="",$B$2="",$D$2=0),0,IF(BU$3&lt;0,0,N(INDEX('CURVA PREVISION'!$A$1:$KZ$3000,$C51,11+3*MIN(BU$3,$D$2-1)))))</f>
        <v/>
      </c>
      <c r="BV51" s="121">
        <f>IF(OR($C51="",$B$2="",$D$2=0),0,IF(BV$3&lt;0,0,N(INDEX('CURVA PREVISION'!$A$1:$KZ$3000,$C51,11+3*MIN(BV$3,$D$2-1)))))</f>
        <v/>
      </c>
      <c r="BW51" s="121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8">
        <f>IFERROR(MATCH(A52,'CURVA PREVISION'!$B$1:$B$3000,0),"")</f>
        <v/>
      </c>
      <c r="D52" s="121">
        <f>IF(OR($C52="",$B$2="",$D$2=0),0,IF(D$3&lt;0,0,N(INDEX('CURVA PREVISION'!$A$1:$KZ$3000,$C52,11+3*MIN(D$3,$D$2-1)))))</f>
        <v/>
      </c>
      <c r="E52" s="121">
        <f>IF(OR($C52="",$B$2="",$D$2=0),0,IF(E$3&lt;0,0,N(INDEX('CURVA PREVISION'!$A$1:$KZ$3000,$C52,11+3*MIN(E$3,$D$2-1)))))</f>
        <v/>
      </c>
      <c r="F52" s="121">
        <f>IF(OR($C52="",$B$2="",$D$2=0),0,IF(F$3&lt;0,0,N(INDEX('CURVA PREVISION'!$A$1:$KZ$3000,$C52,11+3*MIN(F$3,$D$2-1)))))</f>
        <v/>
      </c>
      <c r="G52" s="121">
        <f>IF(OR($C52="",$B$2="",$D$2=0),0,IF(G$3&lt;0,0,N(INDEX('CURVA PREVISION'!$A$1:$KZ$3000,$C52,11+3*MIN(G$3,$D$2-1)))))</f>
        <v/>
      </c>
      <c r="H52" s="121">
        <f>IF(OR($C52="",$B$2="",$D$2=0),0,IF(H$3&lt;0,0,N(INDEX('CURVA PREVISION'!$A$1:$KZ$3000,$C52,11+3*MIN(H$3,$D$2-1)))))</f>
        <v/>
      </c>
      <c r="I52" s="121">
        <f>IF(OR($C52="",$B$2="",$D$2=0),0,IF(I$3&lt;0,0,N(INDEX('CURVA PREVISION'!$A$1:$KZ$3000,$C52,11+3*MIN(I$3,$D$2-1)))))</f>
        <v/>
      </c>
      <c r="J52" s="121">
        <f>IF(OR($C52="",$B$2="",$D$2=0),0,IF(J$3&lt;0,0,N(INDEX('CURVA PREVISION'!$A$1:$KZ$3000,$C52,11+3*MIN(J$3,$D$2-1)))))</f>
        <v/>
      </c>
      <c r="K52" s="121">
        <f>IF(OR($C52="",$B$2="",$D$2=0),0,IF(K$3&lt;0,0,N(INDEX('CURVA PREVISION'!$A$1:$KZ$3000,$C52,11+3*MIN(K$3,$D$2-1)))))</f>
        <v/>
      </c>
      <c r="L52" s="121">
        <f>IF(OR($C52="",$B$2="",$D$2=0),0,IF(L$3&lt;0,0,N(INDEX('CURVA PREVISION'!$A$1:$KZ$3000,$C52,11+3*MIN(L$3,$D$2-1)))))</f>
        <v/>
      </c>
      <c r="M52" s="121">
        <f>IF(OR($C52="",$B$2="",$D$2=0),0,IF(M$3&lt;0,0,N(INDEX('CURVA PREVISION'!$A$1:$KZ$3000,$C52,11+3*MIN(M$3,$D$2-1)))))</f>
        <v/>
      </c>
      <c r="N52" s="121">
        <f>IF(OR($C52="",$B$2="",$D$2=0),0,IF(N$3&lt;0,0,N(INDEX('CURVA PREVISION'!$A$1:$KZ$3000,$C52,11+3*MIN(N$3,$D$2-1)))))</f>
        <v/>
      </c>
      <c r="O52" s="121">
        <f>IF(OR($C52="",$B$2="",$D$2=0),0,IF(O$3&lt;0,0,N(INDEX('CURVA PREVISION'!$A$1:$KZ$3000,$C52,11+3*MIN(O$3,$D$2-1)))))</f>
        <v/>
      </c>
      <c r="P52" s="121">
        <f>IF(OR($C52="",$B$2="",$D$2=0),0,IF(P$3&lt;0,0,N(INDEX('CURVA PREVISION'!$A$1:$KZ$3000,$C52,11+3*MIN(P$3,$D$2-1)))))</f>
        <v/>
      </c>
      <c r="Q52" s="121">
        <f>IF(OR($C52="",$B$2="",$D$2=0),0,IF(Q$3&lt;0,0,N(INDEX('CURVA PREVISION'!$A$1:$KZ$3000,$C52,11+3*MIN(Q$3,$D$2-1)))))</f>
        <v/>
      </c>
      <c r="R52" s="121">
        <f>IF(OR($C52="",$B$2="",$D$2=0),0,IF(R$3&lt;0,0,N(INDEX('CURVA PREVISION'!$A$1:$KZ$3000,$C52,11+3*MIN(R$3,$D$2-1)))))</f>
        <v/>
      </c>
      <c r="S52" s="121">
        <f>IF(OR($C52="",$B$2="",$D$2=0),0,IF(S$3&lt;0,0,N(INDEX('CURVA PREVISION'!$A$1:$KZ$3000,$C52,11+3*MIN(S$3,$D$2-1)))))</f>
        <v/>
      </c>
      <c r="T52" s="121">
        <f>IF(OR($C52="",$B$2="",$D$2=0),0,IF(T$3&lt;0,0,N(INDEX('CURVA PREVISION'!$A$1:$KZ$3000,$C52,11+3*MIN(T$3,$D$2-1)))))</f>
        <v/>
      </c>
      <c r="U52" s="121">
        <f>IF(OR($C52="",$B$2="",$D$2=0),0,IF(U$3&lt;0,0,N(INDEX('CURVA PREVISION'!$A$1:$KZ$3000,$C52,11+3*MIN(U$3,$D$2-1)))))</f>
        <v/>
      </c>
      <c r="V52" s="121">
        <f>IF(OR($C52="",$B$2="",$D$2=0),0,IF(V$3&lt;0,0,N(INDEX('CURVA PREVISION'!$A$1:$KZ$3000,$C52,11+3*MIN(V$3,$D$2-1)))))</f>
        <v/>
      </c>
      <c r="W52" s="121">
        <f>IF(OR($C52="",$B$2="",$D$2=0),0,IF(W$3&lt;0,0,N(INDEX('CURVA PREVISION'!$A$1:$KZ$3000,$C52,11+3*MIN(W$3,$D$2-1)))))</f>
        <v/>
      </c>
      <c r="X52" s="121">
        <f>IF(OR($C52="",$B$2="",$D$2=0),0,IF(X$3&lt;0,0,N(INDEX('CURVA PREVISION'!$A$1:$KZ$3000,$C52,11+3*MIN(X$3,$D$2-1)))))</f>
        <v/>
      </c>
      <c r="Y52" s="121">
        <f>IF(OR($C52="",$B$2="",$D$2=0),0,IF(Y$3&lt;0,0,N(INDEX('CURVA PREVISION'!$A$1:$KZ$3000,$C52,11+3*MIN(Y$3,$D$2-1)))))</f>
        <v/>
      </c>
      <c r="Z52" s="121">
        <f>IF(OR($C52="",$B$2="",$D$2=0),0,IF(Z$3&lt;0,0,N(INDEX('CURVA PREVISION'!$A$1:$KZ$3000,$C52,11+3*MIN(Z$3,$D$2-1)))))</f>
        <v/>
      </c>
      <c r="AA52" s="121">
        <f>IF(OR($C52="",$B$2="",$D$2=0),0,IF(AA$3&lt;0,0,N(INDEX('CURVA PREVISION'!$A$1:$KZ$3000,$C52,11+3*MIN(AA$3,$D$2-1)))))</f>
        <v/>
      </c>
      <c r="AB52" s="121">
        <f>IF(OR($C52="",$B$2="",$D$2=0),0,IF(AB$3&lt;0,0,N(INDEX('CURVA PREVISION'!$A$1:$KZ$3000,$C52,11+3*MIN(AB$3,$D$2-1)))))</f>
        <v/>
      </c>
      <c r="AC52" s="121">
        <f>IF(OR($C52="",$B$2="",$D$2=0),0,IF(AC$3&lt;0,0,N(INDEX('CURVA PREVISION'!$A$1:$KZ$3000,$C52,11+3*MIN(AC$3,$D$2-1)))))</f>
        <v/>
      </c>
      <c r="AD52" s="121">
        <f>IF(OR($C52="",$B$2="",$D$2=0),0,IF(AD$3&lt;0,0,N(INDEX('CURVA PREVISION'!$A$1:$KZ$3000,$C52,11+3*MIN(AD$3,$D$2-1)))))</f>
        <v/>
      </c>
      <c r="AE52" s="121">
        <f>IF(OR($C52="",$B$2="",$D$2=0),0,IF(AE$3&lt;0,0,N(INDEX('CURVA PREVISION'!$A$1:$KZ$3000,$C52,11+3*MIN(AE$3,$D$2-1)))))</f>
        <v/>
      </c>
      <c r="AF52" s="121">
        <f>IF(OR($C52="",$B$2="",$D$2=0),0,IF(AF$3&lt;0,0,N(INDEX('CURVA PREVISION'!$A$1:$KZ$3000,$C52,11+3*MIN(AF$3,$D$2-1)))))</f>
        <v/>
      </c>
      <c r="AG52" s="121">
        <f>IF(OR($C52="",$B$2="",$D$2=0),0,IF(AG$3&lt;0,0,N(INDEX('CURVA PREVISION'!$A$1:$KZ$3000,$C52,11+3*MIN(AG$3,$D$2-1)))))</f>
        <v/>
      </c>
      <c r="AH52" s="121">
        <f>IF(OR($C52="",$B$2="",$D$2=0),0,IF(AH$3&lt;0,0,N(INDEX('CURVA PREVISION'!$A$1:$KZ$3000,$C52,11+3*MIN(AH$3,$D$2-1)))))</f>
        <v/>
      </c>
      <c r="AI52" s="121">
        <f>IF(OR($C52="",$B$2="",$D$2=0),0,IF(AI$3&lt;0,0,N(INDEX('CURVA PREVISION'!$A$1:$KZ$3000,$C52,11+3*MIN(AI$3,$D$2-1)))))</f>
        <v/>
      </c>
      <c r="AJ52" s="121">
        <f>IF(OR($C52="",$B$2="",$D$2=0),0,IF(AJ$3&lt;0,0,N(INDEX('CURVA PREVISION'!$A$1:$KZ$3000,$C52,11+3*MIN(AJ$3,$D$2-1)))))</f>
        <v/>
      </c>
      <c r="AK52" s="121">
        <f>IF(OR($C52="",$B$2="",$D$2=0),0,IF(AK$3&lt;0,0,N(INDEX('CURVA PREVISION'!$A$1:$KZ$3000,$C52,11+3*MIN(AK$3,$D$2-1)))))</f>
        <v/>
      </c>
      <c r="AL52" s="121">
        <f>IF(OR($C52="",$B$2="",$D$2=0),0,IF(AL$3&lt;0,0,N(INDEX('CURVA PREVISION'!$A$1:$KZ$3000,$C52,11+3*MIN(AL$3,$D$2-1)))))</f>
        <v/>
      </c>
      <c r="AM52" s="121">
        <f>IF(OR($C52="",$B$2="",$D$2=0),0,IF(AM$3&lt;0,0,N(INDEX('CURVA PREVISION'!$A$1:$KZ$3000,$C52,11+3*MIN(AM$3,$D$2-1)))))</f>
        <v/>
      </c>
      <c r="AN52" s="121">
        <f>IF(OR($C52="",$B$2="",$D$2=0),0,IF(AN$3&lt;0,0,N(INDEX('CURVA PREVISION'!$A$1:$KZ$3000,$C52,11+3*MIN(AN$3,$D$2-1)))))</f>
        <v/>
      </c>
      <c r="AO52" s="121">
        <f>IF(OR($C52="",$B$2="",$D$2=0),0,IF(AO$3&lt;0,0,N(INDEX('CURVA PREVISION'!$A$1:$KZ$3000,$C52,11+3*MIN(AO$3,$D$2-1)))))</f>
        <v/>
      </c>
      <c r="AP52" s="121">
        <f>IF(OR($C52="",$B$2="",$D$2=0),0,IF(AP$3&lt;0,0,N(INDEX('CURVA PREVISION'!$A$1:$KZ$3000,$C52,11+3*MIN(AP$3,$D$2-1)))))</f>
        <v/>
      </c>
      <c r="AQ52" s="121">
        <f>IF(OR($C52="",$B$2="",$D$2=0),0,IF(AQ$3&lt;0,0,N(INDEX('CURVA PREVISION'!$A$1:$KZ$3000,$C52,11+3*MIN(AQ$3,$D$2-1)))))</f>
        <v/>
      </c>
      <c r="AR52" s="121">
        <f>IF(OR($C52="",$B$2="",$D$2=0),0,IF(AR$3&lt;0,0,N(INDEX('CURVA PREVISION'!$A$1:$KZ$3000,$C52,11+3*MIN(AR$3,$D$2-1)))))</f>
        <v/>
      </c>
      <c r="AS52" s="121">
        <f>IF(OR($C52="",$B$2="",$D$2=0),0,IF(AS$3&lt;0,0,N(INDEX('CURVA PREVISION'!$A$1:$KZ$3000,$C52,11+3*MIN(AS$3,$D$2-1)))))</f>
        <v/>
      </c>
      <c r="AT52" s="121">
        <f>IF(OR($C52="",$B$2="",$D$2=0),0,IF(AT$3&lt;0,0,N(INDEX('CURVA PREVISION'!$A$1:$KZ$3000,$C52,11+3*MIN(AT$3,$D$2-1)))))</f>
        <v/>
      </c>
      <c r="AU52" s="121">
        <f>IF(OR($C52="",$B$2="",$D$2=0),0,IF(AU$3&lt;0,0,N(INDEX('CURVA PREVISION'!$A$1:$KZ$3000,$C52,11+3*MIN(AU$3,$D$2-1)))))</f>
        <v/>
      </c>
      <c r="AV52" s="121">
        <f>IF(OR($C52="",$B$2="",$D$2=0),0,IF(AV$3&lt;0,0,N(INDEX('CURVA PREVISION'!$A$1:$KZ$3000,$C52,11+3*MIN(AV$3,$D$2-1)))))</f>
        <v/>
      </c>
      <c r="AW52" s="121">
        <f>IF(OR($C52="",$B$2="",$D$2=0),0,IF(AW$3&lt;0,0,N(INDEX('CURVA PREVISION'!$A$1:$KZ$3000,$C52,11+3*MIN(AW$3,$D$2-1)))))</f>
        <v/>
      </c>
      <c r="AX52" s="121">
        <f>IF(OR($C52="",$B$2="",$D$2=0),0,IF(AX$3&lt;0,0,N(INDEX('CURVA PREVISION'!$A$1:$KZ$3000,$C52,11+3*MIN(AX$3,$D$2-1)))))</f>
        <v/>
      </c>
      <c r="AY52" s="121">
        <f>IF(OR($C52="",$B$2="",$D$2=0),0,IF(AY$3&lt;0,0,N(INDEX('CURVA PREVISION'!$A$1:$KZ$3000,$C52,11+3*MIN(AY$3,$D$2-1)))))</f>
        <v/>
      </c>
      <c r="AZ52" s="121">
        <f>IF(OR($C52="",$B$2="",$D$2=0),0,IF(AZ$3&lt;0,0,N(INDEX('CURVA PREVISION'!$A$1:$KZ$3000,$C52,11+3*MIN(AZ$3,$D$2-1)))))</f>
        <v/>
      </c>
      <c r="BA52" s="121">
        <f>IF(OR($C52="",$B$2="",$D$2=0),0,IF(BA$3&lt;0,0,N(INDEX('CURVA PREVISION'!$A$1:$KZ$3000,$C52,11+3*MIN(BA$3,$D$2-1)))))</f>
        <v/>
      </c>
      <c r="BB52" s="121">
        <f>IF(OR($C52="",$B$2="",$D$2=0),0,IF(BB$3&lt;0,0,N(INDEX('CURVA PREVISION'!$A$1:$KZ$3000,$C52,11+3*MIN(BB$3,$D$2-1)))))</f>
        <v/>
      </c>
      <c r="BC52" s="121">
        <f>IF(OR($C52="",$B$2="",$D$2=0),0,IF(BC$3&lt;0,0,N(INDEX('CURVA PREVISION'!$A$1:$KZ$3000,$C52,11+3*MIN(BC$3,$D$2-1)))))</f>
        <v/>
      </c>
      <c r="BD52" s="121">
        <f>IF(OR($C52="",$B$2="",$D$2=0),0,IF(BD$3&lt;0,0,N(INDEX('CURVA PREVISION'!$A$1:$KZ$3000,$C52,11+3*MIN(BD$3,$D$2-1)))))</f>
        <v/>
      </c>
      <c r="BE52" s="121">
        <f>IF(OR($C52="",$B$2="",$D$2=0),0,IF(BE$3&lt;0,0,N(INDEX('CURVA PREVISION'!$A$1:$KZ$3000,$C52,11+3*MIN(BE$3,$D$2-1)))))</f>
        <v/>
      </c>
      <c r="BF52" s="121">
        <f>IF(OR($C52="",$B$2="",$D$2=0),0,IF(BF$3&lt;0,0,N(INDEX('CURVA PREVISION'!$A$1:$KZ$3000,$C52,11+3*MIN(BF$3,$D$2-1)))))</f>
        <v/>
      </c>
      <c r="BG52" s="121">
        <f>IF(OR($C52="",$B$2="",$D$2=0),0,IF(BG$3&lt;0,0,N(INDEX('CURVA PREVISION'!$A$1:$KZ$3000,$C52,11+3*MIN(BG$3,$D$2-1)))))</f>
        <v/>
      </c>
      <c r="BH52" s="121">
        <f>IF(OR($C52="",$B$2="",$D$2=0),0,IF(BH$3&lt;0,0,N(INDEX('CURVA PREVISION'!$A$1:$KZ$3000,$C52,11+3*MIN(BH$3,$D$2-1)))))</f>
        <v/>
      </c>
      <c r="BI52" s="121">
        <f>IF(OR($C52="",$B$2="",$D$2=0),0,IF(BI$3&lt;0,0,N(INDEX('CURVA PREVISION'!$A$1:$KZ$3000,$C52,11+3*MIN(BI$3,$D$2-1)))))</f>
        <v/>
      </c>
      <c r="BJ52" s="121">
        <f>IF(OR($C52="",$B$2="",$D$2=0),0,IF(BJ$3&lt;0,0,N(INDEX('CURVA PREVISION'!$A$1:$KZ$3000,$C52,11+3*MIN(BJ$3,$D$2-1)))))</f>
        <v/>
      </c>
      <c r="BK52" s="121">
        <f>IF(OR($C52="",$B$2="",$D$2=0),0,IF(BK$3&lt;0,0,N(INDEX('CURVA PREVISION'!$A$1:$KZ$3000,$C52,11+3*MIN(BK$3,$D$2-1)))))</f>
        <v/>
      </c>
      <c r="BL52" s="121">
        <f>IF(OR($C52="",$B$2="",$D$2=0),0,IF(BL$3&lt;0,0,N(INDEX('CURVA PREVISION'!$A$1:$KZ$3000,$C52,11+3*MIN(BL$3,$D$2-1)))))</f>
        <v/>
      </c>
      <c r="BM52" s="121">
        <f>IF(OR($C52="",$B$2="",$D$2=0),0,IF(BM$3&lt;0,0,N(INDEX('CURVA PREVISION'!$A$1:$KZ$3000,$C52,11+3*MIN(BM$3,$D$2-1)))))</f>
        <v/>
      </c>
      <c r="BN52" s="121">
        <f>IF(OR($C52="",$B$2="",$D$2=0),0,IF(BN$3&lt;0,0,N(INDEX('CURVA PREVISION'!$A$1:$KZ$3000,$C52,11+3*MIN(BN$3,$D$2-1)))))</f>
        <v/>
      </c>
      <c r="BO52" s="121">
        <f>IF(OR($C52="",$B$2="",$D$2=0),0,IF(BO$3&lt;0,0,N(INDEX('CURVA PREVISION'!$A$1:$KZ$3000,$C52,11+3*MIN(BO$3,$D$2-1)))))</f>
        <v/>
      </c>
      <c r="BP52" s="121">
        <f>IF(OR($C52="",$B$2="",$D$2=0),0,IF(BP$3&lt;0,0,N(INDEX('CURVA PREVISION'!$A$1:$KZ$3000,$C52,11+3*MIN(BP$3,$D$2-1)))))</f>
        <v/>
      </c>
      <c r="BQ52" s="121">
        <f>IF(OR($C52="",$B$2="",$D$2=0),0,IF(BQ$3&lt;0,0,N(INDEX('CURVA PREVISION'!$A$1:$KZ$3000,$C52,11+3*MIN(BQ$3,$D$2-1)))))</f>
        <v/>
      </c>
      <c r="BR52" s="121">
        <f>IF(OR($C52="",$B$2="",$D$2=0),0,IF(BR$3&lt;0,0,N(INDEX('CURVA PREVISION'!$A$1:$KZ$3000,$C52,11+3*MIN(BR$3,$D$2-1)))))</f>
        <v/>
      </c>
      <c r="BS52" s="121">
        <f>IF(OR($C52="",$B$2="",$D$2=0),0,IF(BS$3&lt;0,0,N(INDEX('CURVA PREVISION'!$A$1:$KZ$3000,$C52,11+3*MIN(BS$3,$D$2-1)))))</f>
        <v/>
      </c>
      <c r="BT52" s="121">
        <f>IF(OR($C52="",$B$2="",$D$2=0),0,IF(BT$3&lt;0,0,N(INDEX('CURVA PREVISION'!$A$1:$KZ$3000,$C52,11+3*MIN(BT$3,$D$2-1)))))</f>
        <v/>
      </c>
      <c r="BU52" s="121">
        <f>IF(OR($C52="",$B$2="",$D$2=0),0,IF(BU$3&lt;0,0,N(INDEX('CURVA PREVISION'!$A$1:$KZ$3000,$C52,11+3*MIN(BU$3,$D$2-1)))))</f>
        <v/>
      </c>
      <c r="BV52" s="121">
        <f>IF(OR($C52="",$B$2="",$D$2=0),0,IF(BV$3&lt;0,0,N(INDEX('CURVA PREVISION'!$A$1:$KZ$3000,$C52,11+3*MIN(BV$3,$D$2-1)))))</f>
        <v/>
      </c>
      <c r="BW52" s="121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8">
        <f>IFERROR(MATCH(A53,'CURVA PREVISION'!$B$1:$B$3000,0),"")</f>
        <v/>
      </c>
      <c r="D53" s="121">
        <f>IF(OR($C53="",$B$2="",$D$2=0),0,IF(D$3&lt;0,0,N(INDEX('CURVA PREVISION'!$A$1:$KZ$3000,$C53,11+3*MIN(D$3,$D$2-1)))))</f>
        <v/>
      </c>
      <c r="E53" s="121">
        <f>IF(OR($C53="",$B$2="",$D$2=0),0,IF(E$3&lt;0,0,N(INDEX('CURVA PREVISION'!$A$1:$KZ$3000,$C53,11+3*MIN(E$3,$D$2-1)))))</f>
        <v/>
      </c>
      <c r="F53" s="121">
        <f>IF(OR($C53="",$B$2="",$D$2=0),0,IF(F$3&lt;0,0,N(INDEX('CURVA PREVISION'!$A$1:$KZ$3000,$C53,11+3*MIN(F$3,$D$2-1)))))</f>
        <v/>
      </c>
      <c r="G53" s="121">
        <f>IF(OR($C53="",$B$2="",$D$2=0),0,IF(G$3&lt;0,0,N(INDEX('CURVA PREVISION'!$A$1:$KZ$3000,$C53,11+3*MIN(G$3,$D$2-1)))))</f>
        <v/>
      </c>
      <c r="H53" s="121">
        <f>IF(OR($C53="",$B$2="",$D$2=0),0,IF(H$3&lt;0,0,N(INDEX('CURVA PREVISION'!$A$1:$KZ$3000,$C53,11+3*MIN(H$3,$D$2-1)))))</f>
        <v/>
      </c>
      <c r="I53" s="121">
        <f>IF(OR($C53="",$B$2="",$D$2=0),0,IF(I$3&lt;0,0,N(INDEX('CURVA PREVISION'!$A$1:$KZ$3000,$C53,11+3*MIN(I$3,$D$2-1)))))</f>
        <v/>
      </c>
      <c r="J53" s="121">
        <f>IF(OR($C53="",$B$2="",$D$2=0),0,IF(J$3&lt;0,0,N(INDEX('CURVA PREVISION'!$A$1:$KZ$3000,$C53,11+3*MIN(J$3,$D$2-1)))))</f>
        <v/>
      </c>
      <c r="K53" s="121">
        <f>IF(OR($C53="",$B$2="",$D$2=0),0,IF(K$3&lt;0,0,N(INDEX('CURVA PREVISION'!$A$1:$KZ$3000,$C53,11+3*MIN(K$3,$D$2-1)))))</f>
        <v/>
      </c>
      <c r="L53" s="121">
        <f>IF(OR($C53="",$B$2="",$D$2=0),0,IF(L$3&lt;0,0,N(INDEX('CURVA PREVISION'!$A$1:$KZ$3000,$C53,11+3*MIN(L$3,$D$2-1)))))</f>
        <v/>
      </c>
      <c r="M53" s="121">
        <f>IF(OR($C53="",$B$2="",$D$2=0),0,IF(M$3&lt;0,0,N(INDEX('CURVA PREVISION'!$A$1:$KZ$3000,$C53,11+3*MIN(M$3,$D$2-1)))))</f>
        <v/>
      </c>
      <c r="N53" s="121">
        <f>IF(OR($C53="",$B$2="",$D$2=0),0,IF(N$3&lt;0,0,N(INDEX('CURVA PREVISION'!$A$1:$KZ$3000,$C53,11+3*MIN(N$3,$D$2-1)))))</f>
        <v/>
      </c>
      <c r="O53" s="121">
        <f>IF(OR($C53="",$B$2="",$D$2=0),0,IF(O$3&lt;0,0,N(INDEX('CURVA PREVISION'!$A$1:$KZ$3000,$C53,11+3*MIN(O$3,$D$2-1)))))</f>
        <v/>
      </c>
      <c r="P53" s="121">
        <f>IF(OR($C53="",$B$2="",$D$2=0),0,IF(P$3&lt;0,0,N(INDEX('CURVA PREVISION'!$A$1:$KZ$3000,$C53,11+3*MIN(P$3,$D$2-1)))))</f>
        <v/>
      </c>
      <c r="Q53" s="121">
        <f>IF(OR($C53="",$B$2="",$D$2=0),0,IF(Q$3&lt;0,0,N(INDEX('CURVA PREVISION'!$A$1:$KZ$3000,$C53,11+3*MIN(Q$3,$D$2-1)))))</f>
        <v/>
      </c>
      <c r="R53" s="121">
        <f>IF(OR($C53="",$B$2="",$D$2=0),0,IF(R$3&lt;0,0,N(INDEX('CURVA PREVISION'!$A$1:$KZ$3000,$C53,11+3*MIN(R$3,$D$2-1)))))</f>
        <v/>
      </c>
      <c r="S53" s="121">
        <f>IF(OR($C53="",$B$2="",$D$2=0),0,IF(S$3&lt;0,0,N(INDEX('CURVA PREVISION'!$A$1:$KZ$3000,$C53,11+3*MIN(S$3,$D$2-1)))))</f>
        <v/>
      </c>
      <c r="T53" s="121">
        <f>IF(OR($C53="",$B$2="",$D$2=0),0,IF(T$3&lt;0,0,N(INDEX('CURVA PREVISION'!$A$1:$KZ$3000,$C53,11+3*MIN(T$3,$D$2-1)))))</f>
        <v/>
      </c>
      <c r="U53" s="121">
        <f>IF(OR($C53="",$B$2="",$D$2=0),0,IF(U$3&lt;0,0,N(INDEX('CURVA PREVISION'!$A$1:$KZ$3000,$C53,11+3*MIN(U$3,$D$2-1)))))</f>
        <v/>
      </c>
      <c r="V53" s="121">
        <f>IF(OR($C53="",$B$2="",$D$2=0),0,IF(V$3&lt;0,0,N(INDEX('CURVA PREVISION'!$A$1:$KZ$3000,$C53,11+3*MIN(V$3,$D$2-1)))))</f>
        <v/>
      </c>
      <c r="W53" s="121">
        <f>IF(OR($C53="",$B$2="",$D$2=0),0,IF(W$3&lt;0,0,N(INDEX('CURVA PREVISION'!$A$1:$KZ$3000,$C53,11+3*MIN(W$3,$D$2-1)))))</f>
        <v/>
      </c>
      <c r="X53" s="121">
        <f>IF(OR($C53="",$B$2="",$D$2=0),0,IF(X$3&lt;0,0,N(INDEX('CURVA PREVISION'!$A$1:$KZ$3000,$C53,11+3*MIN(X$3,$D$2-1)))))</f>
        <v/>
      </c>
      <c r="Y53" s="121">
        <f>IF(OR($C53="",$B$2="",$D$2=0),0,IF(Y$3&lt;0,0,N(INDEX('CURVA PREVISION'!$A$1:$KZ$3000,$C53,11+3*MIN(Y$3,$D$2-1)))))</f>
        <v/>
      </c>
      <c r="Z53" s="121">
        <f>IF(OR($C53="",$B$2="",$D$2=0),0,IF(Z$3&lt;0,0,N(INDEX('CURVA PREVISION'!$A$1:$KZ$3000,$C53,11+3*MIN(Z$3,$D$2-1)))))</f>
        <v/>
      </c>
      <c r="AA53" s="121">
        <f>IF(OR($C53="",$B$2="",$D$2=0),0,IF(AA$3&lt;0,0,N(INDEX('CURVA PREVISION'!$A$1:$KZ$3000,$C53,11+3*MIN(AA$3,$D$2-1)))))</f>
        <v/>
      </c>
      <c r="AB53" s="121">
        <f>IF(OR($C53="",$B$2="",$D$2=0),0,IF(AB$3&lt;0,0,N(INDEX('CURVA PREVISION'!$A$1:$KZ$3000,$C53,11+3*MIN(AB$3,$D$2-1)))))</f>
        <v/>
      </c>
      <c r="AC53" s="121">
        <f>IF(OR($C53="",$B$2="",$D$2=0),0,IF(AC$3&lt;0,0,N(INDEX('CURVA PREVISION'!$A$1:$KZ$3000,$C53,11+3*MIN(AC$3,$D$2-1)))))</f>
        <v/>
      </c>
      <c r="AD53" s="121">
        <f>IF(OR($C53="",$B$2="",$D$2=0),0,IF(AD$3&lt;0,0,N(INDEX('CURVA PREVISION'!$A$1:$KZ$3000,$C53,11+3*MIN(AD$3,$D$2-1)))))</f>
        <v/>
      </c>
      <c r="AE53" s="121">
        <f>IF(OR($C53="",$B$2="",$D$2=0),0,IF(AE$3&lt;0,0,N(INDEX('CURVA PREVISION'!$A$1:$KZ$3000,$C53,11+3*MIN(AE$3,$D$2-1)))))</f>
        <v/>
      </c>
      <c r="AF53" s="121">
        <f>IF(OR($C53="",$B$2="",$D$2=0),0,IF(AF$3&lt;0,0,N(INDEX('CURVA PREVISION'!$A$1:$KZ$3000,$C53,11+3*MIN(AF$3,$D$2-1)))))</f>
        <v/>
      </c>
      <c r="AG53" s="121">
        <f>IF(OR($C53="",$B$2="",$D$2=0),0,IF(AG$3&lt;0,0,N(INDEX('CURVA PREVISION'!$A$1:$KZ$3000,$C53,11+3*MIN(AG$3,$D$2-1)))))</f>
        <v/>
      </c>
      <c r="AH53" s="121">
        <f>IF(OR($C53="",$B$2="",$D$2=0),0,IF(AH$3&lt;0,0,N(INDEX('CURVA PREVISION'!$A$1:$KZ$3000,$C53,11+3*MIN(AH$3,$D$2-1)))))</f>
        <v/>
      </c>
      <c r="AI53" s="121">
        <f>IF(OR($C53="",$B$2="",$D$2=0),0,IF(AI$3&lt;0,0,N(INDEX('CURVA PREVISION'!$A$1:$KZ$3000,$C53,11+3*MIN(AI$3,$D$2-1)))))</f>
        <v/>
      </c>
      <c r="AJ53" s="121">
        <f>IF(OR($C53="",$B$2="",$D$2=0),0,IF(AJ$3&lt;0,0,N(INDEX('CURVA PREVISION'!$A$1:$KZ$3000,$C53,11+3*MIN(AJ$3,$D$2-1)))))</f>
        <v/>
      </c>
      <c r="AK53" s="121">
        <f>IF(OR($C53="",$B$2="",$D$2=0),0,IF(AK$3&lt;0,0,N(INDEX('CURVA PREVISION'!$A$1:$KZ$3000,$C53,11+3*MIN(AK$3,$D$2-1)))))</f>
        <v/>
      </c>
      <c r="AL53" s="121">
        <f>IF(OR($C53="",$B$2="",$D$2=0),0,IF(AL$3&lt;0,0,N(INDEX('CURVA PREVISION'!$A$1:$KZ$3000,$C53,11+3*MIN(AL$3,$D$2-1)))))</f>
        <v/>
      </c>
      <c r="AM53" s="121">
        <f>IF(OR($C53="",$B$2="",$D$2=0),0,IF(AM$3&lt;0,0,N(INDEX('CURVA PREVISION'!$A$1:$KZ$3000,$C53,11+3*MIN(AM$3,$D$2-1)))))</f>
        <v/>
      </c>
      <c r="AN53" s="121">
        <f>IF(OR($C53="",$B$2="",$D$2=0),0,IF(AN$3&lt;0,0,N(INDEX('CURVA PREVISION'!$A$1:$KZ$3000,$C53,11+3*MIN(AN$3,$D$2-1)))))</f>
        <v/>
      </c>
      <c r="AO53" s="121">
        <f>IF(OR($C53="",$B$2="",$D$2=0),0,IF(AO$3&lt;0,0,N(INDEX('CURVA PREVISION'!$A$1:$KZ$3000,$C53,11+3*MIN(AO$3,$D$2-1)))))</f>
        <v/>
      </c>
      <c r="AP53" s="121">
        <f>IF(OR($C53="",$B$2="",$D$2=0),0,IF(AP$3&lt;0,0,N(INDEX('CURVA PREVISION'!$A$1:$KZ$3000,$C53,11+3*MIN(AP$3,$D$2-1)))))</f>
        <v/>
      </c>
      <c r="AQ53" s="121">
        <f>IF(OR($C53="",$B$2="",$D$2=0),0,IF(AQ$3&lt;0,0,N(INDEX('CURVA PREVISION'!$A$1:$KZ$3000,$C53,11+3*MIN(AQ$3,$D$2-1)))))</f>
        <v/>
      </c>
      <c r="AR53" s="121">
        <f>IF(OR($C53="",$B$2="",$D$2=0),0,IF(AR$3&lt;0,0,N(INDEX('CURVA PREVISION'!$A$1:$KZ$3000,$C53,11+3*MIN(AR$3,$D$2-1)))))</f>
        <v/>
      </c>
      <c r="AS53" s="121">
        <f>IF(OR($C53="",$B$2="",$D$2=0),0,IF(AS$3&lt;0,0,N(INDEX('CURVA PREVISION'!$A$1:$KZ$3000,$C53,11+3*MIN(AS$3,$D$2-1)))))</f>
        <v/>
      </c>
      <c r="AT53" s="121">
        <f>IF(OR($C53="",$B$2="",$D$2=0),0,IF(AT$3&lt;0,0,N(INDEX('CURVA PREVISION'!$A$1:$KZ$3000,$C53,11+3*MIN(AT$3,$D$2-1)))))</f>
        <v/>
      </c>
      <c r="AU53" s="121">
        <f>IF(OR($C53="",$B$2="",$D$2=0),0,IF(AU$3&lt;0,0,N(INDEX('CURVA PREVISION'!$A$1:$KZ$3000,$C53,11+3*MIN(AU$3,$D$2-1)))))</f>
        <v/>
      </c>
      <c r="AV53" s="121">
        <f>IF(OR($C53="",$B$2="",$D$2=0),0,IF(AV$3&lt;0,0,N(INDEX('CURVA PREVISION'!$A$1:$KZ$3000,$C53,11+3*MIN(AV$3,$D$2-1)))))</f>
        <v/>
      </c>
      <c r="AW53" s="121">
        <f>IF(OR($C53="",$B$2="",$D$2=0),0,IF(AW$3&lt;0,0,N(INDEX('CURVA PREVISION'!$A$1:$KZ$3000,$C53,11+3*MIN(AW$3,$D$2-1)))))</f>
        <v/>
      </c>
      <c r="AX53" s="121">
        <f>IF(OR($C53="",$B$2="",$D$2=0),0,IF(AX$3&lt;0,0,N(INDEX('CURVA PREVISION'!$A$1:$KZ$3000,$C53,11+3*MIN(AX$3,$D$2-1)))))</f>
        <v/>
      </c>
      <c r="AY53" s="121">
        <f>IF(OR($C53="",$B$2="",$D$2=0),0,IF(AY$3&lt;0,0,N(INDEX('CURVA PREVISION'!$A$1:$KZ$3000,$C53,11+3*MIN(AY$3,$D$2-1)))))</f>
        <v/>
      </c>
      <c r="AZ53" s="121">
        <f>IF(OR($C53="",$B$2="",$D$2=0),0,IF(AZ$3&lt;0,0,N(INDEX('CURVA PREVISION'!$A$1:$KZ$3000,$C53,11+3*MIN(AZ$3,$D$2-1)))))</f>
        <v/>
      </c>
      <c r="BA53" s="121">
        <f>IF(OR($C53="",$B$2="",$D$2=0),0,IF(BA$3&lt;0,0,N(INDEX('CURVA PREVISION'!$A$1:$KZ$3000,$C53,11+3*MIN(BA$3,$D$2-1)))))</f>
        <v/>
      </c>
      <c r="BB53" s="121">
        <f>IF(OR($C53="",$B$2="",$D$2=0),0,IF(BB$3&lt;0,0,N(INDEX('CURVA PREVISION'!$A$1:$KZ$3000,$C53,11+3*MIN(BB$3,$D$2-1)))))</f>
        <v/>
      </c>
      <c r="BC53" s="121">
        <f>IF(OR($C53="",$B$2="",$D$2=0),0,IF(BC$3&lt;0,0,N(INDEX('CURVA PREVISION'!$A$1:$KZ$3000,$C53,11+3*MIN(BC$3,$D$2-1)))))</f>
        <v/>
      </c>
      <c r="BD53" s="121">
        <f>IF(OR($C53="",$B$2="",$D$2=0),0,IF(BD$3&lt;0,0,N(INDEX('CURVA PREVISION'!$A$1:$KZ$3000,$C53,11+3*MIN(BD$3,$D$2-1)))))</f>
        <v/>
      </c>
      <c r="BE53" s="121">
        <f>IF(OR($C53="",$B$2="",$D$2=0),0,IF(BE$3&lt;0,0,N(INDEX('CURVA PREVISION'!$A$1:$KZ$3000,$C53,11+3*MIN(BE$3,$D$2-1)))))</f>
        <v/>
      </c>
      <c r="BF53" s="121">
        <f>IF(OR($C53="",$B$2="",$D$2=0),0,IF(BF$3&lt;0,0,N(INDEX('CURVA PREVISION'!$A$1:$KZ$3000,$C53,11+3*MIN(BF$3,$D$2-1)))))</f>
        <v/>
      </c>
      <c r="BG53" s="121">
        <f>IF(OR($C53="",$B$2="",$D$2=0),0,IF(BG$3&lt;0,0,N(INDEX('CURVA PREVISION'!$A$1:$KZ$3000,$C53,11+3*MIN(BG$3,$D$2-1)))))</f>
        <v/>
      </c>
      <c r="BH53" s="121">
        <f>IF(OR($C53="",$B$2="",$D$2=0),0,IF(BH$3&lt;0,0,N(INDEX('CURVA PREVISION'!$A$1:$KZ$3000,$C53,11+3*MIN(BH$3,$D$2-1)))))</f>
        <v/>
      </c>
      <c r="BI53" s="121">
        <f>IF(OR($C53="",$B$2="",$D$2=0),0,IF(BI$3&lt;0,0,N(INDEX('CURVA PREVISION'!$A$1:$KZ$3000,$C53,11+3*MIN(BI$3,$D$2-1)))))</f>
        <v/>
      </c>
      <c r="BJ53" s="121">
        <f>IF(OR($C53="",$B$2="",$D$2=0),0,IF(BJ$3&lt;0,0,N(INDEX('CURVA PREVISION'!$A$1:$KZ$3000,$C53,11+3*MIN(BJ$3,$D$2-1)))))</f>
        <v/>
      </c>
      <c r="BK53" s="121">
        <f>IF(OR($C53="",$B$2="",$D$2=0),0,IF(BK$3&lt;0,0,N(INDEX('CURVA PREVISION'!$A$1:$KZ$3000,$C53,11+3*MIN(BK$3,$D$2-1)))))</f>
        <v/>
      </c>
      <c r="BL53" s="121">
        <f>IF(OR($C53="",$B$2="",$D$2=0),0,IF(BL$3&lt;0,0,N(INDEX('CURVA PREVISION'!$A$1:$KZ$3000,$C53,11+3*MIN(BL$3,$D$2-1)))))</f>
        <v/>
      </c>
      <c r="BM53" s="121">
        <f>IF(OR($C53="",$B$2="",$D$2=0),0,IF(BM$3&lt;0,0,N(INDEX('CURVA PREVISION'!$A$1:$KZ$3000,$C53,11+3*MIN(BM$3,$D$2-1)))))</f>
        <v/>
      </c>
      <c r="BN53" s="121">
        <f>IF(OR($C53="",$B$2="",$D$2=0),0,IF(BN$3&lt;0,0,N(INDEX('CURVA PREVISION'!$A$1:$KZ$3000,$C53,11+3*MIN(BN$3,$D$2-1)))))</f>
        <v/>
      </c>
      <c r="BO53" s="121">
        <f>IF(OR($C53="",$B$2="",$D$2=0),0,IF(BO$3&lt;0,0,N(INDEX('CURVA PREVISION'!$A$1:$KZ$3000,$C53,11+3*MIN(BO$3,$D$2-1)))))</f>
        <v/>
      </c>
      <c r="BP53" s="121">
        <f>IF(OR($C53="",$B$2="",$D$2=0),0,IF(BP$3&lt;0,0,N(INDEX('CURVA PREVISION'!$A$1:$KZ$3000,$C53,11+3*MIN(BP$3,$D$2-1)))))</f>
        <v/>
      </c>
      <c r="BQ53" s="121">
        <f>IF(OR($C53="",$B$2="",$D$2=0),0,IF(BQ$3&lt;0,0,N(INDEX('CURVA PREVISION'!$A$1:$KZ$3000,$C53,11+3*MIN(BQ$3,$D$2-1)))))</f>
        <v/>
      </c>
      <c r="BR53" s="121">
        <f>IF(OR($C53="",$B$2="",$D$2=0),0,IF(BR$3&lt;0,0,N(INDEX('CURVA PREVISION'!$A$1:$KZ$3000,$C53,11+3*MIN(BR$3,$D$2-1)))))</f>
        <v/>
      </c>
      <c r="BS53" s="121">
        <f>IF(OR($C53="",$B$2="",$D$2=0),0,IF(BS$3&lt;0,0,N(INDEX('CURVA PREVISION'!$A$1:$KZ$3000,$C53,11+3*MIN(BS$3,$D$2-1)))))</f>
        <v/>
      </c>
      <c r="BT53" s="121">
        <f>IF(OR($C53="",$B$2="",$D$2=0),0,IF(BT$3&lt;0,0,N(INDEX('CURVA PREVISION'!$A$1:$KZ$3000,$C53,11+3*MIN(BT$3,$D$2-1)))))</f>
        <v/>
      </c>
      <c r="BU53" s="121">
        <f>IF(OR($C53="",$B$2="",$D$2=0),0,IF(BU$3&lt;0,0,N(INDEX('CURVA PREVISION'!$A$1:$KZ$3000,$C53,11+3*MIN(BU$3,$D$2-1)))))</f>
        <v/>
      </c>
      <c r="BV53" s="121">
        <f>IF(OR($C53="",$B$2="",$D$2=0),0,IF(BV$3&lt;0,0,N(INDEX('CURVA PREVISION'!$A$1:$KZ$3000,$C53,11+3*MIN(BV$3,$D$2-1)))))</f>
        <v/>
      </c>
      <c r="BW53" s="121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8">
        <f>IFERROR(MATCH(A54,'CURVA PREVISION'!$B$1:$B$3000,0),"")</f>
        <v/>
      </c>
      <c r="D54" s="121">
        <f>IF(OR($C54="",$B$2="",$D$2=0),0,IF(D$3&lt;0,0,N(INDEX('CURVA PREVISION'!$A$1:$KZ$3000,$C54,11+3*MIN(D$3,$D$2-1)))))</f>
        <v/>
      </c>
      <c r="E54" s="121">
        <f>IF(OR($C54="",$B$2="",$D$2=0),0,IF(E$3&lt;0,0,N(INDEX('CURVA PREVISION'!$A$1:$KZ$3000,$C54,11+3*MIN(E$3,$D$2-1)))))</f>
        <v/>
      </c>
      <c r="F54" s="121">
        <f>IF(OR($C54="",$B$2="",$D$2=0),0,IF(F$3&lt;0,0,N(INDEX('CURVA PREVISION'!$A$1:$KZ$3000,$C54,11+3*MIN(F$3,$D$2-1)))))</f>
        <v/>
      </c>
      <c r="G54" s="121">
        <f>IF(OR($C54="",$B$2="",$D$2=0),0,IF(G$3&lt;0,0,N(INDEX('CURVA PREVISION'!$A$1:$KZ$3000,$C54,11+3*MIN(G$3,$D$2-1)))))</f>
        <v/>
      </c>
      <c r="H54" s="121">
        <f>IF(OR($C54="",$B$2="",$D$2=0),0,IF(H$3&lt;0,0,N(INDEX('CURVA PREVISION'!$A$1:$KZ$3000,$C54,11+3*MIN(H$3,$D$2-1)))))</f>
        <v/>
      </c>
      <c r="I54" s="121">
        <f>IF(OR($C54="",$B$2="",$D$2=0),0,IF(I$3&lt;0,0,N(INDEX('CURVA PREVISION'!$A$1:$KZ$3000,$C54,11+3*MIN(I$3,$D$2-1)))))</f>
        <v/>
      </c>
      <c r="J54" s="121">
        <f>IF(OR($C54="",$B$2="",$D$2=0),0,IF(J$3&lt;0,0,N(INDEX('CURVA PREVISION'!$A$1:$KZ$3000,$C54,11+3*MIN(J$3,$D$2-1)))))</f>
        <v/>
      </c>
      <c r="K54" s="121">
        <f>IF(OR($C54="",$B$2="",$D$2=0),0,IF(K$3&lt;0,0,N(INDEX('CURVA PREVISION'!$A$1:$KZ$3000,$C54,11+3*MIN(K$3,$D$2-1)))))</f>
        <v/>
      </c>
      <c r="L54" s="121">
        <f>IF(OR($C54="",$B$2="",$D$2=0),0,IF(L$3&lt;0,0,N(INDEX('CURVA PREVISION'!$A$1:$KZ$3000,$C54,11+3*MIN(L$3,$D$2-1)))))</f>
        <v/>
      </c>
      <c r="M54" s="121">
        <f>IF(OR($C54="",$B$2="",$D$2=0),0,IF(M$3&lt;0,0,N(INDEX('CURVA PREVISION'!$A$1:$KZ$3000,$C54,11+3*MIN(M$3,$D$2-1)))))</f>
        <v/>
      </c>
      <c r="N54" s="121">
        <f>IF(OR($C54="",$B$2="",$D$2=0),0,IF(N$3&lt;0,0,N(INDEX('CURVA PREVISION'!$A$1:$KZ$3000,$C54,11+3*MIN(N$3,$D$2-1)))))</f>
        <v/>
      </c>
      <c r="O54" s="121">
        <f>IF(OR($C54="",$B$2="",$D$2=0),0,IF(O$3&lt;0,0,N(INDEX('CURVA PREVISION'!$A$1:$KZ$3000,$C54,11+3*MIN(O$3,$D$2-1)))))</f>
        <v/>
      </c>
      <c r="P54" s="121">
        <f>IF(OR($C54="",$B$2="",$D$2=0),0,IF(P$3&lt;0,0,N(INDEX('CURVA PREVISION'!$A$1:$KZ$3000,$C54,11+3*MIN(P$3,$D$2-1)))))</f>
        <v/>
      </c>
      <c r="Q54" s="121">
        <f>IF(OR($C54="",$B$2="",$D$2=0),0,IF(Q$3&lt;0,0,N(INDEX('CURVA PREVISION'!$A$1:$KZ$3000,$C54,11+3*MIN(Q$3,$D$2-1)))))</f>
        <v/>
      </c>
      <c r="R54" s="121">
        <f>IF(OR($C54="",$B$2="",$D$2=0),0,IF(R$3&lt;0,0,N(INDEX('CURVA PREVISION'!$A$1:$KZ$3000,$C54,11+3*MIN(R$3,$D$2-1)))))</f>
        <v/>
      </c>
      <c r="S54" s="121">
        <f>IF(OR($C54="",$B$2="",$D$2=0),0,IF(S$3&lt;0,0,N(INDEX('CURVA PREVISION'!$A$1:$KZ$3000,$C54,11+3*MIN(S$3,$D$2-1)))))</f>
        <v/>
      </c>
      <c r="T54" s="121">
        <f>IF(OR($C54="",$B$2="",$D$2=0),0,IF(T$3&lt;0,0,N(INDEX('CURVA PREVISION'!$A$1:$KZ$3000,$C54,11+3*MIN(T$3,$D$2-1)))))</f>
        <v/>
      </c>
      <c r="U54" s="121">
        <f>IF(OR($C54="",$B$2="",$D$2=0),0,IF(U$3&lt;0,0,N(INDEX('CURVA PREVISION'!$A$1:$KZ$3000,$C54,11+3*MIN(U$3,$D$2-1)))))</f>
        <v/>
      </c>
      <c r="V54" s="121">
        <f>IF(OR($C54="",$B$2="",$D$2=0),0,IF(V$3&lt;0,0,N(INDEX('CURVA PREVISION'!$A$1:$KZ$3000,$C54,11+3*MIN(V$3,$D$2-1)))))</f>
        <v/>
      </c>
      <c r="W54" s="121">
        <f>IF(OR($C54="",$B$2="",$D$2=0),0,IF(W$3&lt;0,0,N(INDEX('CURVA PREVISION'!$A$1:$KZ$3000,$C54,11+3*MIN(W$3,$D$2-1)))))</f>
        <v/>
      </c>
      <c r="X54" s="121">
        <f>IF(OR($C54="",$B$2="",$D$2=0),0,IF(X$3&lt;0,0,N(INDEX('CURVA PREVISION'!$A$1:$KZ$3000,$C54,11+3*MIN(X$3,$D$2-1)))))</f>
        <v/>
      </c>
      <c r="Y54" s="121">
        <f>IF(OR($C54="",$B$2="",$D$2=0),0,IF(Y$3&lt;0,0,N(INDEX('CURVA PREVISION'!$A$1:$KZ$3000,$C54,11+3*MIN(Y$3,$D$2-1)))))</f>
        <v/>
      </c>
      <c r="Z54" s="121">
        <f>IF(OR($C54="",$B$2="",$D$2=0),0,IF(Z$3&lt;0,0,N(INDEX('CURVA PREVISION'!$A$1:$KZ$3000,$C54,11+3*MIN(Z$3,$D$2-1)))))</f>
        <v/>
      </c>
      <c r="AA54" s="121">
        <f>IF(OR($C54="",$B$2="",$D$2=0),0,IF(AA$3&lt;0,0,N(INDEX('CURVA PREVISION'!$A$1:$KZ$3000,$C54,11+3*MIN(AA$3,$D$2-1)))))</f>
        <v/>
      </c>
      <c r="AB54" s="121">
        <f>IF(OR($C54="",$B$2="",$D$2=0),0,IF(AB$3&lt;0,0,N(INDEX('CURVA PREVISION'!$A$1:$KZ$3000,$C54,11+3*MIN(AB$3,$D$2-1)))))</f>
        <v/>
      </c>
      <c r="AC54" s="121">
        <f>IF(OR($C54="",$B$2="",$D$2=0),0,IF(AC$3&lt;0,0,N(INDEX('CURVA PREVISION'!$A$1:$KZ$3000,$C54,11+3*MIN(AC$3,$D$2-1)))))</f>
        <v/>
      </c>
      <c r="AD54" s="121">
        <f>IF(OR($C54="",$B$2="",$D$2=0),0,IF(AD$3&lt;0,0,N(INDEX('CURVA PREVISION'!$A$1:$KZ$3000,$C54,11+3*MIN(AD$3,$D$2-1)))))</f>
        <v/>
      </c>
      <c r="AE54" s="121">
        <f>IF(OR($C54="",$B$2="",$D$2=0),0,IF(AE$3&lt;0,0,N(INDEX('CURVA PREVISION'!$A$1:$KZ$3000,$C54,11+3*MIN(AE$3,$D$2-1)))))</f>
        <v/>
      </c>
      <c r="AF54" s="121">
        <f>IF(OR($C54="",$B$2="",$D$2=0),0,IF(AF$3&lt;0,0,N(INDEX('CURVA PREVISION'!$A$1:$KZ$3000,$C54,11+3*MIN(AF$3,$D$2-1)))))</f>
        <v/>
      </c>
      <c r="AG54" s="121">
        <f>IF(OR($C54="",$B$2="",$D$2=0),0,IF(AG$3&lt;0,0,N(INDEX('CURVA PREVISION'!$A$1:$KZ$3000,$C54,11+3*MIN(AG$3,$D$2-1)))))</f>
        <v/>
      </c>
      <c r="AH54" s="121">
        <f>IF(OR($C54="",$B$2="",$D$2=0),0,IF(AH$3&lt;0,0,N(INDEX('CURVA PREVISION'!$A$1:$KZ$3000,$C54,11+3*MIN(AH$3,$D$2-1)))))</f>
        <v/>
      </c>
      <c r="AI54" s="121">
        <f>IF(OR($C54="",$B$2="",$D$2=0),0,IF(AI$3&lt;0,0,N(INDEX('CURVA PREVISION'!$A$1:$KZ$3000,$C54,11+3*MIN(AI$3,$D$2-1)))))</f>
        <v/>
      </c>
      <c r="AJ54" s="121">
        <f>IF(OR($C54="",$B$2="",$D$2=0),0,IF(AJ$3&lt;0,0,N(INDEX('CURVA PREVISION'!$A$1:$KZ$3000,$C54,11+3*MIN(AJ$3,$D$2-1)))))</f>
        <v/>
      </c>
      <c r="AK54" s="121">
        <f>IF(OR($C54="",$B$2="",$D$2=0),0,IF(AK$3&lt;0,0,N(INDEX('CURVA PREVISION'!$A$1:$KZ$3000,$C54,11+3*MIN(AK$3,$D$2-1)))))</f>
        <v/>
      </c>
      <c r="AL54" s="121">
        <f>IF(OR($C54="",$B$2="",$D$2=0),0,IF(AL$3&lt;0,0,N(INDEX('CURVA PREVISION'!$A$1:$KZ$3000,$C54,11+3*MIN(AL$3,$D$2-1)))))</f>
        <v/>
      </c>
      <c r="AM54" s="121">
        <f>IF(OR($C54="",$B$2="",$D$2=0),0,IF(AM$3&lt;0,0,N(INDEX('CURVA PREVISION'!$A$1:$KZ$3000,$C54,11+3*MIN(AM$3,$D$2-1)))))</f>
        <v/>
      </c>
      <c r="AN54" s="121">
        <f>IF(OR($C54="",$B$2="",$D$2=0),0,IF(AN$3&lt;0,0,N(INDEX('CURVA PREVISION'!$A$1:$KZ$3000,$C54,11+3*MIN(AN$3,$D$2-1)))))</f>
        <v/>
      </c>
      <c r="AO54" s="121">
        <f>IF(OR($C54="",$B$2="",$D$2=0),0,IF(AO$3&lt;0,0,N(INDEX('CURVA PREVISION'!$A$1:$KZ$3000,$C54,11+3*MIN(AO$3,$D$2-1)))))</f>
        <v/>
      </c>
      <c r="AP54" s="121">
        <f>IF(OR($C54="",$B$2="",$D$2=0),0,IF(AP$3&lt;0,0,N(INDEX('CURVA PREVISION'!$A$1:$KZ$3000,$C54,11+3*MIN(AP$3,$D$2-1)))))</f>
        <v/>
      </c>
      <c r="AQ54" s="121">
        <f>IF(OR($C54="",$B$2="",$D$2=0),0,IF(AQ$3&lt;0,0,N(INDEX('CURVA PREVISION'!$A$1:$KZ$3000,$C54,11+3*MIN(AQ$3,$D$2-1)))))</f>
        <v/>
      </c>
      <c r="AR54" s="121">
        <f>IF(OR($C54="",$B$2="",$D$2=0),0,IF(AR$3&lt;0,0,N(INDEX('CURVA PREVISION'!$A$1:$KZ$3000,$C54,11+3*MIN(AR$3,$D$2-1)))))</f>
        <v/>
      </c>
      <c r="AS54" s="121">
        <f>IF(OR($C54="",$B$2="",$D$2=0),0,IF(AS$3&lt;0,0,N(INDEX('CURVA PREVISION'!$A$1:$KZ$3000,$C54,11+3*MIN(AS$3,$D$2-1)))))</f>
        <v/>
      </c>
      <c r="AT54" s="121">
        <f>IF(OR($C54="",$B$2="",$D$2=0),0,IF(AT$3&lt;0,0,N(INDEX('CURVA PREVISION'!$A$1:$KZ$3000,$C54,11+3*MIN(AT$3,$D$2-1)))))</f>
        <v/>
      </c>
      <c r="AU54" s="121">
        <f>IF(OR($C54="",$B$2="",$D$2=0),0,IF(AU$3&lt;0,0,N(INDEX('CURVA PREVISION'!$A$1:$KZ$3000,$C54,11+3*MIN(AU$3,$D$2-1)))))</f>
        <v/>
      </c>
      <c r="AV54" s="121">
        <f>IF(OR($C54="",$B$2="",$D$2=0),0,IF(AV$3&lt;0,0,N(INDEX('CURVA PREVISION'!$A$1:$KZ$3000,$C54,11+3*MIN(AV$3,$D$2-1)))))</f>
        <v/>
      </c>
      <c r="AW54" s="121">
        <f>IF(OR($C54="",$B$2="",$D$2=0),0,IF(AW$3&lt;0,0,N(INDEX('CURVA PREVISION'!$A$1:$KZ$3000,$C54,11+3*MIN(AW$3,$D$2-1)))))</f>
        <v/>
      </c>
      <c r="AX54" s="121">
        <f>IF(OR($C54="",$B$2="",$D$2=0),0,IF(AX$3&lt;0,0,N(INDEX('CURVA PREVISION'!$A$1:$KZ$3000,$C54,11+3*MIN(AX$3,$D$2-1)))))</f>
        <v/>
      </c>
      <c r="AY54" s="121">
        <f>IF(OR($C54="",$B$2="",$D$2=0),0,IF(AY$3&lt;0,0,N(INDEX('CURVA PREVISION'!$A$1:$KZ$3000,$C54,11+3*MIN(AY$3,$D$2-1)))))</f>
        <v/>
      </c>
      <c r="AZ54" s="121">
        <f>IF(OR($C54="",$B$2="",$D$2=0),0,IF(AZ$3&lt;0,0,N(INDEX('CURVA PREVISION'!$A$1:$KZ$3000,$C54,11+3*MIN(AZ$3,$D$2-1)))))</f>
        <v/>
      </c>
      <c r="BA54" s="121">
        <f>IF(OR($C54="",$B$2="",$D$2=0),0,IF(BA$3&lt;0,0,N(INDEX('CURVA PREVISION'!$A$1:$KZ$3000,$C54,11+3*MIN(BA$3,$D$2-1)))))</f>
        <v/>
      </c>
      <c r="BB54" s="121">
        <f>IF(OR($C54="",$B$2="",$D$2=0),0,IF(BB$3&lt;0,0,N(INDEX('CURVA PREVISION'!$A$1:$KZ$3000,$C54,11+3*MIN(BB$3,$D$2-1)))))</f>
        <v/>
      </c>
      <c r="BC54" s="121">
        <f>IF(OR($C54="",$B$2="",$D$2=0),0,IF(BC$3&lt;0,0,N(INDEX('CURVA PREVISION'!$A$1:$KZ$3000,$C54,11+3*MIN(BC$3,$D$2-1)))))</f>
        <v/>
      </c>
      <c r="BD54" s="121">
        <f>IF(OR($C54="",$B$2="",$D$2=0),0,IF(BD$3&lt;0,0,N(INDEX('CURVA PREVISION'!$A$1:$KZ$3000,$C54,11+3*MIN(BD$3,$D$2-1)))))</f>
        <v/>
      </c>
      <c r="BE54" s="121">
        <f>IF(OR($C54="",$B$2="",$D$2=0),0,IF(BE$3&lt;0,0,N(INDEX('CURVA PREVISION'!$A$1:$KZ$3000,$C54,11+3*MIN(BE$3,$D$2-1)))))</f>
        <v/>
      </c>
      <c r="BF54" s="121">
        <f>IF(OR($C54="",$B$2="",$D$2=0),0,IF(BF$3&lt;0,0,N(INDEX('CURVA PREVISION'!$A$1:$KZ$3000,$C54,11+3*MIN(BF$3,$D$2-1)))))</f>
        <v/>
      </c>
      <c r="BG54" s="121">
        <f>IF(OR($C54="",$B$2="",$D$2=0),0,IF(BG$3&lt;0,0,N(INDEX('CURVA PREVISION'!$A$1:$KZ$3000,$C54,11+3*MIN(BG$3,$D$2-1)))))</f>
        <v/>
      </c>
      <c r="BH54" s="121">
        <f>IF(OR($C54="",$B$2="",$D$2=0),0,IF(BH$3&lt;0,0,N(INDEX('CURVA PREVISION'!$A$1:$KZ$3000,$C54,11+3*MIN(BH$3,$D$2-1)))))</f>
        <v/>
      </c>
      <c r="BI54" s="121">
        <f>IF(OR($C54="",$B$2="",$D$2=0),0,IF(BI$3&lt;0,0,N(INDEX('CURVA PREVISION'!$A$1:$KZ$3000,$C54,11+3*MIN(BI$3,$D$2-1)))))</f>
        <v/>
      </c>
      <c r="BJ54" s="121">
        <f>IF(OR($C54="",$B$2="",$D$2=0),0,IF(BJ$3&lt;0,0,N(INDEX('CURVA PREVISION'!$A$1:$KZ$3000,$C54,11+3*MIN(BJ$3,$D$2-1)))))</f>
        <v/>
      </c>
      <c r="BK54" s="121">
        <f>IF(OR($C54="",$B$2="",$D$2=0),0,IF(BK$3&lt;0,0,N(INDEX('CURVA PREVISION'!$A$1:$KZ$3000,$C54,11+3*MIN(BK$3,$D$2-1)))))</f>
        <v/>
      </c>
      <c r="BL54" s="121">
        <f>IF(OR($C54="",$B$2="",$D$2=0),0,IF(BL$3&lt;0,0,N(INDEX('CURVA PREVISION'!$A$1:$KZ$3000,$C54,11+3*MIN(BL$3,$D$2-1)))))</f>
        <v/>
      </c>
      <c r="BM54" s="121">
        <f>IF(OR($C54="",$B$2="",$D$2=0),0,IF(BM$3&lt;0,0,N(INDEX('CURVA PREVISION'!$A$1:$KZ$3000,$C54,11+3*MIN(BM$3,$D$2-1)))))</f>
        <v/>
      </c>
      <c r="BN54" s="121">
        <f>IF(OR($C54="",$B$2="",$D$2=0),0,IF(BN$3&lt;0,0,N(INDEX('CURVA PREVISION'!$A$1:$KZ$3000,$C54,11+3*MIN(BN$3,$D$2-1)))))</f>
        <v/>
      </c>
      <c r="BO54" s="121">
        <f>IF(OR($C54="",$B$2="",$D$2=0),0,IF(BO$3&lt;0,0,N(INDEX('CURVA PREVISION'!$A$1:$KZ$3000,$C54,11+3*MIN(BO$3,$D$2-1)))))</f>
        <v/>
      </c>
      <c r="BP54" s="121">
        <f>IF(OR($C54="",$B$2="",$D$2=0),0,IF(BP$3&lt;0,0,N(INDEX('CURVA PREVISION'!$A$1:$KZ$3000,$C54,11+3*MIN(BP$3,$D$2-1)))))</f>
        <v/>
      </c>
      <c r="BQ54" s="121">
        <f>IF(OR($C54="",$B$2="",$D$2=0),0,IF(BQ$3&lt;0,0,N(INDEX('CURVA PREVISION'!$A$1:$KZ$3000,$C54,11+3*MIN(BQ$3,$D$2-1)))))</f>
        <v/>
      </c>
      <c r="BR54" s="121">
        <f>IF(OR($C54="",$B$2="",$D$2=0),0,IF(BR$3&lt;0,0,N(INDEX('CURVA PREVISION'!$A$1:$KZ$3000,$C54,11+3*MIN(BR$3,$D$2-1)))))</f>
        <v/>
      </c>
      <c r="BS54" s="121">
        <f>IF(OR($C54="",$B$2="",$D$2=0),0,IF(BS$3&lt;0,0,N(INDEX('CURVA PREVISION'!$A$1:$KZ$3000,$C54,11+3*MIN(BS$3,$D$2-1)))))</f>
        <v/>
      </c>
      <c r="BT54" s="121">
        <f>IF(OR($C54="",$B$2="",$D$2=0),0,IF(BT$3&lt;0,0,N(INDEX('CURVA PREVISION'!$A$1:$KZ$3000,$C54,11+3*MIN(BT$3,$D$2-1)))))</f>
        <v/>
      </c>
      <c r="BU54" s="121">
        <f>IF(OR($C54="",$B$2="",$D$2=0),0,IF(BU$3&lt;0,0,N(INDEX('CURVA PREVISION'!$A$1:$KZ$3000,$C54,11+3*MIN(BU$3,$D$2-1)))))</f>
        <v/>
      </c>
      <c r="BV54" s="121">
        <f>IF(OR($C54="",$B$2="",$D$2=0),0,IF(BV$3&lt;0,0,N(INDEX('CURVA PREVISION'!$A$1:$KZ$3000,$C54,11+3*MIN(BV$3,$D$2-1)))))</f>
        <v/>
      </c>
      <c r="BW54" s="121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8">
        <f>IFERROR(MATCH(A55,'CURVA PREVISION'!$B$1:$B$3000,0),"")</f>
        <v/>
      </c>
      <c r="D55" s="121">
        <f>IF(OR($C55="",$B$2="",$D$2=0),0,IF(D$3&lt;0,0,N(INDEX('CURVA PREVISION'!$A$1:$KZ$3000,$C55,11+3*MIN(D$3,$D$2-1)))))</f>
        <v/>
      </c>
      <c r="E55" s="121">
        <f>IF(OR($C55="",$B$2="",$D$2=0),0,IF(E$3&lt;0,0,N(INDEX('CURVA PREVISION'!$A$1:$KZ$3000,$C55,11+3*MIN(E$3,$D$2-1)))))</f>
        <v/>
      </c>
      <c r="F55" s="121">
        <f>IF(OR($C55="",$B$2="",$D$2=0),0,IF(F$3&lt;0,0,N(INDEX('CURVA PREVISION'!$A$1:$KZ$3000,$C55,11+3*MIN(F$3,$D$2-1)))))</f>
        <v/>
      </c>
      <c r="G55" s="121">
        <f>IF(OR($C55="",$B$2="",$D$2=0),0,IF(G$3&lt;0,0,N(INDEX('CURVA PREVISION'!$A$1:$KZ$3000,$C55,11+3*MIN(G$3,$D$2-1)))))</f>
        <v/>
      </c>
      <c r="H55" s="121">
        <f>IF(OR($C55="",$B$2="",$D$2=0),0,IF(H$3&lt;0,0,N(INDEX('CURVA PREVISION'!$A$1:$KZ$3000,$C55,11+3*MIN(H$3,$D$2-1)))))</f>
        <v/>
      </c>
      <c r="I55" s="121">
        <f>IF(OR($C55="",$B$2="",$D$2=0),0,IF(I$3&lt;0,0,N(INDEX('CURVA PREVISION'!$A$1:$KZ$3000,$C55,11+3*MIN(I$3,$D$2-1)))))</f>
        <v/>
      </c>
      <c r="J55" s="121">
        <f>IF(OR($C55="",$B$2="",$D$2=0),0,IF(J$3&lt;0,0,N(INDEX('CURVA PREVISION'!$A$1:$KZ$3000,$C55,11+3*MIN(J$3,$D$2-1)))))</f>
        <v/>
      </c>
      <c r="K55" s="121">
        <f>IF(OR($C55="",$B$2="",$D$2=0),0,IF(K$3&lt;0,0,N(INDEX('CURVA PREVISION'!$A$1:$KZ$3000,$C55,11+3*MIN(K$3,$D$2-1)))))</f>
        <v/>
      </c>
      <c r="L55" s="121">
        <f>IF(OR($C55="",$B$2="",$D$2=0),0,IF(L$3&lt;0,0,N(INDEX('CURVA PREVISION'!$A$1:$KZ$3000,$C55,11+3*MIN(L$3,$D$2-1)))))</f>
        <v/>
      </c>
      <c r="M55" s="121">
        <f>IF(OR($C55="",$B$2="",$D$2=0),0,IF(M$3&lt;0,0,N(INDEX('CURVA PREVISION'!$A$1:$KZ$3000,$C55,11+3*MIN(M$3,$D$2-1)))))</f>
        <v/>
      </c>
      <c r="N55" s="121">
        <f>IF(OR($C55="",$B$2="",$D$2=0),0,IF(N$3&lt;0,0,N(INDEX('CURVA PREVISION'!$A$1:$KZ$3000,$C55,11+3*MIN(N$3,$D$2-1)))))</f>
        <v/>
      </c>
      <c r="O55" s="121">
        <f>IF(OR($C55="",$B$2="",$D$2=0),0,IF(O$3&lt;0,0,N(INDEX('CURVA PREVISION'!$A$1:$KZ$3000,$C55,11+3*MIN(O$3,$D$2-1)))))</f>
        <v/>
      </c>
      <c r="P55" s="121">
        <f>IF(OR($C55="",$B$2="",$D$2=0),0,IF(P$3&lt;0,0,N(INDEX('CURVA PREVISION'!$A$1:$KZ$3000,$C55,11+3*MIN(P$3,$D$2-1)))))</f>
        <v/>
      </c>
      <c r="Q55" s="121">
        <f>IF(OR($C55="",$B$2="",$D$2=0),0,IF(Q$3&lt;0,0,N(INDEX('CURVA PREVISION'!$A$1:$KZ$3000,$C55,11+3*MIN(Q$3,$D$2-1)))))</f>
        <v/>
      </c>
      <c r="R55" s="121">
        <f>IF(OR($C55="",$B$2="",$D$2=0),0,IF(R$3&lt;0,0,N(INDEX('CURVA PREVISION'!$A$1:$KZ$3000,$C55,11+3*MIN(R$3,$D$2-1)))))</f>
        <v/>
      </c>
      <c r="S55" s="121">
        <f>IF(OR($C55="",$B$2="",$D$2=0),0,IF(S$3&lt;0,0,N(INDEX('CURVA PREVISION'!$A$1:$KZ$3000,$C55,11+3*MIN(S$3,$D$2-1)))))</f>
        <v/>
      </c>
      <c r="T55" s="121">
        <f>IF(OR($C55="",$B$2="",$D$2=0),0,IF(T$3&lt;0,0,N(INDEX('CURVA PREVISION'!$A$1:$KZ$3000,$C55,11+3*MIN(T$3,$D$2-1)))))</f>
        <v/>
      </c>
      <c r="U55" s="121">
        <f>IF(OR($C55="",$B$2="",$D$2=0),0,IF(U$3&lt;0,0,N(INDEX('CURVA PREVISION'!$A$1:$KZ$3000,$C55,11+3*MIN(U$3,$D$2-1)))))</f>
        <v/>
      </c>
      <c r="V55" s="121">
        <f>IF(OR($C55="",$B$2="",$D$2=0),0,IF(V$3&lt;0,0,N(INDEX('CURVA PREVISION'!$A$1:$KZ$3000,$C55,11+3*MIN(V$3,$D$2-1)))))</f>
        <v/>
      </c>
      <c r="W55" s="121">
        <f>IF(OR($C55="",$B$2="",$D$2=0),0,IF(W$3&lt;0,0,N(INDEX('CURVA PREVISION'!$A$1:$KZ$3000,$C55,11+3*MIN(W$3,$D$2-1)))))</f>
        <v/>
      </c>
      <c r="X55" s="121">
        <f>IF(OR($C55="",$B$2="",$D$2=0),0,IF(X$3&lt;0,0,N(INDEX('CURVA PREVISION'!$A$1:$KZ$3000,$C55,11+3*MIN(X$3,$D$2-1)))))</f>
        <v/>
      </c>
      <c r="Y55" s="121">
        <f>IF(OR($C55="",$B$2="",$D$2=0),0,IF(Y$3&lt;0,0,N(INDEX('CURVA PREVISION'!$A$1:$KZ$3000,$C55,11+3*MIN(Y$3,$D$2-1)))))</f>
        <v/>
      </c>
      <c r="Z55" s="121">
        <f>IF(OR($C55="",$B$2="",$D$2=0),0,IF(Z$3&lt;0,0,N(INDEX('CURVA PREVISION'!$A$1:$KZ$3000,$C55,11+3*MIN(Z$3,$D$2-1)))))</f>
        <v/>
      </c>
      <c r="AA55" s="121">
        <f>IF(OR($C55="",$B$2="",$D$2=0),0,IF(AA$3&lt;0,0,N(INDEX('CURVA PREVISION'!$A$1:$KZ$3000,$C55,11+3*MIN(AA$3,$D$2-1)))))</f>
        <v/>
      </c>
      <c r="AB55" s="121">
        <f>IF(OR($C55="",$B$2="",$D$2=0),0,IF(AB$3&lt;0,0,N(INDEX('CURVA PREVISION'!$A$1:$KZ$3000,$C55,11+3*MIN(AB$3,$D$2-1)))))</f>
        <v/>
      </c>
      <c r="AC55" s="121">
        <f>IF(OR($C55="",$B$2="",$D$2=0),0,IF(AC$3&lt;0,0,N(INDEX('CURVA PREVISION'!$A$1:$KZ$3000,$C55,11+3*MIN(AC$3,$D$2-1)))))</f>
        <v/>
      </c>
      <c r="AD55" s="121">
        <f>IF(OR($C55="",$B$2="",$D$2=0),0,IF(AD$3&lt;0,0,N(INDEX('CURVA PREVISION'!$A$1:$KZ$3000,$C55,11+3*MIN(AD$3,$D$2-1)))))</f>
        <v/>
      </c>
      <c r="AE55" s="121">
        <f>IF(OR($C55="",$B$2="",$D$2=0),0,IF(AE$3&lt;0,0,N(INDEX('CURVA PREVISION'!$A$1:$KZ$3000,$C55,11+3*MIN(AE$3,$D$2-1)))))</f>
        <v/>
      </c>
      <c r="AF55" s="121">
        <f>IF(OR($C55="",$B$2="",$D$2=0),0,IF(AF$3&lt;0,0,N(INDEX('CURVA PREVISION'!$A$1:$KZ$3000,$C55,11+3*MIN(AF$3,$D$2-1)))))</f>
        <v/>
      </c>
      <c r="AG55" s="121">
        <f>IF(OR($C55="",$B$2="",$D$2=0),0,IF(AG$3&lt;0,0,N(INDEX('CURVA PREVISION'!$A$1:$KZ$3000,$C55,11+3*MIN(AG$3,$D$2-1)))))</f>
        <v/>
      </c>
      <c r="AH55" s="121">
        <f>IF(OR($C55="",$B$2="",$D$2=0),0,IF(AH$3&lt;0,0,N(INDEX('CURVA PREVISION'!$A$1:$KZ$3000,$C55,11+3*MIN(AH$3,$D$2-1)))))</f>
        <v/>
      </c>
      <c r="AI55" s="121">
        <f>IF(OR($C55="",$B$2="",$D$2=0),0,IF(AI$3&lt;0,0,N(INDEX('CURVA PREVISION'!$A$1:$KZ$3000,$C55,11+3*MIN(AI$3,$D$2-1)))))</f>
        <v/>
      </c>
      <c r="AJ55" s="121">
        <f>IF(OR($C55="",$B$2="",$D$2=0),0,IF(AJ$3&lt;0,0,N(INDEX('CURVA PREVISION'!$A$1:$KZ$3000,$C55,11+3*MIN(AJ$3,$D$2-1)))))</f>
        <v/>
      </c>
      <c r="AK55" s="121">
        <f>IF(OR($C55="",$B$2="",$D$2=0),0,IF(AK$3&lt;0,0,N(INDEX('CURVA PREVISION'!$A$1:$KZ$3000,$C55,11+3*MIN(AK$3,$D$2-1)))))</f>
        <v/>
      </c>
      <c r="AL55" s="121">
        <f>IF(OR($C55="",$B$2="",$D$2=0),0,IF(AL$3&lt;0,0,N(INDEX('CURVA PREVISION'!$A$1:$KZ$3000,$C55,11+3*MIN(AL$3,$D$2-1)))))</f>
        <v/>
      </c>
      <c r="AM55" s="121">
        <f>IF(OR($C55="",$B$2="",$D$2=0),0,IF(AM$3&lt;0,0,N(INDEX('CURVA PREVISION'!$A$1:$KZ$3000,$C55,11+3*MIN(AM$3,$D$2-1)))))</f>
        <v/>
      </c>
      <c r="AN55" s="121">
        <f>IF(OR($C55="",$B$2="",$D$2=0),0,IF(AN$3&lt;0,0,N(INDEX('CURVA PREVISION'!$A$1:$KZ$3000,$C55,11+3*MIN(AN$3,$D$2-1)))))</f>
        <v/>
      </c>
      <c r="AO55" s="121">
        <f>IF(OR($C55="",$B$2="",$D$2=0),0,IF(AO$3&lt;0,0,N(INDEX('CURVA PREVISION'!$A$1:$KZ$3000,$C55,11+3*MIN(AO$3,$D$2-1)))))</f>
        <v/>
      </c>
      <c r="AP55" s="121">
        <f>IF(OR($C55="",$B$2="",$D$2=0),0,IF(AP$3&lt;0,0,N(INDEX('CURVA PREVISION'!$A$1:$KZ$3000,$C55,11+3*MIN(AP$3,$D$2-1)))))</f>
        <v/>
      </c>
      <c r="AQ55" s="121">
        <f>IF(OR($C55="",$B$2="",$D$2=0),0,IF(AQ$3&lt;0,0,N(INDEX('CURVA PREVISION'!$A$1:$KZ$3000,$C55,11+3*MIN(AQ$3,$D$2-1)))))</f>
        <v/>
      </c>
      <c r="AR55" s="121">
        <f>IF(OR($C55="",$B$2="",$D$2=0),0,IF(AR$3&lt;0,0,N(INDEX('CURVA PREVISION'!$A$1:$KZ$3000,$C55,11+3*MIN(AR$3,$D$2-1)))))</f>
        <v/>
      </c>
      <c r="AS55" s="121">
        <f>IF(OR($C55="",$B$2="",$D$2=0),0,IF(AS$3&lt;0,0,N(INDEX('CURVA PREVISION'!$A$1:$KZ$3000,$C55,11+3*MIN(AS$3,$D$2-1)))))</f>
        <v/>
      </c>
      <c r="AT55" s="121">
        <f>IF(OR($C55="",$B$2="",$D$2=0),0,IF(AT$3&lt;0,0,N(INDEX('CURVA PREVISION'!$A$1:$KZ$3000,$C55,11+3*MIN(AT$3,$D$2-1)))))</f>
        <v/>
      </c>
      <c r="AU55" s="121">
        <f>IF(OR($C55="",$B$2="",$D$2=0),0,IF(AU$3&lt;0,0,N(INDEX('CURVA PREVISION'!$A$1:$KZ$3000,$C55,11+3*MIN(AU$3,$D$2-1)))))</f>
        <v/>
      </c>
      <c r="AV55" s="121">
        <f>IF(OR($C55="",$B$2="",$D$2=0),0,IF(AV$3&lt;0,0,N(INDEX('CURVA PREVISION'!$A$1:$KZ$3000,$C55,11+3*MIN(AV$3,$D$2-1)))))</f>
        <v/>
      </c>
      <c r="AW55" s="121">
        <f>IF(OR($C55="",$B$2="",$D$2=0),0,IF(AW$3&lt;0,0,N(INDEX('CURVA PREVISION'!$A$1:$KZ$3000,$C55,11+3*MIN(AW$3,$D$2-1)))))</f>
        <v/>
      </c>
      <c r="AX55" s="121">
        <f>IF(OR($C55="",$B$2="",$D$2=0),0,IF(AX$3&lt;0,0,N(INDEX('CURVA PREVISION'!$A$1:$KZ$3000,$C55,11+3*MIN(AX$3,$D$2-1)))))</f>
        <v/>
      </c>
      <c r="AY55" s="121">
        <f>IF(OR($C55="",$B$2="",$D$2=0),0,IF(AY$3&lt;0,0,N(INDEX('CURVA PREVISION'!$A$1:$KZ$3000,$C55,11+3*MIN(AY$3,$D$2-1)))))</f>
        <v/>
      </c>
      <c r="AZ55" s="121">
        <f>IF(OR($C55="",$B$2="",$D$2=0),0,IF(AZ$3&lt;0,0,N(INDEX('CURVA PREVISION'!$A$1:$KZ$3000,$C55,11+3*MIN(AZ$3,$D$2-1)))))</f>
        <v/>
      </c>
      <c r="BA55" s="121">
        <f>IF(OR($C55="",$B$2="",$D$2=0),0,IF(BA$3&lt;0,0,N(INDEX('CURVA PREVISION'!$A$1:$KZ$3000,$C55,11+3*MIN(BA$3,$D$2-1)))))</f>
        <v/>
      </c>
      <c r="BB55" s="121">
        <f>IF(OR($C55="",$B$2="",$D$2=0),0,IF(BB$3&lt;0,0,N(INDEX('CURVA PREVISION'!$A$1:$KZ$3000,$C55,11+3*MIN(BB$3,$D$2-1)))))</f>
        <v/>
      </c>
      <c r="BC55" s="121">
        <f>IF(OR($C55="",$B$2="",$D$2=0),0,IF(BC$3&lt;0,0,N(INDEX('CURVA PREVISION'!$A$1:$KZ$3000,$C55,11+3*MIN(BC$3,$D$2-1)))))</f>
        <v/>
      </c>
      <c r="BD55" s="121">
        <f>IF(OR($C55="",$B$2="",$D$2=0),0,IF(BD$3&lt;0,0,N(INDEX('CURVA PREVISION'!$A$1:$KZ$3000,$C55,11+3*MIN(BD$3,$D$2-1)))))</f>
        <v/>
      </c>
      <c r="BE55" s="121">
        <f>IF(OR($C55="",$B$2="",$D$2=0),0,IF(BE$3&lt;0,0,N(INDEX('CURVA PREVISION'!$A$1:$KZ$3000,$C55,11+3*MIN(BE$3,$D$2-1)))))</f>
        <v/>
      </c>
      <c r="BF55" s="121">
        <f>IF(OR($C55="",$B$2="",$D$2=0),0,IF(BF$3&lt;0,0,N(INDEX('CURVA PREVISION'!$A$1:$KZ$3000,$C55,11+3*MIN(BF$3,$D$2-1)))))</f>
        <v/>
      </c>
      <c r="BG55" s="121">
        <f>IF(OR($C55="",$B$2="",$D$2=0),0,IF(BG$3&lt;0,0,N(INDEX('CURVA PREVISION'!$A$1:$KZ$3000,$C55,11+3*MIN(BG$3,$D$2-1)))))</f>
        <v/>
      </c>
      <c r="BH55" s="121">
        <f>IF(OR($C55="",$B$2="",$D$2=0),0,IF(BH$3&lt;0,0,N(INDEX('CURVA PREVISION'!$A$1:$KZ$3000,$C55,11+3*MIN(BH$3,$D$2-1)))))</f>
        <v/>
      </c>
      <c r="BI55" s="121">
        <f>IF(OR($C55="",$B$2="",$D$2=0),0,IF(BI$3&lt;0,0,N(INDEX('CURVA PREVISION'!$A$1:$KZ$3000,$C55,11+3*MIN(BI$3,$D$2-1)))))</f>
        <v/>
      </c>
      <c r="BJ55" s="121">
        <f>IF(OR($C55="",$B$2="",$D$2=0),0,IF(BJ$3&lt;0,0,N(INDEX('CURVA PREVISION'!$A$1:$KZ$3000,$C55,11+3*MIN(BJ$3,$D$2-1)))))</f>
        <v/>
      </c>
      <c r="BK55" s="121">
        <f>IF(OR($C55="",$B$2="",$D$2=0),0,IF(BK$3&lt;0,0,N(INDEX('CURVA PREVISION'!$A$1:$KZ$3000,$C55,11+3*MIN(BK$3,$D$2-1)))))</f>
        <v/>
      </c>
      <c r="BL55" s="121">
        <f>IF(OR($C55="",$B$2="",$D$2=0),0,IF(BL$3&lt;0,0,N(INDEX('CURVA PREVISION'!$A$1:$KZ$3000,$C55,11+3*MIN(BL$3,$D$2-1)))))</f>
        <v/>
      </c>
      <c r="BM55" s="121">
        <f>IF(OR($C55="",$B$2="",$D$2=0),0,IF(BM$3&lt;0,0,N(INDEX('CURVA PREVISION'!$A$1:$KZ$3000,$C55,11+3*MIN(BM$3,$D$2-1)))))</f>
        <v/>
      </c>
      <c r="BN55" s="121">
        <f>IF(OR($C55="",$B$2="",$D$2=0),0,IF(BN$3&lt;0,0,N(INDEX('CURVA PREVISION'!$A$1:$KZ$3000,$C55,11+3*MIN(BN$3,$D$2-1)))))</f>
        <v/>
      </c>
      <c r="BO55" s="121">
        <f>IF(OR($C55="",$B$2="",$D$2=0),0,IF(BO$3&lt;0,0,N(INDEX('CURVA PREVISION'!$A$1:$KZ$3000,$C55,11+3*MIN(BO$3,$D$2-1)))))</f>
        <v/>
      </c>
      <c r="BP55" s="121">
        <f>IF(OR($C55="",$B$2="",$D$2=0),0,IF(BP$3&lt;0,0,N(INDEX('CURVA PREVISION'!$A$1:$KZ$3000,$C55,11+3*MIN(BP$3,$D$2-1)))))</f>
        <v/>
      </c>
      <c r="BQ55" s="121">
        <f>IF(OR($C55="",$B$2="",$D$2=0),0,IF(BQ$3&lt;0,0,N(INDEX('CURVA PREVISION'!$A$1:$KZ$3000,$C55,11+3*MIN(BQ$3,$D$2-1)))))</f>
        <v/>
      </c>
      <c r="BR55" s="121">
        <f>IF(OR($C55="",$B$2="",$D$2=0),0,IF(BR$3&lt;0,0,N(INDEX('CURVA PREVISION'!$A$1:$KZ$3000,$C55,11+3*MIN(BR$3,$D$2-1)))))</f>
        <v/>
      </c>
      <c r="BS55" s="121">
        <f>IF(OR($C55="",$B$2="",$D$2=0),0,IF(BS$3&lt;0,0,N(INDEX('CURVA PREVISION'!$A$1:$KZ$3000,$C55,11+3*MIN(BS$3,$D$2-1)))))</f>
        <v/>
      </c>
      <c r="BT55" s="121">
        <f>IF(OR($C55="",$B$2="",$D$2=0),0,IF(BT$3&lt;0,0,N(INDEX('CURVA PREVISION'!$A$1:$KZ$3000,$C55,11+3*MIN(BT$3,$D$2-1)))))</f>
        <v/>
      </c>
      <c r="BU55" s="121">
        <f>IF(OR($C55="",$B$2="",$D$2=0),0,IF(BU$3&lt;0,0,N(INDEX('CURVA PREVISION'!$A$1:$KZ$3000,$C55,11+3*MIN(BU$3,$D$2-1)))))</f>
        <v/>
      </c>
      <c r="BV55" s="121">
        <f>IF(OR($C55="",$B$2="",$D$2=0),0,IF(BV$3&lt;0,0,N(INDEX('CURVA PREVISION'!$A$1:$KZ$3000,$C55,11+3*MIN(BV$3,$D$2-1)))))</f>
        <v/>
      </c>
      <c r="BW55" s="121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8">
        <f>IFERROR(MATCH(A56,'CURVA PREVISION'!$B$1:$B$3000,0),"")</f>
        <v/>
      </c>
      <c r="D56" s="121">
        <f>IF(OR($C56="",$B$2="",$D$2=0),0,IF(D$3&lt;0,0,N(INDEX('CURVA PREVISION'!$A$1:$KZ$3000,$C56,11+3*MIN(D$3,$D$2-1)))))</f>
        <v/>
      </c>
      <c r="E56" s="121">
        <f>IF(OR($C56="",$B$2="",$D$2=0),0,IF(E$3&lt;0,0,N(INDEX('CURVA PREVISION'!$A$1:$KZ$3000,$C56,11+3*MIN(E$3,$D$2-1)))))</f>
        <v/>
      </c>
      <c r="F56" s="121">
        <f>IF(OR($C56="",$B$2="",$D$2=0),0,IF(F$3&lt;0,0,N(INDEX('CURVA PREVISION'!$A$1:$KZ$3000,$C56,11+3*MIN(F$3,$D$2-1)))))</f>
        <v/>
      </c>
      <c r="G56" s="121">
        <f>IF(OR($C56="",$B$2="",$D$2=0),0,IF(G$3&lt;0,0,N(INDEX('CURVA PREVISION'!$A$1:$KZ$3000,$C56,11+3*MIN(G$3,$D$2-1)))))</f>
        <v/>
      </c>
      <c r="H56" s="121">
        <f>IF(OR($C56="",$B$2="",$D$2=0),0,IF(H$3&lt;0,0,N(INDEX('CURVA PREVISION'!$A$1:$KZ$3000,$C56,11+3*MIN(H$3,$D$2-1)))))</f>
        <v/>
      </c>
      <c r="I56" s="121">
        <f>IF(OR($C56="",$B$2="",$D$2=0),0,IF(I$3&lt;0,0,N(INDEX('CURVA PREVISION'!$A$1:$KZ$3000,$C56,11+3*MIN(I$3,$D$2-1)))))</f>
        <v/>
      </c>
      <c r="J56" s="121">
        <f>IF(OR($C56="",$B$2="",$D$2=0),0,IF(J$3&lt;0,0,N(INDEX('CURVA PREVISION'!$A$1:$KZ$3000,$C56,11+3*MIN(J$3,$D$2-1)))))</f>
        <v/>
      </c>
      <c r="K56" s="121">
        <f>IF(OR($C56="",$B$2="",$D$2=0),0,IF(K$3&lt;0,0,N(INDEX('CURVA PREVISION'!$A$1:$KZ$3000,$C56,11+3*MIN(K$3,$D$2-1)))))</f>
        <v/>
      </c>
      <c r="L56" s="121">
        <f>IF(OR($C56="",$B$2="",$D$2=0),0,IF(L$3&lt;0,0,N(INDEX('CURVA PREVISION'!$A$1:$KZ$3000,$C56,11+3*MIN(L$3,$D$2-1)))))</f>
        <v/>
      </c>
      <c r="M56" s="121">
        <f>IF(OR($C56="",$B$2="",$D$2=0),0,IF(M$3&lt;0,0,N(INDEX('CURVA PREVISION'!$A$1:$KZ$3000,$C56,11+3*MIN(M$3,$D$2-1)))))</f>
        <v/>
      </c>
      <c r="N56" s="121">
        <f>IF(OR($C56="",$B$2="",$D$2=0),0,IF(N$3&lt;0,0,N(INDEX('CURVA PREVISION'!$A$1:$KZ$3000,$C56,11+3*MIN(N$3,$D$2-1)))))</f>
        <v/>
      </c>
      <c r="O56" s="121">
        <f>IF(OR($C56="",$B$2="",$D$2=0),0,IF(O$3&lt;0,0,N(INDEX('CURVA PREVISION'!$A$1:$KZ$3000,$C56,11+3*MIN(O$3,$D$2-1)))))</f>
        <v/>
      </c>
      <c r="P56" s="121">
        <f>IF(OR($C56="",$B$2="",$D$2=0),0,IF(P$3&lt;0,0,N(INDEX('CURVA PREVISION'!$A$1:$KZ$3000,$C56,11+3*MIN(P$3,$D$2-1)))))</f>
        <v/>
      </c>
      <c r="Q56" s="121">
        <f>IF(OR($C56="",$B$2="",$D$2=0),0,IF(Q$3&lt;0,0,N(INDEX('CURVA PREVISION'!$A$1:$KZ$3000,$C56,11+3*MIN(Q$3,$D$2-1)))))</f>
        <v/>
      </c>
      <c r="R56" s="121">
        <f>IF(OR($C56="",$B$2="",$D$2=0),0,IF(R$3&lt;0,0,N(INDEX('CURVA PREVISION'!$A$1:$KZ$3000,$C56,11+3*MIN(R$3,$D$2-1)))))</f>
        <v/>
      </c>
      <c r="S56" s="121">
        <f>IF(OR($C56="",$B$2="",$D$2=0),0,IF(S$3&lt;0,0,N(INDEX('CURVA PREVISION'!$A$1:$KZ$3000,$C56,11+3*MIN(S$3,$D$2-1)))))</f>
        <v/>
      </c>
      <c r="T56" s="121">
        <f>IF(OR($C56="",$B$2="",$D$2=0),0,IF(T$3&lt;0,0,N(INDEX('CURVA PREVISION'!$A$1:$KZ$3000,$C56,11+3*MIN(T$3,$D$2-1)))))</f>
        <v/>
      </c>
      <c r="U56" s="121">
        <f>IF(OR($C56="",$B$2="",$D$2=0),0,IF(U$3&lt;0,0,N(INDEX('CURVA PREVISION'!$A$1:$KZ$3000,$C56,11+3*MIN(U$3,$D$2-1)))))</f>
        <v/>
      </c>
      <c r="V56" s="121">
        <f>IF(OR($C56="",$B$2="",$D$2=0),0,IF(V$3&lt;0,0,N(INDEX('CURVA PREVISION'!$A$1:$KZ$3000,$C56,11+3*MIN(V$3,$D$2-1)))))</f>
        <v/>
      </c>
      <c r="W56" s="121">
        <f>IF(OR($C56="",$B$2="",$D$2=0),0,IF(W$3&lt;0,0,N(INDEX('CURVA PREVISION'!$A$1:$KZ$3000,$C56,11+3*MIN(W$3,$D$2-1)))))</f>
        <v/>
      </c>
      <c r="X56" s="121">
        <f>IF(OR($C56="",$B$2="",$D$2=0),0,IF(X$3&lt;0,0,N(INDEX('CURVA PREVISION'!$A$1:$KZ$3000,$C56,11+3*MIN(X$3,$D$2-1)))))</f>
        <v/>
      </c>
      <c r="Y56" s="121">
        <f>IF(OR($C56="",$B$2="",$D$2=0),0,IF(Y$3&lt;0,0,N(INDEX('CURVA PREVISION'!$A$1:$KZ$3000,$C56,11+3*MIN(Y$3,$D$2-1)))))</f>
        <v/>
      </c>
      <c r="Z56" s="121">
        <f>IF(OR($C56="",$B$2="",$D$2=0),0,IF(Z$3&lt;0,0,N(INDEX('CURVA PREVISION'!$A$1:$KZ$3000,$C56,11+3*MIN(Z$3,$D$2-1)))))</f>
        <v/>
      </c>
      <c r="AA56" s="121">
        <f>IF(OR($C56="",$B$2="",$D$2=0),0,IF(AA$3&lt;0,0,N(INDEX('CURVA PREVISION'!$A$1:$KZ$3000,$C56,11+3*MIN(AA$3,$D$2-1)))))</f>
        <v/>
      </c>
      <c r="AB56" s="121">
        <f>IF(OR($C56="",$B$2="",$D$2=0),0,IF(AB$3&lt;0,0,N(INDEX('CURVA PREVISION'!$A$1:$KZ$3000,$C56,11+3*MIN(AB$3,$D$2-1)))))</f>
        <v/>
      </c>
      <c r="AC56" s="121">
        <f>IF(OR($C56="",$B$2="",$D$2=0),0,IF(AC$3&lt;0,0,N(INDEX('CURVA PREVISION'!$A$1:$KZ$3000,$C56,11+3*MIN(AC$3,$D$2-1)))))</f>
        <v/>
      </c>
      <c r="AD56" s="121">
        <f>IF(OR($C56="",$B$2="",$D$2=0),0,IF(AD$3&lt;0,0,N(INDEX('CURVA PREVISION'!$A$1:$KZ$3000,$C56,11+3*MIN(AD$3,$D$2-1)))))</f>
        <v/>
      </c>
      <c r="AE56" s="121">
        <f>IF(OR($C56="",$B$2="",$D$2=0),0,IF(AE$3&lt;0,0,N(INDEX('CURVA PREVISION'!$A$1:$KZ$3000,$C56,11+3*MIN(AE$3,$D$2-1)))))</f>
        <v/>
      </c>
      <c r="AF56" s="121">
        <f>IF(OR($C56="",$B$2="",$D$2=0),0,IF(AF$3&lt;0,0,N(INDEX('CURVA PREVISION'!$A$1:$KZ$3000,$C56,11+3*MIN(AF$3,$D$2-1)))))</f>
        <v/>
      </c>
      <c r="AG56" s="121">
        <f>IF(OR($C56="",$B$2="",$D$2=0),0,IF(AG$3&lt;0,0,N(INDEX('CURVA PREVISION'!$A$1:$KZ$3000,$C56,11+3*MIN(AG$3,$D$2-1)))))</f>
        <v/>
      </c>
      <c r="AH56" s="121">
        <f>IF(OR($C56="",$B$2="",$D$2=0),0,IF(AH$3&lt;0,0,N(INDEX('CURVA PREVISION'!$A$1:$KZ$3000,$C56,11+3*MIN(AH$3,$D$2-1)))))</f>
        <v/>
      </c>
      <c r="AI56" s="121">
        <f>IF(OR($C56="",$B$2="",$D$2=0),0,IF(AI$3&lt;0,0,N(INDEX('CURVA PREVISION'!$A$1:$KZ$3000,$C56,11+3*MIN(AI$3,$D$2-1)))))</f>
        <v/>
      </c>
      <c r="AJ56" s="121">
        <f>IF(OR($C56="",$B$2="",$D$2=0),0,IF(AJ$3&lt;0,0,N(INDEX('CURVA PREVISION'!$A$1:$KZ$3000,$C56,11+3*MIN(AJ$3,$D$2-1)))))</f>
        <v/>
      </c>
      <c r="AK56" s="121">
        <f>IF(OR($C56="",$B$2="",$D$2=0),0,IF(AK$3&lt;0,0,N(INDEX('CURVA PREVISION'!$A$1:$KZ$3000,$C56,11+3*MIN(AK$3,$D$2-1)))))</f>
        <v/>
      </c>
      <c r="AL56" s="121">
        <f>IF(OR($C56="",$B$2="",$D$2=0),0,IF(AL$3&lt;0,0,N(INDEX('CURVA PREVISION'!$A$1:$KZ$3000,$C56,11+3*MIN(AL$3,$D$2-1)))))</f>
        <v/>
      </c>
      <c r="AM56" s="121">
        <f>IF(OR($C56="",$B$2="",$D$2=0),0,IF(AM$3&lt;0,0,N(INDEX('CURVA PREVISION'!$A$1:$KZ$3000,$C56,11+3*MIN(AM$3,$D$2-1)))))</f>
        <v/>
      </c>
      <c r="AN56" s="121">
        <f>IF(OR($C56="",$B$2="",$D$2=0),0,IF(AN$3&lt;0,0,N(INDEX('CURVA PREVISION'!$A$1:$KZ$3000,$C56,11+3*MIN(AN$3,$D$2-1)))))</f>
        <v/>
      </c>
      <c r="AO56" s="121">
        <f>IF(OR($C56="",$B$2="",$D$2=0),0,IF(AO$3&lt;0,0,N(INDEX('CURVA PREVISION'!$A$1:$KZ$3000,$C56,11+3*MIN(AO$3,$D$2-1)))))</f>
        <v/>
      </c>
      <c r="AP56" s="121">
        <f>IF(OR($C56="",$B$2="",$D$2=0),0,IF(AP$3&lt;0,0,N(INDEX('CURVA PREVISION'!$A$1:$KZ$3000,$C56,11+3*MIN(AP$3,$D$2-1)))))</f>
        <v/>
      </c>
      <c r="AQ56" s="121">
        <f>IF(OR($C56="",$B$2="",$D$2=0),0,IF(AQ$3&lt;0,0,N(INDEX('CURVA PREVISION'!$A$1:$KZ$3000,$C56,11+3*MIN(AQ$3,$D$2-1)))))</f>
        <v/>
      </c>
      <c r="AR56" s="121">
        <f>IF(OR($C56="",$B$2="",$D$2=0),0,IF(AR$3&lt;0,0,N(INDEX('CURVA PREVISION'!$A$1:$KZ$3000,$C56,11+3*MIN(AR$3,$D$2-1)))))</f>
        <v/>
      </c>
      <c r="AS56" s="121">
        <f>IF(OR($C56="",$B$2="",$D$2=0),0,IF(AS$3&lt;0,0,N(INDEX('CURVA PREVISION'!$A$1:$KZ$3000,$C56,11+3*MIN(AS$3,$D$2-1)))))</f>
        <v/>
      </c>
      <c r="AT56" s="121">
        <f>IF(OR($C56="",$B$2="",$D$2=0),0,IF(AT$3&lt;0,0,N(INDEX('CURVA PREVISION'!$A$1:$KZ$3000,$C56,11+3*MIN(AT$3,$D$2-1)))))</f>
        <v/>
      </c>
      <c r="AU56" s="121">
        <f>IF(OR($C56="",$B$2="",$D$2=0),0,IF(AU$3&lt;0,0,N(INDEX('CURVA PREVISION'!$A$1:$KZ$3000,$C56,11+3*MIN(AU$3,$D$2-1)))))</f>
        <v/>
      </c>
      <c r="AV56" s="121">
        <f>IF(OR($C56="",$B$2="",$D$2=0),0,IF(AV$3&lt;0,0,N(INDEX('CURVA PREVISION'!$A$1:$KZ$3000,$C56,11+3*MIN(AV$3,$D$2-1)))))</f>
        <v/>
      </c>
      <c r="AW56" s="121">
        <f>IF(OR($C56="",$B$2="",$D$2=0),0,IF(AW$3&lt;0,0,N(INDEX('CURVA PREVISION'!$A$1:$KZ$3000,$C56,11+3*MIN(AW$3,$D$2-1)))))</f>
        <v/>
      </c>
      <c r="AX56" s="121">
        <f>IF(OR($C56="",$B$2="",$D$2=0),0,IF(AX$3&lt;0,0,N(INDEX('CURVA PREVISION'!$A$1:$KZ$3000,$C56,11+3*MIN(AX$3,$D$2-1)))))</f>
        <v/>
      </c>
      <c r="AY56" s="121">
        <f>IF(OR($C56="",$B$2="",$D$2=0),0,IF(AY$3&lt;0,0,N(INDEX('CURVA PREVISION'!$A$1:$KZ$3000,$C56,11+3*MIN(AY$3,$D$2-1)))))</f>
        <v/>
      </c>
      <c r="AZ56" s="121">
        <f>IF(OR($C56="",$B$2="",$D$2=0),0,IF(AZ$3&lt;0,0,N(INDEX('CURVA PREVISION'!$A$1:$KZ$3000,$C56,11+3*MIN(AZ$3,$D$2-1)))))</f>
        <v/>
      </c>
      <c r="BA56" s="121">
        <f>IF(OR($C56="",$B$2="",$D$2=0),0,IF(BA$3&lt;0,0,N(INDEX('CURVA PREVISION'!$A$1:$KZ$3000,$C56,11+3*MIN(BA$3,$D$2-1)))))</f>
        <v/>
      </c>
      <c r="BB56" s="121">
        <f>IF(OR($C56="",$B$2="",$D$2=0),0,IF(BB$3&lt;0,0,N(INDEX('CURVA PREVISION'!$A$1:$KZ$3000,$C56,11+3*MIN(BB$3,$D$2-1)))))</f>
        <v/>
      </c>
      <c r="BC56" s="121">
        <f>IF(OR($C56="",$B$2="",$D$2=0),0,IF(BC$3&lt;0,0,N(INDEX('CURVA PREVISION'!$A$1:$KZ$3000,$C56,11+3*MIN(BC$3,$D$2-1)))))</f>
        <v/>
      </c>
      <c r="BD56" s="121">
        <f>IF(OR($C56="",$B$2="",$D$2=0),0,IF(BD$3&lt;0,0,N(INDEX('CURVA PREVISION'!$A$1:$KZ$3000,$C56,11+3*MIN(BD$3,$D$2-1)))))</f>
        <v/>
      </c>
      <c r="BE56" s="121">
        <f>IF(OR($C56="",$B$2="",$D$2=0),0,IF(BE$3&lt;0,0,N(INDEX('CURVA PREVISION'!$A$1:$KZ$3000,$C56,11+3*MIN(BE$3,$D$2-1)))))</f>
        <v/>
      </c>
      <c r="BF56" s="121">
        <f>IF(OR($C56="",$B$2="",$D$2=0),0,IF(BF$3&lt;0,0,N(INDEX('CURVA PREVISION'!$A$1:$KZ$3000,$C56,11+3*MIN(BF$3,$D$2-1)))))</f>
        <v/>
      </c>
      <c r="BG56" s="121">
        <f>IF(OR($C56="",$B$2="",$D$2=0),0,IF(BG$3&lt;0,0,N(INDEX('CURVA PREVISION'!$A$1:$KZ$3000,$C56,11+3*MIN(BG$3,$D$2-1)))))</f>
        <v/>
      </c>
      <c r="BH56" s="121">
        <f>IF(OR($C56="",$B$2="",$D$2=0),0,IF(BH$3&lt;0,0,N(INDEX('CURVA PREVISION'!$A$1:$KZ$3000,$C56,11+3*MIN(BH$3,$D$2-1)))))</f>
        <v/>
      </c>
      <c r="BI56" s="121">
        <f>IF(OR($C56="",$B$2="",$D$2=0),0,IF(BI$3&lt;0,0,N(INDEX('CURVA PREVISION'!$A$1:$KZ$3000,$C56,11+3*MIN(BI$3,$D$2-1)))))</f>
        <v/>
      </c>
      <c r="BJ56" s="121">
        <f>IF(OR($C56="",$B$2="",$D$2=0),0,IF(BJ$3&lt;0,0,N(INDEX('CURVA PREVISION'!$A$1:$KZ$3000,$C56,11+3*MIN(BJ$3,$D$2-1)))))</f>
        <v/>
      </c>
      <c r="BK56" s="121">
        <f>IF(OR($C56="",$B$2="",$D$2=0),0,IF(BK$3&lt;0,0,N(INDEX('CURVA PREVISION'!$A$1:$KZ$3000,$C56,11+3*MIN(BK$3,$D$2-1)))))</f>
        <v/>
      </c>
      <c r="BL56" s="121">
        <f>IF(OR($C56="",$B$2="",$D$2=0),0,IF(BL$3&lt;0,0,N(INDEX('CURVA PREVISION'!$A$1:$KZ$3000,$C56,11+3*MIN(BL$3,$D$2-1)))))</f>
        <v/>
      </c>
      <c r="BM56" s="121">
        <f>IF(OR($C56="",$B$2="",$D$2=0),0,IF(BM$3&lt;0,0,N(INDEX('CURVA PREVISION'!$A$1:$KZ$3000,$C56,11+3*MIN(BM$3,$D$2-1)))))</f>
        <v/>
      </c>
      <c r="BN56" s="121">
        <f>IF(OR($C56="",$B$2="",$D$2=0),0,IF(BN$3&lt;0,0,N(INDEX('CURVA PREVISION'!$A$1:$KZ$3000,$C56,11+3*MIN(BN$3,$D$2-1)))))</f>
        <v/>
      </c>
      <c r="BO56" s="121">
        <f>IF(OR($C56="",$B$2="",$D$2=0),0,IF(BO$3&lt;0,0,N(INDEX('CURVA PREVISION'!$A$1:$KZ$3000,$C56,11+3*MIN(BO$3,$D$2-1)))))</f>
        <v/>
      </c>
      <c r="BP56" s="121">
        <f>IF(OR($C56="",$B$2="",$D$2=0),0,IF(BP$3&lt;0,0,N(INDEX('CURVA PREVISION'!$A$1:$KZ$3000,$C56,11+3*MIN(BP$3,$D$2-1)))))</f>
        <v/>
      </c>
      <c r="BQ56" s="121">
        <f>IF(OR($C56="",$B$2="",$D$2=0),0,IF(BQ$3&lt;0,0,N(INDEX('CURVA PREVISION'!$A$1:$KZ$3000,$C56,11+3*MIN(BQ$3,$D$2-1)))))</f>
        <v/>
      </c>
      <c r="BR56" s="121">
        <f>IF(OR($C56="",$B$2="",$D$2=0),0,IF(BR$3&lt;0,0,N(INDEX('CURVA PREVISION'!$A$1:$KZ$3000,$C56,11+3*MIN(BR$3,$D$2-1)))))</f>
        <v/>
      </c>
      <c r="BS56" s="121">
        <f>IF(OR($C56="",$B$2="",$D$2=0),0,IF(BS$3&lt;0,0,N(INDEX('CURVA PREVISION'!$A$1:$KZ$3000,$C56,11+3*MIN(BS$3,$D$2-1)))))</f>
        <v/>
      </c>
      <c r="BT56" s="121">
        <f>IF(OR($C56="",$B$2="",$D$2=0),0,IF(BT$3&lt;0,0,N(INDEX('CURVA PREVISION'!$A$1:$KZ$3000,$C56,11+3*MIN(BT$3,$D$2-1)))))</f>
        <v/>
      </c>
      <c r="BU56" s="121">
        <f>IF(OR($C56="",$B$2="",$D$2=0),0,IF(BU$3&lt;0,0,N(INDEX('CURVA PREVISION'!$A$1:$KZ$3000,$C56,11+3*MIN(BU$3,$D$2-1)))))</f>
        <v/>
      </c>
      <c r="BV56" s="121">
        <f>IF(OR($C56="",$B$2="",$D$2=0),0,IF(BV$3&lt;0,0,N(INDEX('CURVA PREVISION'!$A$1:$KZ$3000,$C56,11+3*MIN(BV$3,$D$2-1)))))</f>
        <v/>
      </c>
      <c r="BW56" s="121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8">
        <f>IFERROR(MATCH(A57,'CURVA PREVISION'!$B$1:$B$3000,0),"")</f>
        <v/>
      </c>
      <c r="D57" s="121">
        <f>IF(OR($C57="",$B$2="",$D$2=0),0,IF(D$3&lt;0,0,N(INDEX('CURVA PREVISION'!$A$1:$KZ$3000,$C57,11+3*MIN(D$3,$D$2-1)))))</f>
        <v/>
      </c>
      <c r="E57" s="121">
        <f>IF(OR($C57="",$B$2="",$D$2=0),0,IF(E$3&lt;0,0,N(INDEX('CURVA PREVISION'!$A$1:$KZ$3000,$C57,11+3*MIN(E$3,$D$2-1)))))</f>
        <v/>
      </c>
      <c r="F57" s="121">
        <f>IF(OR($C57="",$B$2="",$D$2=0),0,IF(F$3&lt;0,0,N(INDEX('CURVA PREVISION'!$A$1:$KZ$3000,$C57,11+3*MIN(F$3,$D$2-1)))))</f>
        <v/>
      </c>
      <c r="G57" s="121">
        <f>IF(OR($C57="",$B$2="",$D$2=0),0,IF(G$3&lt;0,0,N(INDEX('CURVA PREVISION'!$A$1:$KZ$3000,$C57,11+3*MIN(G$3,$D$2-1)))))</f>
        <v/>
      </c>
      <c r="H57" s="121">
        <f>IF(OR($C57="",$B$2="",$D$2=0),0,IF(H$3&lt;0,0,N(INDEX('CURVA PREVISION'!$A$1:$KZ$3000,$C57,11+3*MIN(H$3,$D$2-1)))))</f>
        <v/>
      </c>
      <c r="I57" s="121">
        <f>IF(OR($C57="",$B$2="",$D$2=0),0,IF(I$3&lt;0,0,N(INDEX('CURVA PREVISION'!$A$1:$KZ$3000,$C57,11+3*MIN(I$3,$D$2-1)))))</f>
        <v/>
      </c>
      <c r="J57" s="121">
        <f>IF(OR($C57="",$B$2="",$D$2=0),0,IF(J$3&lt;0,0,N(INDEX('CURVA PREVISION'!$A$1:$KZ$3000,$C57,11+3*MIN(J$3,$D$2-1)))))</f>
        <v/>
      </c>
      <c r="K57" s="121">
        <f>IF(OR($C57="",$B$2="",$D$2=0),0,IF(K$3&lt;0,0,N(INDEX('CURVA PREVISION'!$A$1:$KZ$3000,$C57,11+3*MIN(K$3,$D$2-1)))))</f>
        <v/>
      </c>
      <c r="L57" s="121">
        <f>IF(OR($C57="",$B$2="",$D$2=0),0,IF(L$3&lt;0,0,N(INDEX('CURVA PREVISION'!$A$1:$KZ$3000,$C57,11+3*MIN(L$3,$D$2-1)))))</f>
        <v/>
      </c>
      <c r="M57" s="121">
        <f>IF(OR($C57="",$B$2="",$D$2=0),0,IF(M$3&lt;0,0,N(INDEX('CURVA PREVISION'!$A$1:$KZ$3000,$C57,11+3*MIN(M$3,$D$2-1)))))</f>
        <v/>
      </c>
      <c r="N57" s="121">
        <f>IF(OR($C57="",$B$2="",$D$2=0),0,IF(N$3&lt;0,0,N(INDEX('CURVA PREVISION'!$A$1:$KZ$3000,$C57,11+3*MIN(N$3,$D$2-1)))))</f>
        <v/>
      </c>
      <c r="O57" s="121">
        <f>IF(OR($C57="",$B$2="",$D$2=0),0,IF(O$3&lt;0,0,N(INDEX('CURVA PREVISION'!$A$1:$KZ$3000,$C57,11+3*MIN(O$3,$D$2-1)))))</f>
        <v/>
      </c>
      <c r="P57" s="121">
        <f>IF(OR($C57="",$B$2="",$D$2=0),0,IF(P$3&lt;0,0,N(INDEX('CURVA PREVISION'!$A$1:$KZ$3000,$C57,11+3*MIN(P$3,$D$2-1)))))</f>
        <v/>
      </c>
      <c r="Q57" s="121">
        <f>IF(OR($C57="",$B$2="",$D$2=0),0,IF(Q$3&lt;0,0,N(INDEX('CURVA PREVISION'!$A$1:$KZ$3000,$C57,11+3*MIN(Q$3,$D$2-1)))))</f>
        <v/>
      </c>
      <c r="R57" s="121">
        <f>IF(OR($C57="",$B$2="",$D$2=0),0,IF(R$3&lt;0,0,N(INDEX('CURVA PREVISION'!$A$1:$KZ$3000,$C57,11+3*MIN(R$3,$D$2-1)))))</f>
        <v/>
      </c>
      <c r="S57" s="121">
        <f>IF(OR($C57="",$B$2="",$D$2=0),0,IF(S$3&lt;0,0,N(INDEX('CURVA PREVISION'!$A$1:$KZ$3000,$C57,11+3*MIN(S$3,$D$2-1)))))</f>
        <v/>
      </c>
      <c r="T57" s="121">
        <f>IF(OR($C57="",$B$2="",$D$2=0),0,IF(T$3&lt;0,0,N(INDEX('CURVA PREVISION'!$A$1:$KZ$3000,$C57,11+3*MIN(T$3,$D$2-1)))))</f>
        <v/>
      </c>
      <c r="U57" s="121">
        <f>IF(OR($C57="",$B$2="",$D$2=0),0,IF(U$3&lt;0,0,N(INDEX('CURVA PREVISION'!$A$1:$KZ$3000,$C57,11+3*MIN(U$3,$D$2-1)))))</f>
        <v/>
      </c>
      <c r="V57" s="121">
        <f>IF(OR($C57="",$B$2="",$D$2=0),0,IF(V$3&lt;0,0,N(INDEX('CURVA PREVISION'!$A$1:$KZ$3000,$C57,11+3*MIN(V$3,$D$2-1)))))</f>
        <v/>
      </c>
      <c r="W57" s="121">
        <f>IF(OR($C57="",$B$2="",$D$2=0),0,IF(W$3&lt;0,0,N(INDEX('CURVA PREVISION'!$A$1:$KZ$3000,$C57,11+3*MIN(W$3,$D$2-1)))))</f>
        <v/>
      </c>
      <c r="X57" s="121">
        <f>IF(OR($C57="",$B$2="",$D$2=0),0,IF(X$3&lt;0,0,N(INDEX('CURVA PREVISION'!$A$1:$KZ$3000,$C57,11+3*MIN(X$3,$D$2-1)))))</f>
        <v/>
      </c>
      <c r="Y57" s="121">
        <f>IF(OR($C57="",$B$2="",$D$2=0),0,IF(Y$3&lt;0,0,N(INDEX('CURVA PREVISION'!$A$1:$KZ$3000,$C57,11+3*MIN(Y$3,$D$2-1)))))</f>
        <v/>
      </c>
      <c r="Z57" s="121">
        <f>IF(OR($C57="",$B$2="",$D$2=0),0,IF(Z$3&lt;0,0,N(INDEX('CURVA PREVISION'!$A$1:$KZ$3000,$C57,11+3*MIN(Z$3,$D$2-1)))))</f>
        <v/>
      </c>
      <c r="AA57" s="121">
        <f>IF(OR($C57="",$B$2="",$D$2=0),0,IF(AA$3&lt;0,0,N(INDEX('CURVA PREVISION'!$A$1:$KZ$3000,$C57,11+3*MIN(AA$3,$D$2-1)))))</f>
        <v/>
      </c>
      <c r="AB57" s="121">
        <f>IF(OR($C57="",$B$2="",$D$2=0),0,IF(AB$3&lt;0,0,N(INDEX('CURVA PREVISION'!$A$1:$KZ$3000,$C57,11+3*MIN(AB$3,$D$2-1)))))</f>
        <v/>
      </c>
      <c r="AC57" s="121">
        <f>IF(OR($C57="",$B$2="",$D$2=0),0,IF(AC$3&lt;0,0,N(INDEX('CURVA PREVISION'!$A$1:$KZ$3000,$C57,11+3*MIN(AC$3,$D$2-1)))))</f>
        <v/>
      </c>
      <c r="AD57" s="121">
        <f>IF(OR($C57="",$B$2="",$D$2=0),0,IF(AD$3&lt;0,0,N(INDEX('CURVA PREVISION'!$A$1:$KZ$3000,$C57,11+3*MIN(AD$3,$D$2-1)))))</f>
        <v/>
      </c>
      <c r="AE57" s="121">
        <f>IF(OR($C57="",$B$2="",$D$2=0),0,IF(AE$3&lt;0,0,N(INDEX('CURVA PREVISION'!$A$1:$KZ$3000,$C57,11+3*MIN(AE$3,$D$2-1)))))</f>
        <v/>
      </c>
      <c r="AF57" s="121">
        <f>IF(OR($C57="",$B$2="",$D$2=0),0,IF(AF$3&lt;0,0,N(INDEX('CURVA PREVISION'!$A$1:$KZ$3000,$C57,11+3*MIN(AF$3,$D$2-1)))))</f>
        <v/>
      </c>
      <c r="AG57" s="121">
        <f>IF(OR($C57="",$B$2="",$D$2=0),0,IF(AG$3&lt;0,0,N(INDEX('CURVA PREVISION'!$A$1:$KZ$3000,$C57,11+3*MIN(AG$3,$D$2-1)))))</f>
        <v/>
      </c>
      <c r="AH57" s="121">
        <f>IF(OR($C57="",$B$2="",$D$2=0),0,IF(AH$3&lt;0,0,N(INDEX('CURVA PREVISION'!$A$1:$KZ$3000,$C57,11+3*MIN(AH$3,$D$2-1)))))</f>
        <v/>
      </c>
      <c r="AI57" s="121">
        <f>IF(OR($C57="",$B$2="",$D$2=0),0,IF(AI$3&lt;0,0,N(INDEX('CURVA PREVISION'!$A$1:$KZ$3000,$C57,11+3*MIN(AI$3,$D$2-1)))))</f>
        <v/>
      </c>
      <c r="AJ57" s="121">
        <f>IF(OR($C57="",$B$2="",$D$2=0),0,IF(AJ$3&lt;0,0,N(INDEX('CURVA PREVISION'!$A$1:$KZ$3000,$C57,11+3*MIN(AJ$3,$D$2-1)))))</f>
        <v/>
      </c>
      <c r="AK57" s="121">
        <f>IF(OR($C57="",$B$2="",$D$2=0),0,IF(AK$3&lt;0,0,N(INDEX('CURVA PREVISION'!$A$1:$KZ$3000,$C57,11+3*MIN(AK$3,$D$2-1)))))</f>
        <v/>
      </c>
      <c r="AL57" s="121">
        <f>IF(OR($C57="",$B$2="",$D$2=0),0,IF(AL$3&lt;0,0,N(INDEX('CURVA PREVISION'!$A$1:$KZ$3000,$C57,11+3*MIN(AL$3,$D$2-1)))))</f>
        <v/>
      </c>
      <c r="AM57" s="121">
        <f>IF(OR($C57="",$B$2="",$D$2=0),0,IF(AM$3&lt;0,0,N(INDEX('CURVA PREVISION'!$A$1:$KZ$3000,$C57,11+3*MIN(AM$3,$D$2-1)))))</f>
        <v/>
      </c>
      <c r="AN57" s="121">
        <f>IF(OR($C57="",$B$2="",$D$2=0),0,IF(AN$3&lt;0,0,N(INDEX('CURVA PREVISION'!$A$1:$KZ$3000,$C57,11+3*MIN(AN$3,$D$2-1)))))</f>
        <v/>
      </c>
      <c r="AO57" s="121">
        <f>IF(OR($C57="",$B$2="",$D$2=0),0,IF(AO$3&lt;0,0,N(INDEX('CURVA PREVISION'!$A$1:$KZ$3000,$C57,11+3*MIN(AO$3,$D$2-1)))))</f>
        <v/>
      </c>
      <c r="AP57" s="121">
        <f>IF(OR($C57="",$B$2="",$D$2=0),0,IF(AP$3&lt;0,0,N(INDEX('CURVA PREVISION'!$A$1:$KZ$3000,$C57,11+3*MIN(AP$3,$D$2-1)))))</f>
        <v/>
      </c>
      <c r="AQ57" s="121">
        <f>IF(OR($C57="",$B$2="",$D$2=0),0,IF(AQ$3&lt;0,0,N(INDEX('CURVA PREVISION'!$A$1:$KZ$3000,$C57,11+3*MIN(AQ$3,$D$2-1)))))</f>
        <v/>
      </c>
      <c r="AR57" s="121">
        <f>IF(OR($C57="",$B$2="",$D$2=0),0,IF(AR$3&lt;0,0,N(INDEX('CURVA PREVISION'!$A$1:$KZ$3000,$C57,11+3*MIN(AR$3,$D$2-1)))))</f>
        <v/>
      </c>
      <c r="AS57" s="121">
        <f>IF(OR($C57="",$B$2="",$D$2=0),0,IF(AS$3&lt;0,0,N(INDEX('CURVA PREVISION'!$A$1:$KZ$3000,$C57,11+3*MIN(AS$3,$D$2-1)))))</f>
        <v/>
      </c>
      <c r="AT57" s="121">
        <f>IF(OR($C57="",$B$2="",$D$2=0),0,IF(AT$3&lt;0,0,N(INDEX('CURVA PREVISION'!$A$1:$KZ$3000,$C57,11+3*MIN(AT$3,$D$2-1)))))</f>
        <v/>
      </c>
      <c r="AU57" s="121">
        <f>IF(OR($C57="",$B$2="",$D$2=0),0,IF(AU$3&lt;0,0,N(INDEX('CURVA PREVISION'!$A$1:$KZ$3000,$C57,11+3*MIN(AU$3,$D$2-1)))))</f>
        <v/>
      </c>
      <c r="AV57" s="121">
        <f>IF(OR($C57="",$B$2="",$D$2=0),0,IF(AV$3&lt;0,0,N(INDEX('CURVA PREVISION'!$A$1:$KZ$3000,$C57,11+3*MIN(AV$3,$D$2-1)))))</f>
        <v/>
      </c>
      <c r="AW57" s="121">
        <f>IF(OR($C57="",$B$2="",$D$2=0),0,IF(AW$3&lt;0,0,N(INDEX('CURVA PREVISION'!$A$1:$KZ$3000,$C57,11+3*MIN(AW$3,$D$2-1)))))</f>
        <v/>
      </c>
      <c r="AX57" s="121">
        <f>IF(OR($C57="",$B$2="",$D$2=0),0,IF(AX$3&lt;0,0,N(INDEX('CURVA PREVISION'!$A$1:$KZ$3000,$C57,11+3*MIN(AX$3,$D$2-1)))))</f>
        <v/>
      </c>
      <c r="AY57" s="121">
        <f>IF(OR($C57="",$B$2="",$D$2=0),0,IF(AY$3&lt;0,0,N(INDEX('CURVA PREVISION'!$A$1:$KZ$3000,$C57,11+3*MIN(AY$3,$D$2-1)))))</f>
        <v/>
      </c>
      <c r="AZ57" s="121">
        <f>IF(OR($C57="",$B$2="",$D$2=0),0,IF(AZ$3&lt;0,0,N(INDEX('CURVA PREVISION'!$A$1:$KZ$3000,$C57,11+3*MIN(AZ$3,$D$2-1)))))</f>
        <v/>
      </c>
      <c r="BA57" s="121">
        <f>IF(OR($C57="",$B$2="",$D$2=0),0,IF(BA$3&lt;0,0,N(INDEX('CURVA PREVISION'!$A$1:$KZ$3000,$C57,11+3*MIN(BA$3,$D$2-1)))))</f>
        <v/>
      </c>
      <c r="BB57" s="121">
        <f>IF(OR($C57="",$B$2="",$D$2=0),0,IF(BB$3&lt;0,0,N(INDEX('CURVA PREVISION'!$A$1:$KZ$3000,$C57,11+3*MIN(BB$3,$D$2-1)))))</f>
        <v/>
      </c>
      <c r="BC57" s="121">
        <f>IF(OR($C57="",$B$2="",$D$2=0),0,IF(BC$3&lt;0,0,N(INDEX('CURVA PREVISION'!$A$1:$KZ$3000,$C57,11+3*MIN(BC$3,$D$2-1)))))</f>
        <v/>
      </c>
      <c r="BD57" s="121">
        <f>IF(OR($C57="",$B$2="",$D$2=0),0,IF(BD$3&lt;0,0,N(INDEX('CURVA PREVISION'!$A$1:$KZ$3000,$C57,11+3*MIN(BD$3,$D$2-1)))))</f>
        <v/>
      </c>
      <c r="BE57" s="121">
        <f>IF(OR($C57="",$B$2="",$D$2=0),0,IF(BE$3&lt;0,0,N(INDEX('CURVA PREVISION'!$A$1:$KZ$3000,$C57,11+3*MIN(BE$3,$D$2-1)))))</f>
        <v/>
      </c>
      <c r="BF57" s="121">
        <f>IF(OR($C57="",$B$2="",$D$2=0),0,IF(BF$3&lt;0,0,N(INDEX('CURVA PREVISION'!$A$1:$KZ$3000,$C57,11+3*MIN(BF$3,$D$2-1)))))</f>
        <v/>
      </c>
      <c r="BG57" s="121">
        <f>IF(OR($C57="",$B$2="",$D$2=0),0,IF(BG$3&lt;0,0,N(INDEX('CURVA PREVISION'!$A$1:$KZ$3000,$C57,11+3*MIN(BG$3,$D$2-1)))))</f>
        <v/>
      </c>
      <c r="BH57" s="121">
        <f>IF(OR($C57="",$B$2="",$D$2=0),0,IF(BH$3&lt;0,0,N(INDEX('CURVA PREVISION'!$A$1:$KZ$3000,$C57,11+3*MIN(BH$3,$D$2-1)))))</f>
        <v/>
      </c>
      <c r="BI57" s="121">
        <f>IF(OR($C57="",$B$2="",$D$2=0),0,IF(BI$3&lt;0,0,N(INDEX('CURVA PREVISION'!$A$1:$KZ$3000,$C57,11+3*MIN(BI$3,$D$2-1)))))</f>
        <v/>
      </c>
      <c r="BJ57" s="121">
        <f>IF(OR($C57="",$B$2="",$D$2=0),0,IF(BJ$3&lt;0,0,N(INDEX('CURVA PREVISION'!$A$1:$KZ$3000,$C57,11+3*MIN(BJ$3,$D$2-1)))))</f>
        <v/>
      </c>
      <c r="BK57" s="121">
        <f>IF(OR($C57="",$B$2="",$D$2=0),0,IF(BK$3&lt;0,0,N(INDEX('CURVA PREVISION'!$A$1:$KZ$3000,$C57,11+3*MIN(BK$3,$D$2-1)))))</f>
        <v/>
      </c>
      <c r="BL57" s="121">
        <f>IF(OR($C57="",$B$2="",$D$2=0),0,IF(BL$3&lt;0,0,N(INDEX('CURVA PREVISION'!$A$1:$KZ$3000,$C57,11+3*MIN(BL$3,$D$2-1)))))</f>
        <v/>
      </c>
      <c r="BM57" s="121">
        <f>IF(OR($C57="",$B$2="",$D$2=0),0,IF(BM$3&lt;0,0,N(INDEX('CURVA PREVISION'!$A$1:$KZ$3000,$C57,11+3*MIN(BM$3,$D$2-1)))))</f>
        <v/>
      </c>
      <c r="BN57" s="121">
        <f>IF(OR($C57="",$B$2="",$D$2=0),0,IF(BN$3&lt;0,0,N(INDEX('CURVA PREVISION'!$A$1:$KZ$3000,$C57,11+3*MIN(BN$3,$D$2-1)))))</f>
        <v/>
      </c>
      <c r="BO57" s="121">
        <f>IF(OR($C57="",$B$2="",$D$2=0),0,IF(BO$3&lt;0,0,N(INDEX('CURVA PREVISION'!$A$1:$KZ$3000,$C57,11+3*MIN(BO$3,$D$2-1)))))</f>
        <v/>
      </c>
      <c r="BP57" s="121">
        <f>IF(OR($C57="",$B$2="",$D$2=0),0,IF(BP$3&lt;0,0,N(INDEX('CURVA PREVISION'!$A$1:$KZ$3000,$C57,11+3*MIN(BP$3,$D$2-1)))))</f>
        <v/>
      </c>
      <c r="BQ57" s="121">
        <f>IF(OR($C57="",$B$2="",$D$2=0),0,IF(BQ$3&lt;0,0,N(INDEX('CURVA PREVISION'!$A$1:$KZ$3000,$C57,11+3*MIN(BQ$3,$D$2-1)))))</f>
        <v/>
      </c>
      <c r="BR57" s="121">
        <f>IF(OR($C57="",$B$2="",$D$2=0),0,IF(BR$3&lt;0,0,N(INDEX('CURVA PREVISION'!$A$1:$KZ$3000,$C57,11+3*MIN(BR$3,$D$2-1)))))</f>
        <v/>
      </c>
      <c r="BS57" s="121">
        <f>IF(OR($C57="",$B$2="",$D$2=0),0,IF(BS$3&lt;0,0,N(INDEX('CURVA PREVISION'!$A$1:$KZ$3000,$C57,11+3*MIN(BS$3,$D$2-1)))))</f>
        <v/>
      </c>
      <c r="BT57" s="121">
        <f>IF(OR($C57="",$B$2="",$D$2=0),0,IF(BT$3&lt;0,0,N(INDEX('CURVA PREVISION'!$A$1:$KZ$3000,$C57,11+3*MIN(BT$3,$D$2-1)))))</f>
        <v/>
      </c>
      <c r="BU57" s="121">
        <f>IF(OR($C57="",$B$2="",$D$2=0),0,IF(BU$3&lt;0,0,N(INDEX('CURVA PREVISION'!$A$1:$KZ$3000,$C57,11+3*MIN(BU$3,$D$2-1)))))</f>
        <v/>
      </c>
      <c r="BV57" s="121">
        <f>IF(OR($C57="",$B$2="",$D$2=0),0,IF(BV$3&lt;0,0,N(INDEX('CURVA PREVISION'!$A$1:$KZ$3000,$C57,11+3*MIN(BV$3,$D$2-1)))))</f>
        <v/>
      </c>
      <c r="BW57" s="121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8">
        <f>IFERROR(MATCH(A58,'CURVA PREVISION'!$B$1:$B$3000,0),"")</f>
        <v/>
      </c>
      <c r="D58" s="121">
        <f>IF(OR($C58="",$B$2="",$D$2=0),0,IF(D$3&lt;0,0,N(INDEX('CURVA PREVISION'!$A$1:$KZ$3000,$C58,11+3*MIN(D$3,$D$2-1)))))</f>
        <v/>
      </c>
      <c r="E58" s="121">
        <f>IF(OR($C58="",$B$2="",$D$2=0),0,IF(E$3&lt;0,0,N(INDEX('CURVA PREVISION'!$A$1:$KZ$3000,$C58,11+3*MIN(E$3,$D$2-1)))))</f>
        <v/>
      </c>
      <c r="F58" s="121">
        <f>IF(OR($C58="",$B$2="",$D$2=0),0,IF(F$3&lt;0,0,N(INDEX('CURVA PREVISION'!$A$1:$KZ$3000,$C58,11+3*MIN(F$3,$D$2-1)))))</f>
        <v/>
      </c>
      <c r="G58" s="121">
        <f>IF(OR($C58="",$B$2="",$D$2=0),0,IF(G$3&lt;0,0,N(INDEX('CURVA PREVISION'!$A$1:$KZ$3000,$C58,11+3*MIN(G$3,$D$2-1)))))</f>
        <v/>
      </c>
      <c r="H58" s="121">
        <f>IF(OR($C58="",$B$2="",$D$2=0),0,IF(H$3&lt;0,0,N(INDEX('CURVA PREVISION'!$A$1:$KZ$3000,$C58,11+3*MIN(H$3,$D$2-1)))))</f>
        <v/>
      </c>
      <c r="I58" s="121">
        <f>IF(OR($C58="",$B$2="",$D$2=0),0,IF(I$3&lt;0,0,N(INDEX('CURVA PREVISION'!$A$1:$KZ$3000,$C58,11+3*MIN(I$3,$D$2-1)))))</f>
        <v/>
      </c>
      <c r="J58" s="121">
        <f>IF(OR($C58="",$B$2="",$D$2=0),0,IF(J$3&lt;0,0,N(INDEX('CURVA PREVISION'!$A$1:$KZ$3000,$C58,11+3*MIN(J$3,$D$2-1)))))</f>
        <v/>
      </c>
      <c r="K58" s="121">
        <f>IF(OR($C58="",$B$2="",$D$2=0),0,IF(K$3&lt;0,0,N(INDEX('CURVA PREVISION'!$A$1:$KZ$3000,$C58,11+3*MIN(K$3,$D$2-1)))))</f>
        <v/>
      </c>
      <c r="L58" s="121">
        <f>IF(OR($C58="",$B$2="",$D$2=0),0,IF(L$3&lt;0,0,N(INDEX('CURVA PREVISION'!$A$1:$KZ$3000,$C58,11+3*MIN(L$3,$D$2-1)))))</f>
        <v/>
      </c>
      <c r="M58" s="121">
        <f>IF(OR($C58="",$B$2="",$D$2=0),0,IF(M$3&lt;0,0,N(INDEX('CURVA PREVISION'!$A$1:$KZ$3000,$C58,11+3*MIN(M$3,$D$2-1)))))</f>
        <v/>
      </c>
      <c r="N58" s="121">
        <f>IF(OR($C58="",$B$2="",$D$2=0),0,IF(N$3&lt;0,0,N(INDEX('CURVA PREVISION'!$A$1:$KZ$3000,$C58,11+3*MIN(N$3,$D$2-1)))))</f>
        <v/>
      </c>
      <c r="O58" s="121">
        <f>IF(OR($C58="",$B$2="",$D$2=0),0,IF(O$3&lt;0,0,N(INDEX('CURVA PREVISION'!$A$1:$KZ$3000,$C58,11+3*MIN(O$3,$D$2-1)))))</f>
        <v/>
      </c>
      <c r="P58" s="121">
        <f>IF(OR($C58="",$B$2="",$D$2=0),0,IF(P$3&lt;0,0,N(INDEX('CURVA PREVISION'!$A$1:$KZ$3000,$C58,11+3*MIN(P$3,$D$2-1)))))</f>
        <v/>
      </c>
      <c r="Q58" s="121">
        <f>IF(OR($C58="",$B$2="",$D$2=0),0,IF(Q$3&lt;0,0,N(INDEX('CURVA PREVISION'!$A$1:$KZ$3000,$C58,11+3*MIN(Q$3,$D$2-1)))))</f>
        <v/>
      </c>
      <c r="R58" s="121">
        <f>IF(OR($C58="",$B$2="",$D$2=0),0,IF(R$3&lt;0,0,N(INDEX('CURVA PREVISION'!$A$1:$KZ$3000,$C58,11+3*MIN(R$3,$D$2-1)))))</f>
        <v/>
      </c>
      <c r="S58" s="121">
        <f>IF(OR($C58="",$B$2="",$D$2=0),0,IF(S$3&lt;0,0,N(INDEX('CURVA PREVISION'!$A$1:$KZ$3000,$C58,11+3*MIN(S$3,$D$2-1)))))</f>
        <v/>
      </c>
      <c r="T58" s="121">
        <f>IF(OR($C58="",$B$2="",$D$2=0),0,IF(T$3&lt;0,0,N(INDEX('CURVA PREVISION'!$A$1:$KZ$3000,$C58,11+3*MIN(T$3,$D$2-1)))))</f>
        <v/>
      </c>
      <c r="U58" s="121">
        <f>IF(OR($C58="",$B$2="",$D$2=0),0,IF(U$3&lt;0,0,N(INDEX('CURVA PREVISION'!$A$1:$KZ$3000,$C58,11+3*MIN(U$3,$D$2-1)))))</f>
        <v/>
      </c>
      <c r="V58" s="121">
        <f>IF(OR($C58="",$B$2="",$D$2=0),0,IF(V$3&lt;0,0,N(INDEX('CURVA PREVISION'!$A$1:$KZ$3000,$C58,11+3*MIN(V$3,$D$2-1)))))</f>
        <v/>
      </c>
      <c r="W58" s="121">
        <f>IF(OR($C58="",$B$2="",$D$2=0),0,IF(W$3&lt;0,0,N(INDEX('CURVA PREVISION'!$A$1:$KZ$3000,$C58,11+3*MIN(W$3,$D$2-1)))))</f>
        <v/>
      </c>
      <c r="X58" s="121">
        <f>IF(OR($C58="",$B$2="",$D$2=0),0,IF(X$3&lt;0,0,N(INDEX('CURVA PREVISION'!$A$1:$KZ$3000,$C58,11+3*MIN(X$3,$D$2-1)))))</f>
        <v/>
      </c>
      <c r="Y58" s="121">
        <f>IF(OR($C58="",$B$2="",$D$2=0),0,IF(Y$3&lt;0,0,N(INDEX('CURVA PREVISION'!$A$1:$KZ$3000,$C58,11+3*MIN(Y$3,$D$2-1)))))</f>
        <v/>
      </c>
      <c r="Z58" s="121">
        <f>IF(OR($C58="",$B$2="",$D$2=0),0,IF(Z$3&lt;0,0,N(INDEX('CURVA PREVISION'!$A$1:$KZ$3000,$C58,11+3*MIN(Z$3,$D$2-1)))))</f>
        <v/>
      </c>
      <c r="AA58" s="121">
        <f>IF(OR($C58="",$B$2="",$D$2=0),0,IF(AA$3&lt;0,0,N(INDEX('CURVA PREVISION'!$A$1:$KZ$3000,$C58,11+3*MIN(AA$3,$D$2-1)))))</f>
        <v/>
      </c>
      <c r="AB58" s="121">
        <f>IF(OR($C58="",$B$2="",$D$2=0),0,IF(AB$3&lt;0,0,N(INDEX('CURVA PREVISION'!$A$1:$KZ$3000,$C58,11+3*MIN(AB$3,$D$2-1)))))</f>
        <v/>
      </c>
      <c r="AC58" s="121">
        <f>IF(OR($C58="",$B$2="",$D$2=0),0,IF(AC$3&lt;0,0,N(INDEX('CURVA PREVISION'!$A$1:$KZ$3000,$C58,11+3*MIN(AC$3,$D$2-1)))))</f>
        <v/>
      </c>
      <c r="AD58" s="121">
        <f>IF(OR($C58="",$B$2="",$D$2=0),0,IF(AD$3&lt;0,0,N(INDEX('CURVA PREVISION'!$A$1:$KZ$3000,$C58,11+3*MIN(AD$3,$D$2-1)))))</f>
        <v/>
      </c>
      <c r="AE58" s="121">
        <f>IF(OR($C58="",$B$2="",$D$2=0),0,IF(AE$3&lt;0,0,N(INDEX('CURVA PREVISION'!$A$1:$KZ$3000,$C58,11+3*MIN(AE$3,$D$2-1)))))</f>
        <v/>
      </c>
      <c r="AF58" s="121">
        <f>IF(OR($C58="",$B$2="",$D$2=0),0,IF(AF$3&lt;0,0,N(INDEX('CURVA PREVISION'!$A$1:$KZ$3000,$C58,11+3*MIN(AF$3,$D$2-1)))))</f>
        <v/>
      </c>
      <c r="AG58" s="121">
        <f>IF(OR($C58="",$B$2="",$D$2=0),0,IF(AG$3&lt;0,0,N(INDEX('CURVA PREVISION'!$A$1:$KZ$3000,$C58,11+3*MIN(AG$3,$D$2-1)))))</f>
        <v/>
      </c>
      <c r="AH58" s="121">
        <f>IF(OR($C58="",$B$2="",$D$2=0),0,IF(AH$3&lt;0,0,N(INDEX('CURVA PREVISION'!$A$1:$KZ$3000,$C58,11+3*MIN(AH$3,$D$2-1)))))</f>
        <v/>
      </c>
      <c r="AI58" s="121">
        <f>IF(OR($C58="",$B$2="",$D$2=0),0,IF(AI$3&lt;0,0,N(INDEX('CURVA PREVISION'!$A$1:$KZ$3000,$C58,11+3*MIN(AI$3,$D$2-1)))))</f>
        <v/>
      </c>
      <c r="AJ58" s="121">
        <f>IF(OR($C58="",$B$2="",$D$2=0),0,IF(AJ$3&lt;0,0,N(INDEX('CURVA PREVISION'!$A$1:$KZ$3000,$C58,11+3*MIN(AJ$3,$D$2-1)))))</f>
        <v/>
      </c>
      <c r="AK58" s="121">
        <f>IF(OR($C58="",$B$2="",$D$2=0),0,IF(AK$3&lt;0,0,N(INDEX('CURVA PREVISION'!$A$1:$KZ$3000,$C58,11+3*MIN(AK$3,$D$2-1)))))</f>
        <v/>
      </c>
      <c r="AL58" s="121">
        <f>IF(OR($C58="",$B$2="",$D$2=0),0,IF(AL$3&lt;0,0,N(INDEX('CURVA PREVISION'!$A$1:$KZ$3000,$C58,11+3*MIN(AL$3,$D$2-1)))))</f>
        <v/>
      </c>
      <c r="AM58" s="121">
        <f>IF(OR($C58="",$B$2="",$D$2=0),0,IF(AM$3&lt;0,0,N(INDEX('CURVA PREVISION'!$A$1:$KZ$3000,$C58,11+3*MIN(AM$3,$D$2-1)))))</f>
        <v/>
      </c>
      <c r="AN58" s="121">
        <f>IF(OR($C58="",$B$2="",$D$2=0),0,IF(AN$3&lt;0,0,N(INDEX('CURVA PREVISION'!$A$1:$KZ$3000,$C58,11+3*MIN(AN$3,$D$2-1)))))</f>
        <v/>
      </c>
      <c r="AO58" s="121">
        <f>IF(OR($C58="",$B$2="",$D$2=0),0,IF(AO$3&lt;0,0,N(INDEX('CURVA PREVISION'!$A$1:$KZ$3000,$C58,11+3*MIN(AO$3,$D$2-1)))))</f>
        <v/>
      </c>
      <c r="AP58" s="121">
        <f>IF(OR($C58="",$B$2="",$D$2=0),0,IF(AP$3&lt;0,0,N(INDEX('CURVA PREVISION'!$A$1:$KZ$3000,$C58,11+3*MIN(AP$3,$D$2-1)))))</f>
        <v/>
      </c>
      <c r="AQ58" s="121">
        <f>IF(OR($C58="",$B$2="",$D$2=0),0,IF(AQ$3&lt;0,0,N(INDEX('CURVA PREVISION'!$A$1:$KZ$3000,$C58,11+3*MIN(AQ$3,$D$2-1)))))</f>
        <v/>
      </c>
      <c r="AR58" s="121">
        <f>IF(OR($C58="",$B$2="",$D$2=0),0,IF(AR$3&lt;0,0,N(INDEX('CURVA PREVISION'!$A$1:$KZ$3000,$C58,11+3*MIN(AR$3,$D$2-1)))))</f>
        <v/>
      </c>
      <c r="AS58" s="121">
        <f>IF(OR($C58="",$B$2="",$D$2=0),0,IF(AS$3&lt;0,0,N(INDEX('CURVA PREVISION'!$A$1:$KZ$3000,$C58,11+3*MIN(AS$3,$D$2-1)))))</f>
        <v/>
      </c>
      <c r="AT58" s="121">
        <f>IF(OR($C58="",$B$2="",$D$2=0),0,IF(AT$3&lt;0,0,N(INDEX('CURVA PREVISION'!$A$1:$KZ$3000,$C58,11+3*MIN(AT$3,$D$2-1)))))</f>
        <v/>
      </c>
      <c r="AU58" s="121">
        <f>IF(OR($C58="",$B$2="",$D$2=0),0,IF(AU$3&lt;0,0,N(INDEX('CURVA PREVISION'!$A$1:$KZ$3000,$C58,11+3*MIN(AU$3,$D$2-1)))))</f>
        <v/>
      </c>
      <c r="AV58" s="121">
        <f>IF(OR($C58="",$B$2="",$D$2=0),0,IF(AV$3&lt;0,0,N(INDEX('CURVA PREVISION'!$A$1:$KZ$3000,$C58,11+3*MIN(AV$3,$D$2-1)))))</f>
        <v/>
      </c>
      <c r="AW58" s="121">
        <f>IF(OR($C58="",$B$2="",$D$2=0),0,IF(AW$3&lt;0,0,N(INDEX('CURVA PREVISION'!$A$1:$KZ$3000,$C58,11+3*MIN(AW$3,$D$2-1)))))</f>
        <v/>
      </c>
      <c r="AX58" s="121">
        <f>IF(OR($C58="",$B$2="",$D$2=0),0,IF(AX$3&lt;0,0,N(INDEX('CURVA PREVISION'!$A$1:$KZ$3000,$C58,11+3*MIN(AX$3,$D$2-1)))))</f>
        <v/>
      </c>
      <c r="AY58" s="121">
        <f>IF(OR($C58="",$B$2="",$D$2=0),0,IF(AY$3&lt;0,0,N(INDEX('CURVA PREVISION'!$A$1:$KZ$3000,$C58,11+3*MIN(AY$3,$D$2-1)))))</f>
        <v/>
      </c>
      <c r="AZ58" s="121">
        <f>IF(OR($C58="",$B$2="",$D$2=0),0,IF(AZ$3&lt;0,0,N(INDEX('CURVA PREVISION'!$A$1:$KZ$3000,$C58,11+3*MIN(AZ$3,$D$2-1)))))</f>
        <v/>
      </c>
      <c r="BA58" s="121">
        <f>IF(OR($C58="",$B$2="",$D$2=0),0,IF(BA$3&lt;0,0,N(INDEX('CURVA PREVISION'!$A$1:$KZ$3000,$C58,11+3*MIN(BA$3,$D$2-1)))))</f>
        <v/>
      </c>
      <c r="BB58" s="121">
        <f>IF(OR($C58="",$B$2="",$D$2=0),0,IF(BB$3&lt;0,0,N(INDEX('CURVA PREVISION'!$A$1:$KZ$3000,$C58,11+3*MIN(BB$3,$D$2-1)))))</f>
        <v/>
      </c>
      <c r="BC58" s="121">
        <f>IF(OR($C58="",$B$2="",$D$2=0),0,IF(BC$3&lt;0,0,N(INDEX('CURVA PREVISION'!$A$1:$KZ$3000,$C58,11+3*MIN(BC$3,$D$2-1)))))</f>
        <v/>
      </c>
      <c r="BD58" s="121">
        <f>IF(OR($C58="",$B$2="",$D$2=0),0,IF(BD$3&lt;0,0,N(INDEX('CURVA PREVISION'!$A$1:$KZ$3000,$C58,11+3*MIN(BD$3,$D$2-1)))))</f>
        <v/>
      </c>
      <c r="BE58" s="121">
        <f>IF(OR($C58="",$B$2="",$D$2=0),0,IF(BE$3&lt;0,0,N(INDEX('CURVA PREVISION'!$A$1:$KZ$3000,$C58,11+3*MIN(BE$3,$D$2-1)))))</f>
        <v/>
      </c>
      <c r="BF58" s="121">
        <f>IF(OR($C58="",$B$2="",$D$2=0),0,IF(BF$3&lt;0,0,N(INDEX('CURVA PREVISION'!$A$1:$KZ$3000,$C58,11+3*MIN(BF$3,$D$2-1)))))</f>
        <v/>
      </c>
      <c r="BG58" s="121">
        <f>IF(OR($C58="",$B$2="",$D$2=0),0,IF(BG$3&lt;0,0,N(INDEX('CURVA PREVISION'!$A$1:$KZ$3000,$C58,11+3*MIN(BG$3,$D$2-1)))))</f>
        <v/>
      </c>
      <c r="BH58" s="121">
        <f>IF(OR($C58="",$B$2="",$D$2=0),0,IF(BH$3&lt;0,0,N(INDEX('CURVA PREVISION'!$A$1:$KZ$3000,$C58,11+3*MIN(BH$3,$D$2-1)))))</f>
        <v/>
      </c>
      <c r="BI58" s="121">
        <f>IF(OR($C58="",$B$2="",$D$2=0),0,IF(BI$3&lt;0,0,N(INDEX('CURVA PREVISION'!$A$1:$KZ$3000,$C58,11+3*MIN(BI$3,$D$2-1)))))</f>
        <v/>
      </c>
      <c r="BJ58" s="121">
        <f>IF(OR($C58="",$B$2="",$D$2=0),0,IF(BJ$3&lt;0,0,N(INDEX('CURVA PREVISION'!$A$1:$KZ$3000,$C58,11+3*MIN(BJ$3,$D$2-1)))))</f>
        <v/>
      </c>
      <c r="BK58" s="121">
        <f>IF(OR($C58="",$B$2="",$D$2=0),0,IF(BK$3&lt;0,0,N(INDEX('CURVA PREVISION'!$A$1:$KZ$3000,$C58,11+3*MIN(BK$3,$D$2-1)))))</f>
        <v/>
      </c>
      <c r="BL58" s="121">
        <f>IF(OR($C58="",$B$2="",$D$2=0),0,IF(BL$3&lt;0,0,N(INDEX('CURVA PREVISION'!$A$1:$KZ$3000,$C58,11+3*MIN(BL$3,$D$2-1)))))</f>
        <v/>
      </c>
      <c r="BM58" s="121">
        <f>IF(OR($C58="",$B$2="",$D$2=0),0,IF(BM$3&lt;0,0,N(INDEX('CURVA PREVISION'!$A$1:$KZ$3000,$C58,11+3*MIN(BM$3,$D$2-1)))))</f>
        <v/>
      </c>
      <c r="BN58" s="121">
        <f>IF(OR($C58="",$B$2="",$D$2=0),0,IF(BN$3&lt;0,0,N(INDEX('CURVA PREVISION'!$A$1:$KZ$3000,$C58,11+3*MIN(BN$3,$D$2-1)))))</f>
        <v/>
      </c>
      <c r="BO58" s="121">
        <f>IF(OR($C58="",$B$2="",$D$2=0),0,IF(BO$3&lt;0,0,N(INDEX('CURVA PREVISION'!$A$1:$KZ$3000,$C58,11+3*MIN(BO$3,$D$2-1)))))</f>
        <v/>
      </c>
      <c r="BP58" s="121">
        <f>IF(OR($C58="",$B$2="",$D$2=0),0,IF(BP$3&lt;0,0,N(INDEX('CURVA PREVISION'!$A$1:$KZ$3000,$C58,11+3*MIN(BP$3,$D$2-1)))))</f>
        <v/>
      </c>
      <c r="BQ58" s="121">
        <f>IF(OR($C58="",$B$2="",$D$2=0),0,IF(BQ$3&lt;0,0,N(INDEX('CURVA PREVISION'!$A$1:$KZ$3000,$C58,11+3*MIN(BQ$3,$D$2-1)))))</f>
        <v/>
      </c>
      <c r="BR58" s="121">
        <f>IF(OR($C58="",$B$2="",$D$2=0),0,IF(BR$3&lt;0,0,N(INDEX('CURVA PREVISION'!$A$1:$KZ$3000,$C58,11+3*MIN(BR$3,$D$2-1)))))</f>
        <v/>
      </c>
      <c r="BS58" s="121">
        <f>IF(OR($C58="",$B$2="",$D$2=0),0,IF(BS$3&lt;0,0,N(INDEX('CURVA PREVISION'!$A$1:$KZ$3000,$C58,11+3*MIN(BS$3,$D$2-1)))))</f>
        <v/>
      </c>
      <c r="BT58" s="121">
        <f>IF(OR($C58="",$B$2="",$D$2=0),0,IF(BT$3&lt;0,0,N(INDEX('CURVA PREVISION'!$A$1:$KZ$3000,$C58,11+3*MIN(BT$3,$D$2-1)))))</f>
        <v/>
      </c>
      <c r="BU58" s="121">
        <f>IF(OR($C58="",$B$2="",$D$2=0),0,IF(BU$3&lt;0,0,N(INDEX('CURVA PREVISION'!$A$1:$KZ$3000,$C58,11+3*MIN(BU$3,$D$2-1)))))</f>
        <v/>
      </c>
      <c r="BV58" s="121">
        <f>IF(OR($C58="",$B$2="",$D$2=0),0,IF(BV$3&lt;0,0,N(INDEX('CURVA PREVISION'!$A$1:$KZ$3000,$C58,11+3*MIN(BV$3,$D$2-1)))))</f>
        <v/>
      </c>
      <c r="BW58" s="121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8">
        <f>IFERROR(MATCH(A59,'CURVA PREVISION'!$B$1:$B$3000,0),"")</f>
        <v/>
      </c>
      <c r="D59" s="121">
        <f>IF(OR($C59="",$B$2="",$D$2=0),0,IF(D$3&lt;0,0,N(INDEX('CURVA PREVISION'!$A$1:$KZ$3000,$C59,11+3*MIN(D$3,$D$2-1)))))</f>
        <v/>
      </c>
      <c r="E59" s="121">
        <f>IF(OR($C59="",$B$2="",$D$2=0),0,IF(E$3&lt;0,0,N(INDEX('CURVA PREVISION'!$A$1:$KZ$3000,$C59,11+3*MIN(E$3,$D$2-1)))))</f>
        <v/>
      </c>
      <c r="F59" s="121">
        <f>IF(OR($C59="",$B$2="",$D$2=0),0,IF(F$3&lt;0,0,N(INDEX('CURVA PREVISION'!$A$1:$KZ$3000,$C59,11+3*MIN(F$3,$D$2-1)))))</f>
        <v/>
      </c>
      <c r="G59" s="121">
        <f>IF(OR($C59="",$B$2="",$D$2=0),0,IF(G$3&lt;0,0,N(INDEX('CURVA PREVISION'!$A$1:$KZ$3000,$C59,11+3*MIN(G$3,$D$2-1)))))</f>
        <v/>
      </c>
      <c r="H59" s="121">
        <f>IF(OR($C59="",$B$2="",$D$2=0),0,IF(H$3&lt;0,0,N(INDEX('CURVA PREVISION'!$A$1:$KZ$3000,$C59,11+3*MIN(H$3,$D$2-1)))))</f>
        <v/>
      </c>
      <c r="I59" s="121">
        <f>IF(OR($C59="",$B$2="",$D$2=0),0,IF(I$3&lt;0,0,N(INDEX('CURVA PREVISION'!$A$1:$KZ$3000,$C59,11+3*MIN(I$3,$D$2-1)))))</f>
        <v/>
      </c>
      <c r="J59" s="121">
        <f>IF(OR($C59="",$B$2="",$D$2=0),0,IF(J$3&lt;0,0,N(INDEX('CURVA PREVISION'!$A$1:$KZ$3000,$C59,11+3*MIN(J$3,$D$2-1)))))</f>
        <v/>
      </c>
      <c r="K59" s="121">
        <f>IF(OR($C59="",$B$2="",$D$2=0),0,IF(K$3&lt;0,0,N(INDEX('CURVA PREVISION'!$A$1:$KZ$3000,$C59,11+3*MIN(K$3,$D$2-1)))))</f>
        <v/>
      </c>
      <c r="L59" s="121">
        <f>IF(OR($C59="",$B$2="",$D$2=0),0,IF(L$3&lt;0,0,N(INDEX('CURVA PREVISION'!$A$1:$KZ$3000,$C59,11+3*MIN(L$3,$D$2-1)))))</f>
        <v/>
      </c>
      <c r="M59" s="121">
        <f>IF(OR($C59="",$B$2="",$D$2=0),0,IF(M$3&lt;0,0,N(INDEX('CURVA PREVISION'!$A$1:$KZ$3000,$C59,11+3*MIN(M$3,$D$2-1)))))</f>
        <v/>
      </c>
      <c r="N59" s="121">
        <f>IF(OR($C59="",$B$2="",$D$2=0),0,IF(N$3&lt;0,0,N(INDEX('CURVA PREVISION'!$A$1:$KZ$3000,$C59,11+3*MIN(N$3,$D$2-1)))))</f>
        <v/>
      </c>
      <c r="O59" s="121">
        <f>IF(OR($C59="",$B$2="",$D$2=0),0,IF(O$3&lt;0,0,N(INDEX('CURVA PREVISION'!$A$1:$KZ$3000,$C59,11+3*MIN(O$3,$D$2-1)))))</f>
        <v/>
      </c>
      <c r="P59" s="121">
        <f>IF(OR($C59="",$B$2="",$D$2=0),0,IF(P$3&lt;0,0,N(INDEX('CURVA PREVISION'!$A$1:$KZ$3000,$C59,11+3*MIN(P$3,$D$2-1)))))</f>
        <v/>
      </c>
      <c r="Q59" s="121">
        <f>IF(OR($C59="",$B$2="",$D$2=0),0,IF(Q$3&lt;0,0,N(INDEX('CURVA PREVISION'!$A$1:$KZ$3000,$C59,11+3*MIN(Q$3,$D$2-1)))))</f>
        <v/>
      </c>
      <c r="R59" s="121">
        <f>IF(OR($C59="",$B$2="",$D$2=0),0,IF(R$3&lt;0,0,N(INDEX('CURVA PREVISION'!$A$1:$KZ$3000,$C59,11+3*MIN(R$3,$D$2-1)))))</f>
        <v/>
      </c>
      <c r="S59" s="121">
        <f>IF(OR($C59="",$B$2="",$D$2=0),0,IF(S$3&lt;0,0,N(INDEX('CURVA PREVISION'!$A$1:$KZ$3000,$C59,11+3*MIN(S$3,$D$2-1)))))</f>
        <v/>
      </c>
      <c r="T59" s="121">
        <f>IF(OR($C59="",$B$2="",$D$2=0),0,IF(T$3&lt;0,0,N(INDEX('CURVA PREVISION'!$A$1:$KZ$3000,$C59,11+3*MIN(T$3,$D$2-1)))))</f>
        <v/>
      </c>
      <c r="U59" s="121">
        <f>IF(OR($C59="",$B$2="",$D$2=0),0,IF(U$3&lt;0,0,N(INDEX('CURVA PREVISION'!$A$1:$KZ$3000,$C59,11+3*MIN(U$3,$D$2-1)))))</f>
        <v/>
      </c>
      <c r="V59" s="121">
        <f>IF(OR($C59="",$B$2="",$D$2=0),0,IF(V$3&lt;0,0,N(INDEX('CURVA PREVISION'!$A$1:$KZ$3000,$C59,11+3*MIN(V$3,$D$2-1)))))</f>
        <v/>
      </c>
      <c r="W59" s="121">
        <f>IF(OR($C59="",$B$2="",$D$2=0),0,IF(W$3&lt;0,0,N(INDEX('CURVA PREVISION'!$A$1:$KZ$3000,$C59,11+3*MIN(W$3,$D$2-1)))))</f>
        <v/>
      </c>
      <c r="X59" s="121">
        <f>IF(OR($C59="",$B$2="",$D$2=0),0,IF(X$3&lt;0,0,N(INDEX('CURVA PREVISION'!$A$1:$KZ$3000,$C59,11+3*MIN(X$3,$D$2-1)))))</f>
        <v/>
      </c>
      <c r="Y59" s="121">
        <f>IF(OR($C59="",$B$2="",$D$2=0),0,IF(Y$3&lt;0,0,N(INDEX('CURVA PREVISION'!$A$1:$KZ$3000,$C59,11+3*MIN(Y$3,$D$2-1)))))</f>
        <v/>
      </c>
      <c r="Z59" s="121">
        <f>IF(OR($C59="",$B$2="",$D$2=0),0,IF(Z$3&lt;0,0,N(INDEX('CURVA PREVISION'!$A$1:$KZ$3000,$C59,11+3*MIN(Z$3,$D$2-1)))))</f>
        <v/>
      </c>
      <c r="AA59" s="121">
        <f>IF(OR($C59="",$B$2="",$D$2=0),0,IF(AA$3&lt;0,0,N(INDEX('CURVA PREVISION'!$A$1:$KZ$3000,$C59,11+3*MIN(AA$3,$D$2-1)))))</f>
        <v/>
      </c>
      <c r="AB59" s="121">
        <f>IF(OR($C59="",$B$2="",$D$2=0),0,IF(AB$3&lt;0,0,N(INDEX('CURVA PREVISION'!$A$1:$KZ$3000,$C59,11+3*MIN(AB$3,$D$2-1)))))</f>
        <v/>
      </c>
      <c r="AC59" s="121">
        <f>IF(OR($C59="",$B$2="",$D$2=0),0,IF(AC$3&lt;0,0,N(INDEX('CURVA PREVISION'!$A$1:$KZ$3000,$C59,11+3*MIN(AC$3,$D$2-1)))))</f>
        <v/>
      </c>
      <c r="AD59" s="121">
        <f>IF(OR($C59="",$B$2="",$D$2=0),0,IF(AD$3&lt;0,0,N(INDEX('CURVA PREVISION'!$A$1:$KZ$3000,$C59,11+3*MIN(AD$3,$D$2-1)))))</f>
        <v/>
      </c>
      <c r="AE59" s="121">
        <f>IF(OR($C59="",$B$2="",$D$2=0),0,IF(AE$3&lt;0,0,N(INDEX('CURVA PREVISION'!$A$1:$KZ$3000,$C59,11+3*MIN(AE$3,$D$2-1)))))</f>
        <v/>
      </c>
      <c r="AF59" s="121">
        <f>IF(OR($C59="",$B$2="",$D$2=0),0,IF(AF$3&lt;0,0,N(INDEX('CURVA PREVISION'!$A$1:$KZ$3000,$C59,11+3*MIN(AF$3,$D$2-1)))))</f>
        <v/>
      </c>
      <c r="AG59" s="121">
        <f>IF(OR($C59="",$B$2="",$D$2=0),0,IF(AG$3&lt;0,0,N(INDEX('CURVA PREVISION'!$A$1:$KZ$3000,$C59,11+3*MIN(AG$3,$D$2-1)))))</f>
        <v/>
      </c>
      <c r="AH59" s="121">
        <f>IF(OR($C59="",$B$2="",$D$2=0),0,IF(AH$3&lt;0,0,N(INDEX('CURVA PREVISION'!$A$1:$KZ$3000,$C59,11+3*MIN(AH$3,$D$2-1)))))</f>
        <v/>
      </c>
      <c r="AI59" s="121">
        <f>IF(OR($C59="",$B$2="",$D$2=0),0,IF(AI$3&lt;0,0,N(INDEX('CURVA PREVISION'!$A$1:$KZ$3000,$C59,11+3*MIN(AI$3,$D$2-1)))))</f>
        <v/>
      </c>
      <c r="AJ59" s="121">
        <f>IF(OR($C59="",$B$2="",$D$2=0),0,IF(AJ$3&lt;0,0,N(INDEX('CURVA PREVISION'!$A$1:$KZ$3000,$C59,11+3*MIN(AJ$3,$D$2-1)))))</f>
        <v/>
      </c>
      <c r="AK59" s="121">
        <f>IF(OR($C59="",$B$2="",$D$2=0),0,IF(AK$3&lt;0,0,N(INDEX('CURVA PREVISION'!$A$1:$KZ$3000,$C59,11+3*MIN(AK$3,$D$2-1)))))</f>
        <v/>
      </c>
      <c r="AL59" s="121">
        <f>IF(OR($C59="",$B$2="",$D$2=0),0,IF(AL$3&lt;0,0,N(INDEX('CURVA PREVISION'!$A$1:$KZ$3000,$C59,11+3*MIN(AL$3,$D$2-1)))))</f>
        <v/>
      </c>
      <c r="AM59" s="121">
        <f>IF(OR($C59="",$B$2="",$D$2=0),0,IF(AM$3&lt;0,0,N(INDEX('CURVA PREVISION'!$A$1:$KZ$3000,$C59,11+3*MIN(AM$3,$D$2-1)))))</f>
        <v/>
      </c>
      <c r="AN59" s="121">
        <f>IF(OR($C59="",$B$2="",$D$2=0),0,IF(AN$3&lt;0,0,N(INDEX('CURVA PREVISION'!$A$1:$KZ$3000,$C59,11+3*MIN(AN$3,$D$2-1)))))</f>
        <v/>
      </c>
      <c r="AO59" s="121">
        <f>IF(OR($C59="",$B$2="",$D$2=0),0,IF(AO$3&lt;0,0,N(INDEX('CURVA PREVISION'!$A$1:$KZ$3000,$C59,11+3*MIN(AO$3,$D$2-1)))))</f>
        <v/>
      </c>
      <c r="AP59" s="121">
        <f>IF(OR($C59="",$B$2="",$D$2=0),0,IF(AP$3&lt;0,0,N(INDEX('CURVA PREVISION'!$A$1:$KZ$3000,$C59,11+3*MIN(AP$3,$D$2-1)))))</f>
        <v/>
      </c>
      <c r="AQ59" s="121">
        <f>IF(OR($C59="",$B$2="",$D$2=0),0,IF(AQ$3&lt;0,0,N(INDEX('CURVA PREVISION'!$A$1:$KZ$3000,$C59,11+3*MIN(AQ$3,$D$2-1)))))</f>
        <v/>
      </c>
      <c r="AR59" s="121">
        <f>IF(OR($C59="",$B$2="",$D$2=0),0,IF(AR$3&lt;0,0,N(INDEX('CURVA PREVISION'!$A$1:$KZ$3000,$C59,11+3*MIN(AR$3,$D$2-1)))))</f>
        <v/>
      </c>
      <c r="AS59" s="121">
        <f>IF(OR($C59="",$B$2="",$D$2=0),0,IF(AS$3&lt;0,0,N(INDEX('CURVA PREVISION'!$A$1:$KZ$3000,$C59,11+3*MIN(AS$3,$D$2-1)))))</f>
        <v/>
      </c>
      <c r="AT59" s="121">
        <f>IF(OR($C59="",$B$2="",$D$2=0),0,IF(AT$3&lt;0,0,N(INDEX('CURVA PREVISION'!$A$1:$KZ$3000,$C59,11+3*MIN(AT$3,$D$2-1)))))</f>
        <v/>
      </c>
      <c r="AU59" s="121">
        <f>IF(OR($C59="",$B$2="",$D$2=0),0,IF(AU$3&lt;0,0,N(INDEX('CURVA PREVISION'!$A$1:$KZ$3000,$C59,11+3*MIN(AU$3,$D$2-1)))))</f>
        <v/>
      </c>
      <c r="AV59" s="121">
        <f>IF(OR($C59="",$B$2="",$D$2=0),0,IF(AV$3&lt;0,0,N(INDEX('CURVA PREVISION'!$A$1:$KZ$3000,$C59,11+3*MIN(AV$3,$D$2-1)))))</f>
        <v/>
      </c>
      <c r="AW59" s="121">
        <f>IF(OR($C59="",$B$2="",$D$2=0),0,IF(AW$3&lt;0,0,N(INDEX('CURVA PREVISION'!$A$1:$KZ$3000,$C59,11+3*MIN(AW$3,$D$2-1)))))</f>
        <v/>
      </c>
      <c r="AX59" s="121">
        <f>IF(OR($C59="",$B$2="",$D$2=0),0,IF(AX$3&lt;0,0,N(INDEX('CURVA PREVISION'!$A$1:$KZ$3000,$C59,11+3*MIN(AX$3,$D$2-1)))))</f>
        <v/>
      </c>
      <c r="AY59" s="121">
        <f>IF(OR($C59="",$B$2="",$D$2=0),0,IF(AY$3&lt;0,0,N(INDEX('CURVA PREVISION'!$A$1:$KZ$3000,$C59,11+3*MIN(AY$3,$D$2-1)))))</f>
        <v/>
      </c>
      <c r="AZ59" s="121">
        <f>IF(OR($C59="",$B$2="",$D$2=0),0,IF(AZ$3&lt;0,0,N(INDEX('CURVA PREVISION'!$A$1:$KZ$3000,$C59,11+3*MIN(AZ$3,$D$2-1)))))</f>
        <v/>
      </c>
      <c r="BA59" s="121">
        <f>IF(OR($C59="",$B$2="",$D$2=0),0,IF(BA$3&lt;0,0,N(INDEX('CURVA PREVISION'!$A$1:$KZ$3000,$C59,11+3*MIN(BA$3,$D$2-1)))))</f>
        <v/>
      </c>
      <c r="BB59" s="121">
        <f>IF(OR($C59="",$B$2="",$D$2=0),0,IF(BB$3&lt;0,0,N(INDEX('CURVA PREVISION'!$A$1:$KZ$3000,$C59,11+3*MIN(BB$3,$D$2-1)))))</f>
        <v/>
      </c>
      <c r="BC59" s="121">
        <f>IF(OR($C59="",$B$2="",$D$2=0),0,IF(BC$3&lt;0,0,N(INDEX('CURVA PREVISION'!$A$1:$KZ$3000,$C59,11+3*MIN(BC$3,$D$2-1)))))</f>
        <v/>
      </c>
      <c r="BD59" s="121">
        <f>IF(OR($C59="",$B$2="",$D$2=0),0,IF(BD$3&lt;0,0,N(INDEX('CURVA PREVISION'!$A$1:$KZ$3000,$C59,11+3*MIN(BD$3,$D$2-1)))))</f>
        <v/>
      </c>
      <c r="BE59" s="121">
        <f>IF(OR($C59="",$B$2="",$D$2=0),0,IF(BE$3&lt;0,0,N(INDEX('CURVA PREVISION'!$A$1:$KZ$3000,$C59,11+3*MIN(BE$3,$D$2-1)))))</f>
        <v/>
      </c>
      <c r="BF59" s="121">
        <f>IF(OR($C59="",$B$2="",$D$2=0),0,IF(BF$3&lt;0,0,N(INDEX('CURVA PREVISION'!$A$1:$KZ$3000,$C59,11+3*MIN(BF$3,$D$2-1)))))</f>
        <v/>
      </c>
      <c r="BG59" s="121">
        <f>IF(OR($C59="",$B$2="",$D$2=0),0,IF(BG$3&lt;0,0,N(INDEX('CURVA PREVISION'!$A$1:$KZ$3000,$C59,11+3*MIN(BG$3,$D$2-1)))))</f>
        <v/>
      </c>
      <c r="BH59" s="121">
        <f>IF(OR($C59="",$B$2="",$D$2=0),0,IF(BH$3&lt;0,0,N(INDEX('CURVA PREVISION'!$A$1:$KZ$3000,$C59,11+3*MIN(BH$3,$D$2-1)))))</f>
        <v/>
      </c>
      <c r="BI59" s="121">
        <f>IF(OR($C59="",$B$2="",$D$2=0),0,IF(BI$3&lt;0,0,N(INDEX('CURVA PREVISION'!$A$1:$KZ$3000,$C59,11+3*MIN(BI$3,$D$2-1)))))</f>
        <v/>
      </c>
      <c r="BJ59" s="121">
        <f>IF(OR($C59="",$B$2="",$D$2=0),0,IF(BJ$3&lt;0,0,N(INDEX('CURVA PREVISION'!$A$1:$KZ$3000,$C59,11+3*MIN(BJ$3,$D$2-1)))))</f>
        <v/>
      </c>
      <c r="BK59" s="121">
        <f>IF(OR($C59="",$B$2="",$D$2=0),0,IF(BK$3&lt;0,0,N(INDEX('CURVA PREVISION'!$A$1:$KZ$3000,$C59,11+3*MIN(BK$3,$D$2-1)))))</f>
        <v/>
      </c>
      <c r="BL59" s="121">
        <f>IF(OR($C59="",$B$2="",$D$2=0),0,IF(BL$3&lt;0,0,N(INDEX('CURVA PREVISION'!$A$1:$KZ$3000,$C59,11+3*MIN(BL$3,$D$2-1)))))</f>
        <v/>
      </c>
      <c r="BM59" s="121">
        <f>IF(OR($C59="",$B$2="",$D$2=0),0,IF(BM$3&lt;0,0,N(INDEX('CURVA PREVISION'!$A$1:$KZ$3000,$C59,11+3*MIN(BM$3,$D$2-1)))))</f>
        <v/>
      </c>
      <c r="BN59" s="121">
        <f>IF(OR($C59="",$B$2="",$D$2=0),0,IF(BN$3&lt;0,0,N(INDEX('CURVA PREVISION'!$A$1:$KZ$3000,$C59,11+3*MIN(BN$3,$D$2-1)))))</f>
        <v/>
      </c>
      <c r="BO59" s="121">
        <f>IF(OR($C59="",$B$2="",$D$2=0),0,IF(BO$3&lt;0,0,N(INDEX('CURVA PREVISION'!$A$1:$KZ$3000,$C59,11+3*MIN(BO$3,$D$2-1)))))</f>
        <v/>
      </c>
      <c r="BP59" s="121">
        <f>IF(OR($C59="",$B$2="",$D$2=0),0,IF(BP$3&lt;0,0,N(INDEX('CURVA PREVISION'!$A$1:$KZ$3000,$C59,11+3*MIN(BP$3,$D$2-1)))))</f>
        <v/>
      </c>
      <c r="BQ59" s="121">
        <f>IF(OR($C59="",$B$2="",$D$2=0),0,IF(BQ$3&lt;0,0,N(INDEX('CURVA PREVISION'!$A$1:$KZ$3000,$C59,11+3*MIN(BQ$3,$D$2-1)))))</f>
        <v/>
      </c>
      <c r="BR59" s="121">
        <f>IF(OR($C59="",$B$2="",$D$2=0),0,IF(BR$3&lt;0,0,N(INDEX('CURVA PREVISION'!$A$1:$KZ$3000,$C59,11+3*MIN(BR$3,$D$2-1)))))</f>
        <v/>
      </c>
      <c r="BS59" s="121">
        <f>IF(OR($C59="",$B$2="",$D$2=0),0,IF(BS$3&lt;0,0,N(INDEX('CURVA PREVISION'!$A$1:$KZ$3000,$C59,11+3*MIN(BS$3,$D$2-1)))))</f>
        <v/>
      </c>
      <c r="BT59" s="121">
        <f>IF(OR($C59="",$B$2="",$D$2=0),0,IF(BT$3&lt;0,0,N(INDEX('CURVA PREVISION'!$A$1:$KZ$3000,$C59,11+3*MIN(BT$3,$D$2-1)))))</f>
        <v/>
      </c>
      <c r="BU59" s="121">
        <f>IF(OR($C59="",$B$2="",$D$2=0),0,IF(BU$3&lt;0,0,N(INDEX('CURVA PREVISION'!$A$1:$KZ$3000,$C59,11+3*MIN(BU$3,$D$2-1)))))</f>
        <v/>
      </c>
      <c r="BV59" s="121">
        <f>IF(OR($C59="",$B$2="",$D$2=0),0,IF(BV$3&lt;0,0,N(INDEX('CURVA PREVISION'!$A$1:$KZ$3000,$C59,11+3*MIN(BV$3,$D$2-1)))))</f>
        <v/>
      </c>
      <c r="BW59" s="121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8">
        <f>IFERROR(MATCH(A60,'CURVA PREVISION'!$B$1:$B$3000,0),"")</f>
        <v/>
      </c>
      <c r="D60" s="121">
        <f>IF(OR($C60="",$B$2="",$D$2=0),0,IF(D$3&lt;0,0,N(INDEX('CURVA PREVISION'!$A$1:$KZ$3000,$C60,11+3*MIN(D$3,$D$2-1)))))</f>
        <v/>
      </c>
      <c r="E60" s="121">
        <f>IF(OR($C60="",$B$2="",$D$2=0),0,IF(E$3&lt;0,0,N(INDEX('CURVA PREVISION'!$A$1:$KZ$3000,$C60,11+3*MIN(E$3,$D$2-1)))))</f>
        <v/>
      </c>
      <c r="F60" s="121">
        <f>IF(OR($C60="",$B$2="",$D$2=0),0,IF(F$3&lt;0,0,N(INDEX('CURVA PREVISION'!$A$1:$KZ$3000,$C60,11+3*MIN(F$3,$D$2-1)))))</f>
        <v/>
      </c>
      <c r="G60" s="121">
        <f>IF(OR($C60="",$B$2="",$D$2=0),0,IF(G$3&lt;0,0,N(INDEX('CURVA PREVISION'!$A$1:$KZ$3000,$C60,11+3*MIN(G$3,$D$2-1)))))</f>
        <v/>
      </c>
      <c r="H60" s="121">
        <f>IF(OR($C60="",$B$2="",$D$2=0),0,IF(H$3&lt;0,0,N(INDEX('CURVA PREVISION'!$A$1:$KZ$3000,$C60,11+3*MIN(H$3,$D$2-1)))))</f>
        <v/>
      </c>
      <c r="I60" s="121">
        <f>IF(OR($C60="",$B$2="",$D$2=0),0,IF(I$3&lt;0,0,N(INDEX('CURVA PREVISION'!$A$1:$KZ$3000,$C60,11+3*MIN(I$3,$D$2-1)))))</f>
        <v/>
      </c>
      <c r="J60" s="121">
        <f>IF(OR($C60="",$B$2="",$D$2=0),0,IF(J$3&lt;0,0,N(INDEX('CURVA PREVISION'!$A$1:$KZ$3000,$C60,11+3*MIN(J$3,$D$2-1)))))</f>
        <v/>
      </c>
      <c r="K60" s="121">
        <f>IF(OR($C60="",$B$2="",$D$2=0),0,IF(K$3&lt;0,0,N(INDEX('CURVA PREVISION'!$A$1:$KZ$3000,$C60,11+3*MIN(K$3,$D$2-1)))))</f>
        <v/>
      </c>
      <c r="L60" s="121">
        <f>IF(OR($C60="",$B$2="",$D$2=0),0,IF(L$3&lt;0,0,N(INDEX('CURVA PREVISION'!$A$1:$KZ$3000,$C60,11+3*MIN(L$3,$D$2-1)))))</f>
        <v/>
      </c>
      <c r="M60" s="121">
        <f>IF(OR($C60="",$B$2="",$D$2=0),0,IF(M$3&lt;0,0,N(INDEX('CURVA PREVISION'!$A$1:$KZ$3000,$C60,11+3*MIN(M$3,$D$2-1)))))</f>
        <v/>
      </c>
      <c r="N60" s="121">
        <f>IF(OR($C60="",$B$2="",$D$2=0),0,IF(N$3&lt;0,0,N(INDEX('CURVA PREVISION'!$A$1:$KZ$3000,$C60,11+3*MIN(N$3,$D$2-1)))))</f>
        <v/>
      </c>
      <c r="O60" s="121">
        <f>IF(OR($C60="",$B$2="",$D$2=0),0,IF(O$3&lt;0,0,N(INDEX('CURVA PREVISION'!$A$1:$KZ$3000,$C60,11+3*MIN(O$3,$D$2-1)))))</f>
        <v/>
      </c>
      <c r="P60" s="121">
        <f>IF(OR($C60="",$B$2="",$D$2=0),0,IF(P$3&lt;0,0,N(INDEX('CURVA PREVISION'!$A$1:$KZ$3000,$C60,11+3*MIN(P$3,$D$2-1)))))</f>
        <v/>
      </c>
      <c r="Q60" s="121">
        <f>IF(OR($C60="",$B$2="",$D$2=0),0,IF(Q$3&lt;0,0,N(INDEX('CURVA PREVISION'!$A$1:$KZ$3000,$C60,11+3*MIN(Q$3,$D$2-1)))))</f>
        <v/>
      </c>
      <c r="R60" s="121">
        <f>IF(OR($C60="",$B$2="",$D$2=0),0,IF(R$3&lt;0,0,N(INDEX('CURVA PREVISION'!$A$1:$KZ$3000,$C60,11+3*MIN(R$3,$D$2-1)))))</f>
        <v/>
      </c>
      <c r="S60" s="121">
        <f>IF(OR($C60="",$B$2="",$D$2=0),0,IF(S$3&lt;0,0,N(INDEX('CURVA PREVISION'!$A$1:$KZ$3000,$C60,11+3*MIN(S$3,$D$2-1)))))</f>
        <v/>
      </c>
      <c r="T60" s="121">
        <f>IF(OR($C60="",$B$2="",$D$2=0),0,IF(T$3&lt;0,0,N(INDEX('CURVA PREVISION'!$A$1:$KZ$3000,$C60,11+3*MIN(T$3,$D$2-1)))))</f>
        <v/>
      </c>
      <c r="U60" s="121">
        <f>IF(OR($C60="",$B$2="",$D$2=0),0,IF(U$3&lt;0,0,N(INDEX('CURVA PREVISION'!$A$1:$KZ$3000,$C60,11+3*MIN(U$3,$D$2-1)))))</f>
        <v/>
      </c>
      <c r="V60" s="121">
        <f>IF(OR($C60="",$B$2="",$D$2=0),0,IF(V$3&lt;0,0,N(INDEX('CURVA PREVISION'!$A$1:$KZ$3000,$C60,11+3*MIN(V$3,$D$2-1)))))</f>
        <v/>
      </c>
      <c r="W60" s="121">
        <f>IF(OR($C60="",$B$2="",$D$2=0),0,IF(W$3&lt;0,0,N(INDEX('CURVA PREVISION'!$A$1:$KZ$3000,$C60,11+3*MIN(W$3,$D$2-1)))))</f>
        <v/>
      </c>
      <c r="X60" s="121">
        <f>IF(OR($C60="",$B$2="",$D$2=0),0,IF(X$3&lt;0,0,N(INDEX('CURVA PREVISION'!$A$1:$KZ$3000,$C60,11+3*MIN(X$3,$D$2-1)))))</f>
        <v/>
      </c>
      <c r="Y60" s="121">
        <f>IF(OR($C60="",$B$2="",$D$2=0),0,IF(Y$3&lt;0,0,N(INDEX('CURVA PREVISION'!$A$1:$KZ$3000,$C60,11+3*MIN(Y$3,$D$2-1)))))</f>
        <v/>
      </c>
      <c r="Z60" s="121">
        <f>IF(OR($C60="",$B$2="",$D$2=0),0,IF(Z$3&lt;0,0,N(INDEX('CURVA PREVISION'!$A$1:$KZ$3000,$C60,11+3*MIN(Z$3,$D$2-1)))))</f>
        <v/>
      </c>
      <c r="AA60" s="121">
        <f>IF(OR($C60="",$B$2="",$D$2=0),0,IF(AA$3&lt;0,0,N(INDEX('CURVA PREVISION'!$A$1:$KZ$3000,$C60,11+3*MIN(AA$3,$D$2-1)))))</f>
        <v/>
      </c>
      <c r="AB60" s="121">
        <f>IF(OR($C60="",$B$2="",$D$2=0),0,IF(AB$3&lt;0,0,N(INDEX('CURVA PREVISION'!$A$1:$KZ$3000,$C60,11+3*MIN(AB$3,$D$2-1)))))</f>
        <v/>
      </c>
      <c r="AC60" s="121">
        <f>IF(OR($C60="",$B$2="",$D$2=0),0,IF(AC$3&lt;0,0,N(INDEX('CURVA PREVISION'!$A$1:$KZ$3000,$C60,11+3*MIN(AC$3,$D$2-1)))))</f>
        <v/>
      </c>
      <c r="AD60" s="121">
        <f>IF(OR($C60="",$B$2="",$D$2=0),0,IF(AD$3&lt;0,0,N(INDEX('CURVA PREVISION'!$A$1:$KZ$3000,$C60,11+3*MIN(AD$3,$D$2-1)))))</f>
        <v/>
      </c>
      <c r="AE60" s="121">
        <f>IF(OR($C60="",$B$2="",$D$2=0),0,IF(AE$3&lt;0,0,N(INDEX('CURVA PREVISION'!$A$1:$KZ$3000,$C60,11+3*MIN(AE$3,$D$2-1)))))</f>
        <v/>
      </c>
      <c r="AF60" s="121">
        <f>IF(OR($C60="",$B$2="",$D$2=0),0,IF(AF$3&lt;0,0,N(INDEX('CURVA PREVISION'!$A$1:$KZ$3000,$C60,11+3*MIN(AF$3,$D$2-1)))))</f>
        <v/>
      </c>
      <c r="AG60" s="121">
        <f>IF(OR($C60="",$B$2="",$D$2=0),0,IF(AG$3&lt;0,0,N(INDEX('CURVA PREVISION'!$A$1:$KZ$3000,$C60,11+3*MIN(AG$3,$D$2-1)))))</f>
        <v/>
      </c>
      <c r="AH60" s="121">
        <f>IF(OR($C60="",$B$2="",$D$2=0),0,IF(AH$3&lt;0,0,N(INDEX('CURVA PREVISION'!$A$1:$KZ$3000,$C60,11+3*MIN(AH$3,$D$2-1)))))</f>
        <v/>
      </c>
      <c r="AI60" s="121">
        <f>IF(OR($C60="",$B$2="",$D$2=0),0,IF(AI$3&lt;0,0,N(INDEX('CURVA PREVISION'!$A$1:$KZ$3000,$C60,11+3*MIN(AI$3,$D$2-1)))))</f>
        <v/>
      </c>
      <c r="AJ60" s="121">
        <f>IF(OR($C60="",$B$2="",$D$2=0),0,IF(AJ$3&lt;0,0,N(INDEX('CURVA PREVISION'!$A$1:$KZ$3000,$C60,11+3*MIN(AJ$3,$D$2-1)))))</f>
        <v/>
      </c>
      <c r="AK60" s="121">
        <f>IF(OR($C60="",$B$2="",$D$2=0),0,IF(AK$3&lt;0,0,N(INDEX('CURVA PREVISION'!$A$1:$KZ$3000,$C60,11+3*MIN(AK$3,$D$2-1)))))</f>
        <v/>
      </c>
      <c r="AL60" s="121">
        <f>IF(OR($C60="",$B$2="",$D$2=0),0,IF(AL$3&lt;0,0,N(INDEX('CURVA PREVISION'!$A$1:$KZ$3000,$C60,11+3*MIN(AL$3,$D$2-1)))))</f>
        <v/>
      </c>
      <c r="AM60" s="121">
        <f>IF(OR($C60="",$B$2="",$D$2=0),0,IF(AM$3&lt;0,0,N(INDEX('CURVA PREVISION'!$A$1:$KZ$3000,$C60,11+3*MIN(AM$3,$D$2-1)))))</f>
        <v/>
      </c>
      <c r="AN60" s="121">
        <f>IF(OR($C60="",$B$2="",$D$2=0),0,IF(AN$3&lt;0,0,N(INDEX('CURVA PREVISION'!$A$1:$KZ$3000,$C60,11+3*MIN(AN$3,$D$2-1)))))</f>
        <v/>
      </c>
      <c r="AO60" s="121">
        <f>IF(OR($C60="",$B$2="",$D$2=0),0,IF(AO$3&lt;0,0,N(INDEX('CURVA PREVISION'!$A$1:$KZ$3000,$C60,11+3*MIN(AO$3,$D$2-1)))))</f>
        <v/>
      </c>
      <c r="AP60" s="121">
        <f>IF(OR($C60="",$B$2="",$D$2=0),0,IF(AP$3&lt;0,0,N(INDEX('CURVA PREVISION'!$A$1:$KZ$3000,$C60,11+3*MIN(AP$3,$D$2-1)))))</f>
        <v/>
      </c>
      <c r="AQ60" s="121">
        <f>IF(OR($C60="",$B$2="",$D$2=0),0,IF(AQ$3&lt;0,0,N(INDEX('CURVA PREVISION'!$A$1:$KZ$3000,$C60,11+3*MIN(AQ$3,$D$2-1)))))</f>
        <v/>
      </c>
      <c r="AR60" s="121">
        <f>IF(OR($C60="",$B$2="",$D$2=0),0,IF(AR$3&lt;0,0,N(INDEX('CURVA PREVISION'!$A$1:$KZ$3000,$C60,11+3*MIN(AR$3,$D$2-1)))))</f>
        <v/>
      </c>
      <c r="AS60" s="121">
        <f>IF(OR($C60="",$B$2="",$D$2=0),0,IF(AS$3&lt;0,0,N(INDEX('CURVA PREVISION'!$A$1:$KZ$3000,$C60,11+3*MIN(AS$3,$D$2-1)))))</f>
        <v/>
      </c>
      <c r="AT60" s="121">
        <f>IF(OR($C60="",$B$2="",$D$2=0),0,IF(AT$3&lt;0,0,N(INDEX('CURVA PREVISION'!$A$1:$KZ$3000,$C60,11+3*MIN(AT$3,$D$2-1)))))</f>
        <v/>
      </c>
      <c r="AU60" s="121">
        <f>IF(OR($C60="",$B$2="",$D$2=0),0,IF(AU$3&lt;0,0,N(INDEX('CURVA PREVISION'!$A$1:$KZ$3000,$C60,11+3*MIN(AU$3,$D$2-1)))))</f>
        <v/>
      </c>
      <c r="AV60" s="121">
        <f>IF(OR($C60="",$B$2="",$D$2=0),0,IF(AV$3&lt;0,0,N(INDEX('CURVA PREVISION'!$A$1:$KZ$3000,$C60,11+3*MIN(AV$3,$D$2-1)))))</f>
        <v/>
      </c>
      <c r="AW60" s="121">
        <f>IF(OR($C60="",$B$2="",$D$2=0),0,IF(AW$3&lt;0,0,N(INDEX('CURVA PREVISION'!$A$1:$KZ$3000,$C60,11+3*MIN(AW$3,$D$2-1)))))</f>
        <v/>
      </c>
      <c r="AX60" s="121">
        <f>IF(OR($C60="",$B$2="",$D$2=0),0,IF(AX$3&lt;0,0,N(INDEX('CURVA PREVISION'!$A$1:$KZ$3000,$C60,11+3*MIN(AX$3,$D$2-1)))))</f>
        <v/>
      </c>
      <c r="AY60" s="121">
        <f>IF(OR($C60="",$B$2="",$D$2=0),0,IF(AY$3&lt;0,0,N(INDEX('CURVA PREVISION'!$A$1:$KZ$3000,$C60,11+3*MIN(AY$3,$D$2-1)))))</f>
        <v/>
      </c>
      <c r="AZ60" s="121">
        <f>IF(OR($C60="",$B$2="",$D$2=0),0,IF(AZ$3&lt;0,0,N(INDEX('CURVA PREVISION'!$A$1:$KZ$3000,$C60,11+3*MIN(AZ$3,$D$2-1)))))</f>
        <v/>
      </c>
      <c r="BA60" s="121">
        <f>IF(OR($C60="",$B$2="",$D$2=0),0,IF(BA$3&lt;0,0,N(INDEX('CURVA PREVISION'!$A$1:$KZ$3000,$C60,11+3*MIN(BA$3,$D$2-1)))))</f>
        <v/>
      </c>
      <c r="BB60" s="121">
        <f>IF(OR($C60="",$B$2="",$D$2=0),0,IF(BB$3&lt;0,0,N(INDEX('CURVA PREVISION'!$A$1:$KZ$3000,$C60,11+3*MIN(BB$3,$D$2-1)))))</f>
        <v/>
      </c>
      <c r="BC60" s="121">
        <f>IF(OR($C60="",$B$2="",$D$2=0),0,IF(BC$3&lt;0,0,N(INDEX('CURVA PREVISION'!$A$1:$KZ$3000,$C60,11+3*MIN(BC$3,$D$2-1)))))</f>
        <v/>
      </c>
      <c r="BD60" s="121">
        <f>IF(OR($C60="",$B$2="",$D$2=0),0,IF(BD$3&lt;0,0,N(INDEX('CURVA PREVISION'!$A$1:$KZ$3000,$C60,11+3*MIN(BD$3,$D$2-1)))))</f>
        <v/>
      </c>
      <c r="BE60" s="121">
        <f>IF(OR($C60="",$B$2="",$D$2=0),0,IF(BE$3&lt;0,0,N(INDEX('CURVA PREVISION'!$A$1:$KZ$3000,$C60,11+3*MIN(BE$3,$D$2-1)))))</f>
        <v/>
      </c>
      <c r="BF60" s="121">
        <f>IF(OR($C60="",$B$2="",$D$2=0),0,IF(BF$3&lt;0,0,N(INDEX('CURVA PREVISION'!$A$1:$KZ$3000,$C60,11+3*MIN(BF$3,$D$2-1)))))</f>
        <v/>
      </c>
      <c r="BG60" s="121">
        <f>IF(OR($C60="",$B$2="",$D$2=0),0,IF(BG$3&lt;0,0,N(INDEX('CURVA PREVISION'!$A$1:$KZ$3000,$C60,11+3*MIN(BG$3,$D$2-1)))))</f>
        <v/>
      </c>
      <c r="BH60" s="121">
        <f>IF(OR($C60="",$B$2="",$D$2=0),0,IF(BH$3&lt;0,0,N(INDEX('CURVA PREVISION'!$A$1:$KZ$3000,$C60,11+3*MIN(BH$3,$D$2-1)))))</f>
        <v/>
      </c>
      <c r="BI60" s="121">
        <f>IF(OR($C60="",$B$2="",$D$2=0),0,IF(BI$3&lt;0,0,N(INDEX('CURVA PREVISION'!$A$1:$KZ$3000,$C60,11+3*MIN(BI$3,$D$2-1)))))</f>
        <v/>
      </c>
      <c r="BJ60" s="121">
        <f>IF(OR($C60="",$B$2="",$D$2=0),0,IF(BJ$3&lt;0,0,N(INDEX('CURVA PREVISION'!$A$1:$KZ$3000,$C60,11+3*MIN(BJ$3,$D$2-1)))))</f>
        <v/>
      </c>
      <c r="BK60" s="121">
        <f>IF(OR($C60="",$B$2="",$D$2=0),0,IF(BK$3&lt;0,0,N(INDEX('CURVA PREVISION'!$A$1:$KZ$3000,$C60,11+3*MIN(BK$3,$D$2-1)))))</f>
        <v/>
      </c>
      <c r="BL60" s="121">
        <f>IF(OR($C60="",$B$2="",$D$2=0),0,IF(BL$3&lt;0,0,N(INDEX('CURVA PREVISION'!$A$1:$KZ$3000,$C60,11+3*MIN(BL$3,$D$2-1)))))</f>
        <v/>
      </c>
      <c r="BM60" s="121">
        <f>IF(OR($C60="",$B$2="",$D$2=0),0,IF(BM$3&lt;0,0,N(INDEX('CURVA PREVISION'!$A$1:$KZ$3000,$C60,11+3*MIN(BM$3,$D$2-1)))))</f>
        <v/>
      </c>
      <c r="BN60" s="121">
        <f>IF(OR($C60="",$B$2="",$D$2=0),0,IF(BN$3&lt;0,0,N(INDEX('CURVA PREVISION'!$A$1:$KZ$3000,$C60,11+3*MIN(BN$3,$D$2-1)))))</f>
        <v/>
      </c>
      <c r="BO60" s="121">
        <f>IF(OR($C60="",$B$2="",$D$2=0),0,IF(BO$3&lt;0,0,N(INDEX('CURVA PREVISION'!$A$1:$KZ$3000,$C60,11+3*MIN(BO$3,$D$2-1)))))</f>
        <v/>
      </c>
      <c r="BP60" s="121">
        <f>IF(OR($C60="",$B$2="",$D$2=0),0,IF(BP$3&lt;0,0,N(INDEX('CURVA PREVISION'!$A$1:$KZ$3000,$C60,11+3*MIN(BP$3,$D$2-1)))))</f>
        <v/>
      </c>
      <c r="BQ60" s="121">
        <f>IF(OR($C60="",$B$2="",$D$2=0),0,IF(BQ$3&lt;0,0,N(INDEX('CURVA PREVISION'!$A$1:$KZ$3000,$C60,11+3*MIN(BQ$3,$D$2-1)))))</f>
        <v/>
      </c>
      <c r="BR60" s="121">
        <f>IF(OR($C60="",$B$2="",$D$2=0),0,IF(BR$3&lt;0,0,N(INDEX('CURVA PREVISION'!$A$1:$KZ$3000,$C60,11+3*MIN(BR$3,$D$2-1)))))</f>
        <v/>
      </c>
      <c r="BS60" s="121">
        <f>IF(OR($C60="",$B$2="",$D$2=0),0,IF(BS$3&lt;0,0,N(INDEX('CURVA PREVISION'!$A$1:$KZ$3000,$C60,11+3*MIN(BS$3,$D$2-1)))))</f>
        <v/>
      </c>
      <c r="BT60" s="121">
        <f>IF(OR($C60="",$B$2="",$D$2=0),0,IF(BT$3&lt;0,0,N(INDEX('CURVA PREVISION'!$A$1:$KZ$3000,$C60,11+3*MIN(BT$3,$D$2-1)))))</f>
        <v/>
      </c>
      <c r="BU60" s="121">
        <f>IF(OR($C60="",$B$2="",$D$2=0),0,IF(BU$3&lt;0,0,N(INDEX('CURVA PREVISION'!$A$1:$KZ$3000,$C60,11+3*MIN(BU$3,$D$2-1)))))</f>
        <v/>
      </c>
      <c r="BV60" s="121">
        <f>IF(OR($C60="",$B$2="",$D$2=0),0,IF(BV$3&lt;0,0,N(INDEX('CURVA PREVISION'!$A$1:$KZ$3000,$C60,11+3*MIN(BV$3,$D$2-1)))))</f>
        <v/>
      </c>
      <c r="BW60" s="121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8">
        <f>IFERROR(MATCH(A61,'CURVA PREVISION'!$B$1:$B$3000,0),"")</f>
        <v/>
      </c>
      <c r="D61" s="121">
        <f>IF(OR($C61="",$B$2="",$D$2=0),0,IF(D$3&lt;0,0,N(INDEX('CURVA PREVISION'!$A$1:$KZ$3000,$C61,11+3*MIN(D$3,$D$2-1)))))</f>
        <v/>
      </c>
      <c r="E61" s="121">
        <f>IF(OR($C61="",$B$2="",$D$2=0),0,IF(E$3&lt;0,0,N(INDEX('CURVA PREVISION'!$A$1:$KZ$3000,$C61,11+3*MIN(E$3,$D$2-1)))))</f>
        <v/>
      </c>
      <c r="F61" s="121">
        <f>IF(OR($C61="",$B$2="",$D$2=0),0,IF(F$3&lt;0,0,N(INDEX('CURVA PREVISION'!$A$1:$KZ$3000,$C61,11+3*MIN(F$3,$D$2-1)))))</f>
        <v/>
      </c>
      <c r="G61" s="121">
        <f>IF(OR($C61="",$B$2="",$D$2=0),0,IF(G$3&lt;0,0,N(INDEX('CURVA PREVISION'!$A$1:$KZ$3000,$C61,11+3*MIN(G$3,$D$2-1)))))</f>
        <v/>
      </c>
      <c r="H61" s="121">
        <f>IF(OR($C61="",$B$2="",$D$2=0),0,IF(H$3&lt;0,0,N(INDEX('CURVA PREVISION'!$A$1:$KZ$3000,$C61,11+3*MIN(H$3,$D$2-1)))))</f>
        <v/>
      </c>
      <c r="I61" s="121">
        <f>IF(OR($C61="",$B$2="",$D$2=0),0,IF(I$3&lt;0,0,N(INDEX('CURVA PREVISION'!$A$1:$KZ$3000,$C61,11+3*MIN(I$3,$D$2-1)))))</f>
        <v/>
      </c>
      <c r="J61" s="121">
        <f>IF(OR($C61="",$B$2="",$D$2=0),0,IF(J$3&lt;0,0,N(INDEX('CURVA PREVISION'!$A$1:$KZ$3000,$C61,11+3*MIN(J$3,$D$2-1)))))</f>
        <v/>
      </c>
      <c r="K61" s="121">
        <f>IF(OR($C61="",$B$2="",$D$2=0),0,IF(K$3&lt;0,0,N(INDEX('CURVA PREVISION'!$A$1:$KZ$3000,$C61,11+3*MIN(K$3,$D$2-1)))))</f>
        <v/>
      </c>
      <c r="L61" s="121">
        <f>IF(OR($C61="",$B$2="",$D$2=0),0,IF(L$3&lt;0,0,N(INDEX('CURVA PREVISION'!$A$1:$KZ$3000,$C61,11+3*MIN(L$3,$D$2-1)))))</f>
        <v/>
      </c>
      <c r="M61" s="121">
        <f>IF(OR($C61="",$B$2="",$D$2=0),0,IF(M$3&lt;0,0,N(INDEX('CURVA PREVISION'!$A$1:$KZ$3000,$C61,11+3*MIN(M$3,$D$2-1)))))</f>
        <v/>
      </c>
      <c r="N61" s="121">
        <f>IF(OR($C61="",$B$2="",$D$2=0),0,IF(N$3&lt;0,0,N(INDEX('CURVA PREVISION'!$A$1:$KZ$3000,$C61,11+3*MIN(N$3,$D$2-1)))))</f>
        <v/>
      </c>
      <c r="O61" s="121">
        <f>IF(OR($C61="",$B$2="",$D$2=0),0,IF(O$3&lt;0,0,N(INDEX('CURVA PREVISION'!$A$1:$KZ$3000,$C61,11+3*MIN(O$3,$D$2-1)))))</f>
        <v/>
      </c>
      <c r="P61" s="121">
        <f>IF(OR($C61="",$B$2="",$D$2=0),0,IF(P$3&lt;0,0,N(INDEX('CURVA PREVISION'!$A$1:$KZ$3000,$C61,11+3*MIN(P$3,$D$2-1)))))</f>
        <v/>
      </c>
      <c r="Q61" s="121">
        <f>IF(OR($C61="",$B$2="",$D$2=0),0,IF(Q$3&lt;0,0,N(INDEX('CURVA PREVISION'!$A$1:$KZ$3000,$C61,11+3*MIN(Q$3,$D$2-1)))))</f>
        <v/>
      </c>
      <c r="R61" s="121">
        <f>IF(OR($C61="",$B$2="",$D$2=0),0,IF(R$3&lt;0,0,N(INDEX('CURVA PREVISION'!$A$1:$KZ$3000,$C61,11+3*MIN(R$3,$D$2-1)))))</f>
        <v/>
      </c>
      <c r="S61" s="121">
        <f>IF(OR($C61="",$B$2="",$D$2=0),0,IF(S$3&lt;0,0,N(INDEX('CURVA PREVISION'!$A$1:$KZ$3000,$C61,11+3*MIN(S$3,$D$2-1)))))</f>
        <v/>
      </c>
      <c r="T61" s="121">
        <f>IF(OR($C61="",$B$2="",$D$2=0),0,IF(T$3&lt;0,0,N(INDEX('CURVA PREVISION'!$A$1:$KZ$3000,$C61,11+3*MIN(T$3,$D$2-1)))))</f>
        <v/>
      </c>
      <c r="U61" s="121">
        <f>IF(OR($C61="",$B$2="",$D$2=0),0,IF(U$3&lt;0,0,N(INDEX('CURVA PREVISION'!$A$1:$KZ$3000,$C61,11+3*MIN(U$3,$D$2-1)))))</f>
        <v/>
      </c>
      <c r="V61" s="121">
        <f>IF(OR($C61="",$B$2="",$D$2=0),0,IF(V$3&lt;0,0,N(INDEX('CURVA PREVISION'!$A$1:$KZ$3000,$C61,11+3*MIN(V$3,$D$2-1)))))</f>
        <v/>
      </c>
      <c r="W61" s="121">
        <f>IF(OR($C61="",$B$2="",$D$2=0),0,IF(W$3&lt;0,0,N(INDEX('CURVA PREVISION'!$A$1:$KZ$3000,$C61,11+3*MIN(W$3,$D$2-1)))))</f>
        <v/>
      </c>
      <c r="X61" s="121">
        <f>IF(OR($C61="",$B$2="",$D$2=0),0,IF(X$3&lt;0,0,N(INDEX('CURVA PREVISION'!$A$1:$KZ$3000,$C61,11+3*MIN(X$3,$D$2-1)))))</f>
        <v/>
      </c>
      <c r="Y61" s="121">
        <f>IF(OR($C61="",$B$2="",$D$2=0),0,IF(Y$3&lt;0,0,N(INDEX('CURVA PREVISION'!$A$1:$KZ$3000,$C61,11+3*MIN(Y$3,$D$2-1)))))</f>
        <v/>
      </c>
      <c r="Z61" s="121">
        <f>IF(OR($C61="",$B$2="",$D$2=0),0,IF(Z$3&lt;0,0,N(INDEX('CURVA PREVISION'!$A$1:$KZ$3000,$C61,11+3*MIN(Z$3,$D$2-1)))))</f>
        <v/>
      </c>
      <c r="AA61" s="121">
        <f>IF(OR($C61="",$B$2="",$D$2=0),0,IF(AA$3&lt;0,0,N(INDEX('CURVA PREVISION'!$A$1:$KZ$3000,$C61,11+3*MIN(AA$3,$D$2-1)))))</f>
        <v/>
      </c>
      <c r="AB61" s="121">
        <f>IF(OR($C61="",$B$2="",$D$2=0),0,IF(AB$3&lt;0,0,N(INDEX('CURVA PREVISION'!$A$1:$KZ$3000,$C61,11+3*MIN(AB$3,$D$2-1)))))</f>
        <v/>
      </c>
      <c r="AC61" s="121">
        <f>IF(OR($C61="",$B$2="",$D$2=0),0,IF(AC$3&lt;0,0,N(INDEX('CURVA PREVISION'!$A$1:$KZ$3000,$C61,11+3*MIN(AC$3,$D$2-1)))))</f>
        <v/>
      </c>
      <c r="AD61" s="121">
        <f>IF(OR($C61="",$B$2="",$D$2=0),0,IF(AD$3&lt;0,0,N(INDEX('CURVA PREVISION'!$A$1:$KZ$3000,$C61,11+3*MIN(AD$3,$D$2-1)))))</f>
        <v/>
      </c>
      <c r="AE61" s="121">
        <f>IF(OR($C61="",$B$2="",$D$2=0),0,IF(AE$3&lt;0,0,N(INDEX('CURVA PREVISION'!$A$1:$KZ$3000,$C61,11+3*MIN(AE$3,$D$2-1)))))</f>
        <v/>
      </c>
      <c r="AF61" s="121">
        <f>IF(OR($C61="",$B$2="",$D$2=0),0,IF(AF$3&lt;0,0,N(INDEX('CURVA PREVISION'!$A$1:$KZ$3000,$C61,11+3*MIN(AF$3,$D$2-1)))))</f>
        <v/>
      </c>
      <c r="AG61" s="121">
        <f>IF(OR($C61="",$B$2="",$D$2=0),0,IF(AG$3&lt;0,0,N(INDEX('CURVA PREVISION'!$A$1:$KZ$3000,$C61,11+3*MIN(AG$3,$D$2-1)))))</f>
        <v/>
      </c>
      <c r="AH61" s="121">
        <f>IF(OR($C61="",$B$2="",$D$2=0),0,IF(AH$3&lt;0,0,N(INDEX('CURVA PREVISION'!$A$1:$KZ$3000,$C61,11+3*MIN(AH$3,$D$2-1)))))</f>
        <v/>
      </c>
      <c r="AI61" s="121">
        <f>IF(OR($C61="",$B$2="",$D$2=0),0,IF(AI$3&lt;0,0,N(INDEX('CURVA PREVISION'!$A$1:$KZ$3000,$C61,11+3*MIN(AI$3,$D$2-1)))))</f>
        <v/>
      </c>
      <c r="AJ61" s="121">
        <f>IF(OR($C61="",$B$2="",$D$2=0),0,IF(AJ$3&lt;0,0,N(INDEX('CURVA PREVISION'!$A$1:$KZ$3000,$C61,11+3*MIN(AJ$3,$D$2-1)))))</f>
        <v/>
      </c>
      <c r="AK61" s="121">
        <f>IF(OR($C61="",$B$2="",$D$2=0),0,IF(AK$3&lt;0,0,N(INDEX('CURVA PREVISION'!$A$1:$KZ$3000,$C61,11+3*MIN(AK$3,$D$2-1)))))</f>
        <v/>
      </c>
      <c r="AL61" s="121">
        <f>IF(OR($C61="",$B$2="",$D$2=0),0,IF(AL$3&lt;0,0,N(INDEX('CURVA PREVISION'!$A$1:$KZ$3000,$C61,11+3*MIN(AL$3,$D$2-1)))))</f>
        <v/>
      </c>
      <c r="AM61" s="121">
        <f>IF(OR($C61="",$B$2="",$D$2=0),0,IF(AM$3&lt;0,0,N(INDEX('CURVA PREVISION'!$A$1:$KZ$3000,$C61,11+3*MIN(AM$3,$D$2-1)))))</f>
        <v/>
      </c>
      <c r="AN61" s="121">
        <f>IF(OR($C61="",$B$2="",$D$2=0),0,IF(AN$3&lt;0,0,N(INDEX('CURVA PREVISION'!$A$1:$KZ$3000,$C61,11+3*MIN(AN$3,$D$2-1)))))</f>
        <v/>
      </c>
      <c r="AO61" s="121">
        <f>IF(OR($C61="",$B$2="",$D$2=0),0,IF(AO$3&lt;0,0,N(INDEX('CURVA PREVISION'!$A$1:$KZ$3000,$C61,11+3*MIN(AO$3,$D$2-1)))))</f>
        <v/>
      </c>
      <c r="AP61" s="121">
        <f>IF(OR($C61="",$B$2="",$D$2=0),0,IF(AP$3&lt;0,0,N(INDEX('CURVA PREVISION'!$A$1:$KZ$3000,$C61,11+3*MIN(AP$3,$D$2-1)))))</f>
        <v/>
      </c>
      <c r="AQ61" s="121">
        <f>IF(OR($C61="",$B$2="",$D$2=0),0,IF(AQ$3&lt;0,0,N(INDEX('CURVA PREVISION'!$A$1:$KZ$3000,$C61,11+3*MIN(AQ$3,$D$2-1)))))</f>
        <v/>
      </c>
      <c r="AR61" s="121">
        <f>IF(OR($C61="",$B$2="",$D$2=0),0,IF(AR$3&lt;0,0,N(INDEX('CURVA PREVISION'!$A$1:$KZ$3000,$C61,11+3*MIN(AR$3,$D$2-1)))))</f>
        <v/>
      </c>
      <c r="AS61" s="121">
        <f>IF(OR($C61="",$B$2="",$D$2=0),0,IF(AS$3&lt;0,0,N(INDEX('CURVA PREVISION'!$A$1:$KZ$3000,$C61,11+3*MIN(AS$3,$D$2-1)))))</f>
        <v/>
      </c>
      <c r="AT61" s="121">
        <f>IF(OR($C61="",$B$2="",$D$2=0),0,IF(AT$3&lt;0,0,N(INDEX('CURVA PREVISION'!$A$1:$KZ$3000,$C61,11+3*MIN(AT$3,$D$2-1)))))</f>
        <v/>
      </c>
      <c r="AU61" s="121">
        <f>IF(OR($C61="",$B$2="",$D$2=0),0,IF(AU$3&lt;0,0,N(INDEX('CURVA PREVISION'!$A$1:$KZ$3000,$C61,11+3*MIN(AU$3,$D$2-1)))))</f>
        <v/>
      </c>
      <c r="AV61" s="121">
        <f>IF(OR($C61="",$B$2="",$D$2=0),0,IF(AV$3&lt;0,0,N(INDEX('CURVA PREVISION'!$A$1:$KZ$3000,$C61,11+3*MIN(AV$3,$D$2-1)))))</f>
        <v/>
      </c>
      <c r="AW61" s="121">
        <f>IF(OR($C61="",$B$2="",$D$2=0),0,IF(AW$3&lt;0,0,N(INDEX('CURVA PREVISION'!$A$1:$KZ$3000,$C61,11+3*MIN(AW$3,$D$2-1)))))</f>
        <v/>
      </c>
      <c r="AX61" s="121">
        <f>IF(OR($C61="",$B$2="",$D$2=0),0,IF(AX$3&lt;0,0,N(INDEX('CURVA PREVISION'!$A$1:$KZ$3000,$C61,11+3*MIN(AX$3,$D$2-1)))))</f>
        <v/>
      </c>
      <c r="AY61" s="121">
        <f>IF(OR($C61="",$B$2="",$D$2=0),0,IF(AY$3&lt;0,0,N(INDEX('CURVA PREVISION'!$A$1:$KZ$3000,$C61,11+3*MIN(AY$3,$D$2-1)))))</f>
        <v/>
      </c>
      <c r="AZ61" s="121">
        <f>IF(OR($C61="",$B$2="",$D$2=0),0,IF(AZ$3&lt;0,0,N(INDEX('CURVA PREVISION'!$A$1:$KZ$3000,$C61,11+3*MIN(AZ$3,$D$2-1)))))</f>
        <v/>
      </c>
      <c r="BA61" s="121">
        <f>IF(OR($C61="",$B$2="",$D$2=0),0,IF(BA$3&lt;0,0,N(INDEX('CURVA PREVISION'!$A$1:$KZ$3000,$C61,11+3*MIN(BA$3,$D$2-1)))))</f>
        <v/>
      </c>
      <c r="BB61" s="121">
        <f>IF(OR($C61="",$B$2="",$D$2=0),0,IF(BB$3&lt;0,0,N(INDEX('CURVA PREVISION'!$A$1:$KZ$3000,$C61,11+3*MIN(BB$3,$D$2-1)))))</f>
        <v/>
      </c>
      <c r="BC61" s="121">
        <f>IF(OR($C61="",$B$2="",$D$2=0),0,IF(BC$3&lt;0,0,N(INDEX('CURVA PREVISION'!$A$1:$KZ$3000,$C61,11+3*MIN(BC$3,$D$2-1)))))</f>
        <v/>
      </c>
      <c r="BD61" s="121">
        <f>IF(OR($C61="",$B$2="",$D$2=0),0,IF(BD$3&lt;0,0,N(INDEX('CURVA PREVISION'!$A$1:$KZ$3000,$C61,11+3*MIN(BD$3,$D$2-1)))))</f>
        <v/>
      </c>
      <c r="BE61" s="121">
        <f>IF(OR($C61="",$B$2="",$D$2=0),0,IF(BE$3&lt;0,0,N(INDEX('CURVA PREVISION'!$A$1:$KZ$3000,$C61,11+3*MIN(BE$3,$D$2-1)))))</f>
        <v/>
      </c>
      <c r="BF61" s="121">
        <f>IF(OR($C61="",$B$2="",$D$2=0),0,IF(BF$3&lt;0,0,N(INDEX('CURVA PREVISION'!$A$1:$KZ$3000,$C61,11+3*MIN(BF$3,$D$2-1)))))</f>
        <v/>
      </c>
      <c r="BG61" s="121">
        <f>IF(OR($C61="",$B$2="",$D$2=0),0,IF(BG$3&lt;0,0,N(INDEX('CURVA PREVISION'!$A$1:$KZ$3000,$C61,11+3*MIN(BG$3,$D$2-1)))))</f>
        <v/>
      </c>
      <c r="BH61" s="121">
        <f>IF(OR($C61="",$B$2="",$D$2=0),0,IF(BH$3&lt;0,0,N(INDEX('CURVA PREVISION'!$A$1:$KZ$3000,$C61,11+3*MIN(BH$3,$D$2-1)))))</f>
        <v/>
      </c>
      <c r="BI61" s="121">
        <f>IF(OR($C61="",$B$2="",$D$2=0),0,IF(BI$3&lt;0,0,N(INDEX('CURVA PREVISION'!$A$1:$KZ$3000,$C61,11+3*MIN(BI$3,$D$2-1)))))</f>
        <v/>
      </c>
      <c r="BJ61" s="121">
        <f>IF(OR($C61="",$B$2="",$D$2=0),0,IF(BJ$3&lt;0,0,N(INDEX('CURVA PREVISION'!$A$1:$KZ$3000,$C61,11+3*MIN(BJ$3,$D$2-1)))))</f>
        <v/>
      </c>
      <c r="BK61" s="121">
        <f>IF(OR($C61="",$B$2="",$D$2=0),0,IF(BK$3&lt;0,0,N(INDEX('CURVA PREVISION'!$A$1:$KZ$3000,$C61,11+3*MIN(BK$3,$D$2-1)))))</f>
        <v/>
      </c>
      <c r="BL61" s="121">
        <f>IF(OR($C61="",$B$2="",$D$2=0),0,IF(BL$3&lt;0,0,N(INDEX('CURVA PREVISION'!$A$1:$KZ$3000,$C61,11+3*MIN(BL$3,$D$2-1)))))</f>
        <v/>
      </c>
      <c r="BM61" s="121">
        <f>IF(OR($C61="",$B$2="",$D$2=0),0,IF(BM$3&lt;0,0,N(INDEX('CURVA PREVISION'!$A$1:$KZ$3000,$C61,11+3*MIN(BM$3,$D$2-1)))))</f>
        <v/>
      </c>
      <c r="BN61" s="121">
        <f>IF(OR($C61="",$B$2="",$D$2=0),0,IF(BN$3&lt;0,0,N(INDEX('CURVA PREVISION'!$A$1:$KZ$3000,$C61,11+3*MIN(BN$3,$D$2-1)))))</f>
        <v/>
      </c>
      <c r="BO61" s="121">
        <f>IF(OR($C61="",$B$2="",$D$2=0),0,IF(BO$3&lt;0,0,N(INDEX('CURVA PREVISION'!$A$1:$KZ$3000,$C61,11+3*MIN(BO$3,$D$2-1)))))</f>
        <v/>
      </c>
      <c r="BP61" s="121">
        <f>IF(OR($C61="",$B$2="",$D$2=0),0,IF(BP$3&lt;0,0,N(INDEX('CURVA PREVISION'!$A$1:$KZ$3000,$C61,11+3*MIN(BP$3,$D$2-1)))))</f>
        <v/>
      </c>
      <c r="BQ61" s="121">
        <f>IF(OR($C61="",$B$2="",$D$2=0),0,IF(BQ$3&lt;0,0,N(INDEX('CURVA PREVISION'!$A$1:$KZ$3000,$C61,11+3*MIN(BQ$3,$D$2-1)))))</f>
        <v/>
      </c>
      <c r="BR61" s="121">
        <f>IF(OR($C61="",$B$2="",$D$2=0),0,IF(BR$3&lt;0,0,N(INDEX('CURVA PREVISION'!$A$1:$KZ$3000,$C61,11+3*MIN(BR$3,$D$2-1)))))</f>
        <v/>
      </c>
      <c r="BS61" s="121">
        <f>IF(OR($C61="",$B$2="",$D$2=0),0,IF(BS$3&lt;0,0,N(INDEX('CURVA PREVISION'!$A$1:$KZ$3000,$C61,11+3*MIN(BS$3,$D$2-1)))))</f>
        <v/>
      </c>
      <c r="BT61" s="121">
        <f>IF(OR($C61="",$B$2="",$D$2=0),0,IF(BT$3&lt;0,0,N(INDEX('CURVA PREVISION'!$A$1:$KZ$3000,$C61,11+3*MIN(BT$3,$D$2-1)))))</f>
        <v/>
      </c>
      <c r="BU61" s="121">
        <f>IF(OR($C61="",$B$2="",$D$2=0),0,IF(BU$3&lt;0,0,N(INDEX('CURVA PREVISION'!$A$1:$KZ$3000,$C61,11+3*MIN(BU$3,$D$2-1)))))</f>
        <v/>
      </c>
      <c r="BV61" s="121">
        <f>IF(OR($C61="",$B$2="",$D$2=0),0,IF(BV$3&lt;0,0,N(INDEX('CURVA PREVISION'!$A$1:$KZ$3000,$C61,11+3*MIN(BV$3,$D$2-1)))))</f>
        <v/>
      </c>
      <c r="BW61" s="121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8">
        <f>IFERROR(MATCH(A62,'CURVA PREVISION'!$B$1:$B$3000,0),"")</f>
        <v/>
      </c>
      <c r="D62" s="121">
        <f>IF(OR($C62="",$B$2="",$D$2=0),0,IF(D$3&lt;0,0,N(INDEX('CURVA PREVISION'!$A$1:$KZ$3000,$C62,11+3*MIN(D$3,$D$2-1)))))</f>
        <v/>
      </c>
      <c r="E62" s="121">
        <f>IF(OR($C62="",$B$2="",$D$2=0),0,IF(E$3&lt;0,0,N(INDEX('CURVA PREVISION'!$A$1:$KZ$3000,$C62,11+3*MIN(E$3,$D$2-1)))))</f>
        <v/>
      </c>
      <c r="F62" s="121">
        <f>IF(OR($C62="",$B$2="",$D$2=0),0,IF(F$3&lt;0,0,N(INDEX('CURVA PREVISION'!$A$1:$KZ$3000,$C62,11+3*MIN(F$3,$D$2-1)))))</f>
        <v/>
      </c>
      <c r="G62" s="121">
        <f>IF(OR($C62="",$B$2="",$D$2=0),0,IF(G$3&lt;0,0,N(INDEX('CURVA PREVISION'!$A$1:$KZ$3000,$C62,11+3*MIN(G$3,$D$2-1)))))</f>
        <v/>
      </c>
      <c r="H62" s="121">
        <f>IF(OR($C62="",$B$2="",$D$2=0),0,IF(H$3&lt;0,0,N(INDEX('CURVA PREVISION'!$A$1:$KZ$3000,$C62,11+3*MIN(H$3,$D$2-1)))))</f>
        <v/>
      </c>
      <c r="I62" s="121">
        <f>IF(OR($C62="",$B$2="",$D$2=0),0,IF(I$3&lt;0,0,N(INDEX('CURVA PREVISION'!$A$1:$KZ$3000,$C62,11+3*MIN(I$3,$D$2-1)))))</f>
        <v/>
      </c>
      <c r="J62" s="121">
        <f>IF(OR($C62="",$B$2="",$D$2=0),0,IF(J$3&lt;0,0,N(INDEX('CURVA PREVISION'!$A$1:$KZ$3000,$C62,11+3*MIN(J$3,$D$2-1)))))</f>
        <v/>
      </c>
      <c r="K62" s="121">
        <f>IF(OR($C62="",$B$2="",$D$2=0),0,IF(K$3&lt;0,0,N(INDEX('CURVA PREVISION'!$A$1:$KZ$3000,$C62,11+3*MIN(K$3,$D$2-1)))))</f>
        <v/>
      </c>
      <c r="L62" s="121">
        <f>IF(OR($C62="",$B$2="",$D$2=0),0,IF(L$3&lt;0,0,N(INDEX('CURVA PREVISION'!$A$1:$KZ$3000,$C62,11+3*MIN(L$3,$D$2-1)))))</f>
        <v/>
      </c>
      <c r="M62" s="121">
        <f>IF(OR($C62="",$B$2="",$D$2=0),0,IF(M$3&lt;0,0,N(INDEX('CURVA PREVISION'!$A$1:$KZ$3000,$C62,11+3*MIN(M$3,$D$2-1)))))</f>
        <v/>
      </c>
      <c r="N62" s="121">
        <f>IF(OR($C62="",$B$2="",$D$2=0),0,IF(N$3&lt;0,0,N(INDEX('CURVA PREVISION'!$A$1:$KZ$3000,$C62,11+3*MIN(N$3,$D$2-1)))))</f>
        <v/>
      </c>
      <c r="O62" s="121">
        <f>IF(OR($C62="",$B$2="",$D$2=0),0,IF(O$3&lt;0,0,N(INDEX('CURVA PREVISION'!$A$1:$KZ$3000,$C62,11+3*MIN(O$3,$D$2-1)))))</f>
        <v/>
      </c>
      <c r="P62" s="121">
        <f>IF(OR($C62="",$B$2="",$D$2=0),0,IF(P$3&lt;0,0,N(INDEX('CURVA PREVISION'!$A$1:$KZ$3000,$C62,11+3*MIN(P$3,$D$2-1)))))</f>
        <v/>
      </c>
      <c r="Q62" s="121">
        <f>IF(OR($C62="",$B$2="",$D$2=0),0,IF(Q$3&lt;0,0,N(INDEX('CURVA PREVISION'!$A$1:$KZ$3000,$C62,11+3*MIN(Q$3,$D$2-1)))))</f>
        <v/>
      </c>
      <c r="R62" s="121">
        <f>IF(OR($C62="",$B$2="",$D$2=0),0,IF(R$3&lt;0,0,N(INDEX('CURVA PREVISION'!$A$1:$KZ$3000,$C62,11+3*MIN(R$3,$D$2-1)))))</f>
        <v/>
      </c>
      <c r="S62" s="121">
        <f>IF(OR($C62="",$B$2="",$D$2=0),0,IF(S$3&lt;0,0,N(INDEX('CURVA PREVISION'!$A$1:$KZ$3000,$C62,11+3*MIN(S$3,$D$2-1)))))</f>
        <v/>
      </c>
      <c r="T62" s="121">
        <f>IF(OR($C62="",$B$2="",$D$2=0),0,IF(T$3&lt;0,0,N(INDEX('CURVA PREVISION'!$A$1:$KZ$3000,$C62,11+3*MIN(T$3,$D$2-1)))))</f>
        <v/>
      </c>
      <c r="U62" s="121">
        <f>IF(OR($C62="",$B$2="",$D$2=0),0,IF(U$3&lt;0,0,N(INDEX('CURVA PREVISION'!$A$1:$KZ$3000,$C62,11+3*MIN(U$3,$D$2-1)))))</f>
        <v/>
      </c>
      <c r="V62" s="121">
        <f>IF(OR($C62="",$B$2="",$D$2=0),0,IF(V$3&lt;0,0,N(INDEX('CURVA PREVISION'!$A$1:$KZ$3000,$C62,11+3*MIN(V$3,$D$2-1)))))</f>
        <v/>
      </c>
      <c r="W62" s="121">
        <f>IF(OR($C62="",$B$2="",$D$2=0),0,IF(W$3&lt;0,0,N(INDEX('CURVA PREVISION'!$A$1:$KZ$3000,$C62,11+3*MIN(W$3,$D$2-1)))))</f>
        <v/>
      </c>
      <c r="X62" s="121">
        <f>IF(OR($C62="",$B$2="",$D$2=0),0,IF(X$3&lt;0,0,N(INDEX('CURVA PREVISION'!$A$1:$KZ$3000,$C62,11+3*MIN(X$3,$D$2-1)))))</f>
        <v/>
      </c>
      <c r="Y62" s="121">
        <f>IF(OR($C62="",$B$2="",$D$2=0),0,IF(Y$3&lt;0,0,N(INDEX('CURVA PREVISION'!$A$1:$KZ$3000,$C62,11+3*MIN(Y$3,$D$2-1)))))</f>
        <v/>
      </c>
      <c r="Z62" s="121">
        <f>IF(OR($C62="",$B$2="",$D$2=0),0,IF(Z$3&lt;0,0,N(INDEX('CURVA PREVISION'!$A$1:$KZ$3000,$C62,11+3*MIN(Z$3,$D$2-1)))))</f>
        <v/>
      </c>
      <c r="AA62" s="121">
        <f>IF(OR($C62="",$B$2="",$D$2=0),0,IF(AA$3&lt;0,0,N(INDEX('CURVA PREVISION'!$A$1:$KZ$3000,$C62,11+3*MIN(AA$3,$D$2-1)))))</f>
        <v/>
      </c>
      <c r="AB62" s="121">
        <f>IF(OR($C62="",$B$2="",$D$2=0),0,IF(AB$3&lt;0,0,N(INDEX('CURVA PREVISION'!$A$1:$KZ$3000,$C62,11+3*MIN(AB$3,$D$2-1)))))</f>
        <v/>
      </c>
      <c r="AC62" s="121">
        <f>IF(OR($C62="",$B$2="",$D$2=0),0,IF(AC$3&lt;0,0,N(INDEX('CURVA PREVISION'!$A$1:$KZ$3000,$C62,11+3*MIN(AC$3,$D$2-1)))))</f>
        <v/>
      </c>
      <c r="AD62" s="121">
        <f>IF(OR($C62="",$B$2="",$D$2=0),0,IF(AD$3&lt;0,0,N(INDEX('CURVA PREVISION'!$A$1:$KZ$3000,$C62,11+3*MIN(AD$3,$D$2-1)))))</f>
        <v/>
      </c>
      <c r="AE62" s="121">
        <f>IF(OR($C62="",$B$2="",$D$2=0),0,IF(AE$3&lt;0,0,N(INDEX('CURVA PREVISION'!$A$1:$KZ$3000,$C62,11+3*MIN(AE$3,$D$2-1)))))</f>
        <v/>
      </c>
      <c r="AF62" s="121">
        <f>IF(OR($C62="",$B$2="",$D$2=0),0,IF(AF$3&lt;0,0,N(INDEX('CURVA PREVISION'!$A$1:$KZ$3000,$C62,11+3*MIN(AF$3,$D$2-1)))))</f>
        <v/>
      </c>
      <c r="AG62" s="121">
        <f>IF(OR($C62="",$B$2="",$D$2=0),0,IF(AG$3&lt;0,0,N(INDEX('CURVA PREVISION'!$A$1:$KZ$3000,$C62,11+3*MIN(AG$3,$D$2-1)))))</f>
        <v/>
      </c>
      <c r="AH62" s="121">
        <f>IF(OR($C62="",$B$2="",$D$2=0),0,IF(AH$3&lt;0,0,N(INDEX('CURVA PREVISION'!$A$1:$KZ$3000,$C62,11+3*MIN(AH$3,$D$2-1)))))</f>
        <v/>
      </c>
      <c r="AI62" s="121">
        <f>IF(OR($C62="",$B$2="",$D$2=0),0,IF(AI$3&lt;0,0,N(INDEX('CURVA PREVISION'!$A$1:$KZ$3000,$C62,11+3*MIN(AI$3,$D$2-1)))))</f>
        <v/>
      </c>
      <c r="AJ62" s="121">
        <f>IF(OR($C62="",$B$2="",$D$2=0),0,IF(AJ$3&lt;0,0,N(INDEX('CURVA PREVISION'!$A$1:$KZ$3000,$C62,11+3*MIN(AJ$3,$D$2-1)))))</f>
        <v/>
      </c>
      <c r="AK62" s="121">
        <f>IF(OR($C62="",$B$2="",$D$2=0),0,IF(AK$3&lt;0,0,N(INDEX('CURVA PREVISION'!$A$1:$KZ$3000,$C62,11+3*MIN(AK$3,$D$2-1)))))</f>
        <v/>
      </c>
      <c r="AL62" s="121">
        <f>IF(OR($C62="",$B$2="",$D$2=0),0,IF(AL$3&lt;0,0,N(INDEX('CURVA PREVISION'!$A$1:$KZ$3000,$C62,11+3*MIN(AL$3,$D$2-1)))))</f>
        <v/>
      </c>
      <c r="AM62" s="121">
        <f>IF(OR($C62="",$B$2="",$D$2=0),0,IF(AM$3&lt;0,0,N(INDEX('CURVA PREVISION'!$A$1:$KZ$3000,$C62,11+3*MIN(AM$3,$D$2-1)))))</f>
        <v/>
      </c>
      <c r="AN62" s="121">
        <f>IF(OR($C62="",$B$2="",$D$2=0),0,IF(AN$3&lt;0,0,N(INDEX('CURVA PREVISION'!$A$1:$KZ$3000,$C62,11+3*MIN(AN$3,$D$2-1)))))</f>
        <v/>
      </c>
      <c r="AO62" s="121">
        <f>IF(OR($C62="",$B$2="",$D$2=0),0,IF(AO$3&lt;0,0,N(INDEX('CURVA PREVISION'!$A$1:$KZ$3000,$C62,11+3*MIN(AO$3,$D$2-1)))))</f>
        <v/>
      </c>
      <c r="AP62" s="121">
        <f>IF(OR($C62="",$B$2="",$D$2=0),0,IF(AP$3&lt;0,0,N(INDEX('CURVA PREVISION'!$A$1:$KZ$3000,$C62,11+3*MIN(AP$3,$D$2-1)))))</f>
        <v/>
      </c>
      <c r="AQ62" s="121">
        <f>IF(OR($C62="",$B$2="",$D$2=0),0,IF(AQ$3&lt;0,0,N(INDEX('CURVA PREVISION'!$A$1:$KZ$3000,$C62,11+3*MIN(AQ$3,$D$2-1)))))</f>
        <v/>
      </c>
      <c r="AR62" s="121">
        <f>IF(OR($C62="",$B$2="",$D$2=0),0,IF(AR$3&lt;0,0,N(INDEX('CURVA PREVISION'!$A$1:$KZ$3000,$C62,11+3*MIN(AR$3,$D$2-1)))))</f>
        <v/>
      </c>
      <c r="AS62" s="121">
        <f>IF(OR($C62="",$B$2="",$D$2=0),0,IF(AS$3&lt;0,0,N(INDEX('CURVA PREVISION'!$A$1:$KZ$3000,$C62,11+3*MIN(AS$3,$D$2-1)))))</f>
        <v/>
      </c>
      <c r="AT62" s="121">
        <f>IF(OR($C62="",$B$2="",$D$2=0),0,IF(AT$3&lt;0,0,N(INDEX('CURVA PREVISION'!$A$1:$KZ$3000,$C62,11+3*MIN(AT$3,$D$2-1)))))</f>
        <v/>
      </c>
      <c r="AU62" s="121">
        <f>IF(OR($C62="",$B$2="",$D$2=0),0,IF(AU$3&lt;0,0,N(INDEX('CURVA PREVISION'!$A$1:$KZ$3000,$C62,11+3*MIN(AU$3,$D$2-1)))))</f>
        <v/>
      </c>
      <c r="AV62" s="121">
        <f>IF(OR($C62="",$B$2="",$D$2=0),0,IF(AV$3&lt;0,0,N(INDEX('CURVA PREVISION'!$A$1:$KZ$3000,$C62,11+3*MIN(AV$3,$D$2-1)))))</f>
        <v/>
      </c>
      <c r="AW62" s="121">
        <f>IF(OR($C62="",$B$2="",$D$2=0),0,IF(AW$3&lt;0,0,N(INDEX('CURVA PREVISION'!$A$1:$KZ$3000,$C62,11+3*MIN(AW$3,$D$2-1)))))</f>
        <v/>
      </c>
      <c r="AX62" s="121">
        <f>IF(OR($C62="",$B$2="",$D$2=0),0,IF(AX$3&lt;0,0,N(INDEX('CURVA PREVISION'!$A$1:$KZ$3000,$C62,11+3*MIN(AX$3,$D$2-1)))))</f>
        <v/>
      </c>
      <c r="AY62" s="121">
        <f>IF(OR($C62="",$B$2="",$D$2=0),0,IF(AY$3&lt;0,0,N(INDEX('CURVA PREVISION'!$A$1:$KZ$3000,$C62,11+3*MIN(AY$3,$D$2-1)))))</f>
        <v/>
      </c>
      <c r="AZ62" s="121">
        <f>IF(OR($C62="",$B$2="",$D$2=0),0,IF(AZ$3&lt;0,0,N(INDEX('CURVA PREVISION'!$A$1:$KZ$3000,$C62,11+3*MIN(AZ$3,$D$2-1)))))</f>
        <v/>
      </c>
      <c r="BA62" s="121">
        <f>IF(OR($C62="",$B$2="",$D$2=0),0,IF(BA$3&lt;0,0,N(INDEX('CURVA PREVISION'!$A$1:$KZ$3000,$C62,11+3*MIN(BA$3,$D$2-1)))))</f>
        <v/>
      </c>
      <c r="BB62" s="121">
        <f>IF(OR($C62="",$B$2="",$D$2=0),0,IF(BB$3&lt;0,0,N(INDEX('CURVA PREVISION'!$A$1:$KZ$3000,$C62,11+3*MIN(BB$3,$D$2-1)))))</f>
        <v/>
      </c>
      <c r="BC62" s="121">
        <f>IF(OR($C62="",$B$2="",$D$2=0),0,IF(BC$3&lt;0,0,N(INDEX('CURVA PREVISION'!$A$1:$KZ$3000,$C62,11+3*MIN(BC$3,$D$2-1)))))</f>
        <v/>
      </c>
      <c r="BD62" s="121">
        <f>IF(OR($C62="",$B$2="",$D$2=0),0,IF(BD$3&lt;0,0,N(INDEX('CURVA PREVISION'!$A$1:$KZ$3000,$C62,11+3*MIN(BD$3,$D$2-1)))))</f>
        <v/>
      </c>
      <c r="BE62" s="121">
        <f>IF(OR($C62="",$B$2="",$D$2=0),0,IF(BE$3&lt;0,0,N(INDEX('CURVA PREVISION'!$A$1:$KZ$3000,$C62,11+3*MIN(BE$3,$D$2-1)))))</f>
        <v/>
      </c>
      <c r="BF62" s="121">
        <f>IF(OR($C62="",$B$2="",$D$2=0),0,IF(BF$3&lt;0,0,N(INDEX('CURVA PREVISION'!$A$1:$KZ$3000,$C62,11+3*MIN(BF$3,$D$2-1)))))</f>
        <v/>
      </c>
      <c r="BG62" s="121">
        <f>IF(OR($C62="",$B$2="",$D$2=0),0,IF(BG$3&lt;0,0,N(INDEX('CURVA PREVISION'!$A$1:$KZ$3000,$C62,11+3*MIN(BG$3,$D$2-1)))))</f>
        <v/>
      </c>
      <c r="BH62" s="121">
        <f>IF(OR($C62="",$B$2="",$D$2=0),0,IF(BH$3&lt;0,0,N(INDEX('CURVA PREVISION'!$A$1:$KZ$3000,$C62,11+3*MIN(BH$3,$D$2-1)))))</f>
        <v/>
      </c>
      <c r="BI62" s="121">
        <f>IF(OR($C62="",$B$2="",$D$2=0),0,IF(BI$3&lt;0,0,N(INDEX('CURVA PREVISION'!$A$1:$KZ$3000,$C62,11+3*MIN(BI$3,$D$2-1)))))</f>
        <v/>
      </c>
      <c r="BJ62" s="121">
        <f>IF(OR($C62="",$B$2="",$D$2=0),0,IF(BJ$3&lt;0,0,N(INDEX('CURVA PREVISION'!$A$1:$KZ$3000,$C62,11+3*MIN(BJ$3,$D$2-1)))))</f>
        <v/>
      </c>
      <c r="BK62" s="121">
        <f>IF(OR($C62="",$B$2="",$D$2=0),0,IF(BK$3&lt;0,0,N(INDEX('CURVA PREVISION'!$A$1:$KZ$3000,$C62,11+3*MIN(BK$3,$D$2-1)))))</f>
        <v/>
      </c>
      <c r="BL62" s="121">
        <f>IF(OR($C62="",$B$2="",$D$2=0),0,IF(BL$3&lt;0,0,N(INDEX('CURVA PREVISION'!$A$1:$KZ$3000,$C62,11+3*MIN(BL$3,$D$2-1)))))</f>
        <v/>
      </c>
      <c r="BM62" s="121">
        <f>IF(OR($C62="",$B$2="",$D$2=0),0,IF(BM$3&lt;0,0,N(INDEX('CURVA PREVISION'!$A$1:$KZ$3000,$C62,11+3*MIN(BM$3,$D$2-1)))))</f>
        <v/>
      </c>
      <c r="BN62" s="121">
        <f>IF(OR($C62="",$B$2="",$D$2=0),0,IF(BN$3&lt;0,0,N(INDEX('CURVA PREVISION'!$A$1:$KZ$3000,$C62,11+3*MIN(BN$3,$D$2-1)))))</f>
        <v/>
      </c>
      <c r="BO62" s="121">
        <f>IF(OR($C62="",$B$2="",$D$2=0),0,IF(BO$3&lt;0,0,N(INDEX('CURVA PREVISION'!$A$1:$KZ$3000,$C62,11+3*MIN(BO$3,$D$2-1)))))</f>
        <v/>
      </c>
      <c r="BP62" s="121">
        <f>IF(OR($C62="",$B$2="",$D$2=0),0,IF(BP$3&lt;0,0,N(INDEX('CURVA PREVISION'!$A$1:$KZ$3000,$C62,11+3*MIN(BP$3,$D$2-1)))))</f>
        <v/>
      </c>
      <c r="BQ62" s="121">
        <f>IF(OR($C62="",$B$2="",$D$2=0),0,IF(BQ$3&lt;0,0,N(INDEX('CURVA PREVISION'!$A$1:$KZ$3000,$C62,11+3*MIN(BQ$3,$D$2-1)))))</f>
        <v/>
      </c>
      <c r="BR62" s="121">
        <f>IF(OR($C62="",$B$2="",$D$2=0),0,IF(BR$3&lt;0,0,N(INDEX('CURVA PREVISION'!$A$1:$KZ$3000,$C62,11+3*MIN(BR$3,$D$2-1)))))</f>
        <v/>
      </c>
      <c r="BS62" s="121">
        <f>IF(OR($C62="",$B$2="",$D$2=0),0,IF(BS$3&lt;0,0,N(INDEX('CURVA PREVISION'!$A$1:$KZ$3000,$C62,11+3*MIN(BS$3,$D$2-1)))))</f>
        <v/>
      </c>
      <c r="BT62" s="121">
        <f>IF(OR($C62="",$B$2="",$D$2=0),0,IF(BT$3&lt;0,0,N(INDEX('CURVA PREVISION'!$A$1:$KZ$3000,$C62,11+3*MIN(BT$3,$D$2-1)))))</f>
        <v/>
      </c>
      <c r="BU62" s="121">
        <f>IF(OR($C62="",$B$2="",$D$2=0),0,IF(BU$3&lt;0,0,N(INDEX('CURVA PREVISION'!$A$1:$KZ$3000,$C62,11+3*MIN(BU$3,$D$2-1)))))</f>
        <v/>
      </c>
      <c r="BV62" s="121">
        <f>IF(OR($C62="",$B$2="",$D$2=0),0,IF(BV$3&lt;0,0,N(INDEX('CURVA PREVISION'!$A$1:$KZ$3000,$C62,11+3*MIN(BV$3,$D$2-1)))))</f>
        <v/>
      </c>
      <c r="BW62" s="121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8">
        <f>IFERROR(MATCH(A63,'CURVA PREVISION'!$B$1:$B$3000,0),"")</f>
        <v/>
      </c>
      <c r="D63" s="121">
        <f>IF(OR($C63="",$B$2="",$D$2=0),0,IF(D$3&lt;0,0,N(INDEX('CURVA PREVISION'!$A$1:$KZ$3000,$C63,11+3*MIN(D$3,$D$2-1)))))</f>
        <v/>
      </c>
      <c r="E63" s="121">
        <f>IF(OR($C63="",$B$2="",$D$2=0),0,IF(E$3&lt;0,0,N(INDEX('CURVA PREVISION'!$A$1:$KZ$3000,$C63,11+3*MIN(E$3,$D$2-1)))))</f>
        <v/>
      </c>
      <c r="F63" s="121">
        <f>IF(OR($C63="",$B$2="",$D$2=0),0,IF(F$3&lt;0,0,N(INDEX('CURVA PREVISION'!$A$1:$KZ$3000,$C63,11+3*MIN(F$3,$D$2-1)))))</f>
        <v/>
      </c>
      <c r="G63" s="121">
        <f>IF(OR($C63="",$B$2="",$D$2=0),0,IF(G$3&lt;0,0,N(INDEX('CURVA PREVISION'!$A$1:$KZ$3000,$C63,11+3*MIN(G$3,$D$2-1)))))</f>
        <v/>
      </c>
      <c r="H63" s="121">
        <f>IF(OR($C63="",$B$2="",$D$2=0),0,IF(H$3&lt;0,0,N(INDEX('CURVA PREVISION'!$A$1:$KZ$3000,$C63,11+3*MIN(H$3,$D$2-1)))))</f>
        <v/>
      </c>
      <c r="I63" s="121">
        <f>IF(OR($C63="",$B$2="",$D$2=0),0,IF(I$3&lt;0,0,N(INDEX('CURVA PREVISION'!$A$1:$KZ$3000,$C63,11+3*MIN(I$3,$D$2-1)))))</f>
        <v/>
      </c>
      <c r="J63" s="121">
        <f>IF(OR($C63="",$B$2="",$D$2=0),0,IF(J$3&lt;0,0,N(INDEX('CURVA PREVISION'!$A$1:$KZ$3000,$C63,11+3*MIN(J$3,$D$2-1)))))</f>
        <v/>
      </c>
      <c r="K63" s="121">
        <f>IF(OR($C63="",$B$2="",$D$2=0),0,IF(K$3&lt;0,0,N(INDEX('CURVA PREVISION'!$A$1:$KZ$3000,$C63,11+3*MIN(K$3,$D$2-1)))))</f>
        <v/>
      </c>
      <c r="L63" s="121">
        <f>IF(OR($C63="",$B$2="",$D$2=0),0,IF(L$3&lt;0,0,N(INDEX('CURVA PREVISION'!$A$1:$KZ$3000,$C63,11+3*MIN(L$3,$D$2-1)))))</f>
        <v/>
      </c>
      <c r="M63" s="121">
        <f>IF(OR($C63="",$B$2="",$D$2=0),0,IF(M$3&lt;0,0,N(INDEX('CURVA PREVISION'!$A$1:$KZ$3000,$C63,11+3*MIN(M$3,$D$2-1)))))</f>
        <v/>
      </c>
      <c r="N63" s="121">
        <f>IF(OR($C63="",$B$2="",$D$2=0),0,IF(N$3&lt;0,0,N(INDEX('CURVA PREVISION'!$A$1:$KZ$3000,$C63,11+3*MIN(N$3,$D$2-1)))))</f>
        <v/>
      </c>
      <c r="O63" s="121">
        <f>IF(OR($C63="",$B$2="",$D$2=0),0,IF(O$3&lt;0,0,N(INDEX('CURVA PREVISION'!$A$1:$KZ$3000,$C63,11+3*MIN(O$3,$D$2-1)))))</f>
        <v/>
      </c>
      <c r="P63" s="121">
        <f>IF(OR($C63="",$B$2="",$D$2=0),0,IF(P$3&lt;0,0,N(INDEX('CURVA PREVISION'!$A$1:$KZ$3000,$C63,11+3*MIN(P$3,$D$2-1)))))</f>
        <v/>
      </c>
      <c r="Q63" s="121">
        <f>IF(OR($C63="",$B$2="",$D$2=0),0,IF(Q$3&lt;0,0,N(INDEX('CURVA PREVISION'!$A$1:$KZ$3000,$C63,11+3*MIN(Q$3,$D$2-1)))))</f>
        <v/>
      </c>
      <c r="R63" s="121">
        <f>IF(OR($C63="",$B$2="",$D$2=0),0,IF(R$3&lt;0,0,N(INDEX('CURVA PREVISION'!$A$1:$KZ$3000,$C63,11+3*MIN(R$3,$D$2-1)))))</f>
        <v/>
      </c>
      <c r="S63" s="121">
        <f>IF(OR($C63="",$B$2="",$D$2=0),0,IF(S$3&lt;0,0,N(INDEX('CURVA PREVISION'!$A$1:$KZ$3000,$C63,11+3*MIN(S$3,$D$2-1)))))</f>
        <v/>
      </c>
      <c r="T63" s="121">
        <f>IF(OR($C63="",$B$2="",$D$2=0),0,IF(T$3&lt;0,0,N(INDEX('CURVA PREVISION'!$A$1:$KZ$3000,$C63,11+3*MIN(T$3,$D$2-1)))))</f>
        <v/>
      </c>
      <c r="U63" s="121">
        <f>IF(OR($C63="",$B$2="",$D$2=0),0,IF(U$3&lt;0,0,N(INDEX('CURVA PREVISION'!$A$1:$KZ$3000,$C63,11+3*MIN(U$3,$D$2-1)))))</f>
        <v/>
      </c>
      <c r="V63" s="121">
        <f>IF(OR($C63="",$B$2="",$D$2=0),0,IF(V$3&lt;0,0,N(INDEX('CURVA PREVISION'!$A$1:$KZ$3000,$C63,11+3*MIN(V$3,$D$2-1)))))</f>
        <v/>
      </c>
      <c r="W63" s="121">
        <f>IF(OR($C63="",$B$2="",$D$2=0),0,IF(W$3&lt;0,0,N(INDEX('CURVA PREVISION'!$A$1:$KZ$3000,$C63,11+3*MIN(W$3,$D$2-1)))))</f>
        <v/>
      </c>
      <c r="X63" s="121">
        <f>IF(OR($C63="",$B$2="",$D$2=0),0,IF(X$3&lt;0,0,N(INDEX('CURVA PREVISION'!$A$1:$KZ$3000,$C63,11+3*MIN(X$3,$D$2-1)))))</f>
        <v/>
      </c>
      <c r="Y63" s="121">
        <f>IF(OR($C63="",$B$2="",$D$2=0),0,IF(Y$3&lt;0,0,N(INDEX('CURVA PREVISION'!$A$1:$KZ$3000,$C63,11+3*MIN(Y$3,$D$2-1)))))</f>
        <v/>
      </c>
      <c r="Z63" s="121">
        <f>IF(OR($C63="",$B$2="",$D$2=0),0,IF(Z$3&lt;0,0,N(INDEX('CURVA PREVISION'!$A$1:$KZ$3000,$C63,11+3*MIN(Z$3,$D$2-1)))))</f>
        <v/>
      </c>
      <c r="AA63" s="121">
        <f>IF(OR($C63="",$B$2="",$D$2=0),0,IF(AA$3&lt;0,0,N(INDEX('CURVA PREVISION'!$A$1:$KZ$3000,$C63,11+3*MIN(AA$3,$D$2-1)))))</f>
        <v/>
      </c>
      <c r="AB63" s="121">
        <f>IF(OR($C63="",$B$2="",$D$2=0),0,IF(AB$3&lt;0,0,N(INDEX('CURVA PREVISION'!$A$1:$KZ$3000,$C63,11+3*MIN(AB$3,$D$2-1)))))</f>
        <v/>
      </c>
      <c r="AC63" s="121">
        <f>IF(OR($C63="",$B$2="",$D$2=0),0,IF(AC$3&lt;0,0,N(INDEX('CURVA PREVISION'!$A$1:$KZ$3000,$C63,11+3*MIN(AC$3,$D$2-1)))))</f>
        <v/>
      </c>
      <c r="AD63" s="121">
        <f>IF(OR($C63="",$B$2="",$D$2=0),0,IF(AD$3&lt;0,0,N(INDEX('CURVA PREVISION'!$A$1:$KZ$3000,$C63,11+3*MIN(AD$3,$D$2-1)))))</f>
        <v/>
      </c>
      <c r="AE63" s="121">
        <f>IF(OR($C63="",$B$2="",$D$2=0),0,IF(AE$3&lt;0,0,N(INDEX('CURVA PREVISION'!$A$1:$KZ$3000,$C63,11+3*MIN(AE$3,$D$2-1)))))</f>
        <v/>
      </c>
      <c r="AF63" s="121">
        <f>IF(OR($C63="",$B$2="",$D$2=0),0,IF(AF$3&lt;0,0,N(INDEX('CURVA PREVISION'!$A$1:$KZ$3000,$C63,11+3*MIN(AF$3,$D$2-1)))))</f>
        <v/>
      </c>
      <c r="AG63" s="121">
        <f>IF(OR($C63="",$B$2="",$D$2=0),0,IF(AG$3&lt;0,0,N(INDEX('CURVA PREVISION'!$A$1:$KZ$3000,$C63,11+3*MIN(AG$3,$D$2-1)))))</f>
        <v/>
      </c>
      <c r="AH63" s="121">
        <f>IF(OR($C63="",$B$2="",$D$2=0),0,IF(AH$3&lt;0,0,N(INDEX('CURVA PREVISION'!$A$1:$KZ$3000,$C63,11+3*MIN(AH$3,$D$2-1)))))</f>
        <v/>
      </c>
      <c r="AI63" s="121">
        <f>IF(OR($C63="",$B$2="",$D$2=0),0,IF(AI$3&lt;0,0,N(INDEX('CURVA PREVISION'!$A$1:$KZ$3000,$C63,11+3*MIN(AI$3,$D$2-1)))))</f>
        <v/>
      </c>
      <c r="AJ63" s="121">
        <f>IF(OR($C63="",$B$2="",$D$2=0),0,IF(AJ$3&lt;0,0,N(INDEX('CURVA PREVISION'!$A$1:$KZ$3000,$C63,11+3*MIN(AJ$3,$D$2-1)))))</f>
        <v/>
      </c>
      <c r="AK63" s="121">
        <f>IF(OR($C63="",$B$2="",$D$2=0),0,IF(AK$3&lt;0,0,N(INDEX('CURVA PREVISION'!$A$1:$KZ$3000,$C63,11+3*MIN(AK$3,$D$2-1)))))</f>
        <v/>
      </c>
      <c r="AL63" s="121">
        <f>IF(OR($C63="",$B$2="",$D$2=0),0,IF(AL$3&lt;0,0,N(INDEX('CURVA PREVISION'!$A$1:$KZ$3000,$C63,11+3*MIN(AL$3,$D$2-1)))))</f>
        <v/>
      </c>
      <c r="AM63" s="121">
        <f>IF(OR($C63="",$B$2="",$D$2=0),0,IF(AM$3&lt;0,0,N(INDEX('CURVA PREVISION'!$A$1:$KZ$3000,$C63,11+3*MIN(AM$3,$D$2-1)))))</f>
        <v/>
      </c>
      <c r="AN63" s="121">
        <f>IF(OR($C63="",$B$2="",$D$2=0),0,IF(AN$3&lt;0,0,N(INDEX('CURVA PREVISION'!$A$1:$KZ$3000,$C63,11+3*MIN(AN$3,$D$2-1)))))</f>
        <v/>
      </c>
      <c r="AO63" s="121">
        <f>IF(OR($C63="",$B$2="",$D$2=0),0,IF(AO$3&lt;0,0,N(INDEX('CURVA PREVISION'!$A$1:$KZ$3000,$C63,11+3*MIN(AO$3,$D$2-1)))))</f>
        <v/>
      </c>
      <c r="AP63" s="121">
        <f>IF(OR($C63="",$B$2="",$D$2=0),0,IF(AP$3&lt;0,0,N(INDEX('CURVA PREVISION'!$A$1:$KZ$3000,$C63,11+3*MIN(AP$3,$D$2-1)))))</f>
        <v/>
      </c>
      <c r="AQ63" s="121">
        <f>IF(OR($C63="",$B$2="",$D$2=0),0,IF(AQ$3&lt;0,0,N(INDEX('CURVA PREVISION'!$A$1:$KZ$3000,$C63,11+3*MIN(AQ$3,$D$2-1)))))</f>
        <v/>
      </c>
      <c r="AR63" s="121">
        <f>IF(OR($C63="",$B$2="",$D$2=0),0,IF(AR$3&lt;0,0,N(INDEX('CURVA PREVISION'!$A$1:$KZ$3000,$C63,11+3*MIN(AR$3,$D$2-1)))))</f>
        <v/>
      </c>
      <c r="AS63" s="121">
        <f>IF(OR($C63="",$B$2="",$D$2=0),0,IF(AS$3&lt;0,0,N(INDEX('CURVA PREVISION'!$A$1:$KZ$3000,$C63,11+3*MIN(AS$3,$D$2-1)))))</f>
        <v/>
      </c>
      <c r="AT63" s="121">
        <f>IF(OR($C63="",$B$2="",$D$2=0),0,IF(AT$3&lt;0,0,N(INDEX('CURVA PREVISION'!$A$1:$KZ$3000,$C63,11+3*MIN(AT$3,$D$2-1)))))</f>
        <v/>
      </c>
      <c r="AU63" s="121">
        <f>IF(OR($C63="",$B$2="",$D$2=0),0,IF(AU$3&lt;0,0,N(INDEX('CURVA PREVISION'!$A$1:$KZ$3000,$C63,11+3*MIN(AU$3,$D$2-1)))))</f>
        <v/>
      </c>
      <c r="AV63" s="121">
        <f>IF(OR($C63="",$B$2="",$D$2=0),0,IF(AV$3&lt;0,0,N(INDEX('CURVA PREVISION'!$A$1:$KZ$3000,$C63,11+3*MIN(AV$3,$D$2-1)))))</f>
        <v/>
      </c>
      <c r="AW63" s="121">
        <f>IF(OR($C63="",$B$2="",$D$2=0),0,IF(AW$3&lt;0,0,N(INDEX('CURVA PREVISION'!$A$1:$KZ$3000,$C63,11+3*MIN(AW$3,$D$2-1)))))</f>
        <v/>
      </c>
      <c r="AX63" s="121">
        <f>IF(OR($C63="",$B$2="",$D$2=0),0,IF(AX$3&lt;0,0,N(INDEX('CURVA PREVISION'!$A$1:$KZ$3000,$C63,11+3*MIN(AX$3,$D$2-1)))))</f>
        <v/>
      </c>
      <c r="AY63" s="121">
        <f>IF(OR($C63="",$B$2="",$D$2=0),0,IF(AY$3&lt;0,0,N(INDEX('CURVA PREVISION'!$A$1:$KZ$3000,$C63,11+3*MIN(AY$3,$D$2-1)))))</f>
        <v/>
      </c>
      <c r="AZ63" s="121">
        <f>IF(OR($C63="",$B$2="",$D$2=0),0,IF(AZ$3&lt;0,0,N(INDEX('CURVA PREVISION'!$A$1:$KZ$3000,$C63,11+3*MIN(AZ$3,$D$2-1)))))</f>
        <v/>
      </c>
      <c r="BA63" s="121">
        <f>IF(OR($C63="",$B$2="",$D$2=0),0,IF(BA$3&lt;0,0,N(INDEX('CURVA PREVISION'!$A$1:$KZ$3000,$C63,11+3*MIN(BA$3,$D$2-1)))))</f>
        <v/>
      </c>
      <c r="BB63" s="121">
        <f>IF(OR($C63="",$B$2="",$D$2=0),0,IF(BB$3&lt;0,0,N(INDEX('CURVA PREVISION'!$A$1:$KZ$3000,$C63,11+3*MIN(BB$3,$D$2-1)))))</f>
        <v/>
      </c>
      <c r="BC63" s="121">
        <f>IF(OR($C63="",$B$2="",$D$2=0),0,IF(BC$3&lt;0,0,N(INDEX('CURVA PREVISION'!$A$1:$KZ$3000,$C63,11+3*MIN(BC$3,$D$2-1)))))</f>
        <v/>
      </c>
      <c r="BD63" s="121">
        <f>IF(OR($C63="",$B$2="",$D$2=0),0,IF(BD$3&lt;0,0,N(INDEX('CURVA PREVISION'!$A$1:$KZ$3000,$C63,11+3*MIN(BD$3,$D$2-1)))))</f>
        <v/>
      </c>
      <c r="BE63" s="121">
        <f>IF(OR($C63="",$B$2="",$D$2=0),0,IF(BE$3&lt;0,0,N(INDEX('CURVA PREVISION'!$A$1:$KZ$3000,$C63,11+3*MIN(BE$3,$D$2-1)))))</f>
        <v/>
      </c>
      <c r="BF63" s="121">
        <f>IF(OR($C63="",$B$2="",$D$2=0),0,IF(BF$3&lt;0,0,N(INDEX('CURVA PREVISION'!$A$1:$KZ$3000,$C63,11+3*MIN(BF$3,$D$2-1)))))</f>
        <v/>
      </c>
      <c r="BG63" s="121">
        <f>IF(OR($C63="",$B$2="",$D$2=0),0,IF(BG$3&lt;0,0,N(INDEX('CURVA PREVISION'!$A$1:$KZ$3000,$C63,11+3*MIN(BG$3,$D$2-1)))))</f>
        <v/>
      </c>
      <c r="BH63" s="121">
        <f>IF(OR($C63="",$B$2="",$D$2=0),0,IF(BH$3&lt;0,0,N(INDEX('CURVA PREVISION'!$A$1:$KZ$3000,$C63,11+3*MIN(BH$3,$D$2-1)))))</f>
        <v/>
      </c>
      <c r="BI63" s="121">
        <f>IF(OR($C63="",$B$2="",$D$2=0),0,IF(BI$3&lt;0,0,N(INDEX('CURVA PREVISION'!$A$1:$KZ$3000,$C63,11+3*MIN(BI$3,$D$2-1)))))</f>
        <v/>
      </c>
      <c r="BJ63" s="121">
        <f>IF(OR($C63="",$B$2="",$D$2=0),0,IF(BJ$3&lt;0,0,N(INDEX('CURVA PREVISION'!$A$1:$KZ$3000,$C63,11+3*MIN(BJ$3,$D$2-1)))))</f>
        <v/>
      </c>
      <c r="BK63" s="121">
        <f>IF(OR($C63="",$B$2="",$D$2=0),0,IF(BK$3&lt;0,0,N(INDEX('CURVA PREVISION'!$A$1:$KZ$3000,$C63,11+3*MIN(BK$3,$D$2-1)))))</f>
        <v/>
      </c>
      <c r="BL63" s="121">
        <f>IF(OR($C63="",$B$2="",$D$2=0),0,IF(BL$3&lt;0,0,N(INDEX('CURVA PREVISION'!$A$1:$KZ$3000,$C63,11+3*MIN(BL$3,$D$2-1)))))</f>
        <v/>
      </c>
      <c r="BM63" s="121">
        <f>IF(OR($C63="",$B$2="",$D$2=0),0,IF(BM$3&lt;0,0,N(INDEX('CURVA PREVISION'!$A$1:$KZ$3000,$C63,11+3*MIN(BM$3,$D$2-1)))))</f>
        <v/>
      </c>
      <c r="BN63" s="121">
        <f>IF(OR($C63="",$B$2="",$D$2=0),0,IF(BN$3&lt;0,0,N(INDEX('CURVA PREVISION'!$A$1:$KZ$3000,$C63,11+3*MIN(BN$3,$D$2-1)))))</f>
        <v/>
      </c>
      <c r="BO63" s="121">
        <f>IF(OR($C63="",$B$2="",$D$2=0),0,IF(BO$3&lt;0,0,N(INDEX('CURVA PREVISION'!$A$1:$KZ$3000,$C63,11+3*MIN(BO$3,$D$2-1)))))</f>
        <v/>
      </c>
      <c r="BP63" s="121">
        <f>IF(OR($C63="",$B$2="",$D$2=0),0,IF(BP$3&lt;0,0,N(INDEX('CURVA PREVISION'!$A$1:$KZ$3000,$C63,11+3*MIN(BP$3,$D$2-1)))))</f>
        <v/>
      </c>
      <c r="BQ63" s="121">
        <f>IF(OR($C63="",$B$2="",$D$2=0),0,IF(BQ$3&lt;0,0,N(INDEX('CURVA PREVISION'!$A$1:$KZ$3000,$C63,11+3*MIN(BQ$3,$D$2-1)))))</f>
        <v/>
      </c>
      <c r="BR63" s="121">
        <f>IF(OR($C63="",$B$2="",$D$2=0),0,IF(BR$3&lt;0,0,N(INDEX('CURVA PREVISION'!$A$1:$KZ$3000,$C63,11+3*MIN(BR$3,$D$2-1)))))</f>
        <v/>
      </c>
      <c r="BS63" s="121">
        <f>IF(OR($C63="",$B$2="",$D$2=0),0,IF(BS$3&lt;0,0,N(INDEX('CURVA PREVISION'!$A$1:$KZ$3000,$C63,11+3*MIN(BS$3,$D$2-1)))))</f>
        <v/>
      </c>
      <c r="BT63" s="121">
        <f>IF(OR($C63="",$B$2="",$D$2=0),0,IF(BT$3&lt;0,0,N(INDEX('CURVA PREVISION'!$A$1:$KZ$3000,$C63,11+3*MIN(BT$3,$D$2-1)))))</f>
        <v/>
      </c>
      <c r="BU63" s="121">
        <f>IF(OR($C63="",$B$2="",$D$2=0),0,IF(BU$3&lt;0,0,N(INDEX('CURVA PREVISION'!$A$1:$KZ$3000,$C63,11+3*MIN(BU$3,$D$2-1)))))</f>
        <v/>
      </c>
      <c r="BV63" s="121">
        <f>IF(OR($C63="",$B$2="",$D$2=0),0,IF(BV$3&lt;0,0,N(INDEX('CURVA PREVISION'!$A$1:$KZ$3000,$C63,11+3*MIN(BV$3,$D$2-1)))))</f>
        <v/>
      </c>
      <c r="BW63" s="121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8">
        <f>IFERROR(MATCH(A64,'CURVA PREVISION'!$B$1:$B$3000,0),"")</f>
        <v/>
      </c>
      <c r="D64" s="121">
        <f>IF(OR($C64="",$B$2="",$D$2=0),0,IF(D$3&lt;0,0,N(INDEX('CURVA PREVISION'!$A$1:$KZ$3000,$C64,11+3*MIN(D$3,$D$2-1)))))</f>
        <v/>
      </c>
      <c r="E64" s="121">
        <f>IF(OR($C64="",$B$2="",$D$2=0),0,IF(E$3&lt;0,0,N(INDEX('CURVA PREVISION'!$A$1:$KZ$3000,$C64,11+3*MIN(E$3,$D$2-1)))))</f>
        <v/>
      </c>
      <c r="F64" s="121">
        <f>IF(OR($C64="",$B$2="",$D$2=0),0,IF(F$3&lt;0,0,N(INDEX('CURVA PREVISION'!$A$1:$KZ$3000,$C64,11+3*MIN(F$3,$D$2-1)))))</f>
        <v/>
      </c>
      <c r="G64" s="121">
        <f>IF(OR($C64="",$B$2="",$D$2=0),0,IF(G$3&lt;0,0,N(INDEX('CURVA PREVISION'!$A$1:$KZ$3000,$C64,11+3*MIN(G$3,$D$2-1)))))</f>
        <v/>
      </c>
      <c r="H64" s="121">
        <f>IF(OR($C64="",$B$2="",$D$2=0),0,IF(H$3&lt;0,0,N(INDEX('CURVA PREVISION'!$A$1:$KZ$3000,$C64,11+3*MIN(H$3,$D$2-1)))))</f>
        <v/>
      </c>
      <c r="I64" s="121">
        <f>IF(OR($C64="",$B$2="",$D$2=0),0,IF(I$3&lt;0,0,N(INDEX('CURVA PREVISION'!$A$1:$KZ$3000,$C64,11+3*MIN(I$3,$D$2-1)))))</f>
        <v/>
      </c>
      <c r="J64" s="121">
        <f>IF(OR($C64="",$B$2="",$D$2=0),0,IF(J$3&lt;0,0,N(INDEX('CURVA PREVISION'!$A$1:$KZ$3000,$C64,11+3*MIN(J$3,$D$2-1)))))</f>
        <v/>
      </c>
      <c r="K64" s="121">
        <f>IF(OR($C64="",$B$2="",$D$2=0),0,IF(K$3&lt;0,0,N(INDEX('CURVA PREVISION'!$A$1:$KZ$3000,$C64,11+3*MIN(K$3,$D$2-1)))))</f>
        <v/>
      </c>
      <c r="L64" s="121">
        <f>IF(OR($C64="",$B$2="",$D$2=0),0,IF(L$3&lt;0,0,N(INDEX('CURVA PREVISION'!$A$1:$KZ$3000,$C64,11+3*MIN(L$3,$D$2-1)))))</f>
        <v/>
      </c>
      <c r="M64" s="121">
        <f>IF(OR($C64="",$B$2="",$D$2=0),0,IF(M$3&lt;0,0,N(INDEX('CURVA PREVISION'!$A$1:$KZ$3000,$C64,11+3*MIN(M$3,$D$2-1)))))</f>
        <v/>
      </c>
      <c r="N64" s="121">
        <f>IF(OR($C64="",$B$2="",$D$2=0),0,IF(N$3&lt;0,0,N(INDEX('CURVA PREVISION'!$A$1:$KZ$3000,$C64,11+3*MIN(N$3,$D$2-1)))))</f>
        <v/>
      </c>
      <c r="O64" s="121">
        <f>IF(OR($C64="",$B$2="",$D$2=0),0,IF(O$3&lt;0,0,N(INDEX('CURVA PREVISION'!$A$1:$KZ$3000,$C64,11+3*MIN(O$3,$D$2-1)))))</f>
        <v/>
      </c>
      <c r="P64" s="121">
        <f>IF(OR($C64="",$B$2="",$D$2=0),0,IF(P$3&lt;0,0,N(INDEX('CURVA PREVISION'!$A$1:$KZ$3000,$C64,11+3*MIN(P$3,$D$2-1)))))</f>
        <v/>
      </c>
      <c r="Q64" s="121">
        <f>IF(OR($C64="",$B$2="",$D$2=0),0,IF(Q$3&lt;0,0,N(INDEX('CURVA PREVISION'!$A$1:$KZ$3000,$C64,11+3*MIN(Q$3,$D$2-1)))))</f>
        <v/>
      </c>
      <c r="R64" s="121">
        <f>IF(OR($C64="",$B$2="",$D$2=0),0,IF(R$3&lt;0,0,N(INDEX('CURVA PREVISION'!$A$1:$KZ$3000,$C64,11+3*MIN(R$3,$D$2-1)))))</f>
        <v/>
      </c>
      <c r="S64" s="121">
        <f>IF(OR($C64="",$B$2="",$D$2=0),0,IF(S$3&lt;0,0,N(INDEX('CURVA PREVISION'!$A$1:$KZ$3000,$C64,11+3*MIN(S$3,$D$2-1)))))</f>
        <v/>
      </c>
      <c r="T64" s="121">
        <f>IF(OR($C64="",$B$2="",$D$2=0),0,IF(T$3&lt;0,0,N(INDEX('CURVA PREVISION'!$A$1:$KZ$3000,$C64,11+3*MIN(T$3,$D$2-1)))))</f>
        <v/>
      </c>
      <c r="U64" s="121">
        <f>IF(OR($C64="",$B$2="",$D$2=0),0,IF(U$3&lt;0,0,N(INDEX('CURVA PREVISION'!$A$1:$KZ$3000,$C64,11+3*MIN(U$3,$D$2-1)))))</f>
        <v/>
      </c>
      <c r="V64" s="121">
        <f>IF(OR($C64="",$B$2="",$D$2=0),0,IF(V$3&lt;0,0,N(INDEX('CURVA PREVISION'!$A$1:$KZ$3000,$C64,11+3*MIN(V$3,$D$2-1)))))</f>
        <v/>
      </c>
      <c r="W64" s="121">
        <f>IF(OR($C64="",$B$2="",$D$2=0),0,IF(W$3&lt;0,0,N(INDEX('CURVA PREVISION'!$A$1:$KZ$3000,$C64,11+3*MIN(W$3,$D$2-1)))))</f>
        <v/>
      </c>
      <c r="X64" s="121">
        <f>IF(OR($C64="",$B$2="",$D$2=0),0,IF(X$3&lt;0,0,N(INDEX('CURVA PREVISION'!$A$1:$KZ$3000,$C64,11+3*MIN(X$3,$D$2-1)))))</f>
        <v/>
      </c>
      <c r="Y64" s="121">
        <f>IF(OR($C64="",$B$2="",$D$2=0),0,IF(Y$3&lt;0,0,N(INDEX('CURVA PREVISION'!$A$1:$KZ$3000,$C64,11+3*MIN(Y$3,$D$2-1)))))</f>
        <v/>
      </c>
      <c r="Z64" s="121">
        <f>IF(OR($C64="",$B$2="",$D$2=0),0,IF(Z$3&lt;0,0,N(INDEX('CURVA PREVISION'!$A$1:$KZ$3000,$C64,11+3*MIN(Z$3,$D$2-1)))))</f>
        <v/>
      </c>
      <c r="AA64" s="121">
        <f>IF(OR($C64="",$B$2="",$D$2=0),0,IF(AA$3&lt;0,0,N(INDEX('CURVA PREVISION'!$A$1:$KZ$3000,$C64,11+3*MIN(AA$3,$D$2-1)))))</f>
        <v/>
      </c>
      <c r="AB64" s="121">
        <f>IF(OR($C64="",$B$2="",$D$2=0),0,IF(AB$3&lt;0,0,N(INDEX('CURVA PREVISION'!$A$1:$KZ$3000,$C64,11+3*MIN(AB$3,$D$2-1)))))</f>
        <v/>
      </c>
      <c r="AC64" s="121">
        <f>IF(OR($C64="",$B$2="",$D$2=0),0,IF(AC$3&lt;0,0,N(INDEX('CURVA PREVISION'!$A$1:$KZ$3000,$C64,11+3*MIN(AC$3,$D$2-1)))))</f>
        <v/>
      </c>
      <c r="AD64" s="121">
        <f>IF(OR($C64="",$B$2="",$D$2=0),0,IF(AD$3&lt;0,0,N(INDEX('CURVA PREVISION'!$A$1:$KZ$3000,$C64,11+3*MIN(AD$3,$D$2-1)))))</f>
        <v/>
      </c>
      <c r="AE64" s="121">
        <f>IF(OR($C64="",$B$2="",$D$2=0),0,IF(AE$3&lt;0,0,N(INDEX('CURVA PREVISION'!$A$1:$KZ$3000,$C64,11+3*MIN(AE$3,$D$2-1)))))</f>
        <v/>
      </c>
      <c r="AF64" s="121">
        <f>IF(OR($C64="",$B$2="",$D$2=0),0,IF(AF$3&lt;0,0,N(INDEX('CURVA PREVISION'!$A$1:$KZ$3000,$C64,11+3*MIN(AF$3,$D$2-1)))))</f>
        <v/>
      </c>
      <c r="AG64" s="121">
        <f>IF(OR($C64="",$B$2="",$D$2=0),0,IF(AG$3&lt;0,0,N(INDEX('CURVA PREVISION'!$A$1:$KZ$3000,$C64,11+3*MIN(AG$3,$D$2-1)))))</f>
        <v/>
      </c>
      <c r="AH64" s="121">
        <f>IF(OR($C64="",$B$2="",$D$2=0),0,IF(AH$3&lt;0,0,N(INDEX('CURVA PREVISION'!$A$1:$KZ$3000,$C64,11+3*MIN(AH$3,$D$2-1)))))</f>
        <v/>
      </c>
      <c r="AI64" s="121">
        <f>IF(OR($C64="",$B$2="",$D$2=0),0,IF(AI$3&lt;0,0,N(INDEX('CURVA PREVISION'!$A$1:$KZ$3000,$C64,11+3*MIN(AI$3,$D$2-1)))))</f>
        <v/>
      </c>
      <c r="AJ64" s="121">
        <f>IF(OR($C64="",$B$2="",$D$2=0),0,IF(AJ$3&lt;0,0,N(INDEX('CURVA PREVISION'!$A$1:$KZ$3000,$C64,11+3*MIN(AJ$3,$D$2-1)))))</f>
        <v/>
      </c>
      <c r="AK64" s="121">
        <f>IF(OR($C64="",$B$2="",$D$2=0),0,IF(AK$3&lt;0,0,N(INDEX('CURVA PREVISION'!$A$1:$KZ$3000,$C64,11+3*MIN(AK$3,$D$2-1)))))</f>
        <v/>
      </c>
      <c r="AL64" s="121">
        <f>IF(OR($C64="",$B$2="",$D$2=0),0,IF(AL$3&lt;0,0,N(INDEX('CURVA PREVISION'!$A$1:$KZ$3000,$C64,11+3*MIN(AL$3,$D$2-1)))))</f>
        <v/>
      </c>
      <c r="AM64" s="121">
        <f>IF(OR($C64="",$B$2="",$D$2=0),0,IF(AM$3&lt;0,0,N(INDEX('CURVA PREVISION'!$A$1:$KZ$3000,$C64,11+3*MIN(AM$3,$D$2-1)))))</f>
        <v/>
      </c>
      <c r="AN64" s="121">
        <f>IF(OR($C64="",$B$2="",$D$2=0),0,IF(AN$3&lt;0,0,N(INDEX('CURVA PREVISION'!$A$1:$KZ$3000,$C64,11+3*MIN(AN$3,$D$2-1)))))</f>
        <v/>
      </c>
      <c r="AO64" s="121">
        <f>IF(OR($C64="",$B$2="",$D$2=0),0,IF(AO$3&lt;0,0,N(INDEX('CURVA PREVISION'!$A$1:$KZ$3000,$C64,11+3*MIN(AO$3,$D$2-1)))))</f>
        <v/>
      </c>
      <c r="AP64" s="121">
        <f>IF(OR($C64="",$B$2="",$D$2=0),0,IF(AP$3&lt;0,0,N(INDEX('CURVA PREVISION'!$A$1:$KZ$3000,$C64,11+3*MIN(AP$3,$D$2-1)))))</f>
        <v/>
      </c>
      <c r="AQ64" s="121">
        <f>IF(OR($C64="",$B$2="",$D$2=0),0,IF(AQ$3&lt;0,0,N(INDEX('CURVA PREVISION'!$A$1:$KZ$3000,$C64,11+3*MIN(AQ$3,$D$2-1)))))</f>
        <v/>
      </c>
      <c r="AR64" s="121">
        <f>IF(OR($C64="",$B$2="",$D$2=0),0,IF(AR$3&lt;0,0,N(INDEX('CURVA PREVISION'!$A$1:$KZ$3000,$C64,11+3*MIN(AR$3,$D$2-1)))))</f>
        <v/>
      </c>
      <c r="AS64" s="121">
        <f>IF(OR($C64="",$B$2="",$D$2=0),0,IF(AS$3&lt;0,0,N(INDEX('CURVA PREVISION'!$A$1:$KZ$3000,$C64,11+3*MIN(AS$3,$D$2-1)))))</f>
        <v/>
      </c>
      <c r="AT64" s="121">
        <f>IF(OR($C64="",$B$2="",$D$2=0),0,IF(AT$3&lt;0,0,N(INDEX('CURVA PREVISION'!$A$1:$KZ$3000,$C64,11+3*MIN(AT$3,$D$2-1)))))</f>
        <v/>
      </c>
      <c r="AU64" s="121">
        <f>IF(OR($C64="",$B$2="",$D$2=0),0,IF(AU$3&lt;0,0,N(INDEX('CURVA PREVISION'!$A$1:$KZ$3000,$C64,11+3*MIN(AU$3,$D$2-1)))))</f>
        <v/>
      </c>
      <c r="AV64" s="121">
        <f>IF(OR($C64="",$B$2="",$D$2=0),0,IF(AV$3&lt;0,0,N(INDEX('CURVA PREVISION'!$A$1:$KZ$3000,$C64,11+3*MIN(AV$3,$D$2-1)))))</f>
        <v/>
      </c>
      <c r="AW64" s="121">
        <f>IF(OR($C64="",$B$2="",$D$2=0),0,IF(AW$3&lt;0,0,N(INDEX('CURVA PREVISION'!$A$1:$KZ$3000,$C64,11+3*MIN(AW$3,$D$2-1)))))</f>
        <v/>
      </c>
      <c r="AX64" s="121">
        <f>IF(OR($C64="",$B$2="",$D$2=0),0,IF(AX$3&lt;0,0,N(INDEX('CURVA PREVISION'!$A$1:$KZ$3000,$C64,11+3*MIN(AX$3,$D$2-1)))))</f>
        <v/>
      </c>
      <c r="AY64" s="121">
        <f>IF(OR($C64="",$B$2="",$D$2=0),0,IF(AY$3&lt;0,0,N(INDEX('CURVA PREVISION'!$A$1:$KZ$3000,$C64,11+3*MIN(AY$3,$D$2-1)))))</f>
        <v/>
      </c>
      <c r="AZ64" s="121">
        <f>IF(OR($C64="",$B$2="",$D$2=0),0,IF(AZ$3&lt;0,0,N(INDEX('CURVA PREVISION'!$A$1:$KZ$3000,$C64,11+3*MIN(AZ$3,$D$2-1)))))</f>
        <v/>
      </c>
      <c r="BA64" s="121">
        <f>IF(OR($C64="",$B$2="",$D$2=0),0,IF(BA$3&lt;0,0,N(INDEX('CURVA PREVISION'!$A$1:$KZ$3000,$C64,11+3*MIN(BA$3,$D$2-1)))))</f>
        <v/>
      </c>
      <c r="BB64" s="121">
        <f>IF(OR($C64="",$B$2="",$D$2=0),0,IF(BB$3&lt;0,0,N(INDEX('CURVA PREVISION'!$A$1:$KZ$3000,$C64,11+3*MIN(BB$3,$D$2-1)))))</f>
        <v/>
      </c>
      <c r="BC64" s="121">
        <f>IF(OR($C64="",$B$2="",$D$2=0),0,IF(BC$3&lt;0,0,N(INDEX('CURVA PREVISION'!$A$1:$KZ$3000,$C64,11+3*MIN(BC$3,$D$2-1)))))</f>
        <v/>
      </c>
      <c r="BD64" s="121">
        <f>IF(OR($C64="",$B$2="",$D$2=0),0,IF(BD$3&lt;0,0,N(INDEX('CURVA PREVISION'!$A$1:$KZ$3000,$C64,11+3*MIN(BD$3,$D$2-1)))))</f>
        <v/>
      </c>
      <c r="BE64" s="121">
        <f>IF(OR($C64="",$B$2="",$D$2=0),0,IF(BE$3&lt;0,0,N(INDEX('CURVA PREVISION'!$A$1:$KZ$3000,$C64,11+3*MIN(BE$3,$D$2-1)))))</f>
        <v/>
      </c>
      <c r="BF64" s="121">
        <f>IF(OR($C64="",$B$2="",$D$2=0),0,IF(BF$3&lt;0,0,N(INDEX('CURVA PREVISION'!$A$1:$KZ$3000,$C64,11+3*MIN(BF$3,$D$2-1)))))</f>
        <v/>
      </c>
      <c r="BG64" s="121">
        <f>IF(OR($C64="",$B$2="",$D$2=0),0,IF(BG$3&lt;0,0,N(INDEX('CURVA PREVISION'!$A$1:$KZ$3000,$C64,11+3*MIN(BG$3,$D$2-1)))))</f>
        <v/>
      </c>
      <c r="BH64" s="121">
        <f>IF(OR($C64="",$B$2="",$D$2=0),0,IF(BH$3&lt;0,0,N(INDEX('CURVA PREVISION'!$A$1:$KZ$3000,$C64,11+3*MIN(BH$3,$D$2-1)))))</f>
        <v/>
      </c>
      <c r="BI64" s="121">
        <f>IF(OR($C64="",$B$2="",$D$2=0),0,IF(BI$3&lt;0,0,N(INDEX('CURVA PREVISION'!$A$1:$KZ$3000,$C64,11+3*MIN(BI$3,$D$2-1)))))</f>
        <v/>
      </c>
      <c r="BJ64" s="121">
        <f>IF(OR($C64="",$B$2="",$D$2=0),0,IF(BJ$3&lt;0,0,N(INDEX('CURVA PREVISION'!$A$1:$KZ$3000,$C64,11+3*MIN(BJ$3,$D$2-1)))))</f>
        <v/>
      </c>
      <c r="BK64" s="121">
        <f>IF(OR($C64="",$B$2="",$D$2=0),0,IF(BK$3&lt;0,0,N(INDEX('CURVA PREVISION'!$A$1:$KZ$3000,$C64,11+3*MIN(BK$3,$D$2-1)))))</f>
        <v/>
      </c>
      <c r="BL64" s="121">
        <f>IF(OR($C64="",$B$2="",$D$2=0),0,IF(BL$3&lt;0,0,N(INDEX('CURVA PREVISION'!$A$1:$KZ$3000,$C64,11+3*MIN(BL$3,$D$2-1)))))</f>
        <v/>
      </c>
      <c r="BM64" s="121">
        <f>IF(OR($C64="",$B$2="",$D$2=0),0,IF(BM$3&lt;0,0,N(INDEX('CURVA PREVISION'!$A$1:$KZ$3000,$C64,11+3*MIN(BM$3,$D$2-1)))))</f>
        <v/>
      </c>
      <c r="BN64" s="121">
        <f>IF(OR($C64="",$B$2="",$D$2=0),0,IF(BN$3&lt;0,0,N(INDEX('CURVA PREVISION'!$A$1:$KZ$3000,$C64,11+3*MIN(BN$3,$D$2-1)))))</f>
        <v/>
      </c>
      <c r="BO64" s="121">
        <f>IF(OR($C64="",$B$2="",$D$2=0),0,IF(BO$3&lt;0,0,N(INDEX('CURVA PREVISION'!$A$1:$KZ$3000,$C64,11+3*MIN(BO$3,$D$2-1)))))</f>
        <v/>
      </c>
      <c r="BP64" s="121">
        <f>IF(OR($C64="",$B$2="",$D$2=0),0,IF(BP$3&lt;0,0,N(INDEX('CURVA PREVISION'!$A$1:$KZ$3000,$C64,11+3*MIN(BP$3,$D$2-1)))))</f>
        <v/>
      </c>
      <c r="BQ64" s="121">
        <f>IF(OR($C64="",$B$2="",$D$2=0),0,IF(BQ$3&lt;0,0,N(INDEX('CURVA PREVISION'!$A$1:$KZ$3000,$C64,11+3*MIN(BQ$3,$D$2-1)))))</f>
        <v/>
      </c>
      <c r="BR64" s="121">
        <f>IF(OR($C64="",$B$2="",$D$2=0),0,IF(BR$3&lt;0,0,N(INDEX('CURVA PREVISION'!$A$1:$KZ$3000,$C64,11+3*MIN(BR$3,$D$2-1)))))</f>
        <v/>
      </c>
      <c r="BS64" s="121">
        <f>IF(OR($C64="",$B$2="",$D$2=0),0,IF(BS$3&lt;0,0,N(INDEX('CURVA PREVISION'!$A$1:$KZ$3000,$C64,11+3*MIN(BS$3,$D$2-1)))))</f>
        <v/>
      </c>
      <c r="BT64" s="121">
        <f>IF(OR($C64="",$B$2="",$D$2=0),0,IF(BT$3&lt;0,0,N(INDEX('CURVA PREVISION'!$A$1:$KZ$3000,$C64,11+3*MIN(BT$3,$D$2-1)))))</f>
        <v/>
      </c>
      <c r="BU64" s="121">
        <f>IF(OR($C64="",$B$2="",$D$2=0),0,IF(BU$3&lt;0,0,N(INDEX('CURVA PREVISION'!$A$1:$KZ$3000,$C64,11+3*MIN(BU$3,$D$2-1)))))</f>
        <v/>
      </c>
      <c r="BV64" s="121">
        <f>IF(OR($C64="",$B$2="",$D$2=0),0,IF(BV$3&lt;0,0,N(INDEX('CURVA PREVISION'!$A$1:$KZ$3000,$C64,11+3*MIN(BV$3,$D$2-1)))))</f>
        <v/>
      </c>
      <c r="BW64" s="121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8">
        <f>IFERROR(MATCH(A65,'CURVA PREVISION'!$B$1:$B$3000,0),"")</f>
        <v/>
      </c>
      <c r="D65" s="121">
        <f>IF(OR($C65="",$B$2="",$D$2=0),0,IF(D$3&lt;0,0,N(INDEX('CURVA PREVISION'!$A$1:$KZ$3000,$C65,11+3*MIN(D$3,$D$2-1)))))</f>
        <v/>
      </c>
      <c r="E65" s="121">
        <f>IF(OR($C65="",$B$2="",$D$2=0),0,IF(E$3&lt;0,0,N(INDEX('CURVA PREVISION'!$A$1:$KZ$3000,$C65,11+3*MIN(E$3,$D$2-1)))))</f>
        <v/>
      </c>
      <c r="F65" s="121">
        <f>IF(OR($C65="",$B$2="",$D$2=0),0,IF(F$3&lt;0,0,N(INDEX('CURVA PREVISION'!$A$1:$KZ$3000,$C65,11+3*MIN(F$3,$D$2-1)))))</f>
        <v/>
      </c>
      <c r="G65" s="121">
        <f>IF(OR($C65="",$B$2="",$D$2=0),0,IF(G$3&lt;0,0,N(INDEX('CURVA PREVISION'!$A$1:$KZ$3000,$C65,11+3*MIN(G$3,$D$2-1)))))</f>
        <v/>
      </c>
      <c r="H65" s="121">
        <f>IF(OR($C65="",$B$2="",$D$2=0),0,IF(H$3&lt;0,0,N(INDEX('CURVA PREVISION'!$A$1:$KZ$3000,$C65,11+3*MIN(H$3,$D$2-1)))))</f>
        <v/>
      </c>
      <c r="I65" s="121">
        <f>IF(OR($C65="",$B$2="",$D$2=0),0,IF(I$3&lt;0,0,N(INDEX('CURVA PREVISION'!$A$1:$KZ$3000,$C65,11+3*MIN(I$3,$D$2-1)))))</f>
        <v/>
      </c>
      <c r="J65" s="121">
        <f>IF(OR($C65="",$B$2="",$D$2=0),0,IF(J$3&lt;0,0,N(INDEX('CURVA PREVISION'!$A$1:$KZ$3000,$C65,11+3*MIN(J$3,$D$2-1)))))</f>
        <v/>
      </c>
      <c r="K65" s="121">
        <f>IF(OR($C65="",$B$2="",$D$2=0),0,IF(K$3&lt;0,0,N(INDEX('CURVA PREVISION'!$A$1:$KZ$3000,$C65,11+3*MIN(K$3,$D$2-1)))))</f>
        <v/>
      </c>
      <c r="L65" s="121">
        <f>IF(OR($C65="",$B$2="",$D$2=0),0,IF(L$3&lt;0,0,N(INDEX('CURVA PREVISION'!$A$1:$KZ$3000,$C65,11+3*MIN(L$3,$D$2-1)))))</f>
        <v/>
      </c>
      <c r="M65" s="121">
        <f>IF(OR($C65="",$B$2="",$D$2=0),0,IF(M$3&lt;0,0,N(INDEX('CURVA PREVISION'!$A$1:$KZ$3000,$C65,11+3*MIN(M$3,$D$2-1)))))</f>
        <v/>
      </c>
      <c r="N65" s="121">
        <f>IF(OR($C65="",$B$2="",$D$2=0),0,IF(N$3&lt;0,0,N(INDEX('CURVA PREVISION'!$A$1:$KZ$3000,$C65,11+3*MIN(N$3,$D$2-1)))))</f>
        <v/>
      </c>
      <c r="O65" s="121">
        <f>IF(OR($C65="",$B$2="",$D$2=0),0,IF(O$3&lt;0,0,N(INDEX('CURVA PREVISION'!$A$1:$KZ$3000,$C65,11+3*MIN(O$3,$D$2-1)))))</f>
        <v/>
      </c>
      <c r="P65" s="121">
        <f>IF(OR($C65="",$B$2="",$D$2=0),0,IF(P$3&lt;0,0,N(INDEX('CURVA PREVISION'!$A$1:$KZ$3000,$C65,11+3*MIN(P$3,$D$2-1)))))</f>
        <v/>
      </c>
      <c r="Q65" s="121">
        <f>IF(OR($C65="",$B$2="",$D$2=0),0,IF(Q$3&lt;0,0,N(INDEX('CURVA PREVISION'!$A$1:$KZ$3000,$C65,11+3*MIN(Q$3,$D$2-1)))))</f>
        <v/>
      </c>
      <c r="R65" s="121">
        <f>IF(OR($C65="",$B$2="",$D$2=0),0,IF(R$3&lt;0,0,N(INDEX('CURVA PREVISION'!$A$1:$KZ$3000,$C65,11+3*MIN(R$3,$D$2-1)))))</f>
        <v/>
      </c>
      <c r="S65" s="121">
        <f>IF(OR($C65="",$B$2="",$D$2=0),0,IF(S$3&lt;0,0,N(INDEX('CURVA PREVISION'!$A$1:$KZ$3000,$C65,11+3*MIN(S$3,$D$2-1)))))</f>
        <v/>
      </c>
      <c r="T65" s="121">
        <f>IF(OR($C65="",$B$2="",$D$2=0),0,IF(T$3&lt;0,0,N(INDEX('CURVA PREVISION'!$A$1:$KZ$3000,$C65,11+3*MIN(T$3,$D$2-1)))))</f>
        <v/>
      </c>
      <c r="U65" s="121">
        <f>IF(OR($C65="",$B$2="",$D$2=0),0,IF(U$3&lt;0,0,N(INDEX('CURVA PREVISION'!$A$1:$KZ$3000,$C65,11+3*MIN(U$3,$D$2-1)))))</f>
        <v/>
      </c>
      <c r="V65" s="121">
        <f>IF(OR($C65="",$B$2="",$D$2=0),0,IF(V$3&lt;0,0,N(INDEX('CURVA PREVISION'!$A$1:$KZ$3000,$C65,11+3*MIN(V$3,$D$2-1)))))</f>
        <v/>
      </c>
      <c r="W65" s="121">
        <f>IF(OR($C65="",$B$2="",$D$2=0),0,IF(W$3&lt;0,0,N(INDEX('CURVA PREVISION'!$A$1:$KZ$3000,$C65,11+3*MIN(W$3,$D$2-1)))))</f>
        <v/>
      </c>
      <c r="X65" s="121">
        <f>IF(OR($C65="",$B$2="",$D$2=0),0,IF(X$3&lt;0,0,N(INDEX('CURVA PREVISION'!$A$1:$KZ$3000,$C65,11+3*MIN(X$3,$D$2-1)))))</f>
        <v/>
      </c>
      <c r="Y65" s="121">
        <f>IF(OR($C65="",$B$2="",$D$2=0),0,IF(Y$3&lt;0,0,N(INDEX('CURVA PREVISION'!$A$1:$KZ$3000,$C65,11+3*MIN(Y$3,$D$2-1)))))</f>
        <v/>
      </c>
      <c r="Z65" s="121">
        <f>IF(OR($C65="",$B$2="",$D$2=0),0,IF(Z$3&lt;0,0,N(INDEX('CURVA PREVISION'!$A$1:$KZ$3000,$C65,11+3*MIN(Z$3,$D$2-1)))))</f>
        <v/>
      </c>
      <c r="AA65" s="121">
        <f>IF(OR($C65="",$B$2="",$D$2=0),0,IF(AA$3&lt;0,0,N(INDEX('CURVA PREVISION'!$A$1:$KZ$3000,$C65,11+3*MIN(AA$3,$D$2-1)))))</f>
        <v/>
      </c>
      <c r="AB65" s="121">
        <f>IF(OR($C65="",$B$2="",$D$2=0),0,IF(AB$3&lt;0,0,N(INDEX('CURVA PREVISION'!$A$1:$KZ$3000,$C65,11+3*MIN(AB$3,$D$2-1)))))</f>
        <v/>
      </c>
      <c r="AC65" s="121">
        <f>IF(OR($C65="",$B$2="",$D$2=0),0,IF(AC$3&lt;0,0,N(INDEX('CURVA PREVISION'!$A$1:$KZ$3000,$C65,11+3*MIN(AC$3,$D$2-1)))))</f>
        <v/>
      </c>
      <c r="AD65" s="121">
        <f>IF(OR($C65="",$B$2="",$D$2=0),0,IF(AD$3&lt;0,0,N(INDEX('CURVA PREVISION'!$A$1:$KZ$3000,$C65,11+3*MIN(AD$3,$D$2-1)))))</f>
        <v/>
      </c>
      <c r="AE65" s="121">
        <f>IF(OR($C65="",$B$2="",$D$2=0),0,IF(AE$3&lt;0,0,N(INDEX('CURVA PREVISION'!$A$1:$KZ$3000,$C65,11+3*MIN(AE$3,$D$2-1)))))</f>
        <v/>
      </c>
      <c r="AF65" s="121">
        <f>IF(OR($C65="",$B$2="",$D$2=0),0,IF(AF$3&lt;0,0,N(INDEX('CURVA PREVISION'!$A$1:$KZ$3000,$C65,11+3*MIN(AF$3,$D$2-1)))))</f>
        <v/>
      </c>
      <c r="AG65" s="121">
        <f>IF(OR($C65="",$B$2="",$D$2=0),0,IF(AG$3&lt;0,0,N(INDEX('CURVA PREVISION'!$A$1:$KZ$3000,$C65,11+3*MIN(AG$3,$D$2-1)))))</f>
        <v/>
      </c>
      <c r="AH65" s="121">
        <f>IF(OR($C65="",$B$2="",$D$2=0),0,IF(AH$3&lt;0,0,N(INDEX('CURVA PREVISION'!$A$1:$KZ$3000,$C65,11+3*MIN(AH$3,$D$2-1)))))</f>
        <v/>
      </c>
      <c r="AI65" s="121">
        <f>IF(OR($C65="",$B$2="",$D$2=0),0,IF(AI$3&lt;0,0,N(INDEX('CURVA PREVISION'!$A$1:$KZ$3000,$C65,11+3*MIN(AI$3,$D$2-1)))))</f>
        <v/>
      </c>
      <c r="AJ65" s="121">
        <f>IF(OR($C65="",$B$2="",$D$2=0),0,IF(AJ$3&lt;0,0,N(INDEX('CURVA PREVISION'!$A$1:$KZ$3000,$C65,11+3*MIN(AJ$3,$D$2-1)))))</f>
        <v/>
      </c>
      <c r="AK65" s="121">
        <f>IF(OR($C65="",$B$2="",$D$2=0),0,IF(AK$3&lt;0,0,N(INDEX('CURVA PREVISION'!$A$1:$KZ$3000,$C65,11+3*MIN(AK$3,$D$2-1)))))</f>
        <v/>
      </c>
      <c r="AL65" s="121">
        <f>IF(OR($C65="",$B$2="",$D$2=0),0,IF(AL$3&lt;0,0,N(INDEX('CURVA PREVISION'!$A$1:$KZ$3000,$C65,11+3*MIN(AL$3,$D$2-1)))))</f>
        <v/>
      </c>
      <c r="AM65" s="121">
        <f>IF(OR($C65="",$B$2="",$D$2=0),0,IF(AM$3&lt;0,0,N(INDEX('CURVA PREVISION'!$A$1:$KZ$3000,$C65,11+3*MIN(AM$3,$D$2-1)))))</f>
        <v/>
      </c>
      <c r="AN65" s="121">
        <f>IF(OR($C65="",$B$2="",$D$2=0),0,IF(AN$3&lt;0,0,N(INDEX('CURVA PREVISION'!$A$1:$KZ$3000,$C65,11+3*MIN(AN$3,$D$2-1)))))</f>
        <v/>
      </c>
      <c r="AO65" s="121">
        <f>IF(OR($C65="",$B$2="",$D$2=0),0,IF(AO$3&lt;0,0,N(INDEX('CURVA PREVISION'!$A$1:$KZ$3000,$C65,11+3*MIN(AO$3,$D$2-1)))))</f>
        <v/>
      </c>
      <c r="AP65" s="121">
        <f>IF(OR($C65="",$B$2="",$D$2=0),0,IF(AP$3&lt;0,0,N(INDEX('CURVA PREVISION'!$A$1:$KZ$3000,$C65,11+3*MIN(AP$3,$D$2-1)))))</f>
        <v/>
      </c>
      <c r="AQ65" s="121">
        <f>IF(OR($C65="",$B$2="",$D$2=0),0,IF(AQ$3&lt;0,0,N(INDEX('CURVA PREVISION'!$A$1:$KZ$3000,$C65,11+3*MIN(AQ$3,$D$2-1)))))</f>
        <v/>
      </c>
      <c r="AR65" s="121">
        <f>IF(OR($C65="",$B$2="",$D$2=0),0,IF(AR$3&lt;0,0,N(INDEX('CURVA PREVISION'!$A$1:$KZ$3000,$C65,11+3*MIN(AR$3,$D$2-1)))))</f>
        <v/>
      </c>
      <c r="AS65" s="121">
        <f>IF(OR($C65="",$B$2="",$D$2=0),0,IF(AS$3&lt;0,0,N(INDEX('CURVA PREVISION'!$A$1:$KZ$3000,$C65,11+3*MIN(AS$3,$D$2-1)))))</f>
        <v/>
      </c>
      <c r="AT65" s="121">
        <f>IF(OR($C65="",$B$2="",$D$2=0),0,IF(AT$3&lt;0,0,N(INDEX('CURVA PREVISION'!$A$1:$KZ$3000,$C65,11+3*MIN(AT$3,$D$2-1)))))</f>
        <v/>
      </c>
      <c r="AU65" s="121">
        <f>IF(OR($C65="",$B$2="",$D$2=0),0,IF(AU$3&lt;0,0,N(INDEX('CURVA PREVISION'!$A$1:$KZ$3000,$C65,11+3*MIN(AU$3,$D$2-1)))))</f>
        <v/>
      </c>
      <c r="AV65" s="121">
        <f>IF(OR($C65="",$B$2="",$D$2=0),0,IF(AV$3&lt;0,0,N(INDEX('CURVA PREVISION'!$A$1:$KZ$3000,$C65,11+3*MIN(AV$3,$D$2-1)))))</f>
        <v/>
      </c>
      <c r="AW65" s="121">
        <f>IF(OR($C65="",$B$2="",$D$2=0),0,IF(AW$3&lt;0,0,N(INDEX('CURVA PREVISION'!$A$1:$KZ$3000,$C65,11+3*MIN(AW$3,$D$2-1)))))</f>
        <v/>
      </c>
      <c r="AX65" s="121">
        <f>IF(OR($C65="",$B$2="",$D$2=0),0,IF(AX$3&lt;0,0,N(INDEX('CURVA PREVISION'!$A$1:$KZ$3000,$C65,11+3*MIN(AX$3,$D$2-1)))))</f>
        <v/>
      </c>
      <c r="AY65" s="121">
        <f>IF(OR($C65="",$B$2="",$D$2=0),0,IF(AY$3&lt;0,0,N(INDEX('CURVA PREVISION'!$A$1:$KZ$3000,$C65,11+3*MIN(AY$3,$D$2-1)))))</f>
        <v/>
      </c>
      <c r="AZ65" s="121">
        <f>IF(OR($C65="",$B$2="",$D$2=0),0,IF(AZ$3&lt;0,0,N(INDEX('CURVA PREVISION'!$A$1:$KZ$3000,$C65,11+3*MIN(AZ$3,$D$2-1)))))</f>
        <v/>
      </c>
      <c r="BA65" s="121">
        <f>IF(OR($C65="",$B$2="",$D$2=0),0,IF(BA$3&lt;0,0,N(INDEX('CURVA PREVISION'!$A$1:$KZ$3000,$C65,11+3*MIN(BA$3,$D$2-1)))))</f>
        <v/>
      </c>
      <c r="BB65" s="121">
        <f>IF(OR($C65="",$B$2="",$D$2=0),0,IF(BB$3&lt;0,0,N(INDEX('CURVA PREVISION'!$A$1:$KZ$3000,$C65,11+3*MIN(BB$3,$D$2-1)))))</f>
        <v/>
      </c>
      <c r="BC65" s="121">
        <f>IF(OR($C65="",$B$2="",$D$2=0),0,IF(BC$3&lt;0,0,N(INDEX('CURVA PREVISION'!$A$1:$KZ$3000,$C65,11+3*MIN(BC$3,$D$2-1)))))</f>
        <v/>
      </c>
      <c r="BD65" s="121">
        <f>IF(OR($C65="",$B$2="",$D$2=0),0,IF(BD$3&lt;0,0,N(INDEX('CURVA PREVISION'!$A$1:$KZ$3000,$C65,11+3*MIN(BD$3,$D$2-1)))))</f>
        <v/>
      </c>
      <c r="BE65" s="121">
        <f>IF(OR($C65="",$B$2="",$D$2=0),0,IF(BE$3&lt;0,0,N(INDEX('CURVA PREVISION'!$A$1:$KZ$3000,$C65,11+3*MIN(BE$3,$D$2-1)))))</f>
        <v/>
      </c>
      <c r="BF65" s="121">
        <f>IF(OR($C65="",$B$2="",$D$2=0),0,IF(BF$3&lt;0,0,N(INDEX('CURVA PREVISION'!$A$1:$KZ$3000,$C65,11+3*MIN(BF$3,$D$2-1)))))</f>
        <v/>
      </c>
      <c r="BG65" s="121">
        <f>IF(OR($C65="",$B$2="",$D$2=0),0,IF(BG$3&lt;0,0,N(INDEX('CURVA PREVISION'!$A$1:$KZ$3000,$C65,11+3*MIN(BG$3,$D$2-1)))))</f>
        <v/>
      </c>
      <c r="BH65" s="121">
        <f>IF(OR($C65="",$B$2="",$D$2=0),0,IF(BH$3&lt;0,0,N(INDEX('CURVA PREVISION'!$A$1:$KZ$3000,$C65,11+3*MIN(BH$3,$D$2-1)))))</f>
        <v/>
      </c>
      <c r="BI65" s="121">
        <f>IF(OR($C65="",$B$2="",$D$2=0),0,IF(BI$3&lt;0,0,N(INDEX('CURVA PREVISION'!$A$1:$KZ$3000,$C65,11+3*MIN(BI$3,$D$2-1)))))</f>
        <v/>
      </c>
      <c r="BJ65" s="121">
        <f>IF(OR($C65="",$B$2="",$D$2=0),0,IF(BJ$3&lt;0,0,N(INDEX('CURVA PREVISION'!$A$1:$KZ$3000,$C65,11+3*MIN(BJ$3,$D$2-1)))))</f>
        <v/>
      </c>
      <c r="BK65" s="121">
        <f>IF(OR($C65="",$B$2="",$D$2=0),0,IF(BK$3&lt;0,0,N(INDEX('CURVA PREVISION'!$A$1:$KZ$3000,$C65,11+3*MIN(BK$3,$D$2-1)))))</f>
        <v/>
      </c>
      <c r="BL65" s="121">
        <f>IF(OR($C65="",$B$2="",$D$2=0),0,IF(BL$3&lt;0,0,N(INDEX('CURVA PREVISION'!$A$1:$KZ$3000,$C65,11+3*MIN(BL$3,$D$2-1)))))</f>
        <v/>
      </c>
      <c r="BM65" s="121">
        <f>IF(OR($C65="",$B$2="",$D$2=0),0,IF(BM$3&lt;0,0,N(INDEX('CURVA PREVISION'!$A$1:$KZ$3000,$C65,11+3*MIN(BM$3,$D$2-1)))))</f>
        <v/>
      </c>
      <c r="BN65" s="121">
        <f>IF(OR($C65="",$B$2="",$D$2=0),0,IF(BN$3&lt;0,0,N(INDEX('CURVA PREVISION'!$A$1:$KZ$3000,$C65,11+3*MIN(BN$3,$D$2-1)))))</f>
        <v/>
      </c>
      <c r="BO65" s="121">
        <f>IF(OR($C65="",$B$2="",$D$2=0),0,IF(BO$3&lt;0,0,N(INDEX('CURVA PREVISION'!$A$1:$KZ$3000,$C65,11+3*MIN(BO$3,$D$2-1)))))</f>
        <v/>
      </c>
      <c r="BP65" s="121">
        <f>IF(OR($C65="",$B$2="",$D$2=0),0,IF(BP$3&lt;0,0,N(INDEX('CURVA PREVISION'!$A$1:$KZ$3000,$C65,11+3*MIN(BP$3,$D$2-1)))))</f>
        <v/>
      </c>
      <c r="BQ65" s="121">
        <f>IF(OR($C65="",$B$2="",$D$2=0),0,IF(BQ$3&lt;0,0,N(INDEX('CURVA PREVISION'!$A$1:$KZ$3000,$C65,11+3*MIN(BQ$3,$D$2-1)))))</f>
        <v/>
      </c>
      <c r="BR65" s="121">
        <f>IF(OR($C65="",$B$2="",$D$2=0),0,IF(BR$3&lt;0,0,N(INDEX('CURVA PREVISION'!$A$1:$KZ$3000,$C65,11+3*MIN(BR$3,$D$2-1)))))</f>
        <v/>
      </c>
      <c r="BS65" s="121">
        <f>IF(OR($C65="",$B$2="",$D$2=0),0,IF(BS$3&lt;0,0,N(INDEX('CURVA PREVISION'!$A$1:$KZ$3000,$C65,11+3*MIN(BS$3,$D$2-1)))))</f>
        <v/>
      </c>
      <c r="BT65" s="121">
        <f>IF(OR($C65="",$B$2="",$D$2=0),0,IF(BT$3&lt;0,0,N(INDEX('CURVA PREVISION'!$A$1:$KZ$3000,$C65,11+3*MIN(BT$3,$D$2-1)))))</f>
        <v/>
      </c>
      <c r="BU65" s="121">
        <f>IF(OR($C65="",$B$2="",$D$2=0),0,IF(BU$3&lt;0,0,N(INDEX('CURVA PREVISION'!$A$1:$KZ$3000,$C65,11+3*MIN(BU$3,$D$2-1)))))</f>
        <v/>
      </c>
      <c r="BV65" s="121">
        <f>IF(OR($C65="",$B$2="",$D$2=0),0,IF(BV$3&lt;0,0,N(INDEX('CURVA PREVISION'!$A$1:$KZ$3000,$C65,11+3*MIN(BV$3,$D$2-1)))))</f>
        <v/>
      </c>
      <c r="BW65" s="121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8">
        <f>IFERROR(MATCH(A66,'CURVA PREVISION'!$B$1:$B$3000,0),"")</f>
        <v/>
      </c>
      <c r="D66" s="121">
        <f>IF(OR($C66="",$B$2="",$D$2=0),0,IF(D$3&lt;0,0,N(INDEX('CURVA PREVISION'!$A$1:$KZ$3000,$C66,11+3*MIN(D$3,$D$2-1)))))</f>
        <v/>
      </c>
      <c r="E66" s="121">
        <f>IF(OR($C66="",$B$2="",$D$2=0),0,IF(E$3&lt;0,0,N(INDEX('CURVA PREVISION'!$A$1:$KZ$3000,$C66,11+3*MIN(E$3,$D$2-1)))))</f>
        <v/>
      </c>
      <c r="F66" s="121">
        <f>IF(OR($C66="",$B$2="",$D$2=0),0,IF(F$3&lt;0,0,N(INDEX('CURVA PREVISION'!$A$1:$KZ$3000,$C66,11+3*MIN(F$3,$D$2-1)))))</f>
        <v/>
      </c>
      <c r="G66" s="121">
        <f>IF(OR($C66="",$B$2="",$D$2=0),0,IF(G$3&lt;0,0,N(INDEX('CURVA PREVISION'!$A$1:$KZ$3000,$C66,11+3*MIN(G$3,$D$2-1)))))</f>
        <v/>
      </c>
      <c r="H66" s="121">
        <f>IF(OR($C66="",$B$2="",$D$2=0),0,IF(H$3&lt;0,0,N(INDEX('CURVA PREVISION'!$A$1:$KZ$3000,$C66,11+3*MIN(H$3,$D$2-1)))))</f>
        <v/>
      </c>
      <c r="I66" s="121">
        <f>IF(OR($C66="",$B$2="",$D$2=0),0,IF(I$3&lt;0,0,N(INDEX('CURVA PREVISION'!$A$1:$KZ$3000,$C66,11+3*MIN(I$3,$D$2-1)))))</f>
        <v/>
      </c>
      <c r="J66" s="121">
        <f>IF(OR($C66="",$B$2="",$D$2=0),0,IF(J$3&lt;0,0,N(INDEX('CURVA PREVISION'!$A$1:$KZ$3000,$C66,11+3*MIN(J$3,$D$2-1)))))</f>
        <v/>
      </c>
      <c r="K66" s="121">
        <f>IF(OR($C66="",$B$2="",$D$2=0),0,IF(K$3&lt;0,0,N(INDEX('CURVA PREVISION'!$A$1:$KZ$3000,$C66,11+3*MIN(K$3,$D$2-1)))))</f>
        <v/>
      </c>
      <c r="L66" s="121">
        <f>IF(OR($C66="",$B$2="",$D$2=0),0,IF(L$3&lt;0,0,N(INDEX('CURVA PREVISION'!$A$1:$KZ$3000,$C66,11+3*MIN(L$3,$D$2-1)))))</f>
        <v/>
      </c>
      <c r="M66" s="121">
        <f>IF(OR($C66="",$B$2="",$D$2=0),0,IF(M$3&lt;0,0,N(INDEX('CURVA PREVISION'!$A$1:$KZ$3000,$C66,11+3*MIN(M$3,$D$2-1)))))</f>
        <v/>
      </c>
      <c r="N66" s="121">
        <f>IF(OR($C66="",$B$2="",$D$2=0),0,IF(N$3&lt;0,0,N(INDEX('CURVA PREVISION'!$A$1:$KZ$3000,$C66,11+3*MIN(N$3,$D$2-1)))))</f>
        <v/>
      </c>
      <c r="O66" s="121">
        <f>IF(OR($C66="",$B$2="",$D$2=0),0,IF(O$3&lt;0,0,N(INDEX('CURVA PREVISION'!$A$1:$KZ$3000,$C66,11+3*MIN(O$3,$D$2-1)))))</f>
        <v/>
      </c>
      <c r="P66" s="121">
        <f>IF(OR($C66="",$B$2="",$D$2=0),0,IF(P$3&lt;0,0,N(INDEX('CURVA PREVISION'!$A$1:$KZ$3000,$C66,11+3*MIN(P$3,$D$2-1)))))</f>
        <v/>
      </c>
      <c r="Q66" s="121">
        <f>IF(OR($C66="",$B$2="",$D$2=0),0,IF(Q$3&lt;0,0,N(INDEX('CURVA PREVISION'!$A$1:$KZ$3000,$C66,11+3*MIN(Q$3,$D$2-1)))))</f>
        <v/>
      </c>
      <c r="R66" s="121">
        <f>IF(OR($C66="",$B$2="",$D$2=0),0,IF(R$3&lt;0,0,N(INDEX('CURVA PREVISION'!$A$1:$KZ$3000,$C66,11+3*MIN(R$3,$D$2-1)))))</f>
        <v/>
      </c>
      <c r="S66" s="121">
        <f>IF(OR($C66="",$B$2="",$D$2=0),0,IF(S$3&lt;0,0,N(INDEX('CURVA PREVISION'!$A$1:$KZ$3000,$C66,11+3*MIN(S$3,$D$2-1)))))</f>
        <v/>
      </c>
      <c r="T66" s="121">
        <f>IF(OR($C66="",$B$2="",$D$2=0),0,IF(T$3&lt;0,0,N(INDEX('CURVA PREVISION'!$A$1:$KZ$3000,$C66,11+3*MIN(T$3,$D$2-1)))))</f>
        <v/>
      </c>
      <c r="U66" s="121">
        <f>IF(OR($C66="",$B$2="",$D$2=0),0,IF(U$3&lt;0,0,N(INDEX('CURVA PREVISION'!$A$1:$KZ$3000,$C66,11+3*MIN(U$3,$D$2-1)))))</f>
        <v/>
      </c>
      <c r="V66" s="121">
        <f>IF(OR($C66="",$B$2="",$D$2=0),0,IF(V$3&lt;0,0,N(INDEX('CURVA PREVISION'!$A$1:$KZ$3000,$C66,11+3*MIN(V$3,$D$2-1)))))</f>
        <v/>
      </c>
      <c r="W66" s="121">
        <f>IF(OR($C66="",$B$2="",$D$2=0),0,IF(W$3&lt;0,0,N(INDEX('CURVA PREVISION'!$A$1:$KZ$3000,$C66,11+3*MIN(W$3,$D$2-1)))))</f>
        <v/>
      </c>
      <c r="X66" s="121">
        <f>IF(OR($C66="",$B$2="",$D$2=0),0,IF(X$3&lt;0,0,N(INDEX('CURVA PREVISION'!$A$1:$KZ$3000,$C66,11+3*MIN(X$3,$D$2-1)))))</f>
        <v/>
      </c>
      <c r="Y66" s="121">
        <f>IF(OR($C66="",$B$2="",$D$2=0),0,IF(Y$3&lt;0,0,N(INDEX('CURVA PREVISION'!$A$1:$KZ$3000,$C66,11+3*MIN(Y$3,$D$2-1)))))</f>
        <v/>
      </c>
      <c r="Z66" s="121">
        <f>IF(OR($C66="",$B$2="",$D$2=0),0,IF(Z$3&lt;0,0,N(INDEX('CURVA PREVISION'!$A$1:$KZ$3000,$C66,11+3*MIN(Z$3,$D$2-1)))))</f>
        <v/>
      </c>
      <c r="AA66" s="121">
        <f>IF(OR($C66="",$B$2="",$D$2=0),0,IF(AA$3&lt;0,0,N(INDEX('CURVA PREVISION'!$A$1:$KZ$3000,$C66,11+3*MIN(AA$3,$D$2-1)))))</f>
        <v/>
      </c>
      <c r="AB66" s="121">
        <f>IF(OR($C66="",$B$2="",$D$2=0),0,IF(AB$3&lt;0,0,N(INDEX('CURVA PREVISION'!$A$1:$KZ$3000,$C66,11+3*MIN(AB$3,$D$2-1)))))</f>
        <v/>
      </c>
      <c r="AC66" s="121">
        <f>IF(OR($C66="",$B$2="",$D$2=0),0,IF(AC$3&lt;0,0,N(INDEX('CURVA PREVISION'!$A$1:$KZ$3000,$C66,11+3*MIN(AC$3,$D$2-1)))))</f>
        <v/>
      </c>
      <c r="AD66" s="121">
        <f>IF(OR($C66="",$B$2="",$D$2=0),0,IF(AD$3&lt;0,0,N(INDEX('CURVA PREVISION'!$A$1:$KZ$3000,$C66,11+3*MIN(AD$3,$D$2-1)))))</f>
        <v/>
      </c>
      <c r="AE66" s="121">
        <f>IF(OR($C66="",$B$2="",$D$2=0),0,IF(AE$3&lt;0,0,N(INDEX('CURVA PREVISION'!$A$1:$KZ$3000,$C66,11+3*MIN(AE$3,$D$2-1)))))</f>
        <v/>
      </c>
      <c r="AF66" s="121">
        <f>IF(OR($C66="",$B$2="",$D$2=0),0,IF(AF$3&lt;0,0,N(INDEX('CURVA PREVISION'!$A$1:$KZ$3000,$C66,11+3*MIN(AF$3,$D$2-1)))))</f>
        <v/>
      </c>
      <c r="AG66" s="121">
        <f>IF(OR($C66="",$B$2="",$D$2=0),0,IF(AG$3&lt;0,0,N(INDEX('CURVA PREVISION'!$A$1:$KZ$3000,$C66,11+3*MIN(AG$3,$D$2-1)))))</f>
        <v/>
      </c>
      <c r="AH66" s="121">
        <f>IF(OR($C66="",$B$2="",$D$2=0),0,IF(AH$3&lt;0,0,N(INDEX('CURVA PREVISION'!$A$1:$KZ$3000,$C66,11+3*MIN(AH$3,$D$2-1)))))</f>
        <v/>
      </c>
      <c r="AI66" s="121">
        <f>IF(OR($C66="",$B$2="",$D$2=0),0,IF(AI$3&lt;0,0,N(INDEX('CURVA PREVISION'!$A$1:$KZ$3000,$C66,11+3*MIN(AI$3,$D$2-1)))))</f>
        <v/>
      </c>
      <c r="AJ66" s="121">
        <f>IF(OR($C66="",$B$2="",$D$2=0),0,IF(AJ$3&lt;0,0,N(INDEX('CURVA PREVISION'!$A$1:$KZ$3000,$C66,11+3*MIN(AJ$3,$D$2-1)))))</f>
        <v/>
      </c>
      <c r="AK66" s="121">
        <f>IF(OR($C66="",$B$2="",$D$2=0),0,IF(AK$3&lt;0,0,N(INDEX('CURVA PREVISION'!$A$1:$KZ$3000,$C66,11+3*MIN(AK$3,$D$2-1)))))</f>
        <v/>
      </c>
      <c r="AL66" s="121">
        <f>IF(OR($C66="",$B$2="",$D$2=0),0,IF(AL$3&lt;0,0,N(INDEX('CURVA PREVISION'!$A$1:$KZ$3000,$C66,11+3*MIN(AL$3,$D$2-1)))))</f>
        <v/>
      </c>
      <c r="AM66" s="121">
        <f>IF(OR($C66="",$B$2="",$D$2=0),0,IF(AM$3&lt;0,0,N(INDEX('CURVA PREVISION'!$A$1:$KZ$3000,$C66,11+3*MIN(AM$3,$D$2-1)))))</f>
        <v/>
      </c>
      <c r="AN66" s="121">
        <f>IF(OR($C66="",$B$2="",$D$2=0),0,IF(AN$3&lt;0,0,N(INDEX('CURVA PREVISION'!$A$1:$KZ$3000,$C66,11+3*MIN(AN$3,$D$2-1)))))</f>
        <v/>
      </c>
      <c r="AO66" s="121">
        <f>IF(OR($C66="",$B$2="",$D$2=0),0,IF(AO$3&lt;0,0,N(INDEX('CURVA PREVISION'!$A$1:$KZ$3000,$C66,11+3*MIN(AO$3,$D$2-1)))))</f>
        <v/>
      </c>
      <c r="AP66" s="121">
        <f>IF(OR($C66="",$B$2="",$D$2=0),0,IF(AP$3&lt;0,0,N(INDEX('CURVA PREVISION'!$A$1:$KZ$3000,$C66,11+3*MIN(AP$3,$D$2-1)))))</f>
        <v/>
      </c>
      <c r="AQ66" s="121">
        <f>IF(OR($C66="",$B$2="",$D$2=0),0,IF(AQ$3&lt;0,0,N(INDEX('CURVA PREVISION'!$A$1:$KZ$3000,$C66,11+3*MIN(AQ$3,$D$2-1)))))</f>
        <v/>
      </c>
      <c r="AR66" s="121">
        <f>IF(OR($C66="",$B$2="",$D$2=0),0,IF(AR$3&lt;0,0,N(INDEX('CURVA PREVISION'!$A$1:$KZ$3000,$C66,11+3*MIN(AR$3,$D$2-1)))))</f>
        <v/>
      </c>
      <c r="AS66" s="121">
        <f>IF(OR($C66="",$B$2="",$D$2=0),0,IF(AS$3&lt;0,0,N(INDEX('CURVA PREVISION'!$A$1:$KZ$3000,$C66,11+3*MIN(AS$3,$D$2-1)))))</f>
        <v/>
      </c>
      <c r="AT66" s="121">
        <f>IF(OR($C66="",$B$2="",$D$2=0),0,IF(AT$3&lt;0,0,N(INDEX('CURVA PREVISION'!$A$1:$KZ$3000,$C66,11+3*MIN(AT$3,$D$2-1)))))</f>
        <v/>
      </c>
      <c r="AU66" s="121">
        <f>IF(OR($C66="",$B$2="",$D$2=0),0,IF(AU$3&lt;0,0,N(INDEX('CURVA PREVISION'!$A$1:$KZ$3000,$C66,11+3*MIN(AU$3,$D$2-1)))))</f>
        <v/>
      </c>
      <c r="AV66" s="121">
        <f>IF(OR($C66="",$B$2="",$D$2=0),0,IF(AV$3&lt;0,0,N(INDEX('CURVA PREVISION'!$A$1:$KZ$3000,$C66,11+3*MIN(AV$3,$D$2-1)))))</f>
        <v/>
      </c>
      <c r="AW66" s="121">
        <f>IF(OR($C66="",$B$2="",$D$2=0),0,IF(AW$3&lt;0,0,N(INDEX('CURVA PREVISION'!$A$1:$KZ$3000,$C66,11+3*MIN(AW$3,$D$2-1)))))</f>
        <v/>
      </c>
      <c r="AX66" s="121">
        <f>IF(OR($C66="",$B$2="",$D$2=0),0,IF(AX$3&lt;0,0,N(INDEX('CURVA PREVISION'!$A$1:$KZ$3000,$C66,11+3*MIN(AX$3,$D$2-1)))))</f>
        <v/>
      </c>
      <c r="AY66" s="121">
        <f>IF(OR($C66="",$B$2="",$D$2=0),0,IF(AY$3&lt;0,0,N(INDEX('CURVA PREVISION'!$A$1:$KZ$3000,$C66,11+3*MIN(AY$3,$D$2-1)))))</f>
        <v/>
      </c>
      <c r="AZ66" s="121">
        <f>IF(OR($C66="",$B$2="",$D$2=0),0,IF(AZ$3&lt;0,0,N(INDEX('CURVA PREVISION'!$A$1:$KZ$3000,$C66,11+3*MIN(AZ$3,$D$2-1)))))</f>
        <v/>
      </c>
      <c r="BA66" s="121">
        <f>IF(OR($C66="",$B$2="",$D$2=0),0,IF(BA$3&lt;0,0,N(INDEX('CURVA PREVISION'!$A$1:$KZ$3000,$C66,11+3*MIN(BA$3,$D$2-1)))))</f>
        <v/>
      </c>
      <c r="BB66" s="121">
        <f>IF(OR($C66="",$B$2="",$D$2=0),0,IF(BB$3&lt;0,0,N(INDEX('CURVA PREVISION'!$A$1:$KZ$3000,$C66,11+3*MIN(BB$3,$D$2-1)))))</f>
        <v/>
      </c>
      <c r="BC66" s="121">
        <f>IF(OR($C66="",$B$2="",$D$2=0),0,IF(BC$3&lt;0,0,N(INDEX('CURVA PREVISION'!$A$1:$KZ$3000,$C66,11+3*MIN(BC$3,$D$2-1)))))</f>
        <v/>
      </c>
      <c r="BD66" s="121">
        <f>IF(OR($C66="",$B$2="",$D$2=0),0,IF(BD$3&lt;0,0,N(INDEX('CURVA PREVISION'!$A$1:$KZ$3000,$C66,11+3*MIN(BD$3,$D$2-1)))))</f>
        <v/>
      </c>
      <c r="BE66" s="121">
        <f>IF(OR($C66="",$B$2="",$D$2=0),0,IF(BE$3&lt;0,0,N(INDEX('CURVA PREVISION'!$A$1:$KZ$3000,$C66,11+3*MIN(BE$3,$D$2-1)))))</f>
        <v/>
      </c>
      <c r="BF66" s="121">
        <f>IF(OR($C66="",$B$2="",$D$2=0),0,IF(BF$3&lt;0,0,N(INDEX('CURVA PREVISION'!$A$1:$KZ$3000,$C66,11+3*MIN(BF$3,$D$2-1)))))</f>
        <v/>
      </c>
      <c r="BG66" s="121">
        <f>IF(OR($C66="",$B$2="",$D$2=0),0,IF(BG$3&lt;0,0,N(INDEX('CURVA PREVISION'!$A$1:$KZ$3000,$C66,11+3*MIN(BG$3,$D$2-1)))))</f>
        <v/>
      </c>
      <c r="BH66" s="121">
        <f>IF(OR($C66="",$B$2="",$D$2=0),0,IF(BH$3&lt;0,0,N(INDEX('CURVA PREVISION'!$A$1:$KZ$3000,$C66,11+3*MIN(BH$3,$D$2-1)))))</f>
        <v/>
      </c>
      <c r="BI66" s="121">
        <f>IF(OR($C66="",$B$2="",$D$2=0),0,IF(BI$3&lt;0,0,N(INDEX('CURVA PREVISION'!$A$1:$KZ$3000,$C66,11+3*MIN(BI$3,$D$2-1)))))</f>
        <v/>
      </c>
      <c r="BJ66" s="121">
        <f>IF(OR($C66="",$B$2="",$D$2=0),0,IF(BJ$3&lt;0,0,N(INDEX('CURVA PREVISION'!$A$1:$KZ$3000,$C66,11+3*MIN(BJ$3,$D$2-1)))))</f>
        <v/>
      </c>
      <c r="BK66" s="121">
        <f>IF(OR($C66="",$B$2="",$D$2=0),0,IF(BK$3&lt;0,0,N(INDEX('CURVA PREVISION'!$A$1:$KZ$3000,$C66,11+3*MIN(BK$3,$D$2-1)))))</f>
        <v/>
      </c>
      <c r="BL66" s="121">
        <f>IF(OR($C66="",$B$2="",$D$2=0),0,IF(BL$3&lt;0,0,N(INDEX('CURVA PREVISION'!$A$1:$KZ$3000,$C66,11+3*MIN(BL$3,$D$2-1)))))</f>
        <v/>
      </c>
      <c r="BM66" s="121">
        <f>IF(OR($C66="",$B$2="",$D$2=0),0,IF(BM$3&lt;0,0,N(INDEX('CURVA PREVISION'!$A$1:$KZ$3000,$C66,11+3*MIN(BM$3,$D$2-1)))))</f>
        <v/>
      </c>
      <c r="BN66" s="121">
        <f>IF(OR($C66="",$B$2="",$D$2=0),0,IF(BN$3&lt;0,0,N(INDEX('CURVA PREVISION'!$A$1:$KZ$3000,$C66,11+3*MIN(BN$3,$D$2-1)))))</f>
        <v/>
      </c>
      <c r="BO66" s="121">
        <f>IF(OR($C66="",$B$2="",$D$2=0),0,IF(BO$3&lt;0,0,N(INDEX('CURVA PREVISION'!$A$1:$KZ$3000,$C66,11+3*MIN(BO$3,$D$2-1)))))</f>
        <v/>
      </c>
      <c r="BP66" s="121">
        <f>IF(OR($C66="",$B$2="",$D$2=0),0,IF(BP$3&lt;0,0,N(INDEX('CURVA PREVISION'!$A$1:$KZ$3000,$C66,11+3*MIN(BP$3,$D$2-1)))))</f>
        <v/>
      </c>
      <c r="BQ66" s="121">
        <f>IF(OR($C66="",$B$2="",$D$2=0),0,IF(BQ$3&lt;0,0,N(INDEX('CURVA PREVISION'!$A$1:$KZ$3000,$C66,11+3*MIN(BQ$3,$D$2-1)))))</f>
        <v/>
      </c>
      <c r="BR66" s="121">
        <f>IF(OR($C66="",$B$2="",$D$2=0),0,IF(BR$3&lt;0,0,N(INDEX('CURVA PREVISION'!$A$1:$KZ$3000,$C66,11+3*MIN(BR$3,$D$2-1)))))</f>
        <v/>
      </c>
      <c r="BS66" s="121">
        <f>IF(OR($C66="",$B$2="",$D$2=0),0,IF(BS$3&lt;0,0,N(INDEX('CURVA PREVISION'!$A$1:$KZ$3000,$C66,11+3*MIN(BS$3,$D$2-1)))))</f>
        <v/>
      </c>
      <c r="BT66" s="121">
        <f>IF(OR($C66="",$B$2="",$D$2=0),0,IF(BT$3&lt;0,0,N(INDEX('CURVA PREVISION'!$A$1:$KZ$3000,$C66,11+3*MIN(BT$3,$D$2-1)))))</f>
        <v/>
      </c>
      <c r="BU66" s="121">
        <f>IF(OR($C66="",$B$2="",$D$2=0),0,IF(BU$3&lt;0,0,N(INDEX('CURVA PREVISION'!$A$1:$KZ$3000,$C66,11+3*MIN(BU$3,$D$2-1)))))</f>
        <v/>
      </c>
      <c r="BV66" s="121">
        <f>IF(OR($C66="",$B$2="",$D$2=0),0,IF(BV$3&lt;0,0,N(INDEX('CURVA PREVISION'!$A$1:$KZ$3000,$C66,11+3*MIN(BV$3,$D$2-1)))))</f>
        <v/>
      </c>
      <c r="BW66" s="121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8">
        <f>IFERROR(MATCH(A67,'CURVA PREVISION'!$B$1:$B$3000,0),"")</f>
        <v/>
      </c>
      <c r="D67" s="121">
        <f>IF(OR($C67="",$B$2="",$D$2=0),0,IF(D$3&lt;0,0,N(INDEX('CURVA PREVISION'!$A$1:$KZ$3000,$C67,11+3*MIN(D$3,$D$2-1)))))</f>
        <v/>
      </c>
      <c r="E67" s="121">
        <f>IF(OR($C67="",$B$2="",$D$2=0),0,IF(E$3&lt;0,0,N(INDEX('CURVA PREVISION'!$A$1:$KZ$3000,$C67,11+3*MIN(E$3,$D$2-1)))))</f>
        <v/>
      </c>
      <c r="F67" s="121">
        <f>IF(OR($C67="",$B$2="",$D$2=0),0,IF(F$3&lt;0,0,N(INDEX('CURVA PREVISION'!$A$1:$KZ$3000,$C67,11+3*MIN(F$3,$D$2-1)))))</f>
        <v/>
      </c>
      <c r="G67" s="121">
        <f>IF(OR($C67="",$B$2="",$D$2=0),0,IF(G$3&lt;0,0,N(INDEX('CURVA PREVISION'!$A$1:$KZ$3000,$C67,11+3*MIN(G$3,$D$2-1)))))</f>
        <v/>
      </c>
      <c r="H67" s="121">
        <f>IF(OR($C67="",$B$2="",$D$2=0),0,IF(H$3&lt;0,0,N(INDEX('CURVA PREVISION'!$A$1:$KZ$3000,$C67,11+3*MIN(H$3,$D$2-1)))))</f>
        <v/>
      </c>
      <c r="I67" s="121">
        <f>IF(OR($C67="",$B$2="",$D$2=0),0,IF(I$3&lt;0,0,N(INDEX('CURVA PREVISION'!$A$1:$KZ$3000,$C67,11+3*MIN(I$3,$D$2-1)))))</f>
        <v/>
      </c>
      <c r="J67" s="121">
        <f>IF(OR($C67="",$B$2="",$D$2=0),0,IF(J$3&lt;0,0,N(INDEX('CURVA PREVISION'!$A$1:$KZ$3000,$C67,11+3*MIN(J$3,$D$2-1)))))</f>
        <v/>
      </c>
      <c r="K67" s="121">
        <f>IF(OR($C67="",$B$2="",$D$2=0),0,IF(K$3&lt;0,0,N(INDEX('CURVA PREVISION'!$A$1:$KZ$3000,$C67,11+3*MIN(K$3,$D$2-1)))))</f>
        <v/>
      </c>
      <c r="L67" s="121">
        <f>IF(OR($C67="",$B$2="",$D$2=0),0,IF(L$3&lt;0,0,N(INDEX('CURVA PREVISION'!$A$1:$KZ$3000,$C67,11+3*MIN(L$3,$D$2-1)))))</f>
        <v/>
      </c>
      <c r="M67" s="121">
        <f>IF(OR($C67="",$B$2="",$D$2=0),0,IF(M$3&lt;0,0,N(INDEX('CURVA PREVISION'!$A$1:$KZ$3000,$C67,11+3*MIN(M$3,$D$2-1)))))</f>
        <v/>
      </c>
      <c r="N67" s="121">
        <f>IF(OR($C67="",$B$2="",$D$2=0),0,IF(N$3&lt;0,0,N(INDEX('CURVA PREVISION'!$A$1:$KZ$3000,$C67,11+3*MIN(N$3,$D$2-1)))))</f>
        <v/>
      </c>
      <c r="O67" s="121">
        <f>IF(OR($C67="",$B$2="",$D$2=0),0,IF(O$3&lt;0,0,N(INDEX('CURVA PREVISION'!$A$1:$KZ$3000,$C67,11+3*MIN(O$3,$D$2-1)))))</f>
        <v/>
      </c>
      <c r="P67" s="121">
        <f>IF(OR($C67="",$B$2="",$D$2=0),0,IF(P$3&lt;0,0,N(INDEX('CURVA PREVISION'!$A$1:$KZ$3000,$C67,11+3*MIN(P$3,$D$2-1)))))</f>
        <v/>
      </c>
      <c r="Q67" s="121">
        <f>IF(OR($C67="",$B$2="",$D$2=0),0,IF(Q$3&lt;0,0,N(INDEX('CURVA PREVISION'!$A$1:$KZ$3000,$C67,11+3*MIN(Q$3,$D$2-1)))))</f>
        <v/>
      </c>
      <c r="R67" s="121">
        <f>IF(OR($C67="",$B$2="",$D$2=0),0,IF(R$3&lt;0,0,N(INDEX('CURVA PREVISION'!$A$1:$KZ$3000,$C67,11+3*MIN(R$3,$D$2-1)))))</f>
        <v/>
      </c>
      <c r="S67" s="121">
        <f>IF(OR($C67="",$B$2="",$D$2=0),0,IF(S$3&lt;0,0,N(INDEX('CURVA PREVISION'!$A$1:$KZ$3000,$C67,11+3*MIN(S$3,$D$2-1)))))</f>
        <v/>
      </c>
      <c r="T67" s="121">
        <f>IF(OR($C67="",$B$2="",$D$2=0),0,IF(T$3&lt;0,0,N(INDEX('CURVA PREVISION'!$A$1:$KZ$3000,$C67,11+3*MIN(T$3,$D$2-1)))))</f>
        <v/>
      </c>
      <c r="U67" s="121">
        <f>IF(OR($C67="",$B$2="",$D$2=0),0,IF(U$3&lt;0,0,N(INDEX('CURVA PREVISION'!$A$1:$KZ$3000,$C67,11+3*MIN(U$3,$D$2-1)))))</f>
        <v/>
      </c>
      <c r="V67" s="121">
        <f>IF(OR($C67="",$B$2="",$D$2=0),0,IF(V$3&lt;0,0,N(INDEX('CURVA PREVISION'!$A$1:$KZ$3000,$C67,11+3*MIN(V$3,$D$2-1)))))</f>
        <v/>
      </c>
      <c r="W67" s="121">
        <f>IF(OR($C67="",$B$2="",$D$2=0),0,IF(W$3&lt;0,0,N(INDEX('CURVA PREVISION'!$A$1:$KZ$3000,$C67,11+3*MIN(W$3,$D$2-1)))))</f>
        <v/>
      </c>
      <c r="X67" s="121">
        <f>IF(OR($C67="",$B$2="",$D$2=0),0,IF(X$3&lt;0,0,N(INDEX('CURVA PREVISION'!$A$1:$KZ$3000,$C67,11+3*MIN(X$3,$D$2-1)))))</f>
        <v/>
      </c>
      <c r="Y67" s="121">
        <f>IF(OR($C67="",$B$2="",$D$2=0),0,IF(Y$3&lt;0,0,N(INDEX('CURVA PREVISION'!$A$1:$KZ$3000,$C67,11+3*MIN(Y$3,$D$2-1)))))</f>
        <v/>
      </c>
      <c r="Z67" s="121">
        <f>IF(OR($C67="",$B$2="",$D$2=0),0,IF(Z$3&lt;0,0,N(INDEX('CURVA PREVISION'!$A$1:$KZ$3000,$C67,11+3*MIN(Z$3,$D$2-1)))))</f>
        <v/>
      </c>
      <c r="AA67" s="121">
        <f>IF(OR($C67="",$B$2="",$D$2=0),0,IF(AA$3&lt;0,0,N(INDEX('CURVA PREVISION'!$A$1:$KZ$3000,$C67,11+3*MIN(AA$3,$D$2-1)))))</f>
        <v/>
      </c>
      <c r="AB67" s="121">
        <f>IF(OR($C67="",$B$2="",$D$2=0),0,IF(AB$3&lt;0,0,N(INDEX('CURVA PREVISION'!$A$1:$KZ$3000,$C67,11+3*MIN(AB$3,$D$2-1)))))</f>
        <v/>
      </c>
      <c r="AC67" s="121">
        <f>IF(OR($C67="",$B$2="",$D$2=0),0,IF(AC$3&lt;0,0,N(INDEX('CURVA PREVISION'!$A$1:$KZ$3000,$C67,11+3*MIN(AC$3,$D$2-1)))))</f>
        <v/>
      </c>
      <c r="AD67" s="121">
        <f>IF(OR($C67="",$B$2="",$D$2=0),0,IF(AD$3&lt;0,0,N(INDEX('CURVA PREVISION'!$A$1:$KZ$3000,$C67,11+3*MIN(AD$3,$D$2-1)))))</f>
        <v/>
      </c>
      <c r="AE67" s="121">
        <f>IF(OR($C67="",$B$2="",$D$2=0),0,IF(AE$3&lt;0,0,N(INDEX('CURVA PREVISION'!$A$1:$KZ$3000,$C67,11+3*MIN(AE$3,$D$2-1)))))</f>
        <v/>
      </c>
      <c r="AF67" s="121">
        <f>IF(OR($C67="",$B$2="",$D$2=0),0,IF(AF$3&lt;0,0,N(INDEX('CURVA PREVISION'!$A$1:$KZ$3000,$C67,11+3*MIN(AF$3,$D$2-1)))))</f>
        <v/>
      </c>
      <c r="AG67" s="121">
        <f>IF(OR($C67="",$B$2="",$D$2=0),0,IF(AG$3&lt;0,0,N(INDEX('CURVA PREVISION'!$A$1:$KZ$3000,$C67,11+3*MIN(AG$3,$D$2-1)))))</f>
        <v/>
      </c>
      <c r="AH67" s="121">
        <f>IF(OR($C67="",$B$2="",$D$2=0),0,IF(AH$3&lt;0,0,N(INDEX('CURVA PREVISION'!$A$1:$KZ$3000,$C67,11+3*MIN(AH$3,$D$2-1)))))</f>
        <v/>
      </c>
      <c r="AI67" s="121">
        <f>IF(OR($C67="",$B$2="",$D$2=0),0,IF(AI$3&lt;0,0,N(INDEX('CURVA PREVISION'!$A$1:$KZ$3000,$C67,11+3*MIN(AI$3,$D$2-1)))))</f>
        <v/>
      </c>
      <c r="AJ67" s="121">
        <f>IF(OR($C67="",$B$2="",$D$2=0),0,IF(AJ$3&lt;0,0,N(INDEX('CURVA PREVISION'!$A$1:$KZ$3000,$C67,11+3*MIN(AJ$3,$D$2-1)))))</f>
        <v/>
      </c>
      <c r="AK67" s="121">
        <f>IF(OR($C67="",$B$2="",$D$2=0),0,IF(AK$3&lt;0,0,N(INDEX('CURVA PREVISION'!$A$1:$KZ$3000,$C67,11+3*MIN(AK$3,$D$2-1)))))</f>
        <v/>
      </c>
      <c r="AL67" s="121">
        <f>IF(OR($C67="",$B$2="",$D$2=0),0,IF(AL$3&lt;0,0,N(INDEX('CURVA PREVISION'!$A$1:$KZ$3000,$C67,11+3*MIN(AL$3,$D$2-1)))))</f>
        <v/>
      </c>
      <c r="AM67" s="121">
        <f>IF(OR($C67="",$B$2="",$D$2=0),0,IF(AM$3&lt;0,0,N(INDEX('CURVA PREVISION'!$A$1:$KZ$3000,$C67,11+3*MIN(AM$3,$D$2-1)))))</f>
        <v/>
      </c>
      <c r="AN67" s="121">
        <f>IF(OR($C67="",$B$2="",$D$2=0),0,IF(AN$3&lt;0,0,N(INDEX('CURVA PREVISION'!$A$1:$KZ$3000,$C67,11+3*MIN(AN$3,$D$2-1)))))</f>
        <v/>
      </c>
      <c r="AO67" s="121">
        <f>IF(OR($C67="",$B$2="",$D$2=0),0,IF(AO$3&lt;0,0,N(INDEX('CURVA PREVISION'!$A$1:$KZ$3000,$C67,11+3*MIN(AO$3,$D$2-1)))))</f>
        <v/>
      </c>
      <c r="AP67" s="121">
        <f>IF(OR($C67="",$B$2="",$D$2=0),0,IF(AP$3&lt;0,0,N(INDEX('CURVA PREVISION'!$A$1:$KZ$3000,$C67,11+3*MIN(AP$3,$D$2-1)))))</f>
        <v/>
      </c>
      <c r="AQ67" s="121">
        <f>IF(OR($C67="",$B$2="",$D$2=0),0,IF(AQ$3&lt;0,0,N(INDEX('CURVA PREVISION'!$A$1:$KZ$3000,$C67,11+3*MIN(AQ$3,$D$2-1)))))</f>
        <v/>
      </c>
      <c r="AR67" s="121">
        <f>IF(OR($C67="",$B$2="",$D$2=0),0,IF(AR$3&lt;0,0,N(INDEX('CURVA PREVISION'!$A$1:$KZ$3000,$C67,11+3*MIN(AR$3,$D$2-1)))))</f>
        <v/>
      </c>
      <c r="AS67" s="121">
        <f>IF(OR($C67="",$B$2="",$D$2=0),0,IF(AS$3&lt;0,0,N(INDEX('CURVA PREVISION'!$A$1:$KZ$3000,$C67,11+3*MIN(AS$3,$D$2-1)))))</f>
        <v/>
      </c>
      <c r="AT67" s="121">
        <f>IF(OR($C67="",$B$2="",$D$2=0),0,IF(AT$3&lt;0,0,N(INDEX('CURVA PREVISION'!$A$1:$KZ$3000,$C67,11+3*MIN(AT$3,$D$2-1)))))</f>
        <v/>
      </c>
      <c r="AU67" s="121">
        <f>IF(OR($C67="",$B$2="",$D$2=0),0,IF(AU$3&lt;0,0,N(INDEX('CURVA PREVISION'!$A$1:$KZ$3000,$C67,11+3*MIN(AU$3,$D$2-1)))))</f>
        <v/>
      </c>
      <c r="AV67" s="121">
        <f>IF(OR($C67="",$B$2="",$D$2=0),0,IF(AV$3&lt;0,0,N(INDEX('CURVA PREVISION'!$A$1:$KZ$3000,$C67,11+3*MIN(AV$3,$D$2-1)))))</f>
        <v/>
      </c>
      <c r="AW67" s="121">
        <f>IF(OR($C67="",$B$2="",$D$2=0),0,IF(AW$3&lt;0,0,N(INDEX('CURVA PREVISION'!$A$1:$KZ$3000,$C67,11+3*MIN(AW$3,$D$2-1)))))</f>
        <v/>
      </c>
      <c r="AX67" s="121">
        <f>IF(OR($C67="",$B$2="",$D$2=0),0,IF(AX$3&lt;0,0,N(INDEX('CURVA PREVISION'!$A$1:$KZ$3000,$C67,11+3*MIN(AX$3,$D$2-1)))))</f>
        <v/>
      </c>
      <c r="AY67" s="121">
        <f>IF(OR($C67="",$B$2="",$D$2=0),0,IF(AY$3&lt;0,0,N(INDEX('CURVA PREVISION'!$A$1:$KZ$3000,$C67,11+3*MIN(AY$3,$D$2-1)))))</f>
        <v/>
      </c>
      <c r="AZ67" s="121">
        <f>IF(OR($C67="",$B$2="",$D$2=0),0,IF(AZ$3&lt;0,0,N(INDEX('CURVA PREVISION'!$A$1:$KZ$3000,$C67,11+3*MIN(AZ$3,$D$2-1)))))</f>
        <v/>
      </c>
      <c r="BA67" s="121">
        <f>IF(OR($C67="",$B$2="",$D$2=0),0,IF(BA$3&lt;0,0,N(INDEX('CURVA PREVISION'!$A$1:$KZ$3000,$C67,11+3*MIN(BA$3,$D$2-1)))))</f>
        <v/>
      </c>
      <c r="BB67" s="121">
        <f>IF(OR($C67="",$B$2="",$D$2=0),0,IF(BB$3&lt;0,0,N(INDEX('CURVA PREVISION'!$A$1:$KZ$3000,$C67,11+3*MIN(BB$3,$D$2-1)))))</f>
        <v/>
      </c>
      <c r="BC67" s="121">
        <f>IF(OR($C67="",$B$2="",$D$2=0),0,IF(BC$3&lt;0,0,N(INDEX('CURVA PREVISION'!$A$1:$KZ$3000,$C67,11+3*MIN(BC$3,$D$2-1)))))</f>
        <v/>
      </c>
      <c r="BD67" s="121">
        <f>IF(OR($C67="",$B$2="",$D$2=0),0,IF(BD$3&lt;0,0,N(INDEX('CURVA PREVISION'!$A$1:$KZ$3000,$C67,11+3*MIN(BD$3,$D$2-1)))))</f>
        <v/>
      </c>
      <c r="BE67" s="121">
        <f>IF(OR($C67="",$B$2="",$D$2=0),0,IF(BE$3&lt;0,0,N(INDEX('CURVA PREVISION'!$A$1:$KZ$3000,$C67,11+3*MIN(BE$3,$D$2-1)))))</f>
        <v/>
      </c>
      <c r="BF67" s="121">
        <f>IF(OR($C67="",$B$2="",$D$2=0),0,IF(BF$3&lt;0,0,N(INDEX('CURVA PREVISION'!$A$1:$KZ$3000,$C67,11+3*MIN(BF$3,$D$2-1)))))</f>
        <v/>
      </c>
      <c r="BG67" s="121">
        <f>IF(OR($C67="",$B$2="",$D$2=0),0,IF(BG$3&lt;0,0,N(INDEX('CURVA PREVISION'!$A$1:$KZ$3000,$C67,11+3*MIN(BG$3,$D$2-1)))))</f>
        <v/>
      </c>
      <c r="BH67" s="121">
        <f>IF(OR($C67="",$B$2="",$D$2=0),0,IF(BH$3&lt;0,0,N(INDEX('CURVA PREVISION'!$A$1:$KZ$3000,$C67,11+3*MIN(BH$3,$D$2-1)))))</f>
        <v/>
      </c>
      <c r="BI67" s="121">
        <f>IF(OR($C67="",$B$2="",$D$2=0),0,IF(BI$3&lt;0,0,N(INDEX('CURVA PREVISION'!$A$1:$KZ$3000,$C67,11+3*MIN(BI$3,$D$2-1)))))</f>
        <v/>
      </c>
      <c r="BJ67" s="121">
        <f>IF(OR($C67="",$B$2="",$D$2=0),0,IF(BJ$3&lt;0,0,N(INDEX('CURVA PREVISION'!$A$1:$KZ$3000,$C67,11+3*MIN(BJ$3,$D$2-1)))))</f>
        <v/>
      </c>
      <c r="BK67" s="121">
        <f>IF(OR($C67="",$B$2="",$D$2=0),0,IF(BK$3&lt;0,0,N(INDEX('CURVA PREVISION'!$A$1:$KZ$3000,$C67,11+3*MIN(BK$3,$D$2-1)))))</f>
        <v/>
      </c>
      <c r="BL67" s="121">
        <f>IF(OR($C67="",$B$2="",$D$2=0),0,IF(BL$3&lt;0,0,N(INDEX('CURVA PREVISION'!$A$1:$KZ$3000,$C67,11+3*MIN(BL$3,$D$2-1)))))</f>
        <v/>
      </c>
      <c r="BM67" s="121">
        <f>IF(OR($C67="",$B$2="",$D$2=0),0,IF(BM$3&lt;0,0,N(INDEX('CURVA PREVISION'!$A$1:$KZ$3000,$C67,11+3*MIN(BM$3,$D$2-1)))))</f>
        <v/>
      </c>
      <c r="BN67" s="121">
        <f>IF(OR($C67="",$B$2="",$D$2=0),0,IF(BN$3&lt;0,0,N(INDEX('CURVA PREVISION'!$A$1:$KZ$3000,$C67,11+3*MIN(BN$3,$D$2-1)))))</f>
        <v/>
      </c>
      <c r="BO67" s="121">
        <f>IF(OR($C67="",$B$2="",$D$2=0),0,IF(BO$3&lt;0,0,N(INDEX('CURVA PREVISION'!$A$1:$KZ$3000,$C67,11+3*MIN(BO$3,$D$2-1)))))</f>
        <v/>
      </c>
      <c r="BP67" s="121">
        <f>IF(OR($C67="",$B$2="",$D$2=0),0,IF(BP$3&lt;0,0,N(INDEX('CURVA PREVISION'!$A$1:$KZ$3000,$C67,11+3*MIN(BP$3,$D$2-1)))))</f>
        <v/>
      </c>
      <c r="BQ67" s="121">
        <f>IF(OR($C67="",$B$2="",$D$2=0),0,IF(BQ$3&lt;0,0,N(INDEX('CURVA PREVISION'!$A$1:$KZ$3000,$C67,11+3*MIN(BQ$3,$D$2-1)))))</f>
        <v/>
      </c>
      <c r="BR67" s="121">
        <f>IF(OR($C67="",$B$2="",$D$2=0),0,IF(BR$3&lt;0,0,N(INDEX('CURVA PREVISION'!$A$1:$KZ$3000,$C67,11+3*MIN(BR$3,$D$2-1)))))</f>
        <v/>
      </c>
      <c r="BS67" s="121">
        <f>IF(OR($C67="",$B$2="",$D$2=0),0,IF(BS$3&lt;0,0,N(INDEX('CURVA PREVISION'!$A$1:$KZ$3000,$C67,11+3*MIN(BS$3,$D$2-1)))))</f>
        <v/>
      </c>
      <c r="BT67" s="121">
        <f>IF(OR($C67="",$B$2="",$D$2=0),0,IF(BT$3&lt;0,0,N(INDEX('CURVA PREVISION'!$A$1:$KZ$3000,$C67,11+3*MIN(BT$3,$D$2-1)))))</f>
        <v/>
      </c>
      <c r="BU67" s="121">
        <f>IF(OR($C67="",$B$2="",$D$2=0),0,IF(BU$3&lt;0,0,N(INDEX('CURVA PREVISION'!$A$1:$KZ$3000,$C67,11+3*MIN(BU$3,$D$2-1)))))</f>
        <v/>
      </c>
      <c r="BV67" s="121">
        <f>IF(OR($C67="",$B$2="",$D$2=0),0,IF(BV$3&lt;0,0,N(INDEX('CURVA PREVISION'!$A$1:$KZ$3000,$C67,11+3*MIN(BV$3,$D$2-1)))))</f>
        <v/>
      </c>
      <c r="BW67" s="121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8">
        <f>IFERROR(MATCH(A68,'CURVA PREVISION'!$B$1:$B$3000,0),"")</f>
        <v/>
      </c>
      <c r="D68" s="121">
        <f>IF(OR($C68="",$B$2="",$D$2=0),0,IF(D$3&lt;0,0,N(INDEX('CURVA PREVISION'!$A$1:$KZ$3000,$C68,11+3*MIN(D$3,$D$2-1)))))</f>
        <v/>
      </c>
      <c r="E68" s="121">
        <f>IF(OR($C68="",$B$2="",$D$2=0),0,IF(E$3&lt;0,0,N(INDEX('CURVA PREVISION'!$A$1:$KZ$3000,$C68,11+3*MIN(E$3,$D$2-1)))))</f>
        <v/>
      </c>
      <c r="F68" s="121">
        <f>IF(OR($C68="",$B$2="",$D$2=0),0,IF(F$3&lt;0,0,N(INDEX('CURVA PREVISION'!$A$1:$KZ$3000,$C68,11+3*MIN(F$3,$D$2-1)))))</f>
        <v/>
      </c>
      <c r="G68" s="121">
        <f>IF(OR($C68="",$B$2="",$D$2=0),0,IF(G$3&lt;0,0,N(INDEX('CURVA PREVISION'!$A$1:$KZ$3000,$C68,11+3*MIN(G$3,$D$2-1)))))</f>
        <v/>
      </c>
      <c r="H68" s="121">
        <f>IF(OR($C68="",$B$2="",$D$2=0),0,IF(H$3&lt;0,0,N(INDEX('CURVA PREVISION'!$A$1:$KZ$3000,$C68,11+3*MIN(H$3,$D$2-1)))))</f>
        <v/>
      </c>
      <c r="I68" s="121">
        <f>IF(OR($C68="",$B$2="",$D$2=0),0,IF(I$3&lt;0,0,N(INDEX('CURVA PREVISION'!$A$1:$KZ$3000,$C68,11+3*MIN(I$3,$D$2-1)))))</f>
        <v/>
      </c>
      <c r="J68" s="121">
        <f>IF(OR($C68="",$B$2="",$D$2=0),0,IF(J$3&lt;0,0,N(INDEX('CURVA PREVISION'!$A$1:$KZ$3000,$C68,11+3*MIN(J$3,$D$2-1)))))</f>
        <v/>
      </c>
      <c r="K68" s="121">
        <f>IF(OR($C68="",$B$2="",$D$2=0),0,IF(K$3&lt;0,0,N(INDEX('CURVA PREVISION'!$A$1:$KZ$3000,$C68,11+3*MIN(K$3,$D$2-1)))))</f>
        <v/>
      </c>
      <c r="L68" s="121">
        <f>IF(OR($C68="",$B$2="",$D$2=0),0,IF(L$3&lt;0,0,N(INDEX('CURVA PREVISION'!$A$1:$KZ$3000,$C68,11+3*MIN(L$3,$D$2-1)))))</f>
        <v/>
      </c>
      <c r="M68" s="121">
        <f>IF(OR($C68="",$B$2="",$D$2=0),0,IF(M$3&lt;0,0,N(INDEX('CURVA PREVISION'!$A$1:$KZ$3000,$C68,11+3*MIN(M$3,$D$2-1)))))</f>
        <v/>
      </c>
      <c r="N68" s="121">
        <f>IF(OR($C68="",$B$2="",$D$2=0),0,IF(N$3&lt;0,0,N(INDEX('CURVA PREVISION'!$A$1:$KZ$3000,$C68,11+3*MIN(N$3,$D$2-1)))))</f>
        <v/>
      </c>
      <c r="O68" s="121">
        <f>IF(OR($C68="",$B$2="",$D$2=0),0,IF(O$3&lt;0,0,N(INDEX('CURVA PREVISION'!$A$1:$KZ$3000,$C68,11+3*MIN(O$3,$D$2-1)))))</f>
        <v/>
      </c>
      <c r="P68" s="121">
        <f>IF(OR($C68="",$B$2="",$D$2=0),0,IF(P$3&lt;0,0,N(INDEX('CURVA PREVISION'!$A$1:$KZ$3000,$C68,11+3*MIN(P$3,$D$2-1)))))</f>
        <v/>
      </c>
      <c r="Q68" s="121">
        <f>IF(OR($C68="",$B$2="",$D$2=0),0,IF(Q$3&lt;0,0,N(INDEX('CURVA PREVISION'!$A$1:$KZ$3000,$C68,11+3*MIN(Q$3,$D$2-1)))))</f>
        <v/>
      </c>
      <c r="R68" s="121">
        <f>IF(OR($C68="",$B$2="",$D$2=0),0,IF(R$3&lt;0,0,N(INDEX('CURVA PREVISION'!$A$1:$KZ$3000,$C68,11+3*MIN(R$3,$D$2-1)))))</f>
        <v/>
      </c>
      <c r="S68" s="121">
        <f>IF(OR($C68="",$B$2="",$D$2=0),0,IF(S$3&lt;0,0,N(INDEX('CURVA PREVISION'!$A$1:$KZ$3000,$C68,11+3*MIN(S$3,$D$2-1)))))</f>
        <v/>
      </c>
      <c r="T68" s="121">
        <f>IF(OR($C68="",$B$2="",$D$2=0),0,IF(T$3&lt;0,0,N(INDEX('CURVA PREVISION'!$A$1:$KZ$3000,$C68,11+3*MIN(T$3,$D$2-1)))))</f>
        <v/>
      </c>
      <c r="U68" s="121">
        <f>IF(OR($C68="",$B$2="",$D$2=0),0,IF(U$3&lt;0,0,N(INDEX('CURVA PREVISION'!$A$1:$KZ$3000,$C68,11+3*MIN(U$3,$D$2-1)))))</f>
        <v/>
      </c>
      <c r="V68" s="121">
        <f>IF(OR($C68="",$B$2="",$D$2=0),0,IF(V$3&lt;0,0,N(INDEX('CURVA PREVISION'!$A$1:$KZ$3000,$C68,11+3*MIN(V$3,$D$2-1)))))</f>
        <v/>
      </c>
      <c r="W68" s="121">
        <f>IF(OR($C68="",$B$2="",$D$2=0),0,IF(W$3&lt;0,0,N(INDEX('CURVA PREVISION'!$A$1:$KZ$3000,$C68,11+3*MIN(W$3,$D$2-1)))))</f>
        <v/>
      </c>
      <c r="X68" s="121">
        <f>IF(OR($C68="",$B$2="",$D$2=0),0,IF(X$3&lt;0,0,N(INDEX('CURVA PREVISION'!$A$1:$KZ$3000,$C68,11+3*MIN(X$3,$D$2-1)))))</f>
        <v/>
      </c>
      <c r="Y68" s="121">
        <f>IF(OR($C68="",$B$2="",$D$2=0),0,IF(Y$3&lt;0,0,N(INDEX('CURVA PREVISION'!$A$1:$KZ$3000,$C68,11+3*MIN(Y$3,$D$2-1)))))</f>
        <v/>
      </c>
      <c r="Z68" s="121">
        <f>IF(OR($C68="",$B$2="",$D$2=0),0,IF(Z$3&lt;0,0,N(INDEX('CURVA PREVISION'!$A$1:$KZ$3000,$C68,11+3*MIN(Z$3,$D$2-1)))))</f>
        <v/>
      </c>
      <c r="AA68" s="121">
        <f>IF(OR($C68="",$B$2="",$D$2=0),0,IF(AA$3&lt;0,0,N(INDEX('CURVA PREVISION'!$A$1:$KZ$3000,$C68,11+3*MIN(AA$3,$D$2-1)))))</f>
        <v/>
      </c>
      <c r="AB68" s="121">
        <f>IF(OR($C68="",$B$2="",$D$2=0),0,IF(AB$3&lt;0,0,N(INDEX('CURVA PREVISION'!$A$1:$KZ$3000,$C68,11+3*MIN(AB$3,$D$2-1)))))</f>
        <v/>
      </c>
      <c r="AC68" s="121">
        <f>IF(OR($C68="",$B$2="",$D$2=0),0,IF(AC$3&lt;0,0,N(INDEX('CURVA PREVISION'!$A$1:$KZ$3000,$C68,11+3*MIN(AC$3,$D$2-1)))))</f>
        <v/>
      </c>
      <c r="AD68" s="121">
        <f>IF(OR($C68="",$B$2="",$D$2=0),0,IF(AD$3&lt;0,0,N(INDEX('CURVA PREVISION'!$A$1:$KZ$3000,$C68,11+3*MIN(AD$3,$D$2-1)))))</f>
        <v/>
      </c>
      <c r="AE68" s="121">
        <f>IF(OR($C68="",$B$2="",$D$2=0),0,IF(AE$3&lt;0,0,N(INDEX('CURVA PREVISION'!$A$1:$KZ$3000,$C68,11+3*MIN(AE$3,$D$2-1)))))</f>
        <v/>
      </c>
      <c r="AF68" s="121">
        <f>IF(OR($C68="",$B$2="",$D$2=0),0,IF(AF$3&lt;0,0,N(INDEX('CURVA PREVISION'!$A$1:$KZ$3000,$C68,11+3*MIN(AF$3,$D$2-1)))))</f>
        <v/>
      </c>
      <c r="AG68" s="121">
        <f>IF(OR($C68="",$B$2="",$D$2=0),0,IF(AG$3&lt;0,0,N(INDEX('CURVA PREVISION'!$A$1:$KZ$3000,$C68,11+3*MIN(AG$3,$D$2-1)))))</f>
        <v/>
      </c>
      <c r="AH68" s="121">
        <f>IF(OR($C68="",$B$2="",$D$2=0),0,IF(AH$3&lt;0,0,N(INDEX('CURVA PREVISION'!$A$1:$KZ$3000,$C68,11+3*MIN(AH$3,$D$2-1)))))</f>
        <v/>
      </c>
      <c r="AI68" s="121">
        <f>IF(OR($C68="",$B$2="",$D$2=0),0,IF(AI$3&lt;0,0,N(INDEX('CURVA PREVISION'!$A$1:$KZ$3000,$C68,11+3*MIN(AI$3,$D$2-1)))))</f>
        <v/>
      </c>
      <c r="AJ68" s="121">
        <f>IF(OR($C68="",$B$2="",$D$2=0),0,IF(AJ$3&lt;0,0,N(INDEX('CURVA PREVISION'!$A$1:$KZ$3000,$C68,11+3*MIN(AJ$3,$D$2-1)))))</f>
        <v/>
      </c>
      <c r="AK68" s="121">
        <f>IF(OR($C68="",$B$2="",$D$2=0),0,IF(AK$3&lt;0,0,N(INDEX('CURVA PREVISION'!$A$1:$KZ$3000,$C68,11+3*MIN(AK$3,$D$2-1)))))</f>
        <v/>
      </c>
      <c r="AL68" s="121">
        <f>IF(OR($C68="",$B$2="",$D$2=0),0,IF(AL$3&lt;0,0,N(INDEX('CURVA PREVISION'!$A$1:$KZ$3000,$C68,11+3*MIN(AL$3,$D$2-1)))))</f>
        <v/>
      </c>
      <c r="AM68" s="121">
        <f>IF(OR($C68="",$B$2="",$D$2=0),0,IF(AM$3&lt;0,0,N(INDEX('CURVA PREVISION'!$A$1:$KZ$3000,$C68,11+3*MIN(AM$3,$D$2-1)))))</f>
        <v/>
      </c>
      <c r="AN68" s="121">
        <f>IF(OR($C68="",$B$2="",$D$2=0),0,IF(AN$3&lt;0,0,N(INDEX('CURVA PREVISION'!$A$1:$KZ$3000,$C68,11+3*MIN(AN$3,$D$2-1)))))</f>
        <v/>
      </c>
      <c r="AO68" s="121">
        <f>IF(OR($C68="",$B$2="",$D$2=0),0,IF(AO$3&lt;0,0,N(INDEX('CURVA PREVISION'!$A$1:$KZ$3000,$C68,11+3*MIN(AO$3,$D$2-1)))))</f>
        <v/>
      </c>
      <c r="AP68" s="121">
        <f>IF(OR($C68="",$B$2="",$D$2=0),0,IF(AP$3&lt;0,0,N(INDEX('CURVA PREVISION'!$A$1:$KZ$3000,$C68,11+3*MIN(AP$3,$D$2-1)))))</f>
        <v/>
      </c>
      <c r="AQ68" s="121">
        <f>IF(OR($C68="",$B$2="",$D$2=0),0,IF(AQ$3&lt;0,0,N(INDEX('CURVA PREVISION'!$A$1:$KZ$3000,$C68,11+3*MIN(AQ$3,$D$2-1)))))</f>
        <v/>
      </c>
      <c r="AR68" s="121">
        <f>IF(OR($C68="",$B$2="",$D$2=0),0,IF(AR$3&lt;0,0,N(INDEX('CURVA PREVISION'!$A$1:$KZ$3000,$C68,11+3*MIN(AR$3,$D$2-1)))))</f>
        <v/>
      </c>
      <c r="AS68" s="121">
        <f>IF(OR($C68="",$B$2="",$D$2=0),0,IF(AS$3&lt;0,0,N(INDEX('CURVA PREVISION'!$A$1:$KZ$3000,$C68,11+3*MIN(AS$3,$D$2-1)))))</f>
        <v/>
      </c>
      <c r="AT68" s="121">
        <f>IF(OR($C68="",$B$2="",$D$2=0),0,IF(AT$3&lt;0,0,N(INDEX('CURVA PREVISION'!$A$1:$KZ$3000,$C68,11+3*MIN(AT$3,$D$2-1)))))</f>
        <v/>
      </c>
      <c r="AU68" s="121">
        <f>IF(OR($C68="",$B$2="",$D$2=0),0,IF(AU$3&lt;0,0,N(INDEX('CURVA PREVISION'!$A$1:$KZ$3000,$C68,11+3*MIN(AU$3,$D$2-1)))))</f>
        <v/>
      </c>
      <c r="AV68" s="121">
        <f>IF(OR($C68="",$B$2="",$D$2=0),0,IF(AV$3&lt;0,0,N(INDEX('CURVA PREVISION'!$A$1:$KZ$3000,$C68,11+3*MIN(AV$3,$D$2-1)))))</f>
        <v/>
      </c>
      <c r="AW68" s="121">
        <f>IF(OR($C68="",$B$2="",$D$2=0),0,IF(AW$3&lt;0,0,N(INDEX('CURVA PREVISION'!$A$1:$KZ$3000,$C68,11+3*MIN(AW$3,$D$2-1)))))</f>
        <v/>
      </c>
      <c r="AX68" s="121">
        <f>IF(OR($C68="",$B$2="",$D$2=0),0,IF(AX$3&lt;0,0,N(INDEX('CURVA PREVISION'!$A$1:$KZ$3000,$C68,11+3*MIN(AX$3,$D$2-1)))))</f>
        <v/>
      </c>
      <c r="AY68" s="121">
        <f>IF(OR($C68="",$B$2="",$D$2=0),0,IF(AY$3&lt;0,0,N(INDEX('CURVA PREVISION'!$A$1:$KZ$3000,$C68,11+3*MIN(AY$3,$D$2-1)))))</f>
        <v/>
      </c>
      <c r="AZ68" s="121">
        <f>IF(OR($C68="",$B$2="",$D$2=0),0,IF(AZ$3&lt;0,0,N(INDEX('CURVA PREVISION'!$A$1:$KZ$3000,$C68,11+3*MIN(AZ$3,$D$2-1)))))</f>
        <v/>
      </c>
      <c r="BA68" s="121">
        <f>IF(OR($C68="",$B$2="",$D$2=0),0,IF(BA$3&lt;0,0,N(INDEX('CURVA PREVISION'!$A$1:$KZ$3000,$C68,11+3*MIN(BA$3,$D$2-1)))))</f>
        <v/>
      </c>
      <c r="BB68" s="121">
        <f>IF(OR($C68="",$B$2="",$D$2=0),0,IF(BB$3&lt;0,0,N(INDEX('CURVA PREVISION'!$A$1:$KZ$3000,$C68,11+3*MIN(BB$3,$D$2-1)))))</f>
        <v/>
      </c>
      <c r="BC68" s="121">
        <f>IF(OR($C68="",$B$2="",$D$2=0),0,IF(BC$3&lt;0,0,N(INDEX('CURVA PREVISION'!$A$1:$KZ$3000,$C68,11+3*MIN(BC$3,$D$2-1)))))</f>
        <v/>
      </c>
      <c r="BD68" s="121">
        <f>IF(OR($C68="",$B$2="",$D$2=0),0,IF(BD$3&lt;0,0,N(INDEX('CURVA PREVISION'!$A$1:$KZ$3000,$C68,11+3*MIN(BD$3,$D$2-1)))))</f>
        <v/>
      </c>
      <c r="BE68" s="121">
        <f>IF(OR($C68="",$B$2="",$D$2=0),0,IF(BE$3&lt;0,0,N(INDEX('CURVA PREVISION'!$A$1:$KZ$3000,$C68,11+3*MIN(BE$3,$D$2-1)))))</f>
        <v/>
      </c>
      <c r="BF68" s="121">
        <f>IF(OR($C68="",$B$2="",$D$2=0),0,IF(BF$3&lt;0,0,N(INDEX('CURVA PREVISION'!$A$1:$KZ$3000,$C68,11+3*MIN(BF$3,$D$2-1)))))</f>
        <v/>
      </c>
      <c r="BG68" s="121">
        <f>IF(OR($C68="",$B$2="",$D$2=0),0,IF(BG$3&lt;0,0,N(INDEX('CURVA PREVISION'!$A$1:$KZ$3000,$C68,11+3*MIN(BG$3,$D$2-1)))))</f>
        <v/>
      </c>
      <c r="BH68" s="121">
        <f>IF(OR($C68="",$B$2="",$D$2=0),0,IF(BH$3&lt;0,0,N(INDEX('CURVA PREVISION'!$A$1:$KZ$3000,$C68,11+3*MIN(BH$3,$D$2-1)))))</f>
        <v/>
      </c>
      <c r="BI68" s="121">
        <f>IF(OR($C68="",$B$2="",$D$2=0),0,IF(BI$3&lt;0,0,N(INDEX('CURVA PREVISION'!$A$1:$KZ$3000,$C68,11+3*MIN(BI$3,$D$2-1)))))</f>
        <v/>
      </c>
      <c r="BJ68" s="121">
        <f>IF(OR($C68="",$B$2="",$D$2=0),0,IF(BJ$3&lt;0,0,N(INDEX('CURVA PREVISION'!$A$1:$KZ$3000,$C68,11+3*MIN(BJ$3,$D$2-1)))))</f>
        <v/>
      </c>
      <c r="BK68" s="121">
        <f>IF(OR($C68="",$B$2="",$D$2=0),0,IF(BK$3&lt;0,0,N(INDEX('CURVA PREVISION'!$A$1:$KZ$3000,$C68,11+3*MIN(BK$3,$D$2-1)))))</f>
        <v/>
      </c>
      <c r="BL68" s="121">
        <f>IF(OR($C68="",$B$2="",$D$2=0),0,IF(BL$3&lt;0,0,N(INDEX('CURVA PREVISION'!$A$1:$KZ$3000,$C68,11+3*MIN(BL$3,$D$2-1)))))</f>
        <v/>
      </c>
      <c r="BM68" s="121">
        <f>IF(OR($C68="",$B$2="",$D$2=0),0,IF(BM$3&lt;0,0,N(INDEX('CURVA PREVISION'!$A$1:$KZ$3000,$C68,11+3*MIN(BM$3,$D$2-1)))))</f>
        <v/>
      </c>
      <c r="BN68" s="121">
        <f>IF(OR($C68="",$B$2="",$D$2=0),0,IF(BN$3&lt;0,0,N(INDEX('CURVA PREVISION'!$A$1:$KZ$3000,$C68,11+3*MIN(BN$3,$D$2-1)))))</f>
        <v/>
      </c>
      <c r="BO68" s="121">
        <f>IF(OR($C68="",$B$2="",$D$2=0),0,IF(BO$3&lt;0,0,N(INDEX('CURVA PREVISION'!$A$1:$KZ$3000,$C68,11+3*MIN(BO$3,$D$2-1)))))</f>
        <v/>
      </c>
      <c r="BP68" s="121">
        <f>IF(OR($C68="",$B$2="",$D$2=0),0,IF(BP$3&lt;0,0,N(INDEX('CURVA PREVISION'!$A$1:$KZ$3000,$C68,11+3*MIN(BP$3,$D$2-1)))))</f>
        <v/>
      </c>
      <c r="BQ68" s="121">
        <f>IF(OR($C68="",$B$2="",$D$2=0),0,IF(BQ$3&lt;0,0,N(INDEX('CURVA PREVISION'!$A$1:$KZ$3000,$C68,11+3*MIN(BQ$3,$D$2-1)))))</f>
        <v/>
      </c>
      <c r="BR68" s="121">
        <f>IF(OR($C68="",$B$2="",$D$2=0),0,IF(BR$3&lt;0,0,N(INDEX('CURVA PREVISION'!$A$1:$KZ$3000,$C68,11+3*MIN(BR$3,$D$2-1)))))</f>
        <v/>
      </c>
      <c r="BS68" s="121">
        <f>IF(OR($C68="",$B$2="",$D$2=0),0,IF(BS$3&lt;0,0,N(INDEX('CURVA PREVISION'!$A$1:$KZ$3000,$C68,11+3*MIN(BS$3,$D$2-1)))))</f>
        <v/>
      </c>
      <c r="BT68" s="121">
        <f>IF(OR($C68="",$B$2="",$D$2=0),0,IF(BT$3&lt;0,0,N(INDEX('CURVA PREVISION'!$A$1:$KZ$3000,$C68,11+3*MIN(BT$3,$D$2-1)))))</f>
        <v/>
      </c>
      <c r="BU68" s="121">
        <f>IF(OR($C68="",$B$2="",$D$2=0),0,IF(BU$3&lt;0,0,N(INDEX('CURVA PREVISION'!$A$1:$KZ$3000,$C68,11+3*MIN(BU$3,$D$2-1)))))</f>
        <v/>
      </c>
      <c r="BV68" s="121">
        <f>IF(OR($C68="",$B$2="",$D$2=0),0,IF(BV$3&lt;0,0,N(INDEX('CURVA PREVISION'!$A$1:$KZ$3000,$C68,11+3*MIN(BV$3,$D$2-1)))))</f>
        <v/>
      </c>
      <c r="BW68" s="121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8">
        <f>IFERROR(MATCH(A69,'CURVA PREVISION'!$B$1:$B$3000,0),"")</f>
        <v/>
      </c>
      <c r="D69" s="121">
        <f>IF(OR($C69="",$B$2="",$D$2=0),0,IF(D$3&lt;0,0,N(INDEX('CURVA PREVISION'!$A$1:$KZ$3000,$C69,11+3*MIN(D$3,$D$2-1)))))</f>
        <v/>
      </c>
      <c r="E69" s="121">
        <f>IF(OR($C69="",$B$2="",$D$2=0),0,IF(E$3&lt;0,0,N(INDEX('CURVA PREVISION'!$A$1:$KZ$3000,$C69,11+3*MIN(E$3,$D$2-1)))))</f>
        <v/>
      </c>
      <c r="F69" s="121">
        <f>IF(OR($C69="",$B$2="",$D$2=0),0,IF(F$3&lt;0,0,N(INDEX('CURVA PREVISION'!$A$1:$KZ$3000,$C69,11+3*MIN(F$3,$D$2-1)))))</f>
        <v/>
      </c>
      <c r="G69" s="121">
        <f>IF(OR($C69="",$B$2="",$D$2=0),0,IF(G$3&lt;0,0,N(INDEX('CURVA PREVISION'!$A$1:$KZ$3000,$C69,11+3*MIN(G$3,$D$2-1)))))</f>
        <v/>
      </c>
      <c r="H69" s="121">
        <f>IF(OR($C69="",$B$2="",$D$2=0),0,IF(H$3&lt;0,0,N(INDEX('CURVA PREVISION'!$A$1:$KZ$3000,$C69,11+3*MIN(H$3,$D$2-1)))))</f>
        <v/>
      </c>
      <c r="I69" s="121">
        <f>IF(OR($C69="",$B$2="",$D$2=0),0,IF(I$3&lt;0,0,N(INDEX('CURVA PREVISION'!$A$1:$KZ$3000,$C69,11+3*MIN(I$3,$D$2-1)))))</f>
        <v/>
      </c>
      <c r="J69" s="121">
        <f>IF(OR($C69="",$B$2="",$D$2=0),0,IF(J$3&lt;0,0,N(INDEX('CURVA PREVISION'!$A$1:$KZ$3000,$C69,11+3*MIN(J$3,$D$2-1)))))</f>
        <v/>
      </c>
      <c r="K69" s="121">
        <f>IF(OR($C69="",$B$2="",$D$2=0),0,IF(K$3&lt;0,0,N(INDEX('CURVA PREVISION'!$A$1:$KZ$3000,$C69,11+3*MIN(K$3,$D$2-1)))))</f>
        <v/>
      </c>
      <c r="L69" s="121">
        <f>IF(OR($C69="",$B$2="",$D$2=0),0,IF(L$3&lt;0,0,N(INDEX('CURVA PREVISION'!$A$1:$KZ$3000,$C69,11+3*MIN(L$3,$D$2-1)))))</f>
        <v/>
      </c>
      <c r="M69" s="121">
        <f>IF(OR($C69="",$B$2="",$D$2=0),0,IF(M$3&lt;0,0,N(INDEX('CURVA PREVISION'!$A$1:$KZ$3000,$C69,11+3*MIN(M$3,$D$2-1)))))</f>
        <v/>
      </c>
      <c r="N69" s="121">
        <f>IF(OR($C69="",$B$2="",$D$2=0),0,IF(N$3&lt;0,0,N(INDEX('CURVA PREVISION'!$A$1:$KZ$3000,$C69,11+3*MIN(N$3,$D$2-1)))))</f>
        <v/>
      </c>
      <c r="O69" s="121">
        <f>IF(OR($C69="",$B$2="",$D$2=0),0,IF(O$3&lt;0,0,N(INDEX('CURVA PREVISION'!$A$1:$KZ$3000,$C69,11+3*MIN(O$3,$D$2-1)))))</f>
        <v/>
      </c>
      <c r="P69" s="121">
        <f>IF(OR($C69="",$B$2="",$D$2=0),0,IF(P$3&lt;0,0,N(INDEX('CURVA PREVISION'!$A$1:$KZ$3000,$C69,11+3*MIN(P$3,$D$2-1)))))</f>
        <v/>
      </c>
      <c r="Q69" s="121">
        <f>IF(OR($C69="",$B$2="",$D$2=0),0,IF(Q$3&lt;0,0,N(INDEX('CURVA PREVISION'!$A$1:$KZ$3000,$C69,11+3*MIN(Q$3,$D$2-1)))))</f>
        <v/>
      </c>
      <c r="R69" s="121">
        <f>IF(OR($C69="",$B$2="",$D$2=0),0,IF(R$3&lt;0,0,N(INDEX('CURVA PREVISION'!$A$1:$KZ$3000,$C69,11+3*MIN(R$3,$D$2-1)))))</f>
        <v/>
      </c>
      <c r="S69" s="121">
        <f>IF(OR($C69="",$B$2="",$D$2=0),0,IF(S$3&lt;0,0,N(INDEX('CURVA PREVISION'!$A$1:$KZ$3000,$C69,11+3*MIN(S$3,$D$2-1)))))</f>
        <v/>
      </c>
      <c r="T69" s="121">
        <f>IF(OR($C69="",$B$2="",$D$2=0),0,IF(T$3&lt;0,0,N(INDEX('CURVA PREVISION'!$A$1:$KZ$3000,$C69,11+3*MIN(T$3,$D$2-1)))))</f>
        <v/>
      </c>
      <c r="U69" s="121">
        <f>IF(OR($C69="",$B$2="",$D$2=0),0,IF(U$3&lt;0,0,N(INDEX('CURVA PREVISION'!$A$1:$KZ$3000,$C69,11+3*MIN(U$3,$D$2-1)))))</f>
        <v/>
      </c>
      <c r="V69" s="121">
        <f>IF(OR($C69="",$B$2="",$D$2=0),0,IF(V$3&lt;0,0,N(INDEX('CURVA PREVISION'!$A$1:$KZ$3000,$C69,11+3*MIN(V$3,$D$2-1)))))</f>
        <v/>
      </c>
      <c r="W69" s="121">
        <f>IF(OR($C69="",$B$2="",$D$2=0),0,IF(W$3&lt;0,0,N(INDEX('CURVA PREVISION'!$A$1:$KZ$3000,$C69,11+3*MIN(W$3,$D$2-1)))))</f>
        <v/>
      </c>
      <c r="X69" s="121">
        <f>IF(OR($C69="",$B$2="",$D$2=0),0,IF(X$3&lt;0,0,N(INDEX('CURVA PREVISION'!$A$1:$KZ$3000,$C69,11+3*MIN(X$3,$D$2-1)))))</f>
        <v/>
      </c>
      <c r="Y69" s="121">
        <f>IF(OR($C69="",$B$2="",$D$2=0),0,IF(Y$3&lt;0,0,N(INDEX('CURVA PREVISION'!$A$1:$KZ$3000,$C69,11+3*MIN(Y$3,$D$2-1)))))</f>
        <v/>
      </c>
      <c r="Z69" s="121">
        <f>IF(OR($C69="",$B$2="",$D$2=0),0,IF(Z$3&lt;0,0,N(INDEX('CURVA PREVISION'!$A$1:$KZ$3000,$C69,11+3*MIN(Z$3,$D$2-1)))))</f>
        <v/>
      </c>
      <c r="AA69" s="121">
        <f>IF(OR($C69="",$B$2="",$D$2=0),0,IF(AA$3&lt;0,0,N(INDEX('CURVA PREVISION'!$A$1:$KZ$3000,$C69,11+3*MIN(AA$3,$D$2-1)))))</f>
        <v/>
      </c>
      <c r="AB69" s="121">
        <f>IF(OR($C69="",$B$2="",$D$2=0),0,IF(AB$3&lt;0,0,N(INDEX('CURVA PREVISION'!$A$1:$KZ$3000,$C69,11+3*MIN(AB$3,$D$2-1)))))</f>
        <v/>
      </c>
      <c r="AC69" s="121">
        <f>IF(OR($C69="",$B$2="",$D$2=0),0,IF(AC$3&lt;0,0,N(INDEX('CURVA PREVISION'!$A$1:$KZ$3000,$C69,11+3*MIN(AC$3,$D$2-1)))))</f>
        <v/>
      </c>
      <c r="AD69" s="121">
        <f>IF(OR($C69="",$B$2="",$D$2=0),0,IF(AD$3&lt;0,0,N(INDEX('CURVA PREVISION'!$A$1:$KZ$3000,$C69,11+3*MIN(AD$3,$D$2-1)))))</f>
        <v/>
      </c>
      <c r="AE69" s="121">
        <f>IF(OR($C69="",$B$2="",$D$2=0),0,IF(AE$3&lt;0,0,N(INDEX('CURVA PREVISION'!$A$1:$KZ$3000,$C69,11+3*MIN(AE$3,$D$2-1)))))</f>
        <v/>
      </c>
      <c r="AF69" s="121">
        <f>IF(OR($C69="",$B$2="",$D$2=0),0,IF(AF$3&lt;0,0,N(INDEX('CURVA PREVISION'!$A$1:$KZ$3000,$C69,11+3*MIN(AF$3,$D$2-1)))))</f>
        <v/>
      </c>
      <c r="AG69" s="121">
        <f>IF(OR($C69="",$B$2="",$D$2=0),0,IF(AG$3&lt;0,0,N(INDEX('CURVA PREVISION'!$A$1:$KZ$3000,$C69,11+3*MIN(AG$3,$D$2-1)))))</f>
        <v/>
      </c>
      <c r="AH69" s="121">
        <f>IF(OR($C69="",$B$2="",$D$2=0),0,IF(AH$3&lt;0,0,N(INDEX('CURVA PREVISION'!$A$1:$KZ$3000,$C69,11+3*MIN(AH$3,$D$2-1)))))</f>
        <v/>
      </c>
      <c r="AI69" s="121">
        <f>IF(OR($C69="",$B$2="",$D$2=0),0,IF(AI$3&lt;0,0,N(INDEX('CURVA PREVISION'!$A$1:$KZ$3000,$C69,11+3*MIN(AI$3,$D$2-1)))))</f>
        <v/>
      </c>
      <c r="AJ69" s="121">
        <f>IF(OR($C69="",$B$2="",$D$2=0),0,IF(AJ$3&lt;0,0,N(INDEX('CURVA PREVISION'!$A$1:$KZ$3000,$C69,11+3*MIN(AJ$3,$D$2-1)))))</f>
        <v/>
      </c>
      <c r="AK69" s="121">
        <f>IF(OR($C69="",$B$2="",$D$2=0),0,IF(AK$3&lt;0,0,N(INDEX('CURVA PREVISION'!$A$1:$KZ$3000,$C69,11+3*MIN(AK$3,$D$2-1)))))</f>
        <v/>
      </c>
      <c r="AL69" s="121">
        <f>IF(OR($C69="",$B$2="",$D$2=0),0,IF(AL$3&lt;0,0,N(INDEX('CURVA PREVISION'!$A$1:$KZ$3000,$C69,11+3*MIN(AL$3,$D$2-1)))))</f>
        <v/>
      </c>
      <c r="AM69" s="121">
        <f>IF(OR($C69="",$B$2="",$D$2=0),0,IF(AM$3&lt;0,0,N(INDEX('CURVA PREVISION'!$A$1:$KZ$3000,$C69,11+3*MIN(AM$3,$D$2-1)))))</f>
        <v/>
      </c>
      <c r="AN69" s="121">
        <f>IF(OR($C69="",$B$2="",$D$2=0),0,IF(AN$3&lt;0,0,N(INDEX('CURVA PREVISION'!$A$1:$KZ$3000,$C69,11+3*MIN(AN$3,$D$2-1)))))</f>
        <v/>
      </c>
      <c r="AO69" s="121">
        <f>IF(OR($C69="",$B$2="",$D$2=0),0,IF(AO$3&lt;0,0,N(INDEX('CURVA PREVISION'!$A$1:$KZ$3000,$C69,11+3*MIN(AO$3,$D$2-1)))))</f>
        <v/>
      </c>
      <c r="AP69" s="121">
        <f>IF(OR($C69="",$B$2="",$D$2=0),0,IF(AP$3&lt;0,0,N(INDEX('CURVA PREVISION'!$A$1:$KZ$3000,$C69,11+3*MIN(AP$3,$D$2-1)))))</f>
        <v/>
      </c>
      <c r="AQ69" s="121">
        <f>IF(OR($C69="",$B$2="",$D$2=0),0,IF(AQ$3&lt;0,0,N(INDEX('CURVA PREVISION'!$A$1:$KZ$3000,$C69,11+3*MIN(AQ$3,$D$2-1)))))</f>
        <v/>
      </c>
      <c r="AR69" s="121">
        <f>IF(OR($C69="",$B$2="",$D$2=0),0,IF(AR$3&lt;0,0,N(INDEX('CURVA PREVISION'!$A$1:$KZ$3000,$C69,11+3*MIN(AR$3,$D$2-1)))))</f>
        <v/>
      </c>
      <c r="AS69" s="121">
        <f>IF(OR($C69="",$B$2="",$D$2=0),0,IF(AS$3&lt;0,0,N(INDEX('CURVA PREVISION'!$A$1:$KZ$3000,$C69,11+3*MIN(AS$3,$D$2-1)))))</f>
        <v/>
      </c>
      <c r="AT69" s="121">
        <f>IF(OR($C69="",$B$2="",$D$2=0),0,IF(AT$3&lt;0,0,N(INDEX('CURVA PREVISION'!$A$1:$KZ$3000,$C69,11+3*MIN(AT$3,$D$2-1)))))</f>
        <v/>
      </c>
      <c r="AU69" s="121">
        <f>IF(OR($C69="",$B$2="",$D$2=0),0,IF(AU$3&lt;0,0,N(INDEX('CURVA PREVISION'!$A$1:$KZ$3000,$C69,11+3*MIN(AU$3,$D$2-1)))))</f>
        <v/>
      </c>
      <c r="AV69" s="121">
        <f>IF(OR($C69="",$B$2="",$D$2=0),0,IF(AV$3&lt;0,0,N(INDEX('CURVA PREVISION'!$A$1:$KZ$3000,$C69,11+3*MIN(AV$3,$D$2-1)))))</f>
        <v/>
      </c>
      <c r="AW69" s="121">
        <f>IF(OR($C69="",$B$2="",$D$2=0),0,IF(AW$3&lt;0,0,N(INDEX('CURVA PREVISION'!$A$1:$KZ$3000,$C69,11+3*MIN(AW$3,$D$2-1)))))</f>
        <v/>
      </c>
      <c r="AX69" s="121">
        <f>IF(OR($C69="",$B$2="",$D$2=0),0,IF(AX$3&lt;0,0,N(INDEX('CURVA PREVISION'!$A$1:$KZ$3000,$C69,11+3*MIN(AX$3,$D$2-1)))))</f>
        <v/>
      </c>
      <c r="AY69" s="121">
        <f>IF(OR($C69="",$B$2="",$D$2=0),0,IF(AY$3&lt;0,0,N(INDEX('CURVA PREVISION'!$A$1:$KZ$3000,$C69,11+3*MIN(AY$3,$D$2-1)))))</f>
        <v/>
      </c>
      <c r="AZ69" s="121">
        <f>IF(OR($C69="",$B$2="",$D$2=0),0,IF(AZ$3&lt;0,0,N(INDEX('CURVA PREVISION'!$A$1:$KZ$3000,$C69,11+3*MIN(AZ$3,$D$2-1)))))</f>
        <v/>
      </c>
      <c r="BA69" s="121">
        <f>IF(OR($C69="",$B$2="",$D$2=0),0,IF(BA$3&lt;0,0,N(INDEX('CURVA PREVISION'!$A$1:$KZ$3000,$C69,11+3*MIN(BA$3,$D$2-1)))))</f>
        <v/>
      </c>
      <c r="BB69" s="121">
        <f>IF(OR($C69="",$B$2="",$D$2=0),0,IF(BB$3&lt;0,0,N(INDEX('CURVA PREVISION'!$A$1:$KZ$3000,$C69,11+3*MIN(BB$3,$D$2-1)))))</f>
        <v/>
      </c>
      <c r="BC69" s="121">
        <f>IF(OR($C69="",$B$2="",$D$2=0),0,IF(BC$3&lt;0,0,N(INDEX('CURVA PREVISION'!$A$1:$KZ$3000,$C69,11+3*MIN(BC$3,$D$2-1)))))</f>
        <v/>
      </c>
      <c r="BD69" s="121">
        <f>IF(OR($C69="",$B$2="",$D$2=0),0,IF(BD$3&lt;0,0,N(INDEX('CURVA PREVISION'!$A$1:$KZ$3000,$C69,11+3*MIN(BD$3,$D$2-1)))))</f>
        <v/>
      </c>
      <c r="BE69" s="121">
        <f>IF(OR($C69="",$B$2="",$D$2=0),0,IF(BE$3&lt;0,0,N(INDEX('CURVA PREVISION'!$A$1:$KZ$3000,$C69,11+3*MIN(BE$3,$D$2-1)))))</f>
        <v/>
      </c>
      <c r="BF69" s="121">
        <f>IF(OR($C69="",$B$2="",$D$2=0),0,IF(BF$3&lt;0,0,N(INDEX('CURVA PREVISION'!$A$1:$KZ$3000,$C69,11+3*MIN(BF$3,$D$2-1)))))</f>
        <v/>
      </c>
      <c r="BG69" s="121">
        <f>IF(OR($C69="",$B$2="",$D$2=0),0,IF(BG$3&lt;0,0,N(INDEX('CURVA PREVISION'!$A$1:$KZ$3000,$C69,11+3*MIN(BG$3,$D$2-1)))))</f>
        <v/>
      </c>
      <c r="BH69" s="121">
        <f>IF(OR($C69="",$B$2="",$D$2=0),0,IF(BH$3&lt;0,0,N(INDEX('CURVA PREVISION'!$A$1:$KZ$3000,$C69,11+3*MIN(BH$3,$D$2-1)))))</f>
        <v/>
      </c>
      <c r="BI69" s="121">
        <f>IF(OR($C69="",$B$2="",$D$2=0),0,IF(BI$3&lt;0,0,N(INDEX('CURVA PREVISION'!$A$1:$KZ$3000,$C69,11+3*MIN(BI$3,$D$2-1)))))</f>
        <v/>
      </c>
      <c r="BJ69" s="121">
        <f>IF(OR($C69="",$B$2="",$D$2=0),0,IF(BJ$3&lt;0,0,N(INDEX('CURVA PREVISION'!$A$1:$KZ$3000,$C69,11+3*MIN(BJ$3,$D$2-1)))))</f>
        <v/>
      </c>
      <c r="BK69" s="121">
        <f>IF(OR($C69="",$B$2="",$D$2=0),0,IF(BK$3&lt;0,0,N(INDEX('CURVA PREVISION'!$A$1:$KZ$3000,$C69,11+3*MIN(BK$3,$D$2-1)))))</f>
        <v/>
      </c>
      <c r="BL69" s="121">
        <f>IF(OR($C69="",$B$2="",$D$2=0),0,IF(BL$3&lt;0,0,N(INDEX('CURVA PREVISION'!$A$1:$KZ$3000,$C69,11+3*MIN(BL$3,$D$2-1)))))</f>
        <v/>
      </c>
      <c r="BM69" s="121">
        <f>IF(OR($C69="",$B$2="",$D$2=0),0,IF(BM$3&lt;0,0,N(INDEX('CURVA PREVISION'!$A$1:$KZ$3000,$C69,11+3*MIN(BM$3,$D$2-1)))))</f>
        <v/>
      </c>
      <c r="BN69" s="121">
        <f>IF(OR($C69="",$B$2="",$D$2=0),0,IF(BN$3&lt;0,0,N(INDEX('CURVA PREVISION'!$A$1:$KZ$3000,$C69,11+3*MIN(BN$3,$D$2-1)))))</f>
        <v/>
      </c>
      <c r="BO69" s="121">
        <f>IF(OR($C69="",$B$2="",$D$2=0),0,IF(BO$3&lt;0,0,N(INDEX('CURVA PREVISION'!$A$1:$KZ$3000,$C69,11+3*MIN(BO$3,$D$2-1)))))</f>
        <v/>
      </c>
      <c r="BP69" s="121">
        <f>IF(OR($C69="",$B$2="",$D$2=0),0,IF(BP$3&lt;0,0,N(INDEX('CURVA PREVISION'!$A$1:$KZ$3000,$C69,11+3*MIN(BP$3,$D$2-1)))))</f>
        <v/>
      </c>
      <c r="BQ69" s="121">
        <f>IF(OR($C69="",$B$2="",$D$2=0),0,IF(BQ$3&lt;0,0,N(INDEX('CURVA PREVISION'!$A$1:$KZ$3000,$C69,11+3*MIN(BQ$3,$D$2-1)))))</f>
        <v/>
      </c>
      <c r="BR69" s="121">
        <f>IF(OR($C69="",$B$2="",$D$2=0),0,IF(BR$3&lt;0,0,N(INDEX('CURVA PREVISION'!$A$1:$KZ$3000,$C69,11+3*MIN(BR$3,$D$2-1)))))</f>
        <v/>
      </c>
      <c r="BS69" s="121">
        <f>IF(OR($C69="",$B$2="",$D$2=0),0,IF(BS$3&lt;0,0,N(INDEX('CURVA PREVISION'!$A$1:$KZ$3000,$C69,11+3*MIN(BS$3,$D$2-1)))))</f>
        <v/>
      </c>
      <c r="BT69" s="121">
        <f>IF(OR($C69="",$B$2="",$D$2=0),0,IF(BT$3&lt;0,0,N(INDEX('CURVA PREVISION'!$A$1:$KZ$3000,$C69,11+3*MIN(BT$3,$D$2-1)))))</f>
        <v/>
      </c>
      <c r="BU69" s="121">
        <f>IF(OR($C69="",$B$2="",$D$2=0),0,IF(BU$3&lt;0,0,N(INDEX('CURVA PREVISION'!$A$1:$KZ$3000,$C69,11+3*MIN(BU$3,$D$2-1)))))</f>
        <v/>
      </c>
      <c r="BV69" s="121">
        <f>IF(OR($C69="",$B$2="",$D$2=0),0,IF(BV$3&lt;0,0,N(INDEX('CURVA PREVISION'!$A$1:$KZ$3000,$C69,11+3*MIN(BV$3,$D$2-1)))))</f>
        <v/>
      </c>
      <c r="BW69" s="121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8">
        <f>IFERROR(MATCH(A70,'CURVA PREVISION'!$B$1:$B$3000,0),"")</f>
        <v/>
      </c>
      <c r="D70" s="121">
        <f>IF(OR($C70="",$B$2="",$D$2=0),0,IF(D$3&lt;0,0,N(INDEX('CURVA PREVISION'!$A$1:$KZ$3000,$C70,11+3*MIN(D$3,$D$2-1)))))</f>
        <v/>
      </c>
      <c r="E70" s="121">
        <f>IF(OR($C70="",$B$2="",$D$2=0),0,IF(E$3&lt;0,0,N(INDEX('CURVA PREVISION'!$A$1:$KZ$3000,$C70,11+3*MIN(E$3,$D$2-1)))))</f>
        <v/>
      </c>
      <c r="F70" s="121">
        <f>IF(OR($C70="",$B$2="",$D$2=0),0,IF(F$3&lt;0,0,N(INDEX('CURVA PREVISION'!$A$1:$KZ$3000,$C70,11+3*MIN(F$3,$D$2-1)))))</f>
        <v/>
      </c>
      <c r="G70" s="121">
        <f>IF(OR($C70="",$B$2="",$D$2=0),0,IF(G$3&lt;0,0,N(INDEX('CURVA PREVISION'!$A$1:$KZ$3000,$C70,11+3*MIN(G$3,$D$2-1)))))</f>
        <v/>
      </c>
      <c r="H70" s="121">
        <f>IF(OR($C70="",$B$2="",$D$2=0),0,IF(H$3&lt;0,0,N(INDEX('CURVA PREVISION'!$A$1:$KZ$3000,$C70,11+3*MIN(H$3,$D$2-1)))))</f>
        <v/>
      </c>
      <c r="I70" s="121">
        <f>IF(OR($C70="",$B$2="",$D$2=0),0,IF(I$3&lt;0,0,N(INDEX('CURVA PREVISION'!$A$1:$KZ$3000,$C70,11+3*MIN(I$3,$D$2-1)))))</f>
        <v/>
      </c>
      <c r="J70" s="121">
        <f>IF(OR($C70="",$B$2="",$D$2=0),0,IF(J$3&lt;0,0,N(INDEX('CURVA PREVISION'!$A$1:$KZ$3000,$C70,11+3*MIN(J$3,$D$2-1)))))</f>
        <v/>
      </c>
      <c r="K70" s="121">
        <f>IF(OR($C70="",$B$2="",$D$2=0),0,IF(K$3&lt;0,0,N(INDEX('CURVA PREVISION'!$A$1:$KZ$3000,$C70,11+3*MIN(K$3,$D$2-1)))))</f>
        <v/>
      </c>
      <c r="L70" s="121">
        <f>IF(OR($C70="",$B$2="",$D$2=0),0,IF(L$3&lt;0,0,N(INDEX('CURVA PREVISION'!$A$1:$KZ$3000,$C70,11+3*MIN(L$3,$D$2-1)))))</f>
        <v/>
      </c>
      <c r="M70" s="121">
        <f>IF(OR($C70="",$B$2="",$D$2=0),0,IF(M$3&lt;0,0,N(INDEX('CURVA PREVISION'!$A$1:$KZ$3000,$C70,11+3*MIN(M$3,$D$2-1)))))</f>
        <v/>
      </c>
      <c r="N70" s="121">
        <f>IF(OR($C70="",$B$2="",$D$2=0),0,IF(N$3&lt;0,0,N(INDEX('CURVA PREVISION'!$A$1:$KZ$3000,$C70,11+3*MIN(N$3,$D$2-1)))))</f>
        <v/>
      </c>
      <c r="O70" s="121">
        <f>IF(OR($C70="",$B$2="",$D$2=0),0,IF(O$3&lt;0,0,N(INDEX('CURVA PREVISION'!$A$1:$KZ$3000,$C70,11+3*MIN(O$3,$D$2-1)))))</f>
        <v/>
      </c>
      <c r="P70" s="121">
        <f>IF(OR($C70="",$B$2="",$D$2=0),0,IF(P$3&lt;0,0,N(INDEX('CURVA PREVISION'!$A$1:$KZ$3000,$C70,11+3*MIN(P$3,$D$2-1)))))</f>
        <v/>
      </c>
      <c r="Q70" s="121">
        <f>IF(OR($C70="",$B$2="",$D$2=0),0,IF(Q$3&lt;0,0,N(INDEX('CURVA PREVISION'!$A$1:$KZ$3000,$C70,11+3*MIN(Q$3,$D$2-1)))))</f>
        <v/>
      </c>
      <c r="R70" s="121">
        <f>IF(OR($C70="",$B$2="",$D$2=0),0,IF(R$3&lt;0,0,N(INDEX('CURVA PREVISION'!$A$1:$KZ$3000,$C70,11+3*MIN(R$3,$D$2-1)))))</f>
        <v/>
      </c>
      <c r="S70" s="121">
        <f>IF(OR($C70="",$B$2="",$D$2=0),0,IF(S$3&lt;0,0,N(INDEX('CURVA PREVISION'!$A$1:$KZ$3000,$C70,11+3*MIN(S$3,$D$2-1)))))</f>
        <v/>
      </c>
      <c r="T70" s="121">
        <f>IF(OR($C70="",$B$2="",$D$2=0),0,IF(T$3&lt;0,0,N(INDEX('CURVA PREVISION'!$A$1:$KZ$3000,$C70,11+3*MIN(T$3,$D$2-1)))))</f>
        <v/>
      </c>
      <c r="U70" s="121">
        <f>IF(OR($C70="",$B$2="",$D$2=0),0,IF(U$3&lt;0,0,N(INDEX('CURVA PREVISION'!$A$1:$KZ$3000,$C70,11+3*MIN(U$3,$D$2-1)))))</f>
        <v/>
      </c>
      <c r="V70" s="121">
        <f>IF(OR($C70="",$B$2="",$D$2=0),0,IF(V$3&lt;0,0,N(INDEX('CURVA PREVISION'!$A$1:$KZ$3000,$C70,11+3*MIN(V$3,$D$2-1)))))</f>
        <v/>
      </c>
      <c r="W70" s="121">
        <f>IF(OR($C70="",$B$2="",$D$2=0),0,IF(W$3&lt;0,0,N(INDEX('CURVA PREVISION'!$A$1:$KZ$3000,$C70,11+3*MIN(W$3,$D$2-1)))))</f>
        <v/>
      </c>
      <c r="X70" s="121">
        <f>IF(OR($C70="",$B$2="",$D$2=0),0,IF(X$3&lt;0,0,N(INDEX('CURVA PREVISION'!$A$1:$KZ$3000,$C70,11+3*MIN(X$3,$D$2-1)))))</f>
        <v/>
      </c>
      <c r="Y70" s="121">
        <f>IF(OR($C70="",$B$2="",$D$2=0),0,IF(Y$3&lt;0,0,N(INDEX('CURVA PREVISION'!$A$1:$KZ$3000,$C70,11+3*MIN(Y$3,$D$2-1)))))</f>
        <v/>
      </c>
      <c r="Z70" s="121">
        <f>IF(OR($C70="",$B$2="",$D$2=0),0,IF(Z$3&lt;0,0,N(INDEX('CURVA PREVISION'!$A$1:$KZ$3000,$C70,11+3*MIN(Z$3,$D$2-1)))))</f>
        <v/>
      </c>
      <c r="AA70" s="121">
        <f>IF(OR($C70="",$B$2="",$D$2=0),0,IF(AA$3&lt;0,0,N(INDEX('CURVA PREVISION'!$A$1:$KZ$3000,$C70,11+3*MIN(AA$3,$D$2-1)))))</f>
        <v/>
      </c>
      <c r="AB70" s="121">
        <f>IF(OR($C70="",$B$2="",$D$2=0),0,IF(AB$3&lt;0,0,N(INDEX('CURVA PREVISION'!$A$1:$KZ$3000,$C70,11+3*MIN(AB$3,$D$2-1)))))</f>
        <v/>
      </c>
      <c r="AC70" s="121">
        <f>IF(OR($C70="",$B$2="",$D$2=0),0,IF(AC$3&lt;0,0,N(INDEX('CURVA PREVISION'!$A$1:$KZ$3000,$C70,11+3*MIN(AC$3,$D$2-1)))))</f>
        <v/>
      </c>
      <c r="AD70" s="121">
        <f>IF(OR($C70="",$B$2="",$D$2=0),0,IF(AD$3&lt;0,0,N(INDEX('CURVA PREVISION'!$A$1:$KZ$3000,$C70,11+3*MIN(AD$3,$D$2-1)))))</f>
        <v/>
      </c>
      <c r="AE70" s="121">
        <f>IF(OR($C70="",$B$2="",$D$2=0),0,IF(AE$3&lt;0,0,N(INDEX('CURVA PREVISION'!$A$1:$KZ$3000,$C70,11+3*MIN(AE$3,$D$2-1)))))</f>
        <v/>
      </c>
      <c r="AF70" s="121">
        <f>IF(OR($C70="",$B$2="",$D$2=0),0,IF(AF$3&lt;0,0,N(INDEX('CURVA PREVISION'!$A$1:$KZ$3000,$C70,11+3*MIN(AF$3,$D$2-1)))))</f>
        <v/>
      </c>
      <c r="AG70" s="121">
        <f>IF(OR($C70="",$B$2="",$D$2=0),0,IF(AG$3&lt;0,0,N(INDEX('CURVA PREVISION'!$A$1:$KZ$3000,$C70,11+3*MIN(AG$3,$D$2-1)))))</f>
        <v/>
      </c>
      <c r="AH70" s="121">
        <f>IF(OR($C70="",$B$2="",$D$2=0),0,IF(AH$3&lt;0,0,N(INDEX('CURVA PREVISION'!$A$1:$KZ$3000,$C70,11+3*MIN(AH$3,$D$2-1)))))</f>
        <v/>
      </c>
      <c r="AI70" s="121">
        <f>IF(OR($C70="",$B$2="",$D$2=0),0,IF(AI$3&lt;0,0,N(INDEX('CURVA PREVISION'!$A$1:$KZ$3000,$C70,11+3*MIN(AI$3,$D$2-1)))))</f>
        <v/>
      </c>
      <c r="AJ70" s="121">
        <f>IF(OR($C70="",$B$2="",$D$2=0),0,IF(AJ$3&lt;0,0,N(INDEX('CURVA PREVISION'!$A$1:$KZ$3000,$C70,11+3*MIN(AJ$3,$D$2-1)))))</f>
        <v/>
      </c>
      <c r="AK70" s="121">
        <f>IF(OR($C70="",$B$2="",$D$2=0),0,IF(AK$3&lt;0,0,N(INDEX('CURVA PREVISION'!$A$1:$KZ$3000,$C70,11+3*MIN(AK$3,$D$2-1)))))</f>
        <v/>
      </c>
      <c r="AL70" s="121">
        <f>IF(OR($C70="",$B$2="",$D$2=0),0,IF(AL$3&lt;0,0,N(INDEX('CURVA PREVISION'!$A$1:$KZ$3000,$C70,11+3*MIN(AL$3,$D$2-1)))))</f>
        <v/>
      </c>
      <c r="AM70" s="121">
        <f>IF(OR($C70="",$B$2="",$D$2=0),0,IF(AM$3&lt;0,0,N(INDEX('CURVA PREVISION'!$A$1:$KZ$3000,$C70,11+3*MIN(AM$3,$D$2-1)))))</f>
        <v/>
      </c>
      <c r="AN70" s="121">
        <f>IF(OR($C70="",$B$2="",$D$2=0),0,IF(AN$3&lt;0,0,N(INDEX('CURVA PREVISION'!$A$1:$KZ$3000,$C70,11+3*MIN(AN$3,$D$2-1)))))</f>
        <v/>
      </c>
      <c r="AO70" s="121">
        <f>IF(OR($C70="",$B$2="",$D$2=0),0,IF(AO$3&lt;0,0,N(INDEX('CURVA PREVISION'!$A$1:$KZ$3000,$C70,11+3*MIN(AO$3,$D$2-1)))))</f>
        <v/>
      </c>
      <c r="AP70" s="121">
        <f>IF(OR($C70="",$B$2="",$D$2=0),0,IF(AP$3&lt;0,0,N(INDEX('CURVA PREVISION'!$A$1:$KZ$3000,$C70,11+3*MIN(AP$3,$D$2-1)))))</f>
        <v/>
      </c>
      <c r="AQ70" s="121">
        <f>IF(OR($C70="",$B$2="",$D$2=0),0,IF(AQ$3&lt;0,0,N(INDEX('CURVA PREVISION'!$A$1:$KZ$3000,$C70,11+3*MIN(AQ$3,$D$2-1)))))</f>
        <v/>
      </c>
      <c r="AR70" s="121">
        <f>IF(OR($C70="",$B$2="",$D$2=0),0,IF(AR$3&lt;0,0,N(INDEX('CURVA PREVISION'!$A$1:$KZ$3000,$C70,11+3*MIN(AR$3,$D$2-1)))))</f>
        <v/>
      </c>
      <c r="AS70" s="121">
        <f>IF(OR($C70="",$B$2="",$D$2=0),0,IF(AS$3&lt;0,0,N(INDEX('CURVA PREVISION'!$A$1:$KZ$3000,$C70,11+3*MIN(AS$3,$D$2-1)))))</f>
        <v/>
      </c>
      <c r="AT70" s="121">
        <f>IF(OR($C70="",$B$2="",$D$2=0),0,IF(AT$3&lt;0,0,N(INDEX('CURVA PREVISION'!$A$1:$KZ$3000,$C70,11+3*MIN(AT$3,$D$2-1)))))</f>
        <v/>
      </c>
      <c r="AU70" s="121">
        <f>IF(OR($C70="",$B$2="",$D$2=0),0,IF(AU$3&lt;0,0,N(INDEX('CURVA PREVISION'!$A$1:$KZ$3000,$C70,11+3*MIN(AU$3,$D$2-1)))))</f>
        <v/>
      </c>
      <c r="AV70" s="121">
        <f>IF(OR($C70="",$B$2="",$D$2=0),0,IF(AV$3&lt;0,0,N(INDEX('CURVA PREVISION'!$A$1:$KZ$3000,$C70,11+3*MIN(AV$3,$D$2-1)))))</f>
        <v/>
      </c>
      <c r="AW70" s="121">
        <f>IF(OR($C70="",$B$2="",$D$2=0),0,IF(AW$3&lt;0,0,N(INDEX('CURVA PREVISION'!$A$1:$KZ$3000,$C70,11+3*MIN(AW$3,$D$2-1)))))</f>
        <v/>
      </c>
      <c r="AX70" s="121">
        <f>IF(OR($C70="",$B$2="",$D$2=0),0,IF(AX$3&lt;0,0,N(INDEX('CURVA PREVISION'!$A$1:$KZ$3000,$C70,11+3*MIN(AX$3,$D$2-1)))))</f>
        <v/>
      </c>
      <c r="AY70" s="121">
        <f>IF(OR($C70="",$B$2="",$D$2=0),0,IF(AY$3&lt;0,0,N(INDEX('CURVA PREVISION'!$A$1:$KZ$3000,$C70,11+3*MIN(AY$3,$D$2-1)))))</f>
        <v/>
      </c>
      <c r="AZ70" s="121">
        <f>IF(OR($C70="",$B$2="",$D$2=0),0,IF(AZ$3&lt;0,0,N(INDEX('CURVA PREVISION'!$A$1:$KZ$3000,$C70,11+3*MIN(AZ$3,$D$2-1)))))</f>
        <v/>
      </c>
      <c r="BA70" s="121">
        <f>IF(OR($C70="",$B$2="",$D$2=0),0,IF(BA$3&lt;0,0,N(INDEX('CURVA PREVISION'!$A$1:$KZ$3000,$C70,11+3*MIN(BA$3,$D$2-1)))))</f>
        <v/>
      </c>
      <c r="BB70" s="121">
        <f>IF(OR($C70="",$B$2="",$D$2=0),0,IF(BB$3&lt;0,0,N(INDEX('CURVA PREVISION'!$A$1:$KZ$3000,$C70,11+3*MIN(BB$3,$D$2-1)))))</f>
        <v/>
      </c>
      <c r="BC70" s="121">
        <f>IF(OR($C70="",$B$2="",$D$2=0),0,IF(BC$3&lt;0,0,N(INDEX('CURVA PREVISION'!$A$1:$KZ$3000,$C70,11+3*MIN(BC$3,$D$2-1)))))</f>
        <v/>
      </c>
      <c r="BD70" s="121">
        <f>IF(OR($C70="",$B$2="",$D$2=0),0,IF(BD$3&lt;0,0,N(INDEX('CURVA PREVISION'!$A$1:$KZ$3000,$C70,11+3*MIN(BD$3,$D$2-1)))))</f>
        <v/>
      </c>
      <c r="BE70" s="121">
        <f>IF(OR($C70="",$B$2="",$D$2=0),0,IF(BE$3&lt;0,0,N(INDEX('CURVA PREVISION'!$A$1:$KZ$3000,$C70,11+3*MIN(BE$3,$D$2-1)))))</f>
        <v/>
      </c>
      <c r="BF70" s="121">
        <f>IF(OR($C70="",$B$2="",$D$2=0),0,IF(BF$3&lt;0,0,N(INDEX('CURVA PREVISION'!$A$1:$KZ$3000,$C70,11+3*MIN(BF$3,$D$2-1)))))</f>
        <v/>
      </c>
      <c r="BG70" s="121">
        <f>IF(OR($C70="",$B$2="",$D$2=0),0,IF(BG$3&lt;0,0,N(INDEX('CURVA PREVISION'!$A$1:$KZ$3000,$C70,11+3*MIN(BG$3,$D$2-1)))))</f>
        <v/>
      </c>
      <c r="BH70" s="121">
        <f>IF(OR($C70="",$B$2="",$D$2=0),0,IF(BH$3&lt;0,0,N(INDEX('CURVA PREVISION'!$A$1:$KZ$3000,$C70,11+3*MIN(BH$3,$D$2-1)))))</f>
        <v/>
      </c>
      <c r="BI70" s="121">
        <f>IF(OR($C70="",$B$2="",$D$2=0),0,IF(BI$3&lt;0,0,N(INDEX('CURVA PREVISION'!$A$1:$KZ$3000,$C70,11+3*MIN(BI$3,$D$2-1)))))</f>
        <v/>
      </c>
      <c r="BJ70" s="121">
        <f>IF(OR($C70="",$B$2="",$D$2=0),0,IF(BJ$3&lt;0,0,N(INDEX('CURVA PREVISION'!$A$1:$KZ$3000,$C70,11+3*MIN(BJ$3,$D$2-1)))))</f>
        <v/>
      </c>
      <c r="BK70" s="121">
        <f>IF(OR($C70="",$B$2="",$D$2=0),0,IF(BK$3&lt;0,0,N(INDEX('CURVA PREVISION'!$A$1:$KZ$3000,$C70,11+3*MIN(BK$3,$D$2-1)))))</f>
        <v/>
      </c>
      <c r="BL70" s="121">
        <f>IF(OR($C70="",$B$2="",$D$2=0),0,IF(BL$3&lt;0,0,N(INDEX('CURVA PREVISION'!$A$1:$KZ$3000,$C70,11+3*MIN(BL$3,$D$2-1)))))</f>
        <v/>
      </c>
      <c r="BM70" s="121">
        <f>IF(OR($C70="",$B$2="",$D$2=0),0,IF(BM$3&lt;0,0,N(INDEX('CURVA PREVISION'!$A$1:$KZ$3000,$C70,11+3*MIN(BM$3,$D$2-1)))))</f>
        <v/>
      </c>
      <c r="BN70" s="121">
        <f>IF(OR($C70="",$B$2="",$D$2=0),0,IF(BN$3&lt;0,0,N(INDEX('CURVA PREVISION'!$A$1:$KZ$3000,$C70,11+3*MIN(BN$3,$D$2-1)))))</f>
        <v/>
      </c>
      <c r="BO70" s="121">
        <f>IF(OR($C70="",$B$2="",$D$2=0),0,IF(BO$3&lt;0,0,N(INDEX('CURVA PREVISION'!$A$1:$KZ$3000,$C70,11+3*MIN(BO$3,$D$2-1)))))</f>
        <v/>
      </c>
      <c r="BP70" s="121">
        <f>IF(OR($C70="",$B$2="",$D$2=0),0,IF(BP$3&lt;0,0,N(INDEX('CURVA PREVISION'!$A$1:$KZ$3000,$C70,11+3*MIN(BP$3,$D$2-1)))))</f>
        <v/>
      </c>
      <c r="BQ70" s="121">
        <f>IF(OR($C70="",$B$2="",$D$2=0),0,IF(BQ$3&lt;0,0,N(INDEX('CURVA PREVISION'!$A$1:$KZ$3000,$C70,11+3*MIN(BQ$3,$D$2-1)))))</f>
        <v/>
      </c>
      <c r="BR70" s="121">
        <f>IF(OR($C70="",$B$2="",$D$2=0),0,IF(BR$3&lt;0,0,N(INDEX('CURVA PREVISION'!$A$1:$KZ$3000,$C70,11+3*MIN(BR$3,$D$2-1)))))</f>
        <v/>
      </c>
      <c r="BS70" s="121">
        <f>IF(OR($C70="",$B$2="",$D$2=0),0,IF(BS$3&lt;0,0,N(INDEX('CURVA PREVISION'!$A$1:$KZ$3000,$C70,11+3*MIN(BS$3,$D$2-1)))))</f>
        <v/>
      </c>
      <c r="BT70" s="121">
        <f>IF(OR($C70="",$B$2="",$D$2=0),0,IF(BT$3&lt;0,0,N(INDEX('CURVA PREVISION'!$A$1:$KZ$3000,$C70,11+3*MIN(BT$3,$D$2-1)))))</f>
        <v/>
      </c>
      <c r="BU70" s="121">
        <f>IF(OR($C70="",$B$2="",$D$2=0),0,IF(BU$3&lt;0,0,N(INDEX('CURVA PREVISION'!$A$1:$KZ$3000,$C70,11+3*MIN(BU$3,$D$2-1)))))</f>
        <v/>
      </c>
      <c r="BV70" s="121">
        <f>IF(OR($C70="",$B$2="",$D$2=0),0,IF(BV$3&lt;0,0,N(INDEX('CURVA PREVISION'!$A$1:$KZ$3000,$C70,11+3*MIN(BV$3,$D$2-1)))))</f>
        <v/>
      </c>
      <c r="BW70" s="121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8">
        <f>IFERROR(MATCH(A71,'CURVA PREVISION'!$B$1:$B$3000,0),"")</f>
        <v/>
      </c>
      <c r="D71" s="121">
        <f>IF(OR($C71="",$B$2="",$D$2=0),0,IF(D$3&lt;0,0,N(INDEX('CURVA PREVISION'!$A$1:$KZ$3000,$C71,11+3*MIN(D$3,$D$2-1)))))</f>
        <v/>
      </c>
      <c r="E71" s="121">
        <f>IF(OR($C71="",$B$2="",$D$2=0),0,IF(E$3&lt;0,0,N(INDEX('CURVA PREVISION'!$A$1:$KZ$3000,$C71,11+3*MIN(E$3,$D$2-1)))))</f>
        <v/>
      </c>
      <c r="F71" s="121">
        <f>IF(OR($C71="",$B$2="",$D$2=0),0,IF(F$3&lt;0,0,N(INDEX('CURVA PREVISION'!$A$1:$KZ$3000,$C71,11+3*MIN(F$3,$D$2-1)))))</f>
        <v/>
      </c>
      <c r="G71" s="121">
        <f>IF(OR($C71="",$B$2="",$D$2=0),0,IF(G$3&lt;0,0,N(INDEX('CURVA PREVISION'!$A$1:$KZ$3000,$C71,11+3*MIN(G$3,$D$2-1)))))</f>
        <v/>
      </c>
      <c r="H71" s="121">
        <f>IF(OR($C71="",$B$2="",$D$2=0),0,IF(H$3&lt;0,0,N(INDEX('CURVA PREVISION'!$A$1:$KZ$3000,$C71,11+3*MIN(H$3,$D$2-1)))))</f>
        <v/>
      </c>
      <c r="I71" s="121">
        <f>IF(OR($C71="",$B$2="",$D$2=0),0,IF(I$3&lt;0,0,N(INDEX('CURVA PREVISION'!$A$1:$KZ$3000,$C71,11+3*MIN(I$3,$D$2-1)))))</f>
        <v/>
      </c>
      <c r="J71" s="121">
        <f>IF(OR($C71="",$B$2="",$D$2=0),0,IF(J$3&lt;0,0,N(INDEX('CURVA PREVISION'!$A$1:$KZ$3000,$C71,11+3*MIN(J$3,$D$2-1)))))</f>
        <v/>
      </c>
      <c r="K71" s="121">
        <f>IF(OR($C71="",$B$2="",$D$2=0),0,IF(K$3&lt;0,0,N(INDEX('CURVA PREVISION'!$A$1:$KZ$3000,$C71,11+3*MIN(K$3,$D$2-1)))))</f>
        <v/>
      </c>
      <c r="L71" s="121">
        <f>IF(OR($C71="",$B$2="",$D$2=0),0,IF(L$3&lt;0,0,N(INDEX('CURVA PREVISION'!$A$1:$KZ$3000,$C71,11+3*MIN(L$3,$D$2-1)))))</f>
        <v/>
      </c>
      <c r="M71" s="121">
        <f>IF(OR($C71="",$B$2="",$D$2=0),0,IF(M$3&lt;0,0,N(INDEX('CURVA PREVISION'!$A$1:$KZ$3000,$C71,11+3*MIN(M$3,$D$2-1)))))</f>
        <v/>
      </c>
      <c r="N71" s="121">
        <f>IF(OR($C71="",$B$2="",$D$2=0),0,IF(N$3&lt;0,0,N(INDEX('CURVA PREVISION'!$A$1:$KZ$3000,$C71,11+3*MIN(N$3,$D$2-1)))))</f>
        <v/>
      </c>
      <c r="O71" s="121">
        <f>IF(OR($C71="",$B$2="",$D$2=0),0,IF(O$3&lt;0,0,N(INDEX('CURVA PREVISION'!$A$1:$KZ$3000,$C71,11+3*MIN(O$3,$D$2-1)))))</f>
        <v/>
      </c>
      <c r="P71" s="121">
        <f>IF(OR($C71="",$B$2="",$D$2=0),0,IF(P$3&lt;0,0,N(INDEX('CURVA PREVISION'!$A$1:$KZ$3000,$C71,11+3*MIN(P$3,$D$2-1)))))</f>
        <v/>
      </c>
      <c r="Q71" s="121">
        <f>IF(OR($C71="",$B$2="",$D$2=0),0,IF(Q$3&lt;0,0,N(INDEX('CURVA PREVISION'!$A$1:$KZ$3000,$C71,11+3*MIN(Q$3,$D$2-1)))))</f>
        <v/>
      </c>
      <c r="R71" s="121">
        <f>IF(OR($C71="",$B$2="",$D$2=0),0,IF(R$3&lt;0,0,N(INDEX('CURVA PREVISION'!$A$1:$KZ$3000,$C71,11+3*MIN(R$3,$D$2-1)))))</f>
        <v/>
      </c>
      <c r="S71" s="121">
        <f>IF(OR($C71="",$B$2="",$D$2=0),0,IF(S$3&lt;0,0,N(INDEX('CURVA PREVISION'!$A$1:$KZ$3000,$C71,11+3*MIN(S$3,$D$2-1)))))</f>
        <v/>
      </c>
      <c r="T71" s="121">
        <f>IF(OR($C71="",$B$2="",$D$2=0),0,IF(T$3&lt;0,0,N(INDEX('CURVA PREVISION'!$A$1:$KZ$3000,$C71,11+3*MIN(T$3,$D$2-1)))))</f>
        <v/>
      </c>
      <c r="U71" s="121">
        <f>IF(OR($C71="",$B$2="",$D$2=0),0,IF(U$3&lt;0,0,N(INDEX('CURVA PREVISION'!$A$1:$KZ$3000,$C71,11+3*MIN(U$3,$D$2-1)))))</f>
        <v/>
      </c>
      <c r="V71" s="121">
        <f>IF(OR($C71="",$B$2="",$D$2=0),0,IF(V$3&lt;0,0,N(INDEX('CURVA PREVISION'!$A$1:$KZ$3000,$C71,11+3*MIN(V$3,$D$2-1)))))</f>
        <v/>
      </c>
      <c r="W71" s="121">
        <f>IF(OR($C71="",$B$2="",$D$2=0),0,IF(W$3&lt;0,0,N(INDEX('CURVA PREVISION'!$A$1:$KZ$3000,$C71,11+3*MIN(W$3,$D$2-1)))))</f>
        <v/>
      </c>
      <c r="X71" s="121">
        <f>IF(OR($C71="",$B$2="",$D$2=0),0,IF(X$3&lt;0,0,N(INDEX('CURVA PREVISION'!$A$1:$KZ$3000,$C71,11+3*MIN(X$3,$D$2-1)))))</f>
        <v/>
      </c>
      <c r="Y71" s="121">
        <f>IF(OR($C71="",$B$2="",$D$2=0),0,IF(Y$3&lt;0,0,N(INDEX('CURVA PREVISION'!$A$1:$KZ$3000,$C71,11+3*MIN(Y$3,$D$2-1)))))</f>
        <v/>
      </c>
      <c r="Z71" s="121">
        <f>IF(OR($C71="",$B$2="",$D$2=0),0,IF(Z$3&lt;0,0,N(INDEX('CURVA PREVISION'!$A$1:$KZ$3000,$C71,11+3*MIN(Z$3,$D$2-1)))))</f>
        <v/>
      </c>
      <c r="AA71" s="121">
        <f>IF(OR($C71="",$B$2="",$D$2=0),0,IF(AA$3&lt;0,0,N(INDEX('CURVA PREVISION'!$A$1:$KZ$3000,$C71,11+3*MIN(AA$3,$D$2-1)))))</f>
        <v/>
      </c>
      <c r="AB71" s="121">
        <f>IF(OR($C71="",$B$2="",$D$2=0),0,IF(AB$3&lt;0,0,N(INDEX('CURVA PREVISION'!$A$1:$KZ$3000,$C71,11+3*MIN(AB$3,$D$2-1)))))</f>
        <v/>
      </c>
      <c r="AC71" s="121">
        <f>IF(OR($C71="",$B$2="",$D$2=0),0,IF(AC$3&lt;0,0,N(INDEX('CURVA PREVISION'!$A$1:$KZ$3000,$C71,11+3*MIN(AC$3,$D$2-1)))))</f>
        <v/>
      </c>
      <c r="AD71" s="121">
        <f>IF(OR($C71="",$B$2="",$D$2=0),0,IF(AD$3&lt;0,0,N(INDEX('CURVA PREVISION'!$A$1:$KZ$3000,$C71,11+3*MIN(AD$3,$D$2-1)))))</f>
        <v/>
      </c>
      <c r="AE71" s="121">
        <f>IF(OR($C71="",$B$2="",$D$2=0),0,IF(AE$3&lt;0,0,N(INDEX('CURVA PREVISION'!$A$1:$KZ$3000,$C71,11+3*MIN(AE$3,$D$2-1)))))</f>
        <v/>
      </c>
      <c r="AF71" s="121">
        <f>IF(OR($C71="",$B$2="",$D$2=0),0,IF(AF$3&lt;0,0,N(INDEX('CURVA PREVISION'!$A$1:$KZ$3000,$C71,11+3*MIN(AF$3,$D$2-1)))))</f>
        <v/>
      </c>
      <c r="AG71" s="121">
        <f>IF(OR($C71="",$B$2="",$D$2=0),0,IF(AG$3&lt;0,0,N(INDEX('CURVA PREVISION'!$A$1:$KZ$3000,$C71,11+3*MIN(AG$3,$D$2-1)))))</f>
        <v/>
      </c>
      <c r="AH71" s="121">
        <f>IF(OR($C71="",$B$2="",$D$2=0),0,IF(AH$3&lt;0,0,N(INDEX('CURVA PREVISION'!$A$1:$KZ$3000,$C71,11+3*MIN(AH$3,$D$2-1)))))</f>
        <v/>
      </c>
      <c r="AI71" s="121">
        <f>IF(OR($C71="",$B$2="",$D$2=0),0,IF(AI$3&lt;0,0,N(INDEX('CURVA PREVISION'!$A$1:$KZ$3000,$C71,11+3*MIN(AI$3,$D$2-1)))))</f>
        <v/>
      </c>
      <c r="AJ71" s="121">
        <f>IF(OR($C71="",$B$2="",$D$2=0),0,IF(AJ$3&lt;0,0,N(INDEX('CURVA PREVISION'!$A$1:$KZ$3000,$C71,11+3*MIN(AJ$3,$D$2-1)))))</f>
        <v/>
      </c>
      <c r="AK71" s="121">
        <f>IF(OR($C71="",$B$2="",$D$2=0),0,IF(AK$3&lt;0,0,N(INDEX('CURVA PREVISION'!$A$1:$KZ$3000,$C71,11+3*MIN(AK$3,$D$2-1)))))</f>
        <v/>
      </c>
      <c r="AL71" s="121">
        <f>IF(OR($C71="",$B$2="",$D$2=0),0,IF(AL$3&lt;0,0,N(INDEX('CURVA PREVISION'!$A$1:$KZ$3000,$C71,11+3*MIN(AL$3,$D$2-1)))))</f>
        <v/>
      </c>
      <c r="AM71" s="121">
        <f>IF(OR($C71="",$B$2="",$D$2=0),0,IF(AM$3&lt;0,0,N(INDEX('CURVA PREVISION'!$A$1:$KZ$3000,$C71,11+3*MIN(AM$3,$D$2-1)))))</f>
        <v/>
      </c>
      <c r="AN71" s="121">
        <f>IF(OR($C71="",$B$2="",$D$2=0),0,IF(AN$3&lt;0,0,N(INDEX('CURVA PREVISION'!$A$1:$KZ$3000,$C71,11+3*MIN(AN$3,$D$2-1)))))</f>
        <v/>
      </c>
      <c r="AO71" s="121">
        <f>IF(OR($C71="",$B$2="",$D$2=0),0,IF(AO$3&lt;0,0,N(INDEX('CURVA PREVISION'!$A$1:$KZ$3000,$C71,11+3*MIN(AO$3,$D$2-1)))))</f>
        <v/>
      </c>
      <c r="AP71" s="121">
        <f>IF(OR($C71="",$B$2="",$D$2=0),0,IF(AP$3&lt;0,0,N(INDEX('CURVA PREVISION'!$A$1:$KZ$3000,$C71,11+3*MIN(AP$3,$D$2-1)))))</f>
        <v/>
      </c>
      <c r="AQ71" s="121">
        <f>IF(OR($C71="",$B$2="",$D$2=0),0,IF(AQ$3&lt;0,0,N(INDEX('CURVA PREVISION'!$A$1:$KZ$3000,$C71,11+3*MIN(AQ$3,$D$2-1)))))</f>
        <v/>
      </c>
      <c r="AR71" s="121">
        <f>IF(OR($C71="",$B$2="",$D$2=0),0,IF(AR$3&lt;0,0,N(INDEX('CURVA PREVISION'!$A$1:$KZ$3000,$C71,11+3*MIN(AR$3,$D$2-1)))))</f>
        <v/>
      </c>
      <c r="AS71" s="121">
        <f>IF(OR($C71="",$B$2="",$D$2=0),0,IF(AS$3&lt;0,0,N(INDEX('CURVA PREVISION'!$A$1:$KZ$3000,$C71,11+3*MIN(AS$3,$D$2-1)))))</f>
        <v/>
      </c>
      <c r="AT71" s="121">
        <f>IF(OR($C71="",$B$2="",$D$2=0),0,IF(AT$3&lt;0,0,N(INDEX('CURVA PREVISION'!$A$1:$KZ$3000,$C71,11+3*MIN(AT$3,$D$2-1)))))</f>
        <v/>
      </c>
      <c r="AU71" s="121">
        <f>IF(OR($C71="",$B$2="",$D$2=0),0,IF(AU$3&lt;0,0,N(INDEX('CURVA PREVISION'!$A$1:$KZ$3000,$C71,11+3*MIN(AU$3,$D$2-1)))))</f>
        <v/>
      </c>
      <c r="AV71" s="121">
        <f>IF(OR($C71="",$B$2="",$D$2=0),0,IF(AV$3&lt;0,0,N(INDEX('CURVA PREVISION'!$A$1:$KZ$3000,$C71,11+3*MIN(AV$3,$D$2-1)))))</f>
        <v/>
      </c>
      <c r="AW71" s="121">
        <f>IF(OR($C71="",$B$2="",$D$2=0),0,IF(AW$3&lt;0,0,N(INDEX('CURVA PREVISION'!$A$1:$KZ$3000,$C71,11+3*MIN(AW$3,$D$2-1)))))</f>
        <v/>
      </c>
      <c r="AX71" s="121">
        <f>IF(OR($C71="",$B$2="",$D$2=0),0,IF(AX$3&lt;0,0,N(INDEX('CURVA PREVISION'!$A$1:$KZ$3000,$C71,11+3*MIN(AX$3,$D$2-1)))))</f>
        <v/>
      </c>
      <c r="AY71" s="121">
        <f>IF(OR($C71="",$B$2="",$D$2=0),0,IF(AY$3&lt;0,0,N(INDEX('CURVA PREVISION'!$A$1:$KZ$3000,$C71,11+3*MIN(AY$3,$D$2-1)))))</f>
        <v/>
      </c>
      <c r="AZ71" s="121">
        <f>IF(OR($C71="",$B$2="",$D$2=0),0,IF(AZ$3&lt;0,0,N(INDEX('CURVA PREVISION'!$A$1:$KZ$3000,$C71,11+3*MIN(AZ$3,$D$2-1)))))</f>
        <v/>
      </c>
      <c r="BA71" s="121">
        <f>IF(OR($C71="",$B$2="",$D$2=0),0,IF(BA$3&lt;0,0,N(INDEX('CURVA PREVISION'!$A$1:$KZ$3000,$C71,11+3*MIN(BA$3,$D$2-1)))))</f>
        <v/>
      </c>
      <c r="BB71" s="121">
        <f>IF(OR($C71="",$B$2="",$D$2=0),0,IF(BB$3&lt;0,0,N(INDEX('CURVA PREVISION'!$A$1:$KZ$3000,$C71,11+3*MIN(BB$3,$D$2-1)))))</f>
        <v/>
      </c>
      <c r="BC71" s="121">
        <f>IF(OR($C71="",$B$2="",$D$2=0),0,IF(BC$3&lt;0,0,N(INDEX('CURVA PREVISION'!$A$1:$KZ$3000,$C71,11+3*MIN(BC$3,$D$2-1)))))</f>
        <v/>
      </c>
      <c r="BD71" s="121">
        <f>IF(OR($C71="",$B$2="",$D$2=0),0,IF(BD$3&lt;0,0,N(INDEX('CURVA PREVISION'!$A$1:$KZ$3000,$C71,11+3*MIN(BD$3,$D$2-1)))))</f>
        <v/>
      </c>
      <c r="BE71" s="121">
        <f>IF(OR($C71="",$B$2="",$D$2=0),0,IF(BE$3&lt;0,0,N(INDEX('CURVA PREVISION'!$A$1:$KZ$3000,$C71,11+3*MIN(BE$3,$D$2-1)))))</f>
        <v/>
      </c>
      <c r="BF71" s="121">
        <f>IF(OR($C71="",$B$2="",$D$2=0),0,IF(BF$3&lt;0,0,N(INDEX('CURVA PREVISION'!$A$1:$KZ$3000,$C71,11+3*MIN(BF$3,$D$2-1)))))</f>
        <v/>
      </c>
      <c r="BG71" s="121">
        <f>IF(OR($C71="",$B$2="",$D$2=0),0,IF(BG$3&lt;0,0,N(INDEX('CURVA PREVISION'!$A$1:$KZ$3000,$C71,11+3*MIN(BG$3,$D$2-1)))))</f>
        <v/>
      </c>
      <c r="BH71" s="121">
        <f>IF(OR($C71="",$B$2="",$D$2=0),0,IF(BH$3&lt;0,0,N(INDEX('CURVA PREVISION'!$A$1:$KZ$3000,$C71,11+3*MIN(BH$3,$D$2-1)))))</f>
        <v/>
      </c>
      <c r="BI71" s="121">
        <f>IF(OR($C71="",$B$2="",$D$2=0),0,IF(BI$3&lt;0,0,N(INDEX('CURVA PREVISION'!$A$1:$KZ$3000,$C71,11+3*MIN(BI$3,$D$2-1)))))</f>
        <v/>
      </c>
      <c r="BJ71" s="121">
        <f>IF(OR($C71="",$B$2="",$D$2=0),0,IF(BJ$3&lt;0,0,N(INDEX('CURVA PREVISION'!$A$1:$KZ$3000,$C71,11+3*MIN(BJ$3,$D$2-1)))))</f>
        <v/>
      </c>
      <c r="BK71" s="121">
        <f>IF(OR($C71="",$B$2="",$D$2=0),0,IF(BK$3&lt;0,0,N(INDEX('CURVA PREVISION'!$A$1:$KZ$3000,$C71,11+3*MIN(BK$3,$D$2-1)))))</f>
        <v/>
      </c>
      <c r="BL71" s="121">
        <f>IF(OR($C71="",$B$2="",$D$2=0),0,IF(BL$3&lt;0,0,N(INDEX('CURVA PREVISION'!$A$1:$KZ$3000,$C71,11+3*MIN(BL$3,$D$2-1)))))</f>
        <v/>
      </c>
      <c r="BM71" s="121">
        <f>IF(OR($C71="",$B$2="",$D$2=0),0,IF(BM$3&lt;0,0,N(INDEX('CURVA PREVISION'!$A$1:$KZ$3000,$C71,11+3*MIN(BM$3,$D$2-1)))))</f>
        <v/>
      </c>
      <c r="BN71" s="121">
        <f>IF(OR($C71="",$B$2="",$D$2=0),0,IF(BN$3&lt;0,0,N(INDEX('CURVA PREVISION'!$A$1:$KZ$3000,$C71,11+3*MIN(BN$3,$D$2-1)))))</f>
        <v/>
      </c>
      <c r="BO71" s="121">
        <f>IF(OR($C71="",$B$2="",$D$2=0),0,IF(BO$3&lt;0,0,N(INDEX('CURVA PREVISION'!$A$1:$KZ$3000,$C71,11+3*MIN(BO$3,$D$2-1)))))</f>
        <v/>
      </c>
      <c r="BP71" s="121">
        <f>IF(OR($C71="",$B$2="",$D$2=0),0,IF(BP$3&lt;0,0,N(INDEX('CURVA PREVISION'!$A$1:$KZ$3000,$C71,11+3*MIN(BP$3,$D$2-1)))))</f>
        <v/>
      </c>
      <c r="BQ71" s="121">
        <f>IF(OR($C71="",$B$2="",$D$2=0),0,IF(BQ$3&lt;0,0,N(INDEX('CURVA PREVISION'!$A$1:$KZ$3000,$C71,11+3*MIN(BQ$3,$D$2-1)))))</f>
        <v/>
      </c>
      <c r="BR71" s="121">
        <f>IF(OR($C71="",$B$2="",$D$2=0),0,IF(BR$3&lt;0,0,N(INDEX('CURVA PREVISION'!$A$1:$KZ$3000,$C71,11+3*MIN(BR$3,$D$2-1)))))</f>
        <v/>
      </c>
      <c r="BS71" s="121">
        <f>IF(OR($C71="",$B$2="",$D$2=0),0,IF(BS$3&lt;0,0,N(INDEX('CURVA PREVISION'!$A$1:$KZ$3000,$C71,11+3*MIN(BS$3,$D$2-1)))))</f>
        <v/>
      </c>
      <c r="BT71" s="121">
        <f>IF(OR($C71="",$B$2="",$D$2=0),0,IF(BT$3&lt;0,0,N(INDEX('CURVA PREVISION'!$A$1:$KZ$3000,$C71,11+3*MIN(BT$3,$D$2-1)))))</f>
        <v/>
      </c>
      <c r="BU71" s="121">
        <f>IF(OR($C71="",$B$2="",$D$2=0),0,IF(BU$3&lt;0,0,N(INDEX('CURVA PREVISION'!$A$1:$KZ$3000,$C71,11+3*MIN(BU$3,$D$2-1)))))</f>
        <v/>
      </c>
      <c r="BV71" s="121">
        <f>IF(OR($C71="",$B$2="",$D$2=0),0,IF(BV$3&lt;0,0,N(INDEX('CURVA PREVISION'!$A$1:$KZ$3000,$C71,11+3*MIN(BV$3,$D$2-1)))))</f>
        <v/>
      </c>
      <c r="BW71" s="121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8">
        <f>IFERROR(MATCH(A72,'CURVA PREVISION'!$B$1:$B$3000,0),"")</f>
        <v/>
      </c>
      <c r="D72" s="121">
        <f>IF(OR($C72="",$B$2="",$D$2=0),0,IF(D$3&lt;0,0,N(INDEX('CURVA PREVISION'!$A$1:$KZ$3000,$C72,11+3*MIN(D$3,$D$2-1)))))</f>
        <v/>
      </c>
      <c r="E72" s="121">
        <f>IF(OR($C72="",$B$2="",$D$2=0),0,IF(E$3&lt;0,0,N(INDEX('CURVA PREVISION'!$A$1:$KZ$3000,$C72,11+3*MIN(E$3,$D$2-1)))))</f>
        <v/>
      </c>
      <c r="F72" s="121">
        <f>IF(OR($C72="",$B$2="",$D$2=0),0,IF(F$3&lt;0,0,N(INDEX('CURVA PREVISION'!$A$1:$KZ$3000,$C72,11+3*MIN(F$3,$D$2-1)))))</f>
        <v/>
      </c>
      <c r="G72" s="121">
        <f>IF(OR($C72="",$B$2="",$D$2=0),0,IF(G$3&lt;0,0,N(INDEX('CURVA PREVISION'!$A$1:$KZ$3000,$C72,11+3*MIN(G$3,$D$2-1)))))</f>
        <v/>
      </c>
      <c r="H72" s="121">
        <f>IF(OR($C72="",$B$2="",$D$2=0),0,IF(H$3&lt;0,0,N(INDEX('CURVA PREVISION'!$A$1:$KZ$3000,$C72,11+3*MIN(H$3,$D$2-1)))))</f>
        <v/>
      </c>
      <c r="I72" s="121">
        <f>IF(OR($C72="",$B$2="",$D$2=0),0,IF(I$3&lt;0,0,N(INDEX('CURVA PREVISION'!$A$1:$KZ$3000,$C72,11+3*MIN(I$3,$D$2-1)))))</f>
        <v/>
      </c>
      <c r="J72" s="121">
        <f>IF(OR($C72="",$B$2="",$D$2=0),0,IF(J$3&lt;0,0,N(INDEX('CURVA PREVISION'!$A$1:$KZ$3000,$C72,11+3*MIN(J$3,$D$2-1)))))</f>
        <v/>
      </c>
      <c r="K72" s="121">
        <f>IF(OR($C72="",$B$2="",$D$2=0),0,IF(K$3&lt;0,0,N(INDEX('CURVA PREVISION'!$A$1:$KZ$3000,$C72,11+3*MIN(K$3,$D$2-1)))))</f>
        <v/>
      </c>
      <c r="L72" s="121">
        <f>IF(OR($C72="",$B$2="",$D$2=0),0,IF(L$3&lt;0,0,N(INDEX('CURVA PREVISION'!$A$1:$KZ$3000,$C72,11+3*MIN(L$3,$D$2-1)))))</f>
        <v/>
      </c>
      <c r="M72" s="121">
        <f>IF(OR($C72="",$B$2="",$D$2=0),0,IF(M$3&lt;0,0,N(INDEX('CURVA PREVISION'!$A$1:$KZ$3000,$C72,11+3*MIN(M$3,$D$2-1)))))</f>
        <v/>
      </c>
      <c r="N72" s="121">
        <f>IF(OR($C72="",$B$2="",$D$2=0),0,IF(N$3&lt;0,0,N(INDEX('CURVA PREVISION'!$A$1:$KZ$3000,$C72,11+3*MIN(N$3,$D$2-1)))))</f>
        <v/>
      </c>
      <c r="O72" s="121">
        <f>IF(OR($C72="",$B$2="",$D$2=0),0,IF(O$3&lt;0,0,N(INDEX('CURVA PREVISION'!$A$1:$KZ$3000,$C72,11+3*MIN(O$3,$D$2-1)))))</f>
        <v/>
      </c>
      <c r="P72" s="121">
        <f>IF(OR($C72="",$B$2="",$D$2=0),0,IF(P$3&lt;0,0,N(INDEX('CURVA PREVISION'!$A$1:$KZ$3000,$C72,11+3*MIN(P$3,$D$2-1)))))</f>
        <v/>
      </c>
      <c r="Q72" s="121">
        <f>IF(OR($C72="",$B$2="",$D$2=0),0,IF(Q$3&lt;0,0,N(INDEX('CURVA PREVISION'!$A$1:$KZ$3000,$C72,11+3*MIN(Q$3,$D$2-1)))))</f>
        <v/>
      </c>
      <c r="R72" s="121">
        <f>IF(OR($C72="",$B$2="",$D$2=0),0,IF(R$3&lt;0,0,N(INDEX('CURVA PREVISION'!$A$1:$KZ$3000,$C72,11+3*MIN(R$3,$D$2-1)))))</f>
        <v/>
      </c>
      <c r="S72" s="121">
        <f>IF(OR($C72="",$B$2="",$D$2=0),0,IF(S$3&lt;0,0,N(INDEX('CURVA PREVISION'!$A$1:$KZ$3000,$C72,11+3*MIN(S$3,$D$2-1)))))</f>
        <v/>
      </c>
      <c r="T72" s="121">
        <f>IF(OR($C72="",$B$2="",$D$2=0),0,IF(T$3&lt;0,0,N(INDEX('CURVA PREVISION'!$A$1:$KZ$3000,$C72,11+3*MIN(T$3,$D$2-1)))))</f>
        <v/>
      </c>
      <c r="U72" s="121">
        <f>IF(OR($C72="",$B$2="",$D$2=0),0,IF(U$3&lt;0,0,N(INDEX('CURVA PREVISION'!$A$1:$KZ$3000,$C72,11+3*MIN(U$3,$D$2-1)))))</f>
        <v/>
      </c>
      <c r="V72" s="121">
        <f>IF(OR($C72="",$B$2="",$D$2=0),0,IF(V$3&lt;0,0,N(INDEX('CURVA PREVISION'!$A$1:$KZ$3000,$C72,11+3*MIN(V$3,$D$2-1)))))</f>
        <v/>
      </c>
      <c r="W72" s="121">
        <f>IF(OR($C72="",$B$2="",$D$2=0),0,IF(W$3&lt;0,0,N(INDEX('CURVA PREVISION'!$A$1:$KZ$3000,$C72,11+3*MIN(W$3,$D$2-1)))))</f>
        <v/>
      </c>
      <c r="X72" s="121">
        <f>IF(OR($C72="",$B$2="",$D$2=0),0,IF(X$3&lt;0,0,N(INDEX('CURVA PREVISION'!$A$1:$KZ$3000,$C72,11+3*MIN(X$3,$D$2-1)))))</f>
        <v/>
      </c>
      <c r="Y72" s="121">
        <f>IF(OR($C72="",$B$2="",$D$2=0),0,IF(Y$3&lt;0,0,N(INDEX('CURVA PREVISION'!$A$1:$KZ$3000,$C72,11+3*MIN(Y$3,$D$2-1)))))</f>
        <v/>
      </c>
      <c r="Z72" s="121">
        <f>IF(OR($C72="",$B$2="",$D$2=0),0,IF(Z$3&lt;0,0,N(INDEX('CURVA PREVISION'!$A$1:$KZ$3000,$C72,11+3*MIN(Z$3,$D$2-1)))))</f>
        <v/>
      </c>
      <c r="AA72" s="121">
        <f>IF(OR($C72="",$B$2="",$D$2=0),0,IF(AA$3&lt;0,0,N(INDEX('CURVA PREVISION'!$A$1:$KZ$3000,$C72,11+3*MIN(AA$3,$D$2-1)))))</f>
        <v/>
      </c>
      <c r="AB72" s="121">
        <f>IF(OR($C72="",$B$2="",$D$2=0),0,IF(AB$3&lt;0,0,N(INDEX('CURVA PREVISION'!$A$1:$KZ$3000,$C72,11+3*MIN(AB$3,$D$2-1)))))</f>
        <v/>
      </c>
      <c r="AC72" s="121">
        <f>IF(OR($C72="",$B$2="",$D$2=0),0,IF(AC$3&lt;0,0,N(INDEX('CURVA PREVISION'!$A$1:$KZ$3000,$C72,11+3*MIN(AC$3,$D$2-1)))))</f>
        <v/>
      </c>
      <c r="AD72" s="121">
        <f>IF(OR($C72="",$B$2="",$D$2=0),0,IF(AD$3&lt;0,0,N(INDEX('CURVA PREVISION'!$A$1:$KZ$3000,$C72,11+3*MIN(AD$3,$D$2-1)))))</f>
        <v/>
      </c>
      <c r="AE72" s="121">
        <f>IF(OR($C72="",$B$2="",$D$2=0),0,IF(AE$3&lt;0,0,N(INDEX('CURVA PREVISION'!$A$1:$KZ$3000,$C72,11+3*MIN(AE$3,$D$2-1)))))</f>
        <v/>
      </c>
      <c r="AF72" s="121">
        <f>IF(OR($C72="",$B$2="",$D$2=0),0,IF(AF$3&lt;0,0,N(INDEX('CURVA PREVISION'!$A$1:$KZ$3000,$C72,11+3*MIN(AF$3,$D$2-1)))))</f>
        <v/>
      </c>
      <c r="AG72" s="121">
        <f>IF(OR($C72="",$B$2="",$D$2=0),0,IF(AG$3&lt;0,0,N(INDEX('CURVA PREVISION'!$A$1:$KZ$3000,$C72,11+3*MIN(AG$3,$D$2-1)))))</f>
        <v/>
      </c>
      <c r="AH72" s="121">
        <f>IF(OR($C72="",$B$2="",$D$2=0),0,IF(AH$3&lt;0,0,N(INDEX('CURVA PREVISION'!$A$1:$KZ$3000,$C72,11+3*MIN(AH$3,$D$2-1)))))</f>
        <v/>
      </c>
      <c r="AI72" s="121">
        <f>IF(OR($C72="",$B$2="",$D$2=0),0,IF(AI$3&lt;0,0,N(INDEX('CURVA PREVISION'!$A$1:$KZ$3000,$C72,11+3*MIN(AI$3,$D$2-1)))))</f>
        <v/>
      </c>
      <c r="AJ72" s="121">
        <f>IF(OR($C72="",$B$2="",$D$2=0),0,IF(AJ$3&lt;0,0,N(INDEX('CURVA PREVISION'!$A$1:$KZ$3000,$C72,11+3*MIN(AJ$3,$D$2-1)))))</f>
        <v/>
      </c>
      <c r="AK72" s="121">
        <f>IF(OR($C72="",$B$2="",$D$2=0),0,IF(AK$3&lt;0,0,N(INDEX('CURVA PREVISION'!$A$1:$KZ$3000,$C72,11+3*MIN(AK$3,$D$2-1)))))</f>
        <v/>
      </c>
      <c r="AL72" s="121">
        <f>IF(OR($C72="",$B$2="",$D$2=0),0,IF(AL$3&lt;0,0,N(INDEX('CURVA PREVISION'!$A$1:$KZ$3000,$C72,11+3*MIN(AL$3,$D$2-1)))))</f>
        <v/>
      </c>
      <c r="AM72" s="121">
        <f>IF(OR($C72="",$B$2="",$D$2=0),0,IF(AM$3&lt;0,0,N(INDEX('CURVA PREVISION'!$A$1:$KZ$3000,$C72,11+3*MIN(AM$3,$D$2-1)))))</f>
        <v/>
      </c>
      <c r="AN72" s="121">
        <f>IF(OR($C72="",$B$2="",$D$2=0),0,IF(AN$3&lt;0,0,N(INDEX('CURVA PREVISION'!$A$1:$KZ$3000,$C72,11+3*MIN(AN$3,$D$2-1)))))</f>
        <v/>
      </c>
      <c r="AO72" s="121">
        <f>IF(OR($C72="",$B$2="",$D$2=0),0,IF(AO$3&lt;0,0,N(INDEX('CURVA PREVISION'!$A$1:$KZ$3000,$C72,11+3*MIN(AO$3,$D$2-1)))))</f>
        <v/>
      </c>
      <c r="AP72" s="121">
        <f>IF(OR($C72="",$B$2="",$D$2=0),0,IF(AP$3&lt;0,0,N(INDEX('CURVA PREVISION'!$A$1:$KZ$3000,$C72,11+3*MIN(AP$3,$D$2-1)))))</f>
        <v/>
      </c>
      <c r="AQ72" s="121">
        <f>IF(OR($C72="",$B$2="",$D$2=0),0,IF(AQ$3&lt;0,0,N(INDEX('CURVA PREVISION'!$A$1:$KZ$3000,$C72,11+3*MIN(AQ$3,$D$2-1)))))</f>
        <v/>
      </c>
      <c r="AR72" s="121">
        <f>IF(OR($C72="",$B$2="",$D$2=0),0,IF(AR$3&lt;0,0,N(INDEX('CURVA PREVISION'!$A$1:$KZ$3000,$C72,11+3*MIN(AR$3,$D$2-1)))))</f>
        <v/>
      </c>
      <c r="AS72" s="121">
        <f>IF(OR($C72="",$B$2="",$D$2=0),0,IF(AS$3&lt;0,0,N(INDEX('CURVA PREVISION'!$A$1:$KZ$3000,$C72,11+3*MIN(AS$3,$D$2-1)))))</f>
        <v/>
      </c>
      <c r="AT72" s="121">
        <f>IF(OR($C72="",$B$2="",$D$2=0),0,IF(AT$3&lt;0,0,N(INDEX('CURVA PREVISION'!$A$1:$KZ$3000,$C72,11+3*MIN(AT$3,$D$2-1)))))</f>
        <v/>
      </c>
      <c r="AU72" s="121">
        <f>IF(OR($C72="",$B$2="",$D$2=0),0,IF(AU$3&lt;0,0,N(INDEX('CURVA PREVISION'!$A$1:$KZ$3000,$C72,11+3*MIN(AU$3,$D$2-1)))))</f>
        <v/>
      </c>
      <c r="AV72" s="121">
        <f>IF(OR($C72="",$B$2="",$D$2=0),0,IF(AV$3&lt;0,0,N(INDEX('CURVA PREVISION'!$A$1:$KZ$3000,$C72,11+3*MIN(AV$3,$D$2-1)))))</f>
        <v/>
      </c>
      <c r="AW72" s="121">
        <f>IF(OR($C72="",$B$2="",$D$2=0),0,IF(AW$3&lt;0,0,N(INDEX('CURVA PREVISION'!$A$1:$KZ$3000,$C72,11+3*MIN(AW$3,$D$2-1)))))</f>
        <v/>
      </c>
      <c r="AX72" s="121">
        <f>IF(OR($C72="",$B$2="",$D$2=0),0,IF(AX$3&lt;0,0,N(INDEX('CURVA PREVISION'!$A$1:$KZ$3000,$C72,11+3*MIN(AX$3,$D$2-1)))))</f>
        <v/>
      </c>
      <c r="AY72" s="121">
        <f>IF(OR($C72="",$B$2="",$D$2=0),0,IF(AY$3&lt;0,0,N(INDEX('CURVA PREVISION'!$A$1:$KZ$3000,$C72,11+3*MIN(AY$3,$D$2-1)))))</f>
        <v/>
      </c>
      <c r="AZ72" s="121">
        <f>IF(OR($C72="",$B$2="",$D$2=0),0,IF(AZ$3&lt;0,0,N(INDEX('CURVA PREVISION'!$A$1:$KZ$3000,$C72,11+3*MIN(AZ$3,$D$2-1)))))</f>
        <v/>
      </c>
      <c r="BA72" s="121">
        <f>IF(OR($C72="",$B$2="",$D$2=0),0,IF(BA$3&lt;0,0,N(INDEX('CURVA PREVISION'!$A$1:$KZ$3000,$C72,11+3*MIN(BA$3,$D$2-1)))))</f>
        <v/>
      </c>
      <c r="BB72" s="121">
        <f>IF(OR($C72="",$B$2="",$D$2=0),0,IF(BB$3&lt;0,0,N(INDEX('CURVA PREVISION'!$A$1:$KZ$3000,$C72,11+3*MIN(BB$3,$D$2-1)))))</f>
        <v/>
      </c>
      <c r="BC72" s="121">
        <f>IF(OR($C72="",$B$2="",$D$2=0),0,IF(BC$3&lt;0,0,N(INDEX('CURVA PREVISION'!$A$1:$KZ$3000,$C72,11+3*MIN(BC$3,$D$2-1)))))</f>
        <v/>
      </c>
      <c r="BD72" s="121">
        <f>IF(OR($C72="",$B$2="",$D$2=0),0,IF(BD$3&lt;0,0,N(INDEX('CURVA PREVISION'!$A$1:$KZ$3000,$C72,11+3*MIN(BD$3,$D$2-1)))))</f>
        <v/>
      </c>
      <c r="BE72" s="121">
        <f>IF(OR($C72="",$B$2="",$D$2=0),0,IF(BE$3&lt;0,0,N(INDEX('CURVA PREVISION'!$A$1:$KZ$3000,$C72,11+3*MIN(BE$3,$D$2-1)))))</f>
        <v/>
      </c>
      <c r="BF72" s="121">
        <f>IF(OR($C72="",$B$2="",$D$2=0),0,IF(BF$3&lt;0,0,N(INDEX('CURVA PREVISION'!$A$1:$KZ$3000,$C72,11+3*MIN(BF$3,$D$2-1)))))</f>
        <v/>
      </c>
      <c r="BG72" s="121">
        <f>IF(OR($C72="",$B$2="",$D$2=0),0,IF(BG$3&lt;0,0,N(INDEX('CURVA PREVISION'!$A$1:$KZ$3000,$C72,11+3*MIN(BG$3,$D$2-1)))))</f>
        <v/>
      </c>
      <c r="BH72" s="121">
        <f>IF(OR($C72="",$B$2="",$D$2=0),0,IF(BH$3&lt;0,0,N(INDEX('CURVA PREVISION'!$A$1:$KZ$3000,$C72,11+3*MIN(BH$3,$D$2-1)))))</f>
        <v/>
      </c>
      <c r="BI72" s="121">
        <f>IF(OR($C72="",$B$2="",$D$2=0),0,IF(BI$3&lt;0,0,N(INDEX('CURVA PREVISION'!$A$1:$KZ$3000,$C72,11+3*MIN(BI$3,$D$2-1)))))</f>
        <v/>
      </c>
      <c r="BJ72" s="121">
        <f>IF(OR($C72="",$B$2="",$D$2=0),0,IF(BJ$3&lt;0,0,N(INDEX('CURVA PREVISION'!$A$1:$KZ$3000,$C72,11+3*MIN(BJ$3,$D$2-1)))))</f>
        <v/>
      </c>
      <c r="BK72" s="121">
        <f>IF(OR($C72="",$B$2="",$D$2=0),0,IF(BK$3&lt;0,0,N(INDEX('CURVA PREVISION'!$A$1:$KZ$3000,$C72,11+3*MIN(BK$3,$D$2-1)))))</f>
        <v/>
      </c>
      <c r="BL72" s="121">
        <f>IF(OR($C72="",$B$2="",$D$2=0),0,IF(BL$3&lt;0,0,N(INDEX('CURVA PREVISION'!$A$1:$KZ$3000,$C72,11+3*MIN(BL$3,$D$2-1)))))</f>
        <v/>
      </c>
      <c r="BM72" s="121">
        <f>IF(OR($C72="",$B$2="",$D$2=0),0,IF(BM$3&lt;0,0,N(INDEX('CURVA PREVISION'!$A$1:$KZ$3000,$C72,11+3*MIN(BM$3,$D$2-1)))))</f>
        <v/>
      </c>
      <c r="BN72" s="121">
        <f>IF(OR($C72="",$B$2="",$D$2=0),0,IF(BN$3&lt;0,0,N(INDEX('CURVA PREVISION'!$A$1:$KZ$3000,$C72,11+3*MIN(BN$3,$D$2-1)))))</f>
        <v/>
      </c>
      <c r="BO72" s="121">
        <f>IF(OR($C72="",$B$2="",$D$2=0),0,IF(BO$3&lt;0,0,N(INDEX('CURVA PREVISION'!$A$1:$KZ$3000,$C72,11+3*MIN(BO$3,$D$2-1)))))</f>
        <v/>
      </c>
      <c r="BP72" s="121">
        <f>IF(OR($C72="",$B$2="",$D$2=0),0,IF(BP$3&lt;0,0,N(INDEX('CURVA PREVISION'!$A$1:$KZ$3000,$C72,11+3*MIN(BP$3,$D$2-1)))))</f>
        <v/>
      </c>
      <c r="BQ72" s="121">
        <f>IF(OR($C72="",$B$2="",$D$2=0),0,IF(BQ$3&lt;0,0,N(INDEX('CURVA PREVISION'!$A$1:$KZ$3000,$C72,11+3*MIN(BQ$3,$D$2-1)))))</f>
        <v/>
      </c>
      <c r="BR72" s="121">
        <f>IF(OR($C72="",$B$2="",$D$2=0),0,IF(BR$3&lt;0,0,N(INDEX('CURVA PREVISION'!$A$1:$KZ$3000,$C72,11+3*MIN(BR$3,$D$2-1)))))</f>
        <v/>
      </c>
      <c r="BS72" s="121">
        <f>IF(OR($C72="",$B$2="",$D$2=0),0,IF(BS$3&lt;0,0,N(INDEX('CURVA PREVISION'!$A$1:$KZ$3000,$C72,11+3*MIN(BS$3,$D$2-1)))))</f>
        <v/>
      </c>
      <c r="BT72" s="121">
        <f>IF(OR($C72="",$B$2="",$D$2=0),0,IF(BT$3&lt;0,0,N(INDEX('CURVA PREVISION'!$A$1:$KZ$3000,$C72,11+3*MIN(BT$3,$D$2-1)))))</f>
        <v/>
      </c>
      <c r="BU72" s="121">
        <f>IF(OR($C72="",$B$2="",$D$2=0),0,IF(BU$3&lt;0,0,N(INDEX('CURVA PREVISION'!$A$1:$KZ$3000,$C72,11+3*MIN(BU$3,$D$2-1)))))</f>
        <v/>
      </c>
      <c r="BV72" s="121">
        <f>IF(OR($C72="",$B$2="",$D$2=0),0,IF(BV$3&lt;0,0,N(INDEX('CURVA PREVISION'!$A$1:$KZ$3000,$C72,11+3*MIN(BV$3,$D$2-1)))))</f>
        <v/>
      </c>
      <c r="BW72" s="121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8">
        <f>IFERROR(MATCH(A73,'CURVA PREVISION'!$B$1:$B$3000,0),"")</f>
        <v/>
      </c>
      <c r="D73" s="121">
        <f>IF(OR($C73="",$B$2="",$D$2=0),0,IF(D$3&lt;0,0,N(INDEX('CURVA PREVISION'!$A$1:$KZ$3000,$C73,11+3*MIN(D$3,$D$2-1)))))</f>
        <v/>
      </c>
      <c r="E73" s="121">
        <f>IF(OR($C73="",$B$2="",$D$2=0),0,IF(E$3&lt;0,0,N(INDEX('CURVA PREVISION'!$A$1:$KZ$3000,$C73,11+3*MIN(E$3,$D$2-1)))))</f>
        <v/>
      </c>
      <c r="F73" s="121">
        <f>IF(OR($C73="",$B$2="",$D$2=0),0,IF(F$3&lt;0,0,N(INDEX('CURVA PREVISION'!$A$1:$KZ$3000,$C73,11+3*MIN(F$3,$D$2-1)))))</f>
        <v/>
      </c>
      <c r="G73" s="121">
        <f>IF(OR($C73="",$B$2="",$D$2=0),0,IF(G$3&lt;0,0,N(INDEX('CURVA PREVISION'!$A$1:$KZ$3000,$C73,11+3*MIN(G$3,$D$2-1)))))</f>
        <v/>
      </c>
      <c r="H73" s="121">
        <f>IF(OR($C73="",$B$2="",$D$2=0),0,IF(H$3&lt;0,0,N(INDEX('CURVA PREVISION'!$A$1:$KZ$3000,$C73,11+3*MIN(H$3,$D$2-1)))))</f>
        <v/>
      </c>
      <c r="I73" s="121">
        <f>IF(OR($C73="",$B$2="",$D$2=0),0,IF(I$3&lt;0,0,N(INDEX('CURVA PREVISION'!$A$1:$KZ$3000,$C73,11+3*MIN(I$3,$D$2-1)))))</f>
        <v/>
      </c>
      <c r="J73" s="121">
        <f>IF(OR($C73="",$B$2="",$D$2=0),0,IF(J$3&lt;0,0,N(INDEX('CURVA PREVISION'!$A$1:$KZ$3000,$C73,11+3*MIN(J$3,$D$2-1)))))</f>
        <v/>
      </c>
      <c r="K73" s="121">
        <f>IF(OR($C73="",$B$2="",$D$2=0),0,IF(K$3&lt;0,0,N(INDEX('CURVA PREVISION'!$A$1:$KZ$3000,$C73,11+3*MIN(K$3,$D$2-1)))))</f>
        <v/>
      </c>
      <c r="L73" s="121">
        <f>IF(OR($C73="",$B$2="",$D$2=0),0,IF(L$3&lt;0,0,N(INDEX('CURVA PREVISION'!$A$1:$KZ$3000,$C73,11+3*MIN(L$3,$D$2-1)))))</f>
        <v/>
      </c>
      <c r="M73" s="121">
        <f>IF(OR($C73="",$B$2="",$D$2=0),0,IF(M$3&lt;0,0,N(INDEX('CURVA PREVISION'!$A$1:$KZ$3000,$C73,11+3*MIN(M$3,$D$2-1)))))</f>
        <v/>
      </c>
      <c r="N73" s="121">
        <f>IF(OR($C73="",$B$2="",$D$2=0),0,IF(N$3&lt;0,0,N(INDEX('CURVA PREVISION'!$A$1:$KZ$3000,$C73,11+3*MIN(N$3,$D$2-1)))))</f>
        <v/>
      </c>
      <c r="O73" s="121">
        <f>IF(OR($C73="",$B$2="",$D$2=0),0,IF(O$3&lt;0,0,N(INDEX('CURVA PREVISION'!$A$1:$KZ$3000,$C73,11+3*MIN(O$3,$D$2-1)))))</f>
        <v/>
      </c>
      <c r="P73" s="121">
        <f>IF(OR($C73="",$B$2="",$D$2=0),0,IF(P$3&lt;0,0,N(INDEX('CURVA PREVISION'!$A$1:$KZ$3000,$C73,11+3*MIN(P$3,$D$2-1)))))</f>
        <v/>
      </c>
      <c r="Q73" s="121">
        <f>IF(OR($C73="",$B$2="",$D$2=0),0,IF(Q$3&lt;0,0,N(INDEX('CURVA PREVISION'!$A$1:$KZ$3000,$C73,11+3*MIN(Q$3,$D$2-1)))))</f>
        <v/>
      </c>
      <c r="R73" s="121">
        <f>IF(OR($C73="",$B$2="",$D$2=0),0,IF(R$3&lt;0,0,N(INDEX('CURVA PREVISION'!$A$1:$KZ$3000,$C73,11+3*MIN(R$3,$D$2-1)))))</f>
        <v/>
      </c>
      <c r="S73" s="121">
        <f>IF(OR($C73="",$B$2="",$D$2=0),0,IF(S$3&lt;0,0,N(INDEX('CURVA PREVISION'!$A$1:$KZ$3000,$C73,11+3*MIN(S$3,$D$2-1)))))</f>
        <v/>
      </c>
      <c r="T73" s="121">
        <f>IF(OR($C73="",$B$2="",$D$2=0),0,IF(T$3&lt;0,0,N(INDEX('CURVA PREVISION'!$A$1:$KZ$3000,$C73,11+3*MIN(T$3,$D$2-1)))))</f>
        <v/>
      </c>
      <c r="U73" s="121">
        <f>IF(OR($C73="",$B$2="",$D$2=0),0,IF(U$3&lt;0,0,N(INDEX('CURVA PREVISION'!$A$1:$KZ$3000,$C73,11+3*MIN(U$3,$D$2-1)))))</f>
        <v/>
      </c>
      <c r="V73" s="121">
        <f>IF(OR($C73="",$B$2="",$D$2=0),0,IF(V$3&lt;0,0,N(INDEX('CURVA PREVISION'!$A$1:$KZ$3000,$C73,11+3*MIN(V$3,$D$2-1)))))</f>
        <v/>
      </c>
      <c r="W73" s="121">
        <f>IF(OR($C73="",$B$2="",$D$2=0),0,IF(W$3&lt;0,0,N(INDEX('CURVA PREVISION'!$A$1:$KZ$3000,$C73,11+3*MIN(W$3,$D$2-1)))))</f>
        <v/>
      </c>
      <c r="X73" s="121">
        <f>IF(OR($C73="",$B$2="",$D$2=0),0,IF(X$3&lt;0,0,N(INDEX('CURVA PREVISION'!$A$1:$KZ$3000,$C73,11+3*MIN(X$3,$D$2-1)))))</f>
        <v/>
      </c>
      <c r="Y73" s="121">
        <f>IF(OR($C73="",$B$2="",$D$2=0),0,IF(Y$3&lt;0,0,N(INDEX('CURVA PREVISION'!$A$1:$KZ$3000,$C73,11+3*MIN(Y$3,$D$2-1)))))</f>
        <v/>
      </c>
      <c r="Z73" s="121">
        <f>IF(OR($C73="",$B$2="",$D$2=0),0,IF(Z$3&lt;0,0,N(INDEX('CURVA PREVISION'!$A$1:$KZ$3000,$C73,11+3*MIN(Z$3,$D$2-1)))))</f>
        <v/>
      </c>
      <c r="AA73" s="121">
        <f>IF(OR($C73="",$B$2="",$D$2=0),0,IF(AA$3&lt;0,0,N(INDEX('CURVA PREVISION'!$A$1:$KZ$3000,$C73,11+3*MIN(AA$3,$D$2-1)))))</f>
        <v/>
      </c>
      <c r="AB73" s="121">
        <f>IF(OR($C73="",$B$2="",$D$2=0),0,IF(AB$3&lt;0,0,N(INDEX('CURVA PREVISION'!$A$1:$KZ$3000,$C73,11+3*MIN(AB$3,$D$2-1)))))</f>
        <v/>
      </c>
      <c r="AC73" s="121">
        <f>IF(OR($C73="",$B$2="",$D$2=0),0,IF(AC$3&lt;0,0,N(INDEX('CURVA PREVISION'!$A$1:$KZ$3000,$C73,11+3*MIN(AC$3,$D$2-1)))))</f>
        <v/>
      </c>
      <c r="AD73" s="121">
        <f>IF(OR($C73="",$B$2="",$D$2=0),0,IF(AD$3&lt;0,0,N(INDEX('CURVA PREVISION'!$A$1:$KZ$3000,$C73,11+3*MIN(AD$3,$D$2-1)))))</f>
        <v/>
      </c>
      <c r="AE73" s="121">
        <f>IF(OR($C73="",$B$2="",$D$2=0),0,IF(AE$3&lt;0,0,N(INDEX('CURVA PREVISION'!$A$1:$KZ$3000,$C73,11+3*MIN(AE$3,$D$2-1)))))</f>
        <v/>
      </c>
      <c r="AF73" s="121">
        <f>IF(OR($C73="",$B$2="",$D$2=0),0,IF(AF$3&lt;0,0,N(INDEX('CURVA PREVISION'!$A$1:$KZ$3000,$C73,11+3*MIN(AF$3,$D$2-1)))))</f>
        <v/>
      </c>
      <c r="AG73" s="121">
        <f>IF(OR($C73="",$B$2="",$D$2=0),0,IF(AG$3&lt;0,0,N(INDEX('CURVA PREVISION'!$A$1:$KZ$3000,$C73,11+3*MIN(AG$3,$D$2-1)))))</f>
        <v/>
      </c>
      <c r="AH73" s="121">
        <f>IF(OR($C73="",$B$2="",$D$2=0),0,IF(AH$3&lt;0,0,N(INDEX('CURVA PREVISION'!$A$1:$KZ$3000,$C73,11+3*MIN(AH$3,$D$2-1)))))</f>
        <v/>
      </c>
      <c r="AI73" s="121">
        <f>IF(OR($C73="",$B$2="",$D$2=0),0,IF(AI$3&lt;0,0,N(INDEX('CURVA PREVISION'!$A$1:$KZ$3000,$C73,11+3*MIN(AI$3,$D$2-1)))))</f>
        <v/>
      </c>
      <c r="AJ73" s="121">
        <f>IF(OR($C73="",$B$2="",$D$2=0),0,IF(AJ$3&lt;0,0,N(INDEX('CURVA PREVISION'!$A$1:$KZ$3000,$C73,11+3*MIN(AJ$3,$D$2-1)))))</f>
        <v/>
      </c>
      <c r="AK73" s="121">
        <f>IF(OR($C73="",$B$2="",$D$2=0),0,IF(AK$3&lt;0,0,N(INDEX('CURVA PREVISION'!$A$1:$KZ$3000,$C73,11+3*MIN(AK$3,$D$2-1)))))</f>
        <v/>
      </c>
      <c r="AL73" s="121">
        <f>IF(OR($C73="",$B$2="",$D$2=0),0,IF(AL$3&lt;0,0,N(INDEX('CURVA PREVISION'!$A$1:$KZ$3000,$C73,11+3*MIN(AL$3,$D$2-1)))))</f>
        <v/>
      </c>
      <c r="AM73" s="121">
        <f>IF(OR($C73="",$B$2="",$D$2=0),0,IF(AM$3&lt;0,0,N(INDEX('CURVA PREVISION'!$A$1:$KZ$3000,$C73,11+3*MIN(AM$3,$D$2-1)))))</f>
        <v/>
      </c>
      <c r="AN73" s="121">
        <f>IF(OR($C73="",$B$2="",$D$2=0),0,IF(AN$3&lt;0,0,N(INDEX('CURVA PREVISION'!$A$1:$KZ$3000,$C73,11+3*MIN(AN$3,$D$2-1)))))</f>
        <v/>
      </c>
      <c r="AO73" s="121">
        <f>IF(OR($C73="",$B$2="",$D$2=0),0,IF(AO$3&lt;0,0,N(INDEX('CURVA PREVISION'!$A$1:$KZ$3000,$C73,11+3*MIN(AO$3,$D$2-1)))))</f>
        <v/>
      </c>
      <c r="AP73" s="121">
        <f>IF(OR($C73="",$B$2="",$D$2=0),0,IF(AP$3&lt;0,0,N(INDEX('CURVA PREVISION'!$A$1:$KZ$3000,$C73,11+3*MIN(AP$3,$D$2-1)))))</f>
        <v/>
      </c>
      <c r="AQ73" s="121">
        <f>IF(OR($C73="",$B$2="",$D$2=0),0,IF(AQ$3&lt;0,0,N(INDEX('CURVA PREVISION'!$A$1:$KZ$3000,$C73,11+3*MIN(AQ$3,$D$2-1)))))</f>
        <v/>
      </c>
      <c r="AR73" s="121">
        <f>IF(OR($C73="",$B$2="",$D$2=0),0,IF(AR$3&lt;0,0,N(INDEX('CURVA PREVISION'!$A$1:$KZ$3000,$C73,11+3*MIN(AR$3,$D$2-1)))))</f>
        <v/>
      </c>
      <c r="AS73" s="121">
        <f>IF(OR($C73="",$B$2="",$D$2=0),0,IF(AS$3&lt;0,0,N(INDEX('CURVA PREVISION'!$A$1:$KZ$3000,$C73,11+3*MIN(AS$3,$D$2-1)))))</f>
        <v/>
      </c>
      <c r="AT73" s="121">
        <f>IF(OR($C73="",$B$2="",$D$2=0),0,IF(AT$3&lt;0,0,N(INDEX('CURVA PREVISION'!$A$1:$KZ$3000,$C73,11+3*MIN(AT$3,$D$2-1)))))</f>
        <v/>
      </c>
      <c r="AU73" s="121">
        <f>IF(OR($C73="",$B$2="",$D$2=0),0,IF(AU$3&lt;0,0,N(INDEX('CURVA PREVISION'!$A$1:$KZ$3000,$C73,11+3*MIN(AU$3,$D$2-1)))))</f>
        <v/>
      </c>
      <c r="AV73" s="121">
        <f>IF(OR($C73="",$B$2="",$D$2=0),0,IF(AV$3&lt;0,0,N(INDEX('CURVA PREVISION'!$A$1:$KZ$3000,$C73,11+3*MIN(AV$3,$D$2-1)))))</f>
        <v/>
      </c>
      <c r="AW73" s="121">
        <f>IF(OR($C73="",$B$2="",$D$2=0),0,IF(AW$3&lt;0,0,N(INDEX('CURVA PREVISION'!$A$1:$KZ$3000,$C73,11+3*MIN(AW$3,$D$2-1)))))</f>
        <v/>
      </c>
      <c r="AX73" s="121">
        <f>IF(OR($C73="",$B$2="",$D$2=0),0,IF(AX$3&lt;0,0,N(INDEX('CURVA PREVISION'!$A$1:$KZ$3000,$C73,11+3*MIN(AX$3,$D$2-1)))))</f>
        <v/>
      </c>
      <c r="AY73" s="121">
        <f>IF(OR($C73="",$B$2="",$D$2=0),0,IF(AY$3&lt;0,0,N(INDEX('CURVA PREVISION'!$A$1:$KZ$3000,$C73,11+3*MIN(AY$3,$D$2-1)))))</f>
        <v/>
      </c>
      <c r="AZ73" s="121">
        <f>IF(OR($C73="",$B$2="",$D$2=0),0,IF(AZ$3&lt;0,0,N(INDEX('CURVA PREVISION'!$A$1:$KZ$3000,$C73,11+3*MIN(AZ$3,$D$2-1)))))</f>
        <v/>
      </c>
      <c r="BA73" s="121">
        <f>IF(OR($C73="",$B$2="",$D$2=0),0,IF(BA$3&lt;0,0,N(INDEX('CURVA PREVISION'!$A$1:$KZ$3000,$C73,11+3*MIN(BA$3,$D$2-1)))))</f>
        <v/>
      </c>
      <c r="BB73" s="121">
        <f>IF(OR($C73="",$B$2="",$D$2=0),0,IF(BB$3&lt;0,0,N(INDEX('CURVA PREVISION'!$A$1:$KZ$3000,$C73,11+3*MIN(BB$3,$D$2-1)))))</f>
        <v/>
      </c>
      <c r="BC73" s="121">
        <f>IF(OR($C73="",$B$2="",$D$2=0),0,IF(BC$3&lt;0,0,N(INDEX('CURVA PREVISION'!$A$1:$KZ$3000,$C73,11+3*MIN(BC$3,$D$2-1)))))</f>
        <v/>
      </c>
      <c r="BD73" s="121">
        <f>IF(OR($C73="",$B$2="",$D$2=0),0,IF(BD$3&lt;0,0,N(INDEX('CURVA PREVISION'!$A$1:$KZ$3000,$C73,11+3*MIN(BD$3,$D$2-1)))))</f>
        <v/>
      </c>
      <c r="BE73" s="121">
        <f>IF(OR($C73="",$B$2="",$D$2=0),0,IF(BE$3&lt;0,0,N(INDEX('CURVA PREVISION'!$A$1:$KZ$3000,$C73,11+3*MIN(BE$3,$D$2-1)))))</f>
        <v/>
      </c>
      <c r="BF73" s="121">
        <f>IF(OR($C73="",$B$2="",$D$2=0),0,IF(BF$3&lt;0,0,N(INDEX('CURVA PREVISION'!$A$1:$KZ$3000,$C73,11+3*MIN(BF$3,$D$2-1)))))</f>
        <v/>
      </c>
      <c r="BG73" s="121">
        <f>IF(OR($C73="",$B$2="",$D$2=0),0,IF(BG$3&lt;0,0,N(INDEX('CURVA PREVISION'!$A$1:$KZ$3000,$C73,11+3*MIN(BG$3,$D$2-1)))))</f>
        <v/>
      </c>
      <c r="BH73" s="121">
        <f>IF(OR($C73="",$B$2="",$D$2=0),0,IF(BH$3&lt;0,0,N(INDEX('CURVA PREVISION'!$A$1:$KZ$3000,$C73,11+3*MIN(BH$3,$D$2-1)))))</f>
        <v/>
      </c>
      <c r="BI73" s="121">
        <f>IF(OR($C73="",$B$2="",$D$2=0),0,IF(BI$3&lt;0,0,N(INDEX('CURVA PREVISION'!$A$1:$KZ$3000,$C73,11+3*MIN(BI$3,$D$2-1)))))</f>
        <v/>
      </c>
      <c r="BJ73" s="121">
        <f>IF(OR($C73="",$B$2="",$D$2=0),0,IF(BJ$3&lt;0,0,N(INDEX('CURVA PREVISION'!$A$1:$KZ$3000,$C73,11+3*MIN(BJ$3,$D$2-1)))))</f>
        <v/>
      </c>
      <c r="BK73" s="121">
        <f>IF(OR($C73="",$B$2="",$D$2=0),0,IF(BK$3&lt;0,0,N(INDEX('CURVA PREVISION'!$A$1:$KZ$3000,$C73,11+3*MIN(BK$3,$D$2-1)))))</f>
        <v/>
      </c>
      <c r="BL73" s="121">
        <f>IF(OR($C73="",$B$2="",$D$2=0),0,IF(BL$3&lt;0,0,N(INDEX('CURVA PREVISION'!$A$1:$KZ$3000,$C73,11+3*MIN(BL$3,$D$2-1)))))</f>
        <v/>
      </c>
      <c r="BM73" s="121">
        <f>IF(OR($C73="",$B$2="",$D$2=0),0,IF(BM$3&lt;0,0,N(INDEX('CURVA PREVISION'!$A$1:$KZ$3000,$C73,11+3*MIN(BM$3,$D$2-1)))))</f>
        <v/>
      </c>
      <c r="BN73" s="121">
        <f>IF(OR($C73="",$B$2="",$D$2=0),0,IF(BN$3&lt;0,0,N(INDEX('CURVA PREVISION'!$A$1:$KZ$3000,$C73,11+3*MIN(BN$3,$D$2-1)))))</f>
        <v/>
      </c>
      <c r="BO73" s="121">
        <f>IF(OR($C73="",$B$2="",$D$2=0),0,IF(BO$3&lt;0,0,N(INDEX('CURVA PREVISION'!$A$1:$KZ$3000,$C73,11+3*MIN(BO$3,$D$2-1)))))</f>
        <v/>
      </c>
      <c r="BP73" s="121">
        <f>IF(OR($C73="",$B$2="",$D$2=0),0,IF(BP$3&lt;0,0,N(INDEX('CURVA PREVISION'!$A$1:$KZ$3000,$C73,11+3*MIN(BP$3,$D$2-1)))))</f>
        <v/>
      </c>
      <c r="BQ73" s="121">
        <f>IF(OR($C73="",$B$2="",$D$2=0),0,IF(BQ$3&lt;0,0,N(INDEX('CURVA PREVISION'!$A$1:$KZ$3000,$C73,11+3*MIN(BQ$3,$D$2-1)))))</f>
        <v/>
      </c>
      <c r="BR73" s="121">
        <f>IF(OR($C73="",$B$2="",$D$2=0),0,IF(BR$3&lt;0,0,N(INDEX('CURVA PREVISION'!$A$1:$KZ$3000,$C73,11+3*MIN(BR$3,$D$2-1)))))</f>
        <v/>
      </c>
      <c r="BS73" s="121">
        <f>IF(OR($C73="",$B$2="",$D$2=0),0,IF(BS$3&lt;0,0,N(INDEX('CURVA PREVISION'!$A$1:$KZ$3000,$C73,11+3*MIN(BS$3,$D$2-1)))))</f>
        <v/>
      </c>
      <c r="BT73" s="121">
        <f>IF(OR($C73="",$B$2="",$D$2=0),0,IF(BT$3&lt;0,0,N(INDEX('CURVA PREVISION'!$A$1:$KZ$3000,$C73,11+3*MIN(BT$3,$D$2-1)))))</f>
        <v/>
      </c>
      <c r="BU73" s="121">
        <f>IF(OR($C73="",$B$2="",$D$2=0),0,IF(BU$3&lt;0,0,N(INDEX('CURVA PREVISION'!$A$1:$KZ$3000,$C73,11+3*MIN(BU$3,$D$2-1)))))</f>
        <v/>
      </c>
      <c r="BV73" s="121">
        <f>IF(OR($C73="",$B$2="",$D$2=0),0,IF(BV$3&lt;0,0,N(INDEX('CURVA PREVISION'!$A$1:$KZ$3000,$C73,11+3*MIN(BV$3,$D$2-1)))))</f>
        <v/>
      </c>
      <c r="BW73" s="121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8">
        <f>IFERROR(MATCH(A74,'CURVA PREVISION'!$B$1:$B$3000,0),"")</f>
        <v/>
      </c>
      <c r="D74" s="121">
        <f>IF(OR($C74="",$B$2="",$D$2=0),0,IF(D$3&lt;0,0,N(INDEX('CURVA PREVISION'!$A$1:$KZ$3000,$C74,11+3*MIN(D$3,$D$2-1)))))</f>
        <v/>
      </c>
      <c r="E74" s="121">
        <f>IF(OR($C74="",$B$2="",$D$2=0),0,IF(E$3&lt;0,0,N(INDEX('CURVA PREVISION'!$A$1:$KZ$3000,$C74,11+3*MIN(E$3,$D$2-1)))))</f>
        <v/>
      </c>
      <c r="F74" s="121">
        <f>IF(OR($C74="",$B$2="",$D$2=0),0,IF(F$3&lt;0,0,N(INDEX('CURVA PREVISION'!$A$1:$KZ$3000,$C74,11+3*MIN(F$3,$D$2-1)))))</f>
        <v/>
      </c>
      <c r="G74" s="121">
        <f>IF(OR($C74="",$B$2="",$D$2=0),0,IF(G$3&lt;0,0,N(INDEX('CURVA PREVISION'!$A$1:$KZ$3000,$C74,11+3*MIN(G$3,$D$2-1)))))</f>
        <v/>
      </c>
      <c r="H74" s="121">
        <f>IF(OR($C74="",$B$2="",$D$2=0),0,IF(H$3&lt;0,0,N(INDEX('CURVA PREVISION'!$A$1:$KZ$3000,$C74,11+3*MIN(H$3,$D$2-1)))))</f>
        <v/>
      </c>
      <c r="I74" s="121">
        <f>IF(OR($C74="",$B$2="",$D$2=0),0,IF(I$3&lt;0,0,N(INDEX('CURVA PREVISION'!$A$1:$KZ$3000,$C74,11+3*MIN(I$3,$D$2-1)))))</f>
        <v/>
      </c>
      <c r="J74" s="121">
        <f>IF(OR($C74="",$B$2="",$D$2=0),0,IF(J$3&lt;0,0,N(INDEX('CURVA PREVISION'!$A$1:$KZ$3000,$C74,11+3*MIN(J$3,$D$2-1)))))</f>
        <v/>
      </c>
      <c r="K74" s="121">
        <f>IF(OR($C74="",$B$2="",$D$2=0),0,IF(K$3&lt;0,0,N(INDEX('CURVA PREVISION'!$A$1:$KZ$3000,$C74,11+3*MIN(K$3,$D$2-1)))))</f>
        <v/>
      </c>
      <c r="L74" s="121">
        <f>IF(OR($C74="",$B$2="",$D$2=0),0,IF(L$3&lt;0,0,N(INDEX('CURVA PREVISION'!$A$1:$KZ$3000,$C74,11+3*MIN(L$3,$D$2-1)))))</f>
        <v/>
      </c>
      <c r="M74" s="121">
        <f>IF(OR($C74="",$B$2="",$D$2=0),0,IF(M$3&lt;0,0,N(INDEX('CURVA PREVISION'!$A$1:$KZ$3000,$C74,11+3*MIN(M$3,$D$2-1)))))</f>
        <v/>
      </c>
      <c r="N74" s="121">
        <f>IF(OR($C74="",$B$2="",$D$2=0),0,IF(N$3&lt;0,0,N(INDEX('CURVA PREVISION'!$A$1:$KZ$3000,$C74,11+3*MIN(N$3,$D$2-1)))))</f>
        <v/>
      </c>
      <c r="O74" s="121">
        <f>IF(OR($C74="",$B$2="",$D$2=0),0,IF(O$3&lt;0,0,N(INDEX('CURVA PREVISION'!$A$1:$KZ$3000,$C74,11+3*MIN(O$3,$D$2-1)))))</f>
        <v/>
      </c>
      <c r="P74" s="121">
        <f>IF(OR($C74="",$B$2="",$D$2=0),0,IF(P$3&lt;0,0,N(INDEX('CURVA PREVISION'!$A$1:$KZ$3000,$C74,11+3*MIN(P$3,$D$2-1)))))</f>
        <v/>
      </c>
      <c r="Q74" s="121">
        <f>IF(OR($C74="",$B$2="",$D$2=0),0,IF(Q$3&lt;0,0,N(INDEX('CURVA PREVISION'!$A$1:$KZ$3000,$C74,11+3*MIN(Q$3,$D$2-1)))))</f>
        <v/>
      </c>
      <c r="R74" s="121">
        <f>IF(OR($C74="",$B$2="",$D$2=0),0,IF(R$3&lt;0,0,N(INDEX('CURVA PREVISION'!$A$1:$KZ$3000,$C74,11+3*MIN(R$3,$D$2-1)))))</f>
        <v/>
      </c>
      <c r="S74" s="121">
        <f>IF(OR($C74="",$B$2="",$D$2=0),0,IF(S$3&lt;0,0,N(INDEX('CURVA PREVISION'!$A$1:$KZ$3000,$C74,11+3*MIN(S$3,$D$2-1)))))</f>
        <v/>
      </c>
      <c r="T74" s="121">
        <f>IF(OR($C74="",$B$2="",$D$2=0),0,IF(T$3&lt;0,0,N(INDEX('CURVA PREVISION'!$A$1:$KZ$3000,$C74,11+3*MIN(T$3,$D$2-1)))))</f>
        <v/>
      </c>
      <c r="U74" s="121">
        <f>IF(OR($C74="",$B$2="",$D$2=0),0,IF(U$3&lt;0,0,N(INDEX('CURVA PREVISION'!$A$1:$KZ$3000,$C74,11+3*MIN(U$3,$D$2-1)))))</f>
        <v/>
      </c>
      <c r="V74" s="121">
        <f>IF(OR($C74="",$B$2="",$D$2=0),0,IF(V$3&lt;0,0,N(INDEX('CURVA PREVISION'!$A$1:$KZ$3000,$C74,11+3*MIN(V$3,$D$2-1)))))</f>
        <v/>
      </c>
      <c r="W74" s="121">
        <f>IF(OR($C74="",$B$2="",$D$2=0),0,IF(W$3&lt;0,0,N(INDEX('CURVA PREVISION'!$A$1:$KZ$3000,$C74,11+3*MIN(W$3,$D$2-1)))))</f>
        <v/>
      </c>
      <c r="X74" s="121">
        <f>IF(OR($C74="",$B$2="",$D$2=0),0,IF(X$3&lt;0,0,N(INDEX('CURVA PREVISION'!$A$1:$KZ$3000,$C74,11+3*MIN(X$3,$D$2-1)))))</f>
        <v/>
      </c>
      <c r="Y74" s="121">
        <f>IF(OR($C74="",$B$2="",$D$2=0),0,IF(Y$3&lt;0,0,N(INDEX('CURVA PREVISION'!$A$1:$KZ$3000,$C74,11+3*MIN(Y$3,$D$2-1)))))</f>
        <v/>
      </c>
      <c r="Z74" s="121">
        <f>IF(OR($C74="",$B$2="",$D$2=0),0,IF(Z$3&lt;0,0,N(INDEX('CURVA PREVISION'!$A$1:$KZ$3000,$C74,11+3*MIN(Z$3,$D$2-1)))))</f>
        <v/>
      </c>
      <c r="AA74" s="121">
        <f>IF(OR($C74="",$B$2="",$D$2=0),0,IF(AA$3&lt;0,0,N(INDEX('CURVA PREVISION'!$A$1:$KZ$3000,$C74,11+3*MIN(AA$3,$D$2-1)))))</f>
        <v/>
      </c>
      <c r="AB74" s="121">
        <f>IF(OR($C74="",$B$2="",$D$2=0),0,IF(AB$3&lt;0,0,N(INDEX('CURVA PREVISION'!$A$1:$KZ$3000,$C74,11+3*MIN(AB$3,$D$2-1)))))</f>
        <v/>
      </c>
      <c r="AC74" s="121">
        <f>IF(OR($C74="",$B$2="",$D$2=0),0,IF(AC$3&lt;0,0,N(INDEX('CURVA PREVISION'!$A$1:$KZ$3000,$C74,11+3*MIN(AC$3,$D$2-1)))))</f>
        <v/>
      </c>
      <c r="AD74" s="121">
        <f>IF(OR($C74="",$B$2="",$D$2=0),0,IF(AD$3&lt;0,0,N(INDEX('CURVA PREVISION'!$A$1:$KZ$3000,$C74,11+3*MIN(AD$3,$D$2-1)))))</f>
        <v/>
      </c>
      <c r="AE74" s="121">
        <f>IF(OR($C74="",$B$2="",$D$2=0),0,IF(AE$3&lt;0,0,N(INDEX('CURVA PREVISION'!$A$1:$KZ$3000,$C74,11+3*MIN(AE$3,$D$2-1)))))</f>
        <v/>
      </c>
      <c r="AF74" s="121">
        <f>IF(OR($C74="",$B$2="",$D$2=0),0,IF(AF$3&lt;0,0,N(INDEX('CURVA PREVISION'!$A$1:$KZ$3000,$C74,11+3*MIN(AF$3,$D$2-1)))))</f>
        <v/>
      </c>
      <c r="AG74" s="121">
        <f>IF(OR($C74="",$B$2="",$D$2=0),0,IF(AG$3&lt;0,0,N(INDEX('CURVA PREVISION'!$A$1:$KZ$3000,$C74,11+3*MIN(AG$3,$D$2-1)))))</f>
        <v/>
      </c>
      <c r="AH74" s="121">
        <f>IF(OR($C74="",$B$2="",$D$2=0),0,IF(AH$3&lt;0,0,N(INDEX('CURVA PREVISION'!$A$1:$KZ$3000,$C74,11+3*MIN(AH$3,$D$2-1)))))</f>
        <v/>
      </c>
      <c r="AI74" s="121">
        <f>IF(OR($C74="",$B$2="",$D$2=0),0,IF(AI$3&lt;0,0,N(INDEX('CURVA PREVISION'!$A$1:$KZ$3000,$C74,11+3*MIN(AI$3,$D$2-1)))))</f>
        <v/>
      </c>
      <c r="AJ74" s="121">
        <f>IF(OR($C74="",$B$2="",$D$2=0),0,IF(AJ$3&lt;0,0,N(INDEX('CURVA PREVISION'!$A$1:$KZ$3000,$C74,11+3*MIN(AJ$3,$D$2-1)))))</f>
        <v/>
      </c>
      <c r="AK74" s="121">
        <f>IF(OR($C74="",$B$2="",$D$2=0),0,IF(AK$3&lt;0,0,N(INDEX('CURVA PREVISION'!$A$1:$KZ$3000,$C74,11+3*MIN(AK$3,$D$2-1)))))</f>
        <v/>
      </c>
      <c r="AL74" s="121">
        <f>IF(OR($C74="",$B$2="",$D$2=0),0,IF(AL$3&lt;0,0,N(INDEX('CURVA PREVISION'!$A$1:$KZ$3000,$C74,11+3*MIN(AL$3,$D$2-1)))))</f>
        <v/>
      </c>
      <c r="AM74" s="121">
        <f>IF(OR($C74="",$B$2="",$D$2=0),0,IF(AM$3&lt;0,0,N(INDEX('CURVA PREVISION'!$A$1:$KZ$3000,$C74,11+3*MIN(AM$3,$D$2-1)))))</f>
        <v/>
      </c>
      <c r="AN74" s="121">
        <f>IF(OR($C74="",$B$2="",$D$2=0),0,IF(AN$3&lt;0,0,N(INDEX('CURVA PREVISION'!$A$1:$KZ$3000,$C74,11+3*MIN(AN$3,$D$2-1)))))</f>
        <v/>
      </c>
      <c r="AO74" s="121">
        <f>IF(OR($C74="",$B$2="",$D$2=0),0,IF(AO$3&lt;0,0,N(INDEX('CURVA PREVISION'!$A$1:$KZ$3000,$C74,11+3*MIN(AO$3,$D$2-1)))))</f>
        <v/>
      </c>
      <c r="AP74" s="121">
        <f>IF(OR($C74="",$B$2="",$D$2=0),0,IF(AP$3&lt;0,0,N(INDEX('CURVA PREVISION'!$A$1:$KZ$3000,$C74,11+3*MIN(AP$3,$D$2-1)))))</f>
        <v/>
      </c>
      <c r="AQ74" s="121">
        <f>IF(OR($C74="",$B$2="",$D$2=0),0,IF(AQ$3&lt;0,0,N(INDEX('CURVA PREVISION'!$A$1:$KZ$3000,$C74,11+3*MIN(AQ$3,$D$2-1)))))</f>
        <v/>
      </c>
      <c r="AR74" s="121">
        <f>IF(OR($C74="",$B$2="",$D$2=0),0,IF(AR$3&lt;0,0,N(INDEX('CURVA PREVISION'!$A$1:$KZ$3000,$C74,11+3*MIN(AR$3,$D$2-1)))))</f>
        <v/>
      </c>
      <c r="AS74" s="121">
        <f>IF(OR($C74="",$B$2="",$D$2=0),0,IF(AS$3&lt;0,0,N(INDEX('CURVA PREVISION'!$A$1:$KZ$3000,$C74,11+3*MIN(AS$3,$D$2-1)))))</f>
        <v/>
      </c>
      <c r="AT74" s="121">
        <f>IF(OR($C74="",$B$2="",$D$2=0),0,IF(AT$3&lt;0,0,N(INDEX('CURVA PREVISION'!$A$1:$KZ$3000,$C74,11+3*MIN(AT$3,$D$2-1)))))</f>
        <v/>
      </c>
      <c r="AU74" s="121">
        <f>IF(OR($C74="",$B$2="",$D$2=0),0,IF(AU$3&lt;0,0,N(INDEX('CURVA PREVISION'!$A$1:$KZ$3000,$C74,11+3*MIN(AU$3,$D$2-1)))))</f>
        <v/>
      </c>
      <c r="AV74" s="121">
        <f>IF(OR($C74="",$B$2="",$D$2=0),0,IF(AV$3&lt;0,0,N(INDEX('CURVA PREVISION'!$A$1:$KZ$3000,$C74,11+3*MIN(AV$3,$D$2-1)))))</f>
        <v/>
      </c>
      <c r="AW74" s="121">
        <f>IF(OR($C74="",$B$2="",$D$2=0),0,IF(AW$3&lt;0,0,N(INDEX('CURVA PREVISION'!$A$1:$KZ$3000,$C74,11+3*MIN(AW$3,$D$2-1)))))</f>
        <v/>
      </c>
      <c r="AX74" s="121">
        <f>IF(OR($C74="",$B$2="",$D$2=0),0,IF(AX$3&lt;0,0,N(INDEX('CURVA PREVISION'!$A$1:$KZ$3000,$C74,11+3*MIN(AX$3,$D$2-1)))))</f>
        <v/>
      </c>
      <c r="AY74" s="121">
        <f>IF(OR($C74="",$B$2="",$D$2=0),0,IF(AY$3&lt;0,0,N(INDEX('CURVA PREVISION'!$A$1:$KZ$3000,$C74,11+3*MIN(AY$3,$D$2-1)))))</f>
        <v/>
      </c>
      <c r="AZ74" s="121">
        <f>IF(OR($C74="",$B$2="",$D$2=0),0,IF(AZ$3&lt;0,0,N(INDEX('CURVA PREVISION'!$A$1:$KZ$3000,$C74,11+3*MIN(AZ$3,$D$2-1)))))</f>
        <v/>
      </c>
      <c r="BA74" s="121">
        <f>IF(OR($C74="",$B$2="",$D$2=0),0,IF(BA$3&lt;0,0,N(INDEX('CURVA PREVISION'!$A$1:$KZ$3000,$C74,11+3*MIN(BA$3,$D$2-1)))))</f>
        <v/>
      </c>
      <c r="BB74" s="121">
        <f>IF(OR($C74="",$B$2="",$D$2=0),0,IF(BB$3&lt;0,0,N(INDEX('CURVA PREVISION'!$A$1:$KZ$3000,$C74,11+3*MIN(BB$3,$D$2-1)))))</f>
        <v/>
      </c>
      <c r="BC74" s="121">
        <f>IF(OR($C74="",$B$2="",$D$2=0),0,IF(BC$3&lt;0,0,N(INDEX('CURVA PREVISION'!$A$1:$KZ$3000,$C74,11+3*MIN(BC$3,$D$2-1)))))</f>
        <v/>
      </c>
      <c r="BD74" s="121">
        <f>IF(OR($C74="",$B$2="",$D$2=0),0,IF(BD$3&lt;0,0,N(INDEX('CURVA PREVISION'!$A$1:$KZ$3000,$C74,11+3*MIN(BD$3,$D$2-1)))))</f>
        <v/>
      </c>
      <c r="BE74" s="121">
        <f>IF(OR($C74="",$B$2="",$D$2=0),0,IF(BE$3&lt;0,0,N(INDEX('CURVA PREVISION'!$A$1:$KZ$3000,$C74,11+3*MIN(BE$3,$D$2-1)))))</f>
        <v/>
      </c>
      <c r="BF74" s="121">
        <f>IF(OR($C74="",$B$2="",$D$2=0),0,IF(BF$3&lt;0,0,N(INDEX('CURVA PREVISION'!$A$1:$KZ$3000,$C74,11+3*MIN(BF$3,$D$2-1)))))</f>
        <v/>
      </c>
      <c r="BG74" s="121">
        <f>IF(OR($C74="",$B$2="",$D$2=0),0,IF(BG$3&lt;0,0,N(INDEX('CURVA PREVISION'!$A$1:$KZ$3000,$C74,11+3*MIN(BG$3,$D$2-1)))))</f>
        <v/>
      </c>
      <c r="BH74" s="121">
        <f>IF(OR($C74="",$B$2="",$D$2=0),0,IF(BH$3&lt;0,0,N(INDEX('CURVA PREVISION'!$A$1:$KZ$3000,$C74,11+3*MIN(BH$3,$D$2-1)))))</f>
        <v/>
      </c>
      <c r="BI74" s="121">
        <f>IF(OR($C74="",$B$2="",$D$2=0),0,IF(BI$3&lt;0,0,N(INDEX('CURVA PREVISION'!$A$1:$KZ$3000,$C74,11+3*MIN(BI$3,$D$2-1)))))</f>
        <v/>
      </c>
      <c r="BJ74" s="121">
        <f>IF(OR($C74="",$B$2="",$D$2=0),0,IF(BJ$3&lt;0,0,N(INDEX('CURVA PREVISION'!$A$1:$KZ$3000,$C74,11+3*MIN(BJ$3,$D$2-1)))))</f>
        <v/>
      </c>
      <c r="BK74" s="121">
        <f>IF(OR($C74="",$B$2="",$D$2=0),0,IF(BK$3&lt;0,0,N(INDEX('CURVA PREVISION'!$A$1:$KZ$3000,$C74,11+3*MIN(BK$3,$D$2-1)))))</f>
        <v/>
      </c>
      <c r="BL74" s="121">
        <f>IF(OR($C74="",$B$2="",$D$2=0),0,IF(BL$3&lt;0,0,N(INDEX('CURVA PREVISION'!$A$1:$KZ$3000,$C74,11+3*MIN(BL$3,$D$2-1)))))</f>
        <v/>
      </c>
      <c r="BM74" s="121">
        <f>IF(OR($C74="",$B$2="",$D$2=0),0,IF(BM$3&lt;0,0,N(INDEX('CURVA PREVISION'!$A$1:$KZ$3000,$C74,11+3*MIN(BM$3,$D$2-1)))))</f>
        <v/>
      </c>
      <c r="BN74" s="121">
        <f>IF(OR($C74="",$B$2="",$D$2=0),0,IF(BN$3&lt;0,0,N(INDEX('CURVA PREVISION'!$A$1:$KZ$3000,$C74,11+3*MIN(BN$3,$D$2-1)))))</f>
        <v/>
      </c>
      <c r="BO74" s="121">
        <f>IF(OR($C74="",$B$2="",$D$2=0),0,IF(BO$3&lt;0,0,N(INDEX('CURVA PREVISION'!$A$1:$KZ$3000,$C74,11+3*MIN(BO$3,$D$2-1)))))</f>
        <v/>
      </c>
      <c r="BP74" s="121">
        <f>IF(OR($C74="",$B$2="",$D$2=0),0,IF(BP$3&lt;0,0,N(INDEX('CURVA PREVISION'!$A$1:$KZ$3000,$C74,11+3*MIN(BP$3,$D$2-1)))))</f>
        <v/>
      </c>
      <c r="BQ74" s="121">
        <f>IF(OR($C74="",$B$2="",$D$2=0),0,IF(BQ$3&lt;0,0,N(INDEX('CURVA PREVISION'!$A$1:$KZ$3000,$C74,11+3*MIN(BQ$3,$D$2-1)))))</f>
        <v/>
      </c>
      <c r="BR74" s="121">
        <f>IF(OR($C74="",$B$2="",$D$2=0),0,IF(BR$3&lt;0,0,N(INDEX('CURVA PREVISION'!$A$1:$KZ$3000,$C74,11+3*MIN(BR$3,$D$2-1)))))</f>
        <v/>
      </c>
      <c r="BS74" s="121">
        <f>IF(OR($C74="",$B$2="",$D$2=0),0,IF(BS$3&lt;0,0,N(INDEX('CURVA PREVISION'!$A$1:$KZ$3000,$C74,11+3*MIN(BS$3,$D$2-1)))))</f>
        <v/>
      </c>
      <c r="BT74" s="121">
        <f>IF(OR($C74="",$B$2="",$D$2=0),0,IF(BT$3&lt;0,0,N(INDEX('CURVA PREVISION'!$A$1:$KZ$3000,$C74,11+3*MIN(BT$3,$D$2-1)))))</f>
        <v/>
      </c>
      <c r="BU74" s="121">
        <f>IF(OR($C74="",$B$2="",$D$2=0),0,IF(BU$3&lt;0,0,N(INDEX('CURVA PREVISION'!$A$1:$KZ$3000,$C74,11+3*MIN(BU$3,$D$2-1)))))</f>
        <v/>
      </c>
      <c r="BV74" s="121">
        <f>IF(OR($C74="",$B$2="",$D$2=0),0,IF(BV$3&lt;0,0,N(INDEX('CURVA PREVISION'!$A$1:$KZ$3000,$C74,11+3*MIN(BV$3,$D$2-1)))))</f>
        <v/>
      </c>
      <c r="BW74" s="121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8">
        <f>IFERROR(MATCH(A75,'CURVA PREVISION'!$B$1:$B$3000,0),"")</f>
        <v/>
      </c>
      <c r="D75" s="121">
        <f>IF(OR($C75="",$B$2="",$D$2=0),0,IF(D$3&lt;0,0,N(INDEX('CURVA PREVISION'!$A$1:$KZ$3000,$C75,11+3*MIN(D$3,$D$2-1)))))</f>
        <v/>
      </c>
      <c r="E75" s="121">
        <f>IF(OR($C75="",$B$2="",$D$2=0),0,IF(E$3&lt;0,0,N(INDEX('CURVA PREVISION'!$A$1:$KZ$3000,$C75,11+3*MIN(E$3,$D$2-1)))))</f>
        <v/>
      </c>
      <c r="F75" s="121">
        <f>IF(OR($C75="",$B$2="",$D$2=0),0,IF(F$3&lt;0,0,N(INDEX('CURVA PREVISION'!$A$1:$KZ$3000,$C75,11+3*MIN(F$3,$D$2-1)))))</f>
        <v/>
      </c>
      <c r="G75" s="121">
        <f>IF(OR($C75="",$B$2="",$D$2=0),0,IF(G$3&lt;0,0,N(INDEX('CURVA PREVISION'!$A$1:$KZ$3000,$C75,11+3*MIN(G$3,$D$2-1)))))</f>
        <v/>
      </c>
      <c r="H75" s="121">
        <f>IF(OR($C75="",$B$2="",$D$2=0),0,IF(H$3&lt;0,0,N(INDEX('CURVA PREVISION'!$A$1:$KZ$3000,$C75,11+3*MIN(H$3,$D$2-1)))))</f>
        <v/>
      </c>
      <c r="I75" s="121">
        <f>IF(OR($C75="",$B$2="",$D$2=0),0,IF(I$3&lt;0,0,N(INDEX('CURVA PREVISION'!$A$1:$KZ$3000,$C75,11+3*MIN(I$3,$D$2-1)))))</f>
        <v/>
      </c>
      <c r="J75" s="121">
        <f>IF(OR($C75="",$B$2="",$D$2=0),0,IF(J$3&lt;0,0,N(INDEX('CURVA PREVISION'!$A$1:$KZ$3000,$C75,11+3*MIN(J$3,$D$2-1)))))</f>
        <v/>
      </c>
      <c r="K75" s="121">
        <f>IF(OR($C75="",$B$2="",$D$2=0),0,IF(K$3&lt;0,0,N(INDEX('CURVA PREVISION'!$A$1:$KZ$3000,$C75,11+3*MIN(K$3,$D$2-1)))))</f>
        <v/>
      </c>
      <c r="L75" s="121">
        <f>IF(OR($C75="",$B$2="",$D$2=0),0,IF(L$3&lt;0,0,N(INDEX('CURVA PREVISION'!$A$1:$KZ$3000,$C75,11+3*MIN(L$3,$D$2-1)))))</f>
        <v/>
      </c>
      <c r="M75" s="121">
        <f>IF(OR($C75="",$B$2="",$D$2=0),0,IF(M$3&lt;0,0,N(INDEX('CURVA PREVISION'!$A$1:$KZ$3000,$C75,11+3*MIN(M$3,$D$2-1)))))</f>
        <v/>
      </c>
      <c r="N75" s="121">
        <f>IF(OR($C75="",$B$2="",$D$2=0),0,IF(N$3&lt;0,0,N(INDEX('CURVA PREVISION'!$A$1:$KZ$3000,$C75,11+3*MIN(N$3,$D$2-1)))))</f>
        <v/>
      </c>
      <c r="O75" s="121">
        <f>IF(OR($C75="",$B$2="",$D$2=0),0,IF(O$3&lt;0,0,N(INDEX('CURVA PREVISION'!$A$1:$KZ$3000,$C75,11+3*MIN(O$3,$D$2-1)))))</f>
        <v/>
      </c>
      <c r="P75" s="121">
        <f>IF(OR($C75="",$B$2="",$D$2=0),0,IF(P$3&lt;0,0,N(INDEX('CURVA PREVISION'!$A$1:$KZ$3000,$C75,11+3*MIN(P$3,$D$2-1)))))</f>
        <v/>
      </c>
      <c r="Q75" s="121">
        <f>IF(OR($C75="",$B$2="",$D$2=0),0,IF(Q$3&lt;0,0,N(INDEX('CURVA PREVISION'!$A$1:$KZ$3000,$C75,11+3*MIN(Q$3,$D$2-1)))))</f>
        <v/>
      </c>
      <c r="R75" s="121">
        <f>IF(OR($C75="",$B$2="",$D$2=0),0,IF(R$3&lt;0,0,N(INDEX('CURVA PREVISION'!$A$1:$KZ$3000,$C75,11+3*MIN(R$3,$D$2-1)))))</f>
        <v/>
      </c>
      <c r="S75" s="121">
        <f>IF(OR($C75="",$B$2="",$D$2=0),0,IF(S$3&lt;0,0,N(INDEX('CURVA PREVISION'!$A$1:$KZ$3000,$C75,11+3*MIN(S$3,$D$2-1)))))</f>
        <v/>
      </c>
      <c r="T75" s="121">
        <f>IF(OR($C75="",$B$2="",$D$2=0),0,IF(T$3&lt;0,0,N(INDEX('CURVA PREVISION'!$A$1:$KZ$3000,$C75,11+3*MIN(T$3,$D$2-1)))))</f>
        <v/>
      </c>
      <c r="U75" s="121">
        <f>IF(OR($C75="",$B$2="",$D$2=0),0,IF(U$3&lt;0,0,N(INDEX('CURVA PREVISION'!$A$1:$KZ$3000,$C75,11+3*MIN(U$3,$D$2-1)))))</f>
        <v/>
      </c>
      <c r="V75" s="121">
        <f>IF(OR($C75="",$B$2="",$D$2=0),0,IF(V$3&lt;0,0,N(INDEX('CURVA PREVISION'!$A$1:$KZ$3000,$C75,11+3*MIN(V$3,$D$2-1)))))</f>
        <v/>
      </c>
      <c r="W75" s="121">
        <f>IF(OR($C75="",$B$2="",$D$2=0),0,IF(W$3&lt;0,0,N(INDEX('CURVA PREVISION'!$A$1:$KZ$3000,$C75,11+3*MIN(W$3,$D$2-1)))))</f>
        <v/>
      </c>
      <c r="X75" s="121">
        <f>IF(OR($C75="",$B$2="",$D$2=0),0,IF(X$3&lt;0,0,N(INDEX('CURVA PREVISION'!$A$1:$KZ$3000,$C75,11+3*MIN(X$3,$D$2-1)))))</f>
        <v/>
      </c>
      <c r="Y75" s="121">
        <f>IF(OR($C75="",$B$2="",$D$2=0),0,IF(Y$3&lt;0,0,N(INDEX('CURVA PREVISION'!$A$1:$KZ$3000,$C75,11+3*MIN(Y$3,$D$2-1)))))</f>
        <v/>
      </c>
      <c r="Z75" s="121">
        <f>IF(OR($C75="",$B$2="",$D$2=0),0,IF(Z$3&lt;0,0,N(INDEX('CURVA PREVISION'!$A$1:$KZ$3000,$C75,11+3*MIN(Z$3,$D$2-1)))))</f>
        <v/>
      </c>
      <c r="AA75" s="121">
        <f>IF(OR($C75="",$B$2="",$D$2=0),0,IF(AA$3&lt;0,0,N(INDEX('CURVA PREVISION'!$A$1:$KZ$3000,$C75,11+3*MIN(AA$3,$D$2-1)))))</f>
        <v/>
      </c>
      <c r="AB75" s="121">
        <f>IF(OR($C75="",$B$2="",$D$2=0),0,IF(AB$3&lt;0,0,N(INDEX('CURVA PREVISION'!$A$1:$KZ$3000,$C75,11+3*MIN(AB$3,$D$2-1)))))</f>
        <v/>
      </c>
      <c r="AC75" s="121">
        <f>IF(OR($C75="",$B$2="",$D$2=0),0,IF(AC$3&lt;0,0,N(INDEX('CURVA PREVISION'!$A$1:$KZ$3000,$C75,11+3*MIN(AC$3,$D$2-1)))))</f>
        <v/>
      </c>
      <c r="AD75" s="121">
        <f>IF(OR($C75="",$B$2="",$D$2=0),0,IF(AD$3&lt;0,0,N(INDEX('CURVA PREVISION'!$A$1:$KZ$3000,$C75,11+3*MIN(AD$3,$D$2-1)))))</f>
        <v/>
      </c>
      <c r="AE75" s="121">
        <f>IF(OR($C75="",$B$2="",$D$2=0),0,IF(AE$3&lt;0,0,N(INDEX('CURVA PREVISION'!$A$1:$KZ$3000,$C75,11+3*MIN(AE$3,$D$2-1)))))</f>
        <v/>
      </c>
      <c r="AF75" s="121">
        <f>IF(OR($C75="",$B$2="",$D$2=0),0,IF(AF$3&lt;0,0,N(INDEX('CURVA PREVISION'!$A$1:$KZ$3000,$C75,11+3*MIN(AF$3,$D$2-1)))))</f>
        <v/>
      </c>
      <c r="AG75" s="121">
        <f>IF(OR($C75="",$B$2="",$D$2=0),0,IF(AG$3&lt;0,0,N(INDEX('CURVA PREVISION'!$A$1:$KZ$3000,$C75,11+3*MIN(AG$3,$D$2-1)))))</f>
        <v/>
      </c>
      <c r="AH75" s="121">
        <f>IF(OR($C75="",$B$2="",$D$2=0),0,IF(AH$3&lt;0,0,N(INDEX('CURVA PREVISION'!$A$1:$KZ$3000,$C75,11+3*MIN(AH$3,$D$2-1)))))</f>
        <v/>
      </c>
      <c r="AI75" s="121">
        <f>IF(OR($C75="",$B$2="",$D$2=0),0,IF(AI$3&lt;0,0,N(INDEX('CURVA PREVISION'!$A$1:$KZ$3000,$C75,11+3*MIN(AI$3,$D$2-1)))))</f>
        <v/>
      </c>
      <c r="AJ75" s="121">
        <f>IF(OR($C75="",$B$2="",$D$2=0),0,IF(AJ$3&lt;0,0,N(INDEX('CURVA PREVISION'!$A$1:$KZ$3000,$C75,11+3*MIN(AJ$3,$D$2-1)))))</f>
        <v/>
      </c>
      <c r="AK75" s="121">
        <f>IF(OR($C75="",$B$2="",$D$2=0),0,IF(AK$3&lt;0,0,N(INDEX('CURVA PREVISION'!$A$1:$KZ$3000,$C75,11+3*MIN(AK$3,$D$2-1)))))</f>
        <v/>
      </c>
      <c r="AL75" s="121">
        <f>IF(OR($C75="",$B$2="",$D$2=0),0,IF(AL$3&lt;0,0,N(INDEX('CURVA PREVISION'!$A$1:$KZ$3000,$C75,11+3*MIN(AL$3,$D$2-1)))))</f>
        <v/>
      </c>
      <c r="AM75" s="121">
        <f>IF(OR($C75="",$B$2="",$D$2=0),0,IF(AM$3&lt;0,0,N(INDEX('CURVA PREVISION'!$A$1:$KZ$3000,$C75,11+3*MIN(AM$3,$D$2-1)))))</f>
        <v/>
      </c>
      <c r="AN75" s="121">
        <f>IF(OR($C75="",$B$2="",$D$2=0),0,IF(AN$3&lt;0,0,N(INDEX('CURVA PREVISION'!$A$1:$KZ$3000,$C75,11+3*MIN(AN$3,$D$2-1)))))</f>
        <v/>
      </c>
      <c r="AO75" s="121">
        <f>IF(OR($C75="",$B$2="",$D$2=0),0,IF(AO$3&lt;0,0,N(INDEX('CURVA PREVISION'!$A$1:$KZ$3000,$C75,11+3*MIN(AO$3,$D$2-1)))))</f>
        <v/>
      </c>
      <c r="AP75" s="121">
        <f>IF(OR($C75="",$B$2="",$D$2=0),0,IF(AP$3&lt;0,0,N(INDEX('CURVA PREVISION'!$A$1:$KZ$3000,$C75,11+3*MIN(AP$3,$D$2-1)))))</f>
        <v/>
      </c>
      <c r="AQ75" s="121">
        <f>IF(OR($C75="",$B$2="",$D$2=0),0,IF(AQ$3&lt;0,0,N(INDEX('CURVA PREVISION'!$A$1:$KZ$3000,$C75,11+3*MIN(AQ$3,$D$2-1)))))</f>
        <v/>
      </c>
      <c r="AR75" s="121">
        <f>IF(OR($C75="",$B$2="",$D$2=0),0,IF(AR$3&lt;0,0,N(INDEX('CURVA PREVISION'!$A$1:$KZ$3000,$C75,11+3*MIN(AR$3,$D$2-1)))))</f>
        <v/>
      </c>
      <c r="AS75" s="121">
        <f>IF(OR($C75="",$B$2="",$D$2=0),0,IF(AS$3&lt;0,0,N(INDEX('CURVA PREVISION'!$A$1:$KZ$3000,$C75,11+3*MIN(AS$3,$D$2-1)))))</f>
        <v/>
      </c>
      <c r="AT75" s="121">
        <f>IF(OR($C75="",$B$2="",$D$2=0),0,IF(AT$3&lt;0,0,N(INDEX('CURVA PREVISION'!$A$1:$KZ$3000,$C75,11+3*MIN(AT$3,$D$2-1)))))</f>
        <v/>
      </c>
      <c r="AU75" s="121">
        <f>IF(OR($C75="",$B$2="",$D$2=0),0,IF(AU$3&lt;0,0,N(INDEX('CURVA PREVISION'!$A$1:$KZ$3000,$C75,11+3*MIN(AU$3,$D$2-1)))))</f>
        <v/>
      </c>
      <c r="AV75" s="121">
        <f>IF(OR($C75="",$B$2="",$D$2=0),0,IF(AV$3&lt;0,0,N(INDEX('CURVA PREVISION'!$A$1:$KZ$3000,$C75,11+3*MIN(AV$3,$D$2-1)))))</f>
        <v/>
      </c>
      <c r="AW75" s="121">
        <f>IF(OR($C75="",$B$2="",$D$2=0),0,IF(AW$3&lt;0,0,N(INDEX('CURVA PREVISION'!$A$1:$KZ$3000,$C75,11+3*MIN(AW$3,$D$2-1)))))</f>
        <v/>
      </c>
      <c r="AX75" s="121">
        <f>IF(OR($C75="",$B$2="",$D$2=0),0,IF(AX$3&lt;0,0,N(INDEX('CURVA PREVISION'!$A$1:$KZ$3000,$C75,11+3*MIN(AX$3,$D$2-1)))))</f>
        <v/>
      </c>
      <c r="AY75" s="121">
        <f>IF(OR($C75="",$B$2="",$D$2=0),0,IF(AY$3&lt;0,0,N(INDEX('CURVA PREVISION'!$A$1:$KZ$3000,$C75,11+3*MIN(AY$3,$D$2-1)))))</f>
        <v/>
      </c>
      <c r="AZ75" s="121">
        <f>IF(OR($C75="",$B$2="",$D$2=0),0,IF(AZ$3&lt;0,0,N(INDEX('CURVA PREVISION'!$A$1:$KZ$3000,$C75,11+3*MIN(AZ$3,$D$2-1)))))</f>
        <v/>
      </c>
      <c r="BA75" s="121">
        <f>IF(OR($C75="",$B$2="",$D$2=0),0,IF(BA$3&lt;0,0,N(INDEX('CURVA PREVISION'!$A$1:$KZ$3000,$C75,11+3*MIN(BA$3,$D$2-1)))))</f>
        <v/>
      </c>
      <c r="BB75" s="121">
        <f>IF(OR($C75="",$B$2="",$D$2=0),0,IF(BB$3&lt;0,0,N(INDEX('CURVA PREVISION'!$A$1:$KZ$3000,$C75,11+3*MIN(BB$3,$D$2-1)))))</f>
        <v/>
      </c>
      <c r="BC75" s="121">
        <f>IF(OR($C75="",$B$2="",$D$2=0),0,IF(BC$3&lt;0,0,N(INDEX('CURVA PREVISION'!$A$1:$KZ$3000,$C75,11+3*MIN(BC$3,$D$2-1)))))</f>
        <v/>
      </c>
      <c r="BD75" s="121">
        <f>IF(OR($C75="",$B$2="",$D$2=0),0,IF(BD$3&lt;0,0,N(INDEX('CURVA PREVISION'!$A$1:$KZ$3000,$C75,11+3*MIN(BD$3,$D$2-1)))))</f>
        <v/>
      </c>
      <c r="BE75" s="121">
        <f>IF(OR($C75="",$B$2="",$D$2=0),0,IF(BE$3&lt;0,0,N(INDEX('CURVA PREVISION'!$A$1:$KZ$3000,$C75,11+3*MIN(BE$3,$D$2-1)))))</f>
        <v/>
      </c>
      <c r="BF75" s="121">
        <f>IF(OR($C75="",$B$2="",$D$2=0),0,IF(BF$3&lt;0,0,N(INDEX('CURVA PREVISION'!$A$1:$KZ$3000,$C75,11+3*MIN(BF$3,$D$2-1)))))</f>
        <v/>
      </c>
      <c r="BG75" s="121">
        <f>IF(OR($C75="",$B$2="",$D$2=0),0,IF(BG$3&lt;0,0,N(INDEX('CURVA PREVISION'!$A$1:$KZ$3000,$C75,11+3*MIN(BG$3,$D$2-1)))))</f>
        <v/>
      </c>
      <c r="BH75" s="121">
        <f>IF(OR($C75="",$B$2="",$D$2=0),0,IF(BH$3&lt;0,0,N(INDEX('CURVA PREVISION'!$A$1:$KZ$3000,$C75,11+3*MIN(BH$3,$D$2-1)))))</f>
        <v/>
      </c>
      <c r="BI75" s="121">
        <f>IF(OR($C75="",$B$2="",$D$2=0),0,IF(BI$3&lt;0,0,N(INDEX('CURVA PREVISION'!$A$1:$KZ$3000,$C75,11+3*MIN(BI$3,$D$2-1)))))</f>
        <v/>
      </c>
      <c r="BJ75" s="121">
        <f>IF(OR($C75="",$B$2="",$D$2=0),0,IF(BJ$3&lt;0,0,N(INDEX('CURVA PREVISION'!$A$1:$KZ$3000,$C75,11+3*MIN(BJ$3,$D$2-1)))))</f>
        <v/>
      </c>
      <c r="BK75" s="121">
        <f>IF(OR($C75="",$B$2="",$D$2=0),0,IF(BK$3&lt;0,0,N(INDEX('CURVA PREVISION'!$A$1:$KZ$3000,$C75,11+3*MIN(BK$3,$D$2-1)))))</f>
        <v/>
      </c>
      <c r="BL75" s="121">
        <f>IF(OR($C75="",$B$2="",$D$2=0),0,IF(BL$3&lt;0,0,N(INDEX('CURVA PREVISION'!$A$1:$KZ$3000,$C75,11+3*MIN(BL$3,$D$2-1)))))</f>
        <v/>
      </c>
      <c r="BM75" s="121">
        <f>IF(OR($C75="",$B$2="",$D$2=0),0,IF(BM$3&lt;0,0,N(INDEX('CURVA PREVISION'!$A$1:$KZ$3000,$C75,11+3*MIN(BM$3,$D$2-1)))))</f>
        <v/>
      </c>
      <c r="BN75" s="121">
        <f>IF(OR($C75="",$B$2="",$D$2=0),0,IF(BN$3&lt;0,0,N(INDEX('CURVA PREVISION'!$A$1:$KZ$3000,$C75,11+3*MIN(BN$3,$D$2-1)))))</f>
        <v/>
      </c>
      <c r="BO75" s="121">
        <f>IF(OR($C75="",$B$2="",$D$2=0),0,IF(BO$3&lt;0,0,N(INDEX('CURVA PREVISION'!$A$1:$KZ$3000,$C75,11+3*MIN(BO$3,$D$2-1)))))</f>
        <v/>
      </c>
      <c r="BP75" s="121">
        <f>IF(OR($C75="",$B$2="",$D$2=0),0,IF(BP$3&lt;0,0,N(INDEX('CURVA PREVISION'!$A$1:$KZ$3000,$C75,11+3*MIN(BP$3,$D$2-1)))))</f>
        <v/>
      </c>
      <c r="BQ75" s="121">
        <f>IF(OR($C75="",$B$2="",$D$2=0),0,IF(BQ$3&lt;0,0,N(INDEX('CURVA PREVISION'!$A$1:$KZ$3000,$C75,11+3*MIN(BQ$3,$D$2-1)))))</f>
        <v/>
      </c>
      <c r="BR75" s="121">
        <f>IF(OR($C75="",$B$2="",$D$2=0),0,IF(BR$3&lt;0,0,N(INDEX('CURVA PREVISION'!$A$1:$KZ$3000,$C75,11+3*MIN(BR$3,$D$2-1)))))</f>
        <v/>
      </c>
      <c r="BS75" s="121">
        <f>IF(OR($C75="",$B$2="",$D$2=0),0,IF(BS$3&lt;0,0,N(INDEX('CURVA PREVISION'!$A$1:$KZ$3000,$C75,11+3*MIN(BS$3,$D$2-1)))))</f>
        <v/>
      </c>
      <c r="BT75" s="121">
        <f>IF(OR($C75="",$B$2="",$D$2=0),0,IF(BT$3&lt;0,0,N(INDEX('CURVA PREVISION'!$A$1:$KZ$3000,$C75,11+3*MIN(BT$3,$D$2-1)))))</f>
        <v/>
      </c>
      <c r="BU75" s="121">
        <f>IF(OR($C75="",$B$2="",$D$2=0),0,IF(BU$3&lt;0,0,N(INDEX('CURVA PREVISION'!$A$1:$KZ$3000,$C75,11+3*MIN(BU$3,$D$2-1)))))</f>
        <v/>
      </c>
      <c r="BV75" s="121">
        <f>IF(OR($C75="",$B$2="",$D$2=0),0,IF(BV$3&lt;0,0,N(INDEX('CURVA PREVISION'!$A$1:$KZ$3000,$C75,11+3*MIN(BV$3,$D$2-1)))))</f>
        <v/>
      </c>
      <c r="BW75" s="121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8">
        <f>IFERROR(MATCH(A76,'CURVA PREVISION'!$B$1:$B$3000,0),"")</f>
        <v/>
      </c>
      <c r="D76" s="121">
        <f>IF(OR($C76="",$B$2="",$D$2=0),0,IF(D$3&lt;0,0,N(INDEX('CURVA PREVISION'!$A$1:$KZ$3000,$C76,11+3*MIN(D$3,$D$2-1)))))</f>
        <v/>
      </c>
      <c r="E76" s="121">
        <f>IF(OR($C76="",$B$2="",$D$2=0),0,IF(E$3&lt;0,0,N(INDEX('CURVA PREVISION'!$A$1:$KZ$3000,$C76,11+3*MIN(E$3,$D$2-1)))))</f>
        <v/>
      </c>
      <c r="F76" s="121">
        <f>IF(OR($C76="",$B$2="",$D$2=0),0,IF(F$3&lt;0,0,N(INDEX('CURVA PREVISION'!$A$1:$KZ$3000,$C76,11+3*MIN(F$3,$D$2-1)))))</f>
        <v/>
      </c>
      <c r="G76" s="121">
        <f>IF(OR($C76="",$B$2="",$D$2=0),0,IF(G$3&lt;0,0,N(INDEX('CURVA PREVISION'!$A$1:$KZ$3000,$C76,11+3*MIN(G$3,$D$2-1)))))</f>
        <v/>
      </c>
      <c r="H76" s="121">
        <f>IF(OR($C76="",$B$2="",$D$2=0),0,IF(H$3&lt;0,0,N(INDEX('CURVA PREVISION'!$A$1:$KZ$3000,$C76,11+3*MIN(H$3,$D$2-1)))))</f>
        <v/>
      </c>
      <c r="I76" s="121">
        <f>IF(OR($C76="",$B$2="",$D$2=0),0,IF(I$3&lt;0,0,N(INDEX('CURVA PREVISION'!$A$1:$KZ$3000,$C76,11+3*MIN(I$3,$D$2-1)))))</f>
        <v/>
      </c>
      <c r="J76" s="121">
        <f>IF(OR($C76="",$B$2="",$D$2=0),0,IF(J$3&lt;0,0,N(INDEX('CURVA PREVISION'!$A$1:$KZ$3000,$C76,11+3*MIN(J$3,$D$2-1)))))</f>
        <v/>
      </c>
      <c r="K76" s="121">
        <f>IF(OR($C76="",$B$2="",$D$2=0),0,IF(K$3&lt;0,0,N(INDEX('CURVA PREVISION'!$A$1:$KZ$3000,$C76,11+3*MIN(K$3,$D$2-1)))))</f>
        <v/>
      </c>
      <c r="L76" s="121">
        <f>IF(OR($C76="",$B$2="",$D$2=0),0,IF(L$3&lt;0,0,N(INDEX('CURVA PREVISION'!$A$1:$KZ$3000,$C76,11+3*MIN(L$3,$D$2-1)))))</f>
        <v/>
      </c>
      <c r="M76" s="121">
        <f>IF(OR($C76="",$B$2="",$D$2=0),0,IF(M$3&lt;0,0,N(INDEX('CURVA PREVISION'!$A$1:$KZ$3000,$C76,11+3*MIN(M$3,$D$2-1)))))</f>
        <v/>
      </c>
      <c r="N76" s="121">
        <f>IF(OR($C76="",$B$2="",$D$2=0),0,IF(N$3&lt;0,0,N(INDEX('CURVA PREVISION'!$A$1:$KZ$3000,$C76,11+3*MIN(N$3,$D$2-1)))))</f>
        <v/>
      </c>
      <c r="O76" s="121">
        <f>IF(OR($C76="",$B$2="",$D$2=0),0,IF(O$3&lt;0,0,N(INDEX('CURVA PREVISION'!$A$1:$KZ$3000,$C76,11+3*MIN(O$3,$D$2-1)))))</f>
        <v/>
      </c>
      <c r="P76" s="121">
        <f>IF(OR($C76="",$B$2="",$D$2=0),0,IF(P$3&lt;0,0,N(INDEX('CURVA PREVISION'!$A$1:$KZ$3000,$C76,11+3*MIN(P$3,$D$2-1)))))</f>
        <v/>
      </c>
      <c r="Q76" s="121">
        <f>IF(OR($C76="",$B$2="",$D$2=0),0,IF(Q$3&lt;0,0,N(INDEX('CURVA PREVISION'!$A$1:$KZ$3000,$C76,11+3*MIN(Q$3,$D$2-1)))))</f>
        <v/>
      </c>
      <c r="R76" s="121">
        <f>IF(OR($C76="",$B$2="",$D$2=0),0,IF(R$3&lt;0,0,N(INDEX('CURVA PREVISION'!$A$1:$KZ$3000,$C76,11+3*MIN(R$3,$D$2-1)))))</f>
        <v/>
      </c>
      <c r="S76" s="121">
        <f>IF(OR($C76="",$B$2="",$D$2=0),0,IF(S$3&lt;0,0,N(INDEX('CURVA PREVISION'!$A$1:$KZ$3000,$C76,11+3*MIN(S$3,$D$2-1)))))</f>
        <v/>
      </c>
      <c r="T76" s="121">
        <f>IF(OR($C76="",$B$2="",$D$2=0),0,IF(T$3&lt;0,0,N(INDEX('CURVA PREVISION'!$A$1:$KZ$3000,$C76,11+3*MIN(T$3,$D$2-1)))))</f>
        <v/>
      </c>
      <c r="U76" s="121">
        <f>IF(OR($C76="",$B$2="",$D$2=0),0,IF(U$3&lt;0,0,N(INDEX('CURVA PREVISION'!$A$1:$KZ$3000,$C76,11+3*MIN(U$3,$D$2-1)))))</f>
        <v/>
      </c>
      <c r="V76" s="121">
        <f>IF(OR($C76="",$B$2="",$D$2=0),0,IF(V$3&lt;0,0,N(INDEX('CURVA PREVISION'!$A$1:$KZ$3000,$C76,11+3*MIN(V$3,$D$2-1)))))</f>
        <v/>
      </c>
      <c r="W76" s="121">
        <f>IF(OR($C76="",$B$2="",$D$2=0),0,IF(W$3&lt;0,0,N(INDEX('CURVA PREVISION'!$A$1:$KZ$3000,$C76,11+3*MIN(W$3,$D$2-1)))))</f>
        <v/>
      </c>
      <c r="X76" s="121">
        <f>IF(OR($C76="",$B$2="",$D$2=0),0,IF(X$3&lt;0,0,N(INDEX('CURVA PREVISION'!$A$1:$KZ$3000,$C76,11+3*MIN(X$3,$D$2-1)))))</f>
        <v/>
      </c>
      <c r="Y76" s="121">
        <f>IF(OR($C76="",$B$2="",$D$2=0),0,IF(Y$3&lt;0,0,N(INDEX('CURVA PREVISION'!$A$1:$KZ$3000,$C76,11+3*MIN(Y$3,$D$2-1)))))</f>
        <v/>
      </c>
      <c r="Z76" s="121">
        <f>IF(OR($C76="",$B$2="",$D$2=0),0,IF(Z$3&lt;0,0,N(INDEX('CURVA PREVISION'!$A$1:$KZ$3000,$C76,11+3*MIN(Z$3,$D$2-1)))))</f>
        <v/>
      </c>
      <c r="AA76" s="121">
        <f>IF(OR($C76="",$B$2="",$D$2=0),0,IF(AA$3&lt;0,0,N(INDEX('CURVA PREVISION'!$A$1:$KZ$3000,$C76,11+3*MIN(AA$3,$D$2-1)))))</f>
        <v/>
      </c>
      <c r="AB76" s="121">
        <f>IF(OR($C76="",$B$2="",$D$2=0),0,IF(AB$3&lt;0,0,N(INDEX('CURVA PREVISION'!$A$1:$KZ$3000,$C76,11+3*MIN(AB$3,$D$2-1)))))</f>
        <v/>
      </c>
      <c r="AC76" s="121">
        <f>IF(OR($C76="",$B$2="",$D$2=0),0,IF(AC$3&lt;0,0,N(INDEX('CURVA PREVISION'!$A$1:$KZ$3000,$C76,11+3*MIN(AC$3,$D$2-1)))))</f>
        <v/>
      </c>
      <c r="AD76" s="121">
        <f>IF(OR($C76="",$B$2="",$D$2=0),0,IF(AD$3&lt;0,0,N(INDEX('CURVA PREVISION'!$A$1:$KZ$3000,$C76,11+3*MIN(AD$3,$D$2-1)))))</f>
        <v/>
      </c>
      <c r="AE76" s="121">
        <f>IF(OR($C76="",$B$2="",$D$2=0),0,IF(AE$3&lt;0,0,N(INDEX('CURVA PREVISION'!$A$1:$KZ$3000,$C76,11+3*MIN(AE$3,$D$2-1)))))</f>
        <v/>
      </c>
      <c r="AF76" s="121">
        <f>IF(OR($C76="",$B$2="",$D$2=0),0,IF(AF$3&lt;0,0,N(INDEX('CURVA PREVISION'!$A$1:$KZ$3000,$C76,11+3*MIN(AF$3,$D$2-1)))))</f>
        <v/>
      </c>
      <c r="AG76" s="121">
        <f>IF(OR($C76="",$B$2="",$D$2=0),0,IF(AG$3&lt;0,0,N(INDEX('CURVA PREVISION'!$A$1:$KZ$3000,$C76,11+3*MIN(AG$3,$D$2-1)))))</f>
        <v/>
      </c>
      <c r="AH76" s="121">
        <f>IF(OR($C76="",$B$2="",$D$2=0),0,IF(AH$3&lt;0,0,N(INDEX('CURVA PREVISION'!$A$1:$KZ$3000,$C76,11+3*MIN(AH$3,$D$2-1)))))</f>
        <v/>
      </c>
      <c r="AI76" s="121">
        <f>IF(OR($C76="",$B$2="",$D$2=0),0,IF(AI$3&lt;0,0,N(INDEX('CURVA PREVISION'!$A$1:$KZ$3000,$C76,11+3*MIN(AI$3,$D$2-1)))))</f>
        <v/>
      </c>
      <c r="AJ76" s="121">
        <f>IF(OR($C76="",$B$2="",$D$2=0),0,IF(AJ$3&lt;0,0,N(INDEX('CURVA PREVISION'!$A$1:$KZ$3000,$C76,11+3*MIN(AJ$3,$D$2-1)))))</f>
        <v/>
      </c>
      <c r="AK76" s="121">
        <f>IF(OR($C76="",$B$2="",$D$2=0),0,IF(AK$3&lt;0,0,N(INDEX('CURVA PREVISION'!$A$1:$KZ$3000,$C76,11+3*MIN(AK$3,$D$2-1)))))</f>
        <v/>
      </c>
      <c r="AL76" s="121">
        <f>IF(OR($C76="",$B$2="",$D$2=0),0,IF(AL$3&lt;0,0,N(INDEX('CURVA PREVISION'!$A$1:$KZ$3000,$C76,11+3*MIN(AL$3,$D$2-1)))))</f>
        <v/>
      </c>
      <c r="AM76" s="121">
        <f>IF(OR($C76="",$B$2="",$D$2=0),0,IF(AM$3&lt;0,0,N(INDEX('CURVA PREVISION'!$A$1:$KZ$3000,$C76,11+3*MIN(AM$3,$D$2-1)))))</f>
        <v/>
      </c>
      <c r="AN76" s="121">
        <f>IF(OR($C76="",$B$2="",$D$2=0),0,IF(AN$3&lt;0,0,N(INDEX('CURVA PREVISION'!$A$1:$KZ$3000,$C76,11+3*MIN(AN$3,$D$2-1)))))</f>
        <v/>
      </c>
      <c r="AO76" s="121">
        <f>IF(OR($C76="",$B$2="",$D$2=0),0,IF(AO$3&lt;0,0,N(INDEX('CURVA PREVISION'!$A$1:$KZ$3000,$C76,11+3*MIN(AO$3,$D$2-1)))))</f>
        <v/>
      </c>
      <c r="AP76" s="121">
        <f>IF(OR($C76="",$B$2="",$D$2=0),0,IF(AP$3&lt;0,0,N(INDEX('CURVA PREVISION'!$A$1:$KZ$3000,$C76,11+3*MIN(AP$3,$D$2-1)))))</f>
        <v/>
      </c>
      <c r="AQ76" s="121">
        <f>IF(OR($C76="",$B$2="",$D$2=0),0,IF(AQ$3&lt;0,0,N(INDEX('CURVA PREVISION'!$A$1:$KZ$3000,$C76,11+3*MIN(AQ$3,$D$2-1)))))</f>
        <v/>
      </c>
      <c r="AR76" s="121">
        <f>IF(OR($C76="",$B$2="",$D$2=0),0,IF(AR$3&lt;0,0,N(INDEX('CURVA PREVISION'!$A$1:$KZ$3000,$C76,11+3*MIN(AR$3,$D$2-1)))))</f>
        <v/>
      </c>
      <c r="AS76" s="121">
        <f>IF(OR($C76="",$B$2="",$D$2=0),0,IF(AS$3&lt;0,0,N(INDEX('CURVA PREVISION'!$A$1:$KZ$3000,$C76,11+3*MIN(AS$3,$D$2-1)))))</f>
        <v/>
      </c>
      <c r="AT76" s="121">
        <f>IF(OR($C76="",$B$2="",$D$2=0),0,IF(AT$3&lt;0,0,N(INDEX('CURVA PREVISION'!$A$1:$KZ$3000,$C76,11+3*MIN(AT$3,$D$2-1)))))</f>
        <v/>
      </c>
      <c r="AU76" s="121">
        <f>IF(OR($C76="",$B$2="",$D$2=0),0,IF(AU$3&lt;0,0,N(INDEX('CURVA PREVISION'!$A$1:$KZ$3000,$C76,11+3*MIN(AU$3,$D$2-1)))))</f>
        <v/>
      </c>
      <c r="AV76" s="121">
        <f>IF(OR($C76="",$B$2="",$D$2=0),0,IF(AV$3&lt;0,0,N(INDEX('CURVA PREVISION'!$A$1:$KZ$3000,$C76,11+3*MIN(AV$3,$D$2-1)))))</f>
        <v/>
      </c>
      <c r="AW76" s="121">
        <f>IF(OR($C76="",$B$2="",$D$2=0),0,IF(AW$3&lt;0,0,N(INDEX('CURVA PREVISION'!$A$1:$KZ$3000,$C76,11+3*MIN(AW$3,$D$2-1)))))</f>
        <v/>
      </c>
      <c r="AX76" s="121">
        <f>IF(OR($C76="",$B$2="",$D$2=0),0,IF(AX$3&lt;0,0,N(INDEX('CURVA PREVISION'!$A$1:$KZ$3000,$C76,11+3*MIN(AX$3,$D$2-1)))))</f>
        <v/>
      </c>
      <c r="AY76" s="121">
        <f>IF(OR($C76="",$B$2="",$D$2=0),0,IF(AY$3&lt;0,0,N(INDEX('CURVA PREVISION'!$A$1:$KZ$3000,$C76,11+3*MIN(AY$3,$D$2-1)))))</f>
        <v/>
      </c>
      <c r="AZ76" s="121">
        <f>IF(OR($C76="",$B$2="",$D$2=0),0,IF(AZ$3&lt;0,0,N(INDEX('CURVA PREVISION'!$A$1:$KZ$3000,$C76,11+3*MIN(AZ$3,$D$2-1)))))</f>
        <v/>
      </c>
      <c r="BA76" s="121">
        <f>IF(OR($C76="",$B$2="",$D$2=0),0,IF(BA$3&lt;0,0,N(INDEX('CURVA PREVISION'!$A$1:$KZ$3000,$C76,11+3*MIN(BA$3,$D$2-1)))))</f>
        <v/>
      </c>
      <c r="BB76" s="121">
        <f>IF(OR($C76="",$B$2="",$D$2=0),0,IF(BB$3&lt;0,0,N(INDEX('CURVA PREVISION'!$A$1:$KZ$3000,$C76,11+3*MIN(BB$3,$D$2-1)))))</f>
        <v/>
      </c>
      <c r="BC76" s="121">
        <f>IF(OR($C76="",$B$2="",$D$2=0),0,IF(BC$3&lt;0,0,N(INDEX('CURVA PREVISION'!$A$1:$KZ$3000,$C76,11+3*MIN(BC$3,$D$2-1)))))</f>
        <v/>
      </c>
      <c r="BD76" s="121">
        <f>IF(OR($C76="",$B$2="",$D$2=0),0,IF(BD$3&lt;0,0,N(INDEX('CURVA PREVISION'!$A$1:$KZ$3000,$C76,11+3*MIN(BD$3,$D$2-1)))))</f>
        <v/>
      </c>
      <c r="BE76" s="121">
        <f>IF(OR($C76="",$B$2="",$D$2=0),0,IF(BE$3&lt;0,0,N(INDEX('CURVA PREVISION'!$A$1:$KZ$3000,$C76,11+3*MIN(BE$3,$D$2-1)))))</f>
        <v/>
      </c>
      <c r="BF76" s="121">
        <f>IF(OR($C76="",$B$2="",$D$2=0),0,IF(BF$3&lt;0,0,N(INDEX('CURVA PREVISION'!$A$1:$KZ$3000,$C76,11+3*MIN(BF$3,$D$2-1)))))</f>
        <v/>
      </c>
      <c r="BG76" s="121">
        <f>IF(OR($C76="",$B$2="",$D$2=0),0,IF(BG$3&lt;0,0,N(INDEX('CURVA PREVISION'!$A$1:$KZ$3000,$C76,11+3*MIN(BG$3,$D$2-1)))))</f>
        <v/>
      </c>
      <c r="BH76" s="121">
        <f>IF(OR($C76="",$B$2="",$D$2=0),0,IF(BH$3&lt;0,0,N(INDEX('CURVA PREVISION'!$A$1:$KZ$3000,$C76,11+3*MIN(BH$3,$D$2-1)))))</f>
        <v/>
      </c>
      <c r="BI76" s="121">
        <f>IF(OR($C76="",$B$2="",$D$2=0),0,IF(BI$3&lt;0,0,N(INDEX('CURVA PREVISION'!$A$1:$KZ$3000,$C76,11+3*MIN(BI$3,$D$2-1)))))</f>
        <v/>
      </c>
      <c r="BJ76" s="121">
        <f>IF(OR($C76="",$B$2="",$D$2=0),0,IF(BJ$3&lt;0,0,N(INDEX('CURVA PREVISION'!$A$1:$KZ$3000,$C76,11+3*MIN(BJ$3,$D$2-1)))))</f>
        <v/>
      </c>
      <c r="BK76" s="121">
        <f>IF(OR($C76="",$B$2="",$D$2=0),0,IF(BK$3&lt;0,0,N(INDEX('CURVA PREVISION'!$A$1:$KZ$3000,$C76,11+3*MIN(BK$3,$D$2-1)))))</f>
        <v/>
      </c>
      <c r="BL76" s="121">
        <f>IF(OR($C76="",$B$2="",$D$2=0),0,IF(BL$3&lt;0,0,N(INDEX('CURVA PREVISION'!$A$1:$KZ$3000,$C76,11+3*MIN(BL$3,$D$2-1)))))</f>
        <v/>
      </c>
      <c r="BM76" s="121">
        <f>IF(OR($C76="",$B$2="",$D$2=0),0,IF(BM$3&lt;0,0,N(INDEX('CURVA PREVISION'!$A$1:$KZ$3000,$C76,11+3*MIN(BM$3,$D$2-1)))))</f>
        <v/>
      </c>
      <c r="BN76" s="121">
        <f>IF(OR($C76="",$B$2="",$D$2=0),0,IF(BN$3&lt;0,0,N(INDEX('CURVA PREVISION'!$A$1:$KZ$3000,$C76,11+3*MIN(BN$3,$D$2-1)))))</f>
        <v/>
      </c>
      <c r="BO76" s="121">
        <f>IF(OR($C76="",$B$2="",$D$2=0),0,IF(BO$3&lt;0,0,N(INDEX('CURVA PREVISION'!$A$1:$KZ$3000,$C76,11+3*MIN(BO$3,$D$2-1)))))</f>
        <v/>
      </c>
      <c r="BP76" s="121">
        <f>IF(OR($C76="",$B$2="",$D$2=0),0,IF(BP$3&lt;0,0,N(INDEX('CURVA PREVISION'!$A$1:$KZ$3000,$C76,11+3*MIN(BP$3,$D$2-1)))))</f>
        <v/>
      </c>
      <c r="BQ76" s="121">
        <f>IF(OR($C76="",$B$2="",$D$2=0),0,IF(BQ$3&lt;0,0,N(INDEX('CURVA PREVISION'!$A$1:$KZ$3000,$C76,11+3*MIN(BQ$3,$D$2-1)))))</f>
        <v/>
      </c>
      <c r="BR76" s="121">
        <f>IF(OR($C76="",$B$2="",$D$2=0),0,IF(BR$3&lt;0,0,N(INDEX('CURVA PREVISION'!$A$1:$KZ$3000,$C76,11+3*MIN(BR$3,$D$2-1)))))</f>
        <v/>
      </c>
      <c r="BS76" s="121">
        <f>IF(OR($C76="",$B$2="",$D$2=0),0,IF(BS$3&lt;0,0,N(INDEX('CURVA PREVISION'!$A$1:$KZ$3000,$C76,11+3*MIN(BS$3,$D$2-1)))))</f>
        <v/>
      </c>
      <c r="BT76" s="121">
        <f>IF(OR($C76="",$B$2="",$D$2=0),0,IF(BT$3&lt;0,0,N(INDEX('CURVA PREVISION'!$A$1:$KZ$3000,$C76,11+3*MIN(BT$3,$D$2-1)))))</f>
        <v/>
      </c>
      <c r="BU76" s="121">
        <f>IF(OR($C76="",$B$2="",$D$2=0),0,IF(BU$3&lt;0,0,N(INDEX('CURVA PREVISION'!$A$1:$KZ$3000,$C76,11+3*MIN(BU$3,$D$2-1)))))</f>
        <v/>
      </c>
      <c r="BV76" s="121">
        <f>IF(OR($C76="",$B$2="",$D$2=0),0,IF(BV$3&lt;0,0,N(INDEX('CURVA PREVISION'!$A$1:$KZ$3000,$C76,11+3*MIN(BV$3,$D$2-1)))))</f>
        <v/>
      </c>
      <c r="BW76" s="121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8">
        <f>IFERROR(MATCH(A77,'CURVA PREVISION'!$B$1:$B$3000,0),"")</f>
        <v/>
      </c>
      <c r="D77" s="121">
        <f>IF(OR($C77="",$B$2="",$D$2=0),0,IF(D$3&lt;0,0,N(INDEX('CURVA PREVISION'!$A$1:$KZ$3000,$C77,11+3*MIN(D$3,$D$2-1)))))</f>
        <v/>
      </c>
      <c r="E77" s="121">
        <f>IF(OR($C77="",$B$2="",$D$2=0),0,IF(E$3&lt;0,0,N(INDEX('CURVA PREVISION'!$A$1:$KZ$3000,$C77,11+3*MIN(E$3,$D$2-1)))))</f>
        <v/>
      </c>
      <c r="F77" s="121">
        <f>IF(OR($C77="",$B$2="",$D$2=0),0,IF(F$3&lt;0,0,N(INDEX('CURVA PREVISION'!$A$1:$KZ$3000,$C77,11+3*MIN(F$3,$D$2-1)))))</f>
        <v/>
      </c>
      <c r="G77" s="121">
        <f>IF(OR($C77="",$B$2="",$D$2=0),0,IF(G$3&lt;0,0,N(INDEX('CURVA PREVISION'!$A$1:$KZ$3000,$C77,11+3*MIN(G$3,$D$2-1)))))</f>
        <v/>
      </c>
      <c r="H77" s="121">
        <f>IF(OR($C77="",$B$2="",$D$2=0),0,IF(H$3&lt;0,0,N(INDEX('CURVA PREVISION'!$A$1:$KZ$3000,$C77,11+3*MIN(H$3,$D$2-1)))))</f>
        <v/>
      </c>
      <c r="I77" s="121">
        <f>IF(OR($C77="",$B$2="",$D$2=0),0,IF(I$3&lt;0,0,N(INDEX('CURVA PREVISION'!$A$1:$KZ$3000,$C77,11+3*MIN(I$3,$D$2-1)))))</f>
        <v/>
      </c>
      <c r="J77" s="121">
        <f>IF(OR($C77="",$B$2="",$D$2=0),0,IF(J$3&lt;0,0,N(INDEX('CURVA PREVISION'!$A$1:$KZ$3000,$C77,11+3*MIN(J$3,$D$2-1)))))</f>
        <v/>
      </c>
      <c r="K77" s="121">
        <f>IF(OR($C77="",$B$2="",$D$2=0),0,IF(K$3&lt;0,0,N(INDEX('CURVA PREVISION'!$A$1:$KZ$3000,$C77,11+3*MIN(K$3,$D$2-1)))))</f>
        <v/>
      </c>
      <c r="L77" s="121">
        <f>IF(OR($C77="",$B$2="",$D$2=0),0,IF(L$3&lt;0,0,N(INDEX('CURVA PREVISION'!$A$1:$KZ$3000,$C77,11+3*MIN(L$3,$D$2-1)))))</f>
        <v/>
      </c>
      <c r="M77" s="121">
        <f>IF(OR($C77="",$B$2="",$D$2=0),0,IF(M$3&lt;0,0,N(INDEX('CURVA PREVISION'!$A$1:$KZ$3000,$C77,11+3*MIN(M$3,$D$2-1)))))</f>
        <v/>
      </c>
      <c r="N77" s="121">
        <f>IF(OR($C77="",$B$2="",$D$2=0),0,IF(N$3&lt;0,0,N(INDEX('CURVA PREVISION'!$A$1:$KZ$3000,$C77,11+3*MIN(N$3,$D$2-1)))))</f>
        <v/>
      </c>
      <c r="O77" s="121">
        <f>IF(OR($C77="",$B$2="",$D$2=0),0,IF(O$3&lt;0,0,N(INDEX('CURVA PREVISION'!$A$1:$KZ$3000,$C77,11+3*MIN(O$3,$D$2-1)))))</f>
        <v/>
      </c>
      <c r="P77" s="121">
        <f>IF(OR($C77="",$B$2="",$D$2=0),0,IF(P$3&lt;0,0,N(INDEX('CURVA PREVISION'!$A$1:$KZ$3000,$C77,11+3*MIN(P$3,$D$2-1)))))</f>
        <v/>
      </c>
      <c r="Q77" s="121">
        <f>IF(OR($C77="",$B$2="",$D$2=0),0,IF(Q$3&lt;0,0,N(INDEX('CURVA PREVISION'!$A$1:$KZ$3000,$C77,11+3*MIN(Q$3,$D$2-1)))))</f>
        <v/>
      </c>
      <c r="R77" s="121">
        <f>IF(OR($C77="",$B$2="",$D$2=0),0,IF(R$3&lt;0,0,N(INDEX('CURVA PREVISION'!$A$1:$KZ$3000,$C77,11+3*MIN(R$3,$D$2-1)))))</f>
        <v/>
      </c>
      <c r="S77" s="121">
        <f>IF(OR($C77="",$B$2="",$D$2=0),0,IF(S$3&lt;0,0,N(INDEX('CURVA PREVISION'!$A$1:$KZ$3000,$C77,11+3*MIN(S$3,$D$2-1)))))</f>
        <v/>
      </c>
      <c r="T77" s="121">
        <f>IF(OR($C77="",$B$2="",$D$2=0),0,IF(T$3&lt;0,0,N(INDEX('CURVA PREVISION'!$A$1:$KZ$3000,$C77,11+3*MIN(T$3,$D$2-1)))))</f>
        <v/>
      </c>
      <c r="U77" s="121">
        <f>IF(OR($C77="",$B$2="",$D$2=0),0,IF(U$3&lt;0,0,N(INDEX('CURVA PREVISION'!$A$1:$KZ$3000,$C77,11+3*MIN(U$3,$D$2-1)))))</f>
        <v/>
      </c>
      <c r="V77" s="121">
        <f>IF(OR($C77="",$B$2="",$D$2=0),0,IF(V$3&lt;0,0,N(INDEX('CURVA PREVISION'!$A$1:$KZ$3000,$C77,11+3*MIN(V$3,$D$2-1)))))</f>
        <v/>
      </c>
      <c r="W77" s="121">
        <f>IF(OR($C77="",$B$2="",$D$2=0),0,IF(W$3&lt;0,0,N(INDEX('CURVA PREVISION'!$A$1:$KZ$3000,$C77,11+3*MIN(W$3,$D$2-1)))))</f>
        <v/>
      </c>
      <c r="X77" s="121">
        <f>IF(OR($C77="",$B$2="",$D$2=0),0,IF(X$3&lt;0,0,N(INDEX('CURVA PREVISION'!$A$1:$KZ$3000,$C77,11+3*MIN(X$3,$D$2-1)))))</f>
        <v/>
      </c>
      <c r="Y77" s="121">
        <f>IF(OR($C77="",$B$2="",$D$2=0),0,IF(Y$3&lt;0,0,N(INDEX('CURVA PREVISION'!$A$1:$KZ$3000,$C77,11+3*MIN(Y$3,$D$2-1)))))</f>
        <v/>
      </c>
      <c r="Z77" s="121">
        <f>IF(OR($C77="",$B$2="",$D$2=0),0,IF(Z$3&lt;0,0,N(INDEX('CURVA PREVISION'!$A$1:$KZ$3000,$C77,11+3*MIN(Z$3,$D$2-1)))))</f>
        <v/>
      </c>
      <c r="AA77" s="121">
        <f>IF(OR($C77="",$B$2="",$D$2=0),0,IF(AA$3&lt;0,0,N(INDEX('CURVA PREVISION'!$A$1:$KZ$3000,$C77,11+3*MIN(AA$3,$D$2-1)))))</f>
        <v/>
      </c>
      <c r="AB77" s="121">
        <f>IF(OR($C77="",$B$2="",$D$2=0),0,IF(AB$3&lt;0,0,N(INDEX('CURVA PREVISION'!$A$1:$KZ$3000,$C77,11+3*MIN(AB$3,$D$2-1)))))</f>
        <v/>
      </c>
      <c r="AC77" s="121">
        <f>IF(OR($C77="",$B$2="",$D$2=0),0,IF(AC$3&lt;0,0,N(INDEX('CURVA PREVISION'!$A$1:$KZ$3000,$C77,11+3*MIN(AC$3,$D$2-1)))))</f>
        <v/>
      </c>
      <c r="AD77" s="121">
        <f>IF(OR($C77="",$B$2="",$D$2=0),0,IF(AD$3&lt;0,0,N(INDEX('CURVA PREVISION'!$A$1:$KZ$3000,$C77,11+3*MIN(AD$3,$D$2-1)))))</f>
        <v/>
      </c>
      <c r="AE77" s="121">
        <f>IF(OR($C77="",$B$2="",$D$2=0),0,IF(AE$3&lt;0,0,N(INDEX('CURVA PREVISION'!$A$1:$KZ$3000,$C77,11+3*MIN(AE$3,$D$2-1)))))</f>
        <v/>
      </c>
      <c r="AF77" s="121">
        <f>IF(OR($C77="",$B$2="",$D$2=0),0,IF(AF$3&lt;0,0,N(INDEX('CURVA PREVISION'!$A$1:$KZ$3000,$C77,11+3*MIN(AF$3,$D$2-1)))))</f>
        <v/>
      </c>
      <c r="AG77" s="121">
        <f>IF(OR($C77="",$B$2="",$D$2=0),0,IF(AG$3&lt;0,0,N(INDEX('CURVA PREVISION'!$A$1:$KZ$3000,$C77,11+3*MIN(AG$3,$D$2-1)))))</f>
        <v/>
      </c>
      <c r="AH77" s="121">
        <f>IF(OR($C77="",$B$2="",$D$2=0),0,IF(AH$3&lt;0,0,N(INDEX('CURVA PREVISION'!$A$1:$KZ$3000,$C77,11+3*MIN(AH$3,$D$2-1)))))</f>
        <v/>
      </c>
      <c r="AI77" s="121">
        <f>IF(OR($C77="",$B$2="",$D$2=0),0,IF(AI$3&lt;0,0,N(INDEX('CURVA PREVISION'!$A$1:$KZ$3000,$C77,11+3*MIN(AI$3,$D$2-1)))))</f>
        <v/>
      </c>
      <c r="AJ77" s="121">
        <f>IF(OR($C77="",$B$2="",$D$2=0),0,IF(AJ$3&lt;0,0,N(INDEX('CURVA PREVISION'!$A$1:$KZ$3000,$C77,11+3*MIN(AJ$3,$D$2-1)))))</f>
        <v/>
      </c>
      <c r="AK77" s="121">
        <f>IF(OR($C77="",$B$2="",$D$2=0),0,IF(AK$3&lt;0,0,N(INDEX('CURVA PREVISION'!$A$1:$KZ$3000,$C77,11+3*MIN(AK$3,$D$2-1)))))</f>
        <v/>
      </c>
      <c r="AL77" s="121">
        <f>IF(OR($C77="",$B$2="",$D$2=0),0,IF(AL$3&lt;0,0,N(INDEX('CURVA PREVISION'!$A$1:$KZ$3000,$C77,11+3*MIN(AL$3,$D$2-1)))))</f>
        <v/>
      </c>
      <c r="AM77" s="121">
        <f>IF(OR($C77="",$B$2="",$D$2=0),0,IF(AM$3&lt;0,0,N(INDEX('CURVA PREVISION'!$A$1:$KZ$3000,$C77,11+3*MIN(AM$3,$D$2-1)))))</f>
        <v/>
      </c>
      <c r="AN77" s="121">
        <f>IF(OR($C77="",$B$2="",$D$2=0),0,IF(AN$3&lt;0,0,N(INDEX('CURVA PREVISION'!$A$1:$KZ$3000,$C77,11+3*MIN(AN$3,$D$2-1)))))</f>
        <v/>
      </c>
      <c r="AO77" s="121">
        <f>IF(OR($C77="",$B$2="",$D$2=0),0,IF(AO$3&lt;0,0,N(INDEX('CURVA PREVISION'!$A$1:$KZ$3000,$C77,11+3*MIN(AO$3,$D$2-1)))))</f>
        <v/>
      </c>
      <c r="AP77" s="121">
        <f>IF(OR($C77="",$B$2="",$D$2=0),0,IF(AP$3&lt;0,0,N(INDEX('CURVA PREVISION'!$A$1:$KZ$3000,$C77,11+3*MIN(AP$3,$D$2-1)))))</f>
        <v/>
      </c>
      <c r="AQ77" s="121">
        <f>IF(OR($C77="",$B$2="",$D$2=0),0,IF(AQ$3&lt;0,0,N(INDEX('CURVA PREVISION'!$A$1:$KZ$3000,$C77,11+3*MIN(AQ$3,$D$2-1)))))</f>
        <v/>
      </c>
      <c r="AR77" s="121">
        <f>IF(OR($C77="",$B$2="",$D$2=0),0,IF(AR$3&lt;0,0,N(INDEX('CURVA PREVISION'!$A$1:$KZ$3000,$C77,11+3*MIN(AR$3,$D$2-1)))))</f>
        <v/>
      </c>
      <c r="AS77" s="121">
        <f>IF(OR($C77="",$B$2="",$D$2=0),0,IF(AS$3&lt;0,0,N(INDEX('CURVA PREVISION'!$A$1:$KZ$3000,$C77,11+3*MIN(AS$3,$D$2-1)))))</f>
        <v/>
      </c>
      <c r="AT77" s="121">
        <f>IF(OR($C77="",$B$2="",$D$2=0),0,IF(AT$3&lt;0,0,N(INDEX('CURVA PREVISION'!$A$1:$KZ$3000,$C77,11+3*MIN(AT$3,$D$2-1)))))</f>
        <v/>
      </c>
      <c r="AU77" s="121">
        <f>IF(OR($C77="",$B$2="",$D$2=0),0,IF(AU$3&lt;0,0,N(INDEX('CURVA PREVISION'!$A$1:$KZ$3000,$C77,11+3*MIN(AU$3,$D$2-1)))))</f>
        <v/>
      </c>
      <c r="AV77" s="121">
        <f>IF(OR($C77="",$B$2="",$D$2=0),0,IF(AV$3&lt;0,0,N(INDEX('CURVA PREVISION'!$A$1:$KZ$3000,$C77,11+3*MIN(AV$3,$D$2-1)))))</f>
        <v/>
      </c>
      <c r="AW77" s="121">
        <f>IF(OR($C77="",$B$2="",$D$2=0),0,IF(AW$3&lt;0,0,N(INDEX('CURVA PREVISION'!$A$1:$KZ$3000,$C77,11+3*MIN(AW$3,$D$2-1)))))</f>
        <v/>
      </c>
      <c r="AX77" s="121">
        <f>IF(OR($C77="",$B$2="",$D$2=0),0,IF(AX$3&lt;0,0,N(INDEX('CURVA PREVISION'!$A$1:$KZ$3000,$C77,11+3*MIN(AX$3,$D$2-1)))))</f>
        <v/>
      </c>
      <c r="AY77" s="121">
        <f>IF(OR($C77="",$B$2="",$D$2=0),0,IF(AY$3&lt;0,0,N(INDEX('CURVA PREVISION'!$A$1:$KZ$3000,$C77,11+3*MIN(AY$3,$D$2-1)))))</f>
        <v/>
      </c>
      <c r="AZ77" s="121">
        <f>IF(OR($C77="",$B$2="",$D$2=0),0,IF(AZ$3&lt;0,0,N(INDEX('CURVA PREVISION'!$A$1:$KZ$3000,$C77,11+3*MIN(AZ$3,$D$2-1)))))</f>
        <v/>
      </c>
      <c r="BA77" s="121">
        <f>IF(OR($C77="",$B$2="",$D$2=0),0,IF(BA$3&lt;0,0,N(INDEX('CURVA PREVISION'!$A$1:$KZ$3000,$C77,11+3*MIN(BA$3,$D$2-1)))))</f>
        <v/>
      </c>
      <c r="BB77" s="121">
        <f>IF(OR($C77="",$B$2="",$D$2=0),0,IF(BB$3&lt;0,0,N(INDEX('CURVA PREVISION'!$A$1:$KZ$3000,$C77,11+3*MIN(BB$3,$D$2-1)))))</f>
        <v/>
      </c>
      <c r="BC77" s="121">
        <f>IF(OR($C77="",$B$2="",$D$2=0),0,IF(BC$3&lt;0,0,N(INDEX('CURVA PREVISION'!$A$1:$KZ$3000,$C77,11+3*MIN(BC$3,$D$2-1)))))</f>
        <v/>
      </c>
      <c r="BD77" s="121">
        <f>IF(OR($C77="",$B$2="",$D$2=0),0,IF(BD$3&lt;0,0,N(INDEX('CURVA PREVISION'!$A$1:$KZ$3000,$C77,11+3*MIN(BD$3,$D$2-1)))))</f>
        <v/>
      </c>
      <c r="BE77" s="121">
        <f>IF(OR($C77="",$B$2="",$D$2=0),0,IF(BE$3&lt;0,0,N(INDEX('CURVA PREVISION'!$A$1:$KZ$3000,$C77,11+3*MIN(BE$3,$D$2-1)))))</f>
        <v/>
      </c>
      <c r="BF77" s="121">
        <f>IF(OR($C77="",$B$2="",$D$2=0),0,IF(BF$3&lt;0,0,N(INDEX('CURVA PREVISION'!$A$1:$KZ$3000,$C77,11+3*MIN(BF$3,$D$2-1)))))</f>
        <v/>
      </c>
      <c r="BG77" s="121">
        <f>IF(OR($C77="",$B$2="",$D$2=0),0,IF(BG$3&lt;0,0,N(INDEX('CURVA PREVISION'!$A$1:$KZ$3000,$C77,11+3*MIN(BG$3,$D$2-1)))))</f>
        <v/>
      </c>
      <c r="BH77" s="121">
        <f>IF(OR($C77="",$B$2="",$D$2=0),0,IF(BH$3&lt;0,0,N(INDEX('CURVA PREVISION'!$A$1:$KZ$3000,$C77,11+3*MIN(BH$3,$D$2-1)))))</f>
        <v/>
      </c>
      <c r="BI77" s="121">
        <f>IF(OR($C77="",$B$2="",$D$2=0),0,IF(BI$3&lt;0,0,N(INDEX('CURVA PREVISION'!$A$1:$KZ$3000,$C77,11+3*MIN(BI$3,$D$2-1)))))</f>
        <v/>
      </c>
      <c r="BJ77" s="121">
        <f>IF(OR($C77="",$B$2="",$D$2=0),0,IF(BJ$3&lt;0,0,N(INDEX('CURVA PREVISION'!$A$1:$KZ$3000,$C77,11+3*MIN(BJ$3,$D$2-1)))))</f>
        <v/>
      </c>
      <c r="BK77" s="121">
        <f>IF(OR($C77="",$B$2="",$D$2=0),0,IF(BK$3&lt;0,0,N(INDEX('CURVA PREVISION'!$A$1:$KZ$3000,$C77,11+3*MIN(BK$3,$D$2-1)))))</f>
        <v/>
      </c>
      <c r="BL77" s="121">
        <f>IF(OR($C77="",$B$2="",$D$2=0),0,IF(BL$3&lt;0,0,N(INDEX('CURVA PREVISION'!$A$1:$KZ$3000,$C77,11+3*MIN(BL$3,$D$2-1)))))</f>
        <v/>
      </c>
      <c r="BM77" s="121">
        <f>IF(OR($C77="",$B$2="",$D$2=0),0,IF(BM$3&lt;0,0,N(INDEX('CURVA PREVISION'!$A$1:$KZ$3000,$C77,11+3*MIN(BM$3,$D$2-1)))))</f>
        <v/>
      </c>
      <c r="BN77" s="121">
        <f>IF(OR($C77="",$B$2="",$D$2=0),0,IF(BN$3&lt;0,0,N(INDEX('CURVA PREVISION'!$A$1:$KZ$3000,$C77,11+3*MIN(BN$3,$D$2-1)))))</f>
        <v/>
      </c>
      <c r="BO77" s="121">
        <f>IF(OR($C77="",$B$2="",$D$2=0),0,IF(BO$3&lt;0,0,N(INDEX('CURVA PREVISION'!$A$1:$KZ$3000,$C77,11+3*MIN(BO$3,$D$2-1)))))</f>
        <v/>
      </c>
      <c r="BP77" s="121">
        <f>IF(OR($C77="",$B$2="",$D$2=0),0,IF(BP$3&lt;0,0,N(INDEX('CURVA PREVISION'!$A$1:$KZ$3000,$C77,11+3*MIN(BP$3,$D$2-1)))))</f>
        <v/>
      </c>
      <c r="BQ77" s="121">
        <f>IF(OR($C77="",$B$2="",$D$2=0),0,IF(BQ$3&lt;0,0,N(INDEX('CURVA PREVISION'!$A$1:$KZ$3000,$C77,11+3*MIN(BQ$3,$D$2-1)))))</f>
        <v/>
      </c>
      <c r="BR77" s="121">
        <f>IF(OR($C77="",$B$2="",$D$2=0),0,IF(BR$3&lt;0,0,N(INDEX('CURVA PREVISION'!$A$1:$KZ$3000,$C77,11+3*MIN(BR$3,$D$2-1)))))</f>
        <v/>
      </c>
      <c r="BS77" s="121">
        <f>IF(OR($C77="",$B$2="",$D$2=0),0,IF(BS$3&lt;0,0,N(INDEX('CURVA PREVISION'!$A$1:$KZ$3000,$C77,11+3*MIN(BS$3,$D$2-1)))))</f>
        <v/>
      </c>
      <c r="BT77" s="121">
        <f>IF(OR($C77="",$B$2="",$D$2=0),0,IF(BT$3&lt;0,0,N(INDEX('CURVA PREVISION'!$A$1:$KZ$3000,$C77,11+3*MIN(BT$3,$D$2-1)))))</f>
        <v/>
      </c>
      <c r="BU77" s="121">
        <f>IF(OR($C77="",$B$2="",$D$2=0),0,IF(BU$3&lt;0,0,N(INDEX('CURVA PREVISION'!$A$1:$KZ$3000,$C77,11+3*MIN(BU$3,$D$2-1)))))</f>
        <v/>
      </c>
      <c r="BV77" s="121">
        <f>IF(OR($C77="",$B$2="",$D$2=0),0,IF(BV$3&lt;0,0,N(INDEX('CURVA PREVISION'!$A$1:$KZ$3000,$C77,11+3*MIN(BV$3,$D$2-1)))))</f>
        <v/>
      </c>
      <c r="BW77" s="121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8">
        <f>IFERROR(MATCH(A78,'CURVA PREVISION'!$B$1:$B$3000,0),"")</f>
        <v/>
      </c>
      <c r="D78" s="121">
        <f>IF(OR($C78="",$B$2="",$D$2=0),0,IF(D$3&lt;0,0,N(INDEX('CURVA PREVISION'!$A$1:$KZ$3000,$C78,11+3*MIN(D$3,$D$2-1)))))</f>
        <v/>
      </c>
      <c r="E78" s="121">
        <f>IF(OR($C78="",$B$2="",$D$2=0),0,IF(E$3&lt;0,0,N(INDEX('CURVA PREVISION'!$A$1:$KZ$3000,$C78,11+3*MIN(E$3,$D$2-1)))))</f>
        <v/>
      </c>
      <c r="F78" s="121">
        <f>IF(OR($C78="",$B$2="",$D$2=0),0,IF(F$3&lt;0,0,N(INDEX('CURVA PREVISION'!$A$1:$KZ$3000,$C78,11+3*MIN(F$3,$D$2-1)))))</f>
        <v/>
      </c>
      <c r="G78" s="121">
        <f>IF(OR($C78="",$B$2="",$D$2=0),0,IF(G$3&lt;0,0,N(INDEX('CURVA PREVISION'!$A$1:$KZ$3000,$C78,11+3*MIN(G$3,$D$2-1)))))</f>
        <v/>
      </c>
      <c r="H78" s="121">
        <f>IF(OR($C78="",$B$2="",$D$2=0),0,IF(H$3&lt;0,0,N(INDEX('CURVA PREVISION'!$A$1:$KZ$3000,$C78,11+3*MIN(H$3,$D$2-1)))))</f>
        <v/>
      </c>
      <c r="I78" s="121">
        <f>IF(OR($C78="",$B$2="",$D$2=0),0,IF(I$3&lt;0,0,N(INDEX('CURVA PREVISION'!$A$1:$KZ$3000,$C78,11+3*MIN(I$3,$D$2-1)))))</f>
        <v/>
      </c>
      <c r="J78" s="121">
        <f>IF(OR($C78="",$B$2="",$D$2=0),0,IF(J$3&lt;0,0,N(INDEX('CURVA PREVISION'!$A$1:$KZ$3000,$C78,11+3*MIN(J$3,$D$2-1)))))</f>
        <v/>
      </c>
      <c r="K78" s="121">
        <f>IF(OR($C78="",$B$2="",$D$2=0),0,IF(K$3&lt;0,0,N(INDEX('CURVA PREVISION'!$A$1:$KZ$3000,$C78,11+3*MIN(K$3,$D$2-1)))))</f>
        <v/>
      </c>
      <c r="L78" s="121">
        <f>IF(OR($C78="",$B$2="",$D$2=0),0,IF(L$3&lt;0,0,N(INDEX('CURVA PREVISION'!$A$1:$KZ$3000,$C78,11+3*MIN(L$3,$D$2-1)))))</f>
        <v/>
      </c>
      <c r="M78" s="121">
        <f>IF(OR($C78="",$B$2="",$D$2=0),0,IF(M$3&lt;0,0,N(INDEX('CURVA PREVISION'!$A$1:$KZ$3000,$C78,11+3*MIN(M$3,$D$2-1)))))</f>
        <v/>
      </c>
      <c r="N78" s="121">
        <f>IF(OR($C78="",$B$2="",$D$2=0),0,IF(N$3&lt;0,0,N(INDEX('CURVA PREVISION'!$A$1:$KZ$3000,$C78,11+3*MIN(N$3,$D$2-1)))))</f>
        <v/>
      </c>
      <c r="O78" s="121">
        <f>IF(OR($C78="",$B$2="",$D$2=0),0,IF(O$3&lt;0,0,N(INDEX('CURVA PREVISION'!$A$1:$KZ$3000,$C78,11+3*MIN(O$3,$D$2-1)))))</f>
        <v/>
      </c>
      <c r="P78" s="121">
        <f>IF(OR($C78="",$B$2="",$D$2=0),0,IF(P$3&lt;0,0,N(INDEX('CURVA PREVISION'!$A$1:$KZ$3000,$C78,11+3*MIN(P$3,$D$2-1)))))</f>
        <v/>
      </c>
      <c r="Q78" s="121">
        <f>IF(OR($C78="",$B$2="",$D$2=0),0,IF(Q$3&lt;0,0,N(INDEX('CURVA PREVISION'!$A$1:$KZ$3000,$C78,11+3*MIN(Q$3,$D$2-1)))))</f>
        <v/>
      </c>
      <c r="R78" s="121">
        <f>IF(OR($C78="",$B$2="",$D$2=0),0,IF(R$3&lt;0,0,N(INDEX('CURVA PREVISION'!$A$1:$KZ$3000,$C78,11+3*MIN(R$3,$D$2-1)))))</f>
        <v/>
      </c>
      <c r="S78" s="121">
        <f>IF(OR($C78="",$B$2="",$D$2=0),0,IF(S$3&lt;0,0,N(INDEX('CURVA PREVISION'!$A$1:$KZ$3000,$C78,11+3*MIN(S$3,$D$2-1)))))</f>
        <v/>
      </c>
      <c r="T78" s="121">
        <f>IF(OR($C78="",$B$2="",$D$2=0),0,IF(T$3&lt;0,0,N(INDEX('CURVA PREVISION'!$A$1:$KZ$3000,$C78,11+3*MIN(T$3,$D$2-1)))))</f>
        <v/>
      </c>
      <c r="U78" s="121">
        <f>IF(OR($C78="",$B$2="",$D$2=0),0,IF(U$3&lt;0,0,N(INDEX('CURVA PREVISION'!$A$1:$KZ$3000,$C78,11+3*MIN(U$3,$D$2-1)))))</f>
        <v/>
      </c>
      <c r="V78" s="121">
        <f>IF(OR($C78="",$B$2="",$D$2=0),0,IF(V$3&lt;0,0,N(INDEX('CURVA PREVISION'!$A$1:$KZ$3000,$C78,11+3*MIN(V$3,$D$2-1)))))</f>
        <v/>
      </c>
      <c r="W78" s="121">
        <f>IF(OR($C78="",$B$2="",$D$2=0),0,IF(W$3&lt;0,0,N(INDEX('CURVA PREVISION'!$A$1:$KZ$3000,$C78,11+3*MIN(W$3,$D$2-1)))))</f>
        <v/>
      </c>
      <c r="X78" s="121">
        <f>IF(OR($C78="",$B$2="",$D$2=0),0,IF(X$3&lt;0,0,N(INDEX('CURVA PREVISION'!$A$1:$KZ$3000,$C78,11+3*MIN(X$3,$D$2-1)))))</f>
        <v/>
      </c>
      <c r="Y78" s="121">
        <f>IF(OR($C78="",$B$2="",$D$2=0),0,IF(Y$3&lt;0,0,N(INDEX('CURVA PREVISION'!$A$1:$KZ$3000,$C78,11+3*MIN(Y$3,$D$2-1)))))</f>
        <v/>
      </c>
      <c r="Z78" s="121">
        <f>IF(OR($C78="",$B$2="",$D$2=0),0,IF(Z$3&lt;0,0,N(INDEX('CURVA PREVISION'!$A$1:$KZ$3000,$C78,11+3*MIN(Z$3,$D$2-1)))))</f>
        <v/>
      </c>
      <c r="AA78" s="121">
        <f>IF(OR($C78="",$B$2="",$D$2=0),0,IF(AA$3&lt;0,0,N(INDEX('CURVA PREVISION'!$A$1:$KZ$3000,$C78,11+3*MIN(AA$3,$D$2-1)))))</f>
        <v/>
      </c>
      <c r="AB78" s="121">
        <f>IF(OR($C78="",$B$2="",$D$2=0),0,IF(AB$3&lt;0,0,N(INDEX('CURVA PREVISION'!$A$1:$KZ$3000,$C78,11+3*MIN(AB$3,$D$2-1)))))</f>
        <v/>
      </c>
      <c r="AC78" s="121">
        <f>IF(OR($C78="",$B$2="",$D$2=0),0,IF(AC$3&lt;0,0,N(INDEX('CURVA PREVISION'!$A$1:$KZ$3000,$C78,11+3*MIN(AC$3,$D$2-1)))))</f>
        <v/>
      </c>
      <c r="AD78" s="121">
        <f>IF(OR($C78="",$B$2="",$D$2=0),0,IF(AD$3&lt;0,0,N(INDEX('CURVA PREVISION'!$A$1:$KZ$3000,$C78,11+3*MIN(AD$3,$D$2-1)))))</f>
        <v/>
      </c>
      <c r="AE78" s="121">
        <f>IF(OR($C78="",$B$2="",$D$2=0),0,IF(AE$3&lt;0,0,N(INDEX('CURVA PREVISION'!$A$1:$KZ$3000,$C78,11+3*MIN(AE$3,$D$2-1)))))</f>
        <v/>
      </c>
      <c r="AF78" s="121">
        <f>IF(OR($C78="",$B$2="",$D$2=0),0,IF(AF$3&lt;0,0,N(INDEX('CURVA PREVISION'!$A$1:$KZ$3000,$C78,11+3*MIN(AF$3,$D$2-1)))))</f>
        <v/>
      </c>
      <c r="AG78" s="121">
        <f>IF(OR($C78="",$B$2="",$D$2=0),0,IF(AG$3&lt;0,0,N(INDEX('CURVA PREVISION'!$A$1:$KZ$3000,$C78,11+3*MIN(AG$3,$D$2-1)))))</f>
        <v/>
      </c>
      <c r="AH78" s="121">
        <f>IF(OR($C78="",$B$2="",$D$2=0),0,IF(AH$3&lt;0,0,N(INDEX('CURVA PREVISION'!$A$1:$KZ$3000,$C78,11+3*MIN(AH$3,$D$2-1)))))</f>
        <v/>
      </c>
      <c r="AI78" s="121">
        <f>IF(OR($C78="",$B$2="",$D$2=0),0,IF(AI$3&lt;0,0,N(INDEX('CURVA PREVISION'!$A$1:$KZ$3000,$C78,11+3*MIN(AI$3,$D$2-1)))))</f>
        <v/>
      </c>
      <c r="AJ78" s="121">
        <f>IF(OR($C78="",$B$2="",$D$2=0),0,IF(AJ$3&lt;0,0,N(INDEX('CURVA PREVISION'!$A$1:$KZ$3000,$C78,11+3*MIN(AJ$3,$D$2-1)))))</f>
        <v/>
      </c>
      <c r="AK78" s="121">
        <f>IF(OR($C78="",$B$2="",$D$2=0),0,IF(AK$3&lt;0,0,N(INDEX('CURVA PREVISION'!$A$1:$KZ$3000,$C78,11+3*MIN(AK$3,$D$2-1)))))</f>
        <v/>
      </c>
      <c r="AL78" s="121">
        <f>IF(OR($C78="",$B$2="",$D$2=0),0,IF(AL$3&lt;0,0,N(INDEX('CURVA PREVISION'!$A$1:$KZ$3000,$C78,11+3*MIN(AL$3,$D$2-1)))))</f>
        <v/>
      </c>
      <c r="AM78" s="121">
        <f>IF(OR($C78="",$B$2="",$D$2=0),0,IF(AM$3&lt;0,0,N(INDEX('CURVA PREVISION'!$A$1:$KZ$3000,$C78,11+3*MIN(AM$3,$D$2-1)))))</f>
        <v/>
      </c>
      <c r="AN78" s="121">
        <f>IF(OR($C78="",$B$2="",$D$2=0),0,IF(AN$3&lt;0,0,N(INDEX('CURVA PREVISION'!$A$1:$KZ$3000,$C78,11+3*MIN(AN$3,$D$2-1)))))</f>
        <v/>
      </c>
      <c r="AO78" s="121">
        <f>IF(OR($C78="",$B$2="",$D$2=0),0,IF(AO$3&lt;0,0,N(INDEX('CURVA PREVISION'!$A$1:$KZ$3000,$C78,11+3*MIN(AO$3,$D$2-1)))))</f>
        <v/>
      </c>
      <c r="AP78" s="121">
        <f>IF(OR($C78="",$B$2="",$D$2=0),0,IF(AP$3&lt;0,0,N(INDEX('CURVA PREVISION'!$A$1:$KZ$3000,$C78,11+3*MIN(AP$3,$D$2-1)))))</f>
        <v/>
      </c>
      <c r="AQ78" s="121">
        <f>IF(OR($C78="",$B$2="",$D$2=0),0,IF(AQ$3&lt;0,0,N(INDEX('CURVA PREVISION'!$A$1:$KZ$3000,$C78,11+3*MIN(AQ$3,$D$2-1)))))</f>
        <v/>
      </c>
      <c r="AR78" s="121">
        <f>IF(OR($C78="",$B$2="",$D$2=0),0,IF(AR$3&lt;0,0,N(INDEX('CURVA PREVISION'!$A$1:$KZ$3000,$C78,11+3*MIN(AR$3,$D$2-1)))))</f>
        <v/>
      </c>
      <c r="AS78" s="121">
        <f>IF(OR($C78="",$B$2="",$D$2=0),0,IF(AS$3&lt;0,0,N(INDEX('CURVA PREVISION'!$A$1:$KZ$3000,$C78,11+3*MIN(AS$3,$D$2-1)))))</f>
        <v/>
      </c>
      <c r="AT78" s="121">
        <f>IF(OR($C78="",$B$2="",$D$2=0),0,IF(AT$3&lt;0,0,N(INDEX('CURVA PREVISION'!$A$1:$KZ$3000,$C78,11+3*MIN(AT$3,$D$2-1)))))</f>
        <v/>
      </c>
      <c r="AU78" s="121">
        <f>IF(OR($C78="",$B$2="",$D$2=0),0,IF(AU$3&lt;0,0,N(INDEX('CURVA PREVISION'!$A$1:$KZ$3000,$C78,11+3*MIN(AU$3,$D$2-1)))))</f>
        <v/>
      </c>
      <c r="AV78" s="121">
        <f>IF(OR($C78="",$B$2="",$D$2=0),0,IF(AV$3&lt;0,0,N(INDEX('CURVA PREVISION'!$A$1:$KZ$3000,$C78,11+3*MIN(AV$3,$D$2-1)))))</f>
        <v/>
      </c>
      <c r="AW78" s="121">
        <f>IF(OR($C78="",$B$2="",$D$2=0),0,IF(AW$3&lt;0,0,N(INDEX('CURVA PREVISION'!$A$1:$KZ$3000,$C78,11+3*MIN(AW$3,$D$2-1)))))</f>
        <v/>
      </c>
      <c r="AX78" s="121">
        <f>IF(OR($C78="",$B$2="",$D$2=0),0,IF(AX$3&lt;0,0,N(INDEX('CURVA PREVISION'!$A$1:$KZ$3000,$C78,11+3*MIN(AX$3,$D$2-1)))))</f>
        <v/>
      </c>
      <c r="AY78" s="121">
        <f>IF(OR($C78="",$B$2="",$D$2=0),0,IF(AY$3&lt;0,0,N(INDEX('CURVA PREVISION'!$A$1:$KZ$3000,$C78,11+3*MIN(AY$3,$D$2-1)))))</f>
        <v/>
      </c>
      <c r="AZ78" s="121">
        <f>IF(OR($C78="",$B$2="",$D$2=0),0,IF(AZ$3&lt;0,0,N(INDEX('CURVA PREVISION'!$A$1:$KZ$3000,$C78,11+3*MIN(AZ$3,$D$2-1)))))</f>
        <v/>
      </c>
      <c r="BA78" s="121">
        <f>IF(OR($C78="",$B$2="",$D$2=0),0,IF(BA$3&lt;0,0,N(INDEX('CURVA PREVISION'!$A$1:$KZ$3000,$C78,11+3*MIN(BA$3,$D$2-1)))))</f>
        <v/>
      </c>
      <c r="BB78" s="121">
        <f>IF(OR($C78="",$B$2="",$D$2=0),0,IF(BB$3&lt;0,0,N(INDEX('CURVA PREVISION'!$A$1:$KZ$3000,$C78,11+3*MIN(BB$3,$D$2-1)))))</f>
        <v/>
      </c>
      <c r="BC78" s="121">
        <f>IF(OR($C78="",$B$2="",$D$2=0),0,IF(BC$3&lt;0,0,N(INDEX('CURVA PREVISION'!$A$1:$KZ$3000,$C78,11+3*MIN(BC$3,$D$2-1)))))</f>
        <v/>
      </c>
      <c r="BD78" s="121">
        <f>IF(OR($C78="",$B$2="",$D$2=0),0,IF(BD$3&lt;0,0,N(INDEX('CURVA PREVISION'!$A$1:$KZ$3000,$C78,11+3*MIN(BD$3,$D$2-1)))))</f>
        <v/>
      </c>
      <c r="BE78" s="121">
        <f>IF(OR($C78="",$B$2="",$D$2=0),0,IF(BE$3&lt;0,0,N(INDEX('CURVA PREVISION'!$A$1:$KZ$3000,$C78,11+3*MIN(BE$3,$D$2-1)))))</f>
        <v/>
      </c>
      <c r="BF78" s="121">
        <f>IF(OR($C78="",$B$2="",$D$2=0),0,IF(BF$3&lt;0,0,N(INDEX('CURVA PREVISION'!$A$1:$KZ$3000,$C78,11+3*MIN(BF$3,$D$2-1)))))</f>
        <v/>
      </c>
      <c r="BG78" s="121">
        <f>IF(OR($C78="",$B$2="",$D$2=0),0,IF(BG$3&lt;0,0,N(INDEX('CURVA PREVISION'!$A$1:$KZ$3000,$C78,11+3*MIN(BG$3,$D$2-1)))))</f>
        <v/>
      </c>
      <c r="BH78" s="121">
        <f>IF(OR($C78="",$B$2="",$D$2=0),0,IF(BH$3&lt;0,0,N(INDEX('CURVA PREVISION'!$A$1:$KZ$3000,$C78,11+3*MIN(BH$3,$D$2-1)))))</f>
        <v/>
      </c>
      <c r="BI78" s="121">
        <f>IF(OR($C78="",$B$2="",$D$2=0),0,IF(BI$3&lt;0,0,N(INDEX('CURVA PREVISION'!$A$1:$KZ$3000,$C78,11+3*MIN(BI$3,$D$2-1)))))</f>
        <v/>
      </c>
      <c r="BJ78" s="121">
        <f>IF(OR($C78="",$B$2="",$D$2=0),0,IF(BJ$3&lt;0,0,N(INDEX('CURVA PREVISION'!$A$1:$KZ$3000,$C78,11+3*MIN(BJ$3,$D$2-1)))))</f>
        <v/>
      </c>
      <c r="BK78" s="121">
        <f>IF(OR($C78="",$B$2="",$D$2=0),0,IF(BK$3&lt;0,0,N(INDEX('CURVA PREVISION'!$A$1:$KZ$3000,$C78,11+3*MIN(BK$3,$D$2-1)))))</f>
        <v/>
      </c>
      <c r="BL78" s="121">
        <f>IF(OR($C78="",$B$2="",$D$2=0),0,IF(BL$3&lt;0,0,N(INDEX('CURVA PREVISION'!$A$1:$KZ$3000,$C78,11+3*MIN(BL$3,$D$2-1)))))</f>
        <v/>
      </c>
      <c r="BM78" s="121">
        <f>IF(OR($C78="",$B$2="",$D$2=0),0,IF(BM$3&lt;0,0,N(INDEX('CURVA PREVISION'!$A$1:$KZ$3000,$C78,11+3*MIN(BM$3,$D$2-1)))))</f>
        <v/>
      </c>
      <c r="BN78" s="121">
        <f>IF(OR($C78="",$B$2="",$D$2=0),0,IF(BN$3&lt;0,0,N(INDEX('CURVA PREVISION'!$A$1:$KZ$3000,$C78,11+3*MIN(BN$3,$D$2-1)))))</f>
        <v/>
      </c>
      <c r="BO78" s="121">
        <f>IF(OR($C78="",$B$2="",$D$2=0),0,IF(BO$3&lt;0,0,N(INDEX('CURVA PREVISION'!$A$1:$KZ$3000,$C78,11+3*MIN(BO$3,$D$2-1)))))</f>
        <v/>
      </c>
      <c r="BP78" s="121">
        <f>IF(OR($C78="",$B$2="",$D$2=0),0,IF(BP$3&lt;0,0,N(INDEX('CURVA PREVISION'!$A$1:$KZ$3000,$C78,11+3*MIN(BP$3,$D$2-1)))))</f>
        <v/>
      </c>
      <c r="BQ78" s="121">
        <f>IF(OR($C78="",$B$2="",$D$2=0),0,IF(BQ$3&lt;0,0,N(INDEX('CURVA PREVISION'!$A$1:$KZ$3000,$C78,11+3*MIN(BQ$3,$D$2-1)))))</f>
        <v/>
      </c>
      <c r="BR78" s="121">
        <f>IF(OR($C78="",$B$2="",$D$2=0),0,IF(BR$3&lt;0,0,N(INDEX('CURVA PREVISION'!$A$1:$KZ$3000,$C78,11+3*MIN(BR$3,$D$2-1)))))</f>
        <v/>
      </c>
      <c r="BS78" s="121">
        <f>IF(OR($C78="",$B$2="",$D$2=0),0,IF(BS$3&lt;0,0,N(INDEX('CURVA PREVISION'!$A$1:$KZ$3000,$C78,11+3*MIN(BS$3,$D$2-1)))))</f>
        <v/>
      </c>
      <c r="BT78" s="121">
        <f>IF(OR($C78="",$B$2="",$D$2=0),0,IF(BT$3&lt;0,0,N(INDEX('CURVA PREVISION'!$A$1:$KZ$3000,$C78,11+3*MIN(BT$3,$D$2-1)))))</f>
        <v/>
      </c>
      <c r="BU78" s="121">
        <f>IF(OR($C78="",$B$2="",$D$2=0),0,IF(BU$3&lt;0,0,N(INDEX('CURVA PREVISION'!$A$1:$KZ$3000,$C78,11+3*MIN(BU$3,$D$2-1)))))</f>
        <v/>
      </c>
      <c r="BV78" s="121">
        <f>IF(OR($C78="",$B$2="",$D$2=0),0,IF(BV$3&lt;0,0,N(INDEX('CURVA PREVISION'!$A$1:$KZ$3000,$C78,11+3*MIN(BV$3,$D$2-1)))))</f>
        <v/>
      </c>
      <c r="BW78" s="121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8">
        <f>IFERROR(MATCH(A79,'CURVA PREVISION'!$B$1:$B$3000,0),"")</f>
        <v/>
      </c>
      <c r="D79" s="121">
        <f>IF(OR($C79="",$B$2="",$D$2=0),0,IF(D$3&lt;0,0,N(INDEX('CURVA PREVISION'!$A$1:$KZ$3000,$C79,11+3*MIN(D$3,$D$2-1)))))</f>
        <v/>
      </c>
      <c r="E79" s="121">
        <f>IF(OR($C79="",$B$2="",$D$2=0),0,IF(E$3&lt;0,0,N(INDEX('CURVA PREVISION'!$A$1:$KZ$3000,$C79,11+3*MIN(E$3,$D$2-1)))))</f>
        <v/>
      </c>
      <c r="F79" s="121">
        <f>IF(OR($C79="",$B$2="",$D$2=0),0,IF(F$3&lt;0,0,N(INDEX('CURVA PREVISION'!$A$1:$KZ$3000,$C79,11+3*MIN(F$3,$D$2-1)))))</f>
        <v/>
      </c>
      <c r="G79" s="121">
        <f>IF(OR($C79="",$B$2="",$D$2=0),0,IF(G$3&lt;0,0,N(INDEX('CURVA PREVISION'!$A$1:$KZ$3000,$C79,11+3*MIN(G$3,$D$2-1)))))</f>
        <v/>
      </c>
      <c r="H79" s="121">
        <f>IF(OR($C79="",$B$2="",$D$2=0),0,IF(H$3&lt;0,0,N(INDEX('CURVA PREVISION'!$A$1:$KZ$3000,$C79,11+3*MIN(H$3,$D$2-1)))))</f>
        <v/>
      </c>
      <c r="I79" s="121">
        <f>IF(OR($C79="",$B$2="",$D$2=0),0,IF(I$3&lt;0,0,N(INDEX('CURVA PREVISION'!$A$1:$KZ$3000,$C79,11+3*MIN(I$3,$D$2-1)))))</f>
        <v/>
      </c>
      <c r="J79" s="121">
        <f>IF(OR($C79="",$B$2="",$D$2=0),0,IF(J$3&lt;0,0,N(INDEX('CURVA PREVISION'!$A$1:$KZ$3000,$C79,11+3*MIN(J$3,$D$2-1)))))</f>
        <v/>
      </c>
      <c r="K79" s="121">
        <f>IF(OR($C79="",$B$2="",$D$2=0),0,IF(K$3&lt;0,0,N(INDEX('CURVA PREVISION'!$A$1:$KZ$3000,$C79,11+3*MIN(K$3,$D$2-1)))))</f>
        <v/>
      </c>
      <c r="L79" s="121">
        <f>IF(OR($C79="",$B$2="",$D$2=0),0,IF(L$3&lt;0,0,N(INDEX('CURVA PREVISION'!$A$1:$KZ$3000,$C79,11+3*MIN(L$3,$D$2-1)))))</f>
        <v/>
      </c>
      <c r="M79" s="121">
        <f>IF(OR($C79="",$B$2="",$D$2=0),0,IF(M$3&lt;0,0,N(INDEX('CURVA PREVISION'!$A$1:$KZ$3000,$C79,11+3*MIN(M$3,$D$2-1)))))</f>
        <v/>
      </c>
      <c r="N79" s="121">
        <f>IF(OR($C79="",$B$2="",$D$2=0),0,IF(N$3&lt;0,0,N(INDEX('CURVA PREVISION'!$A$1:$KZ$3000,$C79,11+3*MIN(N$3,$D$2-1)))))</f>
        <v/>
      </c>
      <c r="O79" s="121">
        <f>IF(OR($C79="",$B$2="",$D$2=0),0,IF(O$3&lt;0,0,N(INDEX('CURVA PREVISION'!$A$1:$KZ$3000,$C79,11+3*MIN(O$3,$D$2-1)))))</f>
        <v/>
      </c>
      <c r="P79" s="121">
        <f>IF(OR($C79="",$B$2="",$D$2=0),0,IF(P$3&lt;0,0,N(INDEX('CURVA PREVISION'!$A$1:$KZ$3000,$C79,11+3*MIN(P$3,$D$2-1)))))</f>
        <v/>
      </c>
      <c r="Q79" s="121">
        <f>IF(OR($C79="",$B$2="",$D$2=0),0,IF(Q$3&lt;0,0,N(INDEX('CURVA PREVISION'!$A$1:$KZ$3000,$C79,11+3*MIN(Q$3,$D$2-1)))))</f>
        <v/>
      </c>
      <c r="R79" s="121">
        <f>IF(OR($C79="",$B$2="",$D$2=0),0,IF(R$3&lt;0,0,N(INDEX('CURVA PREVISION'!$A$1:$KZ$3000,$C79,11+3*MIN(R$3,$D$2-1)))))</f>
        <v/>
      </c>
      <c r="S79" s="121">
        <f>IF(OR($C79="",$B$2="",$D$2=0),0,IF(S$3&lt;0,0,N(INDEX('CURVA PREVISION'!$A$1:$KZ$3000,$C79,11+3*MIN(S$3,$D$2-1)))))</f>
        <v/>
      </c>
      <c r="T79" s="121">
        <f>IF(OR($C79="",$B$2="",$D$2=0),0,IF(T$3&lt;0,0,N(INDEX('CURVA PREVISION'!$A$1:$KZ$3000,$C79,11+3*MIN(T$3,$D$2-1)))))</f>
        <v/>
      </c>
      <c r="U79" s="121">
        <f>IF(OR($C79="",$B$2="",$D$2=0),0,IF(U$3&lt;0,0,N(INDEX('CURVA PREVISION'!$A$1:$KZ$3000,$C79,11+3*MIN(U$3,$D$2-1)))))</f>
        <v/>
      </c>
      <c r="V79" s="121">
        <f>IF(OR($C79="",$B$2="",$D$2=0),0,IF(V$3&lt;0,0,N(INDEX('CURVA PREVISION'!$A$1:$KZ$3000,$C79,11+3*MIN(V$3,$D$2-1)))))</f>
        <v/>
      </c>
      <c r="W79" s="121">
        <f>IF(OR($C79="",$B$2="",$D$2=0),0,IF(W$3&lt;0,0,N(INDEX('CURVA PREVISION'!$A$1:$KZ$3000,$C79,11+3*MIN(W$3,$D$2-1)))))</f>
        <v/>
      </c>
      <c r="X79" s="121">
        <f>IF(OR($C79="",$B$2="",$D$2=0),0,IF(X$3&lt;0,0,N(INDEX('CURVA PREVISION'!$A$1:$KZ$3000,$C79,11+3*MIN(X$3,$D$2-1)))))</f>
        <v/>
      </c>
      <c r="Y79" s="121">
        <f>IF(OR($C79="",$B$2="",$D$2=0),0,IF(Y$3&lt;0,0,N(INDEX('CURVA PREVISION'!$A$1:$KZ$3000,$C79,11+3*MIN(Y$3,$D$2-1)))))</f>
        <v/>
      </c>
      <c r="Z79" s="121">
        <f>IF(OR($C79="",$B$2="",$D$2=0),0,IF(Z$3&lt;0,0,N(INDEX('CURVA PREVISION'!$A$1:$KZ$3000,$C79,11+3*MIN(Z$3,$D$2-1)))))</f>
        <v/>
      </c>
      <c r="AA79" s="121">
        <f>IF(OR($C79="",$B$2="",$D$2=0),0,IF(AA$3&lt;0,0,N(INDEX('CURVA PREVISION'!$A$1:$KZ$3000,$C79,11+3*MIN(AA$3,$D$2-1)))))</f>
        <v/>
      </c>
      <c r="AB79" s="121">
        <f>IF(OR($C79="",$B$2="",$D$2=0),0,IF(AB$3&lt;0,0,N(INDEX('CURVA PREVISION'!$A$1:$KZ$3000,$C79,11+3*MIN(AB$3,$D$2-1)))))</f>
        <v/>
      </c>
      <c r="AC79" s="121">
        <f>IF(OR($C79="",$B$2="",$D$2=0),0,IF(AC$3&lt;0,0,N(INDEX('CURVA PREVISION'!$A$1:$KZ$3000,$C79,11+3*MIN(AC$3,$D$2-1)))))</f>
        <v/>
      </c>
      <c r="AD79" s="121">
        <f>IF(OR($C79="",$B$2="",$D$2=0),0,IF(AD$3&lt;0,0,N(INDEX('CURVA PREVISION'!$A$1:$KZ$3000,$C79,11+3*MIN(AD$3,$D$2-1)))))</f>
        <v/>
      </c>
      <c r="AE79" s="121">
        <f>IF(OR($C79="",$B$2="",$D$2=0),0,IF(AE$3&lt;0,0,N(INDEX('CURVA PREVISION'!$A$1:$KZ$3000,$C79,11+3*MIN(AE$3,$D$2-1)))))</f>
        <v/>
      </c>
      <c r="AF79" s="121">
        <f>IF(OR($C79="",$B$2="",$D$2=0),0,IF(AF$3&lt;0,0,N(INDEX('CURVA PREVISION'!$A$1:$KZ$3000,$C79,11+3*MIN(AF$3,$D$2-1)))))</f>
        <v/>
      </c>
      <c r="AG79" s="121">
        <f>IF(OR($C79="",$B$2="",$D$2=0),0,IF(AG$3&lt;0,0,N(INDEX('CURVA PREVISION'!$A$1:$KZ$3000,$C79,11+3*MIN(AG$3,$D$2-1)))))</f>
        <v/>
      </c>
      <c r="AH79" s="121">
        <f>IF(OR($C79="",$B$2="",$D$2=0),0,IF(AH$3&lt;0,0,N(INDEX('CURVA PREVISION'!$A$1:$KZ$3000,$C79,11+3*MIN(AH$3,$D$2-1)))))</f>
        <v/>
      </c>
      <c r="AI79" s="121">
        <f>IF(OR($C79="",$B$2="",$D$2=0),0,IF(AI$3&lt;0,0,N(INDEX('CURVA PREVISION'!$A$1:$KZ$3000,$C79,11+3*MIN(AI$3,$D$2-1)))))</f>
        <v/>
      </c>
      <c r="AJ79" s="121">
        <f>IF(OR($C79="",$B$2="",$D$2=0),0,IF(AJ$3&lt;0,0,N(INDEX('CURVA PREVISION'!$A$1:$KZ$3000,$C79,11+3*MIN(AJ$3,$D$2-1)))))</f>
        <v/>
      </c>
      <c r="AK79" s="121">
        <f>IF(OR($C79="",$B$2="",$D$2=0),0,IF(AK$3&lt;0,0,N(INDEX('CURVA PREVISION'!$A$1:$KZ$3000,$C79,11+3*MIN(AK$3,$D$2-1)))))</f>
        <v/>
      </c>
      <c r="AL79" s="121">
        <f>IF(OR($C79="",$B$2="",$D$2=0),0,IF(AL$3&lt;0,0,N(INDEX('CURVA PREVISION'!$A$1:$KZ$3000,$C79,11+3*MIN(AL$3,$D$2-1)))))</f>
        <v/>
      </c>
      <c r="AM79" s="121">
        <f>IF(OR($C79="",$B$2="",$D$2=0),0,IF(AM$3&lt;0,0,N(INDEX('CURVA PREVISION'!$A$1:$KZ$3000,$C79,11+3*MIN(AM$3,$D$2-1)))))</f>
        <v/>
      </c>
      <c r="AN79" s="121">
        <f>IF(OR($C79="",$B$2="",$D$2=0),0,IF(AN$3&lt;0,0,N(INDEX('CURVA PREVISION'!$A$1:$KZ$3000,$C79,11+3*MIN(AN$3,$D$2-1)))))</f>
        <v/>
      </c>
      <c r="AO79" s="121">
        <f>IF(OR($C79="",$B$2="",$D$2=0),0,IF(AO$3&lt;0,0,N(INDEX('CURVA PREVISION'!$A$1:$KZ$3000,$C79,11+3*MIN(AO$3,$D$2-1)))))</f>
        <v/>
      </c>
      <c r="AP79" s="121">
        <f>IF(OR($C79="",$B$2="",$D$2=0),0,IF(AP$3&lt;0,0,N(INDEX('CURVA PREVISION'!$A$1:$KZ$3000,$C79,11+3*MIN(AP$3,$D$2-1)))))</f>
        <v/>
      </c>
      <c r="AQ79" s="121">
        <f>IF(OR($C79="",$B$2="",$D$2=0),0,IF(AQ$3&lt;0,0,N(INDEX('CURVA PREVISION'!$A$1:$KZ$3000,$C79,11+3*MIN(AQ$3,$D$2-1)))))</f>
        <v/>
      </c>
      <c r="AR79" s="121">
        <f>IF(OR($C79="",$B$2="",$D$2=0),0,IF(AR$3&lt;0,0,N(INDEX('CURVA PREVISION'!$A$1:$KZ$3000,$C79,11+3*MIN(AR$3,$D$2-1)))))</f>
        <v/>
      </c>
      <c r="AS79" s="121">
        <f>IF(OR($C79="",$B$2="",$D$2=0),0,IF(AS$3&lt;0,0,N(INDEX('CURVA PREVISION'!$A$1:$KZ$3000,$C79,11+3*MIN(AS$3,$D$2-1)))))</f>
        <v/>
      </c>
      <c r="AT79" s="121">
        <f>IF(OR($C79="",$B$2="",$D$2=0),0,IF(AT$3&lt;0,0,N(INDEX('CURVA PREVISION'!$A$1:$KZ$3000,$C79,11+3*MIN(AT$3,$D$2-1)))))</f>
        <v/>
      </c>
      <c r="AU79" s="121">
        <f>IF(OR($C79="",$B$2="",$D$2=0),0,IF(AU$3&lt;0,0,N(INDEX('CURVA PREVISION'!$A$1:$KZ$3000,$C79,11+3*MIN(AU$3,$D$2-1)))))</f>
        <v/>
      </c>
      <c r="AV79" s="121">
        <f>IF(OR($C79="",$B$2="",$D$2=0),0,IF(AV$3&lt;0,0,N(INDEX('CURVA PREVISION'!$A$1:$KZ$3000,$C79,11+3*MIN(AV$3,$D$2-1)))))</f>
        <v/>
      </c>
      <c r="AW79" s="121">
        <f>IF(OR($C79="",$B$2="",$D$2=0),0,IF(AW$3&lt;0,0,N(INDEX('CURVA PREVISION'!$A$1:$KZ$3000,$C79,11+3*MIN(AW$3,$D$2-1)))))</f>
        <v/>
      </c>
      <c r="AX79" s="121">
        <f>IF(OR($C79="",$B$2="",$D$2=0),0,IF(AX$3&lt;0,0,N(INDEX('CURVA PREVISION'!$A$1:$KZ$3000,$C79,11+3*MIN(AX$3,$D$2-1)))))</f>
        <v/>
      </c>
      <c r="AY79" s="121">
        <f>IF(OR($C79="",$B$2="",$D$2=0),0,IF(AY$3&lt;0,0,N(INDEX('CURVA PREVISION'!$A$1:$KZ$3000,$C79,11+3*MIN(AY$3,$D$2-1)))))</f>
        <v/>
      </c>
      <c r="AZ79" s="121">
        <f>IF(OR($C79="",$B$2="",$D$2=0),0,IF(AZ$3&lt;0,0,N(INDEX('CURVA PREVISION'!$A$1:$KZ$3000,$C79,11+3*MIN(AZ$3,$D$2-1)))))</f>
        <v/>
      </c>
      <c r="BA79" s="121">
        <f>IF(OR($C79="",$B$2="",$D$2=0),0,IF(BA$3&lt;0,0,N(INDEX('CURVA PREVISION'!$A$1:$KZ$3000,$C79,11+3*MIN(BA$3,$D$2-1)))))</f>
        <v/>
      </c>
      <c r="BB79" s="121">
        <f>IF(OR($C79="",$B$2="",$D$2=0),0,IF(BB$3&lt;0,0,N(INDEX('CURVA PREVISION'!$A$1:$KZ$3000,$C79,11+3*MIN(BB$3,$D$2-1)))))</f>
        <v/>
      </c>
      <c r="BC79" s="121">
        <f>IF(OR($C79="",$B$2="",$D$2=0),0,IF(BC$3&lt;0,0,N(INDEX('CURVA PREVISION'!$A$1:$KZ$3000,$C79,11+3*MIN(BC$3,$D$2-1)))))</f>
        <v/>
      </c>
      <c r="BD79" s="121">
        <f>IF(OR($C79="",$B$2="",$D$2=0),0,IF(BD$3&lt;0,0,N(INDEX('CURVA PREVISION'!$A$1:$KZ$3000,$C79,11+3*MIN(BD$3,$D$2-1)))))</f>
        <v/>
      </c>
      <c r="BE79" s="121">
        <f>IF(OR($C79="",$B$2="",$D$2=0),0,IF(BE$3&lt;0,0,N(INDEX('CURVA PREVISION'!$A$1:$KZ$3000,$C79,11+3*MIN(BE$3,$D$2-1)))))</f>
        <v/>
      </c>
      <c r="BF79" s="121">
        <f>IF(OR($C79="",$B$2="",$D$2=0),0,IF(BF$3&lt;0,0,N(INDEX('CURVA PREVISION'!$A$1:$KZ$3000,$C79,11+3*MIN(BF$3,$D$2-1)))))</f>
        <v/>
      </c>
      <c r="BG79" s="121">
        <f>IF(OR($C79="",$B$2="",$D$2=0),0,IF(BG$3&lt;0,0,N(INDEX('CURVA PREVISION'!$A$1:$KZ$3000,$C79,11+3*MIN(BG$3,$D$2-1)))))</f>
        <v/>
      </c>
      <c r="BH79" s="121">
        <f>IF(OR($C79="",$B$2="",$D$2=0),0,IF(BH$3&lt;0,0,N(INDEX('CURVA PREVISION'!$A$1:$KZ$3000,$C79,11+3*MIN(BH$3,$D$2-1)))))</f>
        <v/>
      </c>
      <c r="BI79" s="121">
        <f>IF(OR($C79="",$B$2="",$D$2=0),0,IF(BI$3&lt;0,0,N(INDEX('CURVA PREVISION'!$A$1:$KZ$3000,$C79,11+3*MIN(BI$3,$D$2-1)))))</f>
        <v/>
      </c>
      <c r="BJ79" s="121">
        <f>IF(OR($C79="",$B$2="",$D$2=0),0,IF(BJ$3&lt;0,0,N(INDEX('CURVA PREVISION'!$A$1:$KZ$3000,$C79,11+3*MIN(BJ$3,$D$2-1)))))</f>
        <v/>
      </c>
      <c r="BK79" s="121">
        <f>IF(OR($C79="",$B$2="",$D$2=0),0,IF(BK$3&lt;0,0,N(INDEX('CURVA PREVISION'!$A$1:$KZ$3000,$C79,11+3*MIN(BK$3,$D$2-1)))))</f>
        <v/>
      </c>
      <c r="BL79" s="121">
        <f>IF(OR($C79="",$B$2="",$D$2=0),0,IF(BL$3&lt;0,0,N(INDEX('CURVA PREVISION'!$A$1:$KZ$3000,$C79,11+3*MIN(BL$3,$D$2-1)))))</f>
        <v/>
      </c>
      <c r="BM79" s="121">
        <f>IF(OR($C79="",$B$2="",$D$2=0),0,IF(BM$3&lt;0,0,N(INDEX('CURVA PREVISION'!$A$1:$KZ$3000,$C79,11+3*MIN(BM$3,$D$2-1)))))</f>
        <v/>
      </c>
      <c r="BN79" s="121">
        <f>IF(OR($C79="",$B$2="",$D$2=0),0,IF(BN$3&lt;0,0,N(INDEX('CURVA PREVISION'!$A$1:$KZ$3000,$C79,11+3*MIN(BN$3,$D$2-1)))))</f>
        <v/>
      </c>
      <c r="BO79" s="121">
        <f>IF(OR($C79="",$B$2="",$D$2=0),0,IF(BO$3&lt;0,0,N(INDEX('CURVA PREVISION'!$A$1:$KZ$3000,$C79,11+3*MIN(BO$3,$D$2-1)))))</f>
        <v/>
      </c>
      <c r="BP79" s="121">
        <f>IF(OR($C79="",$B$2="",$D$2=0),0,IF(BP$3&lt;0,0,N(INDEX('CURVA PREVISION'!$A$1:$KZ$3000,$C79,11+3*MIN(BP$3,$D$2-1)))))</f>
        <v/>
      </c>
      <c r="BQ79" s="121">
        <f>IF(OR($C79="",$B$2="",$D$2=0),0,IF(BQ$3&lt;0,0,N(INDEX('CURVA PREVISION'!$A$1:$KZ$3000,$C79,11+3*MIN(BQ$3,$D$2-1)))))</f>
        <v/>
      </c>
      <c r="BR79" s="121">
        <f>IF(OR($C79="",$B$2="",$D$2=0),0,IF(BR$3&lt;0,0,N(INDEX('CURVA PREVISION'!$A$1:$KZ$3000,$C79,11+3*MIN(BR$3,$D$2-1)))))</f>
        <v/>
      </c>
      <c r="BS79" s="121">
        <f>IF(OR($C79="",$B$2="",$D$2=0),0,IF(BS$3&lt;0,0,N(INDEX('CURVA PREVISION'!$A$1:$KZ$3000,$C79,11+3*MIN(BS$3,$D$2-1)))))</f>
        <v/>
      </c>
      <c r="BT79" s="121">
        <f>IF(OR($C79="",$B$2="",$D$2=0),0,IF(BT$3&lt;0,0,N(INDEX('CURVA PREVISION'!$A$1:$KZ$3000,$C79,11+3*MIN(BT$3,$D$2-1)))))</f>
        <v/>
      </c>
      <c r="BU79" s="121">
        <f>IF(OR($C79="",$B$2="",$D$2=0),0,IF(BU$3&lt;0,0,N(INDEX('CURVA PREVISION'!$A$1:$KZ$3000,$C79,11+3*MIN(BU$3,$D$2-1)))))</f>
        <v/>
      </c>
      <c r="BV79" s="121">
        <f>IF(OR($C79="",$B$2="",$D$2=0),0,IF(BV$3&lt;0,0,N(INDEX('CURVA PREVISION'!$A$1:$KZ$3000,$C79,11+3*MIN(BV$3,$D$2-1)))))</f>
        <v/>
      </c>
      <c r="BW79" s="121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8">
        <f>IFERROR(MATCH(A80,'CURVA PREVISION'!$B$1:$B$3000,0),"")</f>
        <v/>
      </c>
      <c r="D80" s="121">
        <f>IF(OR($C80="",$B$2="",$D$2=0),0,IF(D$3&lt;0,0,N(INDEX('CURVA PREVISION'!$A$1:$KZ$3000,$C80,11+3*MIN(D$3,$D$2-1)))))</f>
        <v/>
      </c>
      <c r="E80" s="121">
        <f>IF(OR($C80="",$B$2="",$D$2=0),0,IF(E$3&lt;0,0,N(INDEX('CURVA PREVISION'!$A$1:$KZ$3000,$C80,11+3*MIN(E$3,$D$2-1)))))</f>
        <v/>
      </c>
      <c r="F80" s="121">
        <f>IF(OR($C80="",$B$2="",$D$2=0),0,IF(F$3&lt;0,0,N(INDEX('CURVA PREVISION'!$A$1:$KZ$3000,$C80,11+3*MIN(F$3,$D$2-1)))))</f>
        <v/>
      </c>
      <c r="G80" s="121">
        <f>IF(OR($C80="",$B$2="",$D$2=0),0,IF(G$3&lt;0,0,N(INDEX('CURVA PREVISION'!$A$1:$KZ$3000,$C80,11+3*MIN(G$3,$D$2-1)))))</f>
        <v/>
      </c>
      <c r="H80" s="121">
        <f>IF(OR($C80="",$B$2="",$D$2=0),0,IF(H$3&lt;0,0,N(INDEX('CURVA PREVISION'!$A$1:$KZ$3000,$C80,11+3*MIN(H$3,$D$2-1)))))</f>
        <v/>
      </c>
      <c r="I80" s="121">
        <f>IF(OR($C80="",$B$2="",$D$2=0),0,IF(I$3&lt;0,0,N(INDEX('CURVA PREVISION'!$A$1:$KZ$3000,$C80,11+3*MIN(I$3,$D$2-1)))))</f>
        <v/>
      </c>
      <c r="J80" s="121">
        <f>IF(OR($C80="",$B$2="",$D$2=0),0,IF(J$3&lt;0,0,N(INDEX('CURVA PREVISION'!$A$1:$KZ$3000,$C80,11+3*MIN(J$3,$D$2-1)))))</f>
        <v/>
      </c>
      <c r="K80" s="121">
        <f>IF(OR($C80="",$B$2="",$D$2=0),0,IF(K$3&lt;0,0,N(INDEX('CURVA PREVISION'!$A$1:$KZ$3000,$C80,11+3*MIN(K$3,$D$2-1)))))</f>
        <v/>
      </c>
      <c r="L80" s="121">
        <f>IF(OR($C80="",$B$2="",$D$2=0),0,IF(L$3&lt;0,0,N(INDEX('CURVA PREVISION'!$A$1:$KZ$3000,$C80,11+3*MIN(L$3,$D$2-1)))))</f>
        <v/>
      </c>
      <c r="M80" s="121">
        <f>IF(OR($C80="",$B$2="",$D$2=0),0,IF(M$3&lt;0,0,N(INDEX('CURVA PREVISION'!$A$1:$KZ$3000,$C80,11+3*MIN(M$3,$D$2-1)))))</f>
        <v/>
      </c>
      <c r="N80" s="121">
        <f>IF(OR($C80="",$B$2="",$D$2=0),0,IF(N$3&lt;0,0,N(INDEX('CURVA PREVISION'!$A$1:$KZ$3000,$C80,11+3*MIN(N$3,$D$2-1)))))</f>
        <v/>
      </c>
      <c r="O80" s="121">
        <f>IF(OR($C80="",$B$2="",$D$2=0),0,IF(O$3&lt;0,0,N(INDEX('CURVA PREVISION'!$A$1:$KZ$3000,$C80,11+3*MIN(O$3,$D$2-1)))))</f>
        <v/>
      </c>
      <c r="P80" s="121">
        <f>IF(OR($C80="",$B$2="",$D$2=0),0,IF(P$3&lt;0,0,N(INDEX('CURVA PREVISION'!$A$1:$KZ$3000,$C80,11+3*MIN(P$3,$D$2-1)))))</f>
        <v/>
      </c>
      <c r="Q80" s="121">
        <f>IF(OR($C80="",$B$2="",$D$2=0),0,IF(Q$3&lt;0,0,N(INDEX('CURVA PREVISION'!$A$1:$KZ$3000,$C80,11+3*MIN(Q$3,$D$2-1)))))</f>
        <v/>
      </c>
      <c r="R80" s="121">
        <f>IF(OR($C80="",$B$2="",$D$2=0),0,IF(R$3&lt;0,0,N(INDEX('CURVA PREVISION'!$A$1:$KZ$3000,$C80,11+3*MIN(R$3,$D$2-1)))))</f>
        <v/>
      </c>
      <c r="S80" s="121">
        <f>IF(OR($C80="",$B$2="",$D$2=0),0,IF(S$3&lt;0,0,N(INDEX('CURVA PREVISION'!$A$1:$KZ$3000,$C80,11+3*MIN(S$3,$D$2-1)))))</f>
        <v/>
      </c>
      <c r="T80" s="121">
        <f>IF(OR($C80="",$B$2="",$D$2=0),0,IF(T$3&lt;0,0,N(INDEX('CURVA PREVISION'!$A$1:$KZ$3000,$C80,11+3*MIN(T$3,$D$2-1)))))</f>
        <v/>
      </c>
      <c r="U80" s="121">
        <f>IF(OR($C80="",$B$2="",$D$2=0),0,IF(U$3&lt;0,0,N(INDEX('CURVA PREVISION'!$A$1:$KZ$3000,$C80,11+3*MIN(U$3,$D$2-1)))))</f>
        <v/>
      </c>
      <c r="V80" s="121">
        <f>IF(OR($C80="",$B$2="",$D$2=0),0,IF(V$3&lt;0,0,N(INDEX('CURVA PREVISION'!$A$1:$KZ$3000,$C80,11+3*MIN(V$3,$D$2-1)))))</f>
        <v/>
      </c>
      <c r="W80" s="121">
        <f>IF(OR($C80="",$B$2="",$D$2=0),0,IF(W$3&lt;0,0,N(INDEX('CURVA PREVISION'!$A$1:$KZ$3000,$C80,11+3*MIN(W$3,$D$2-1)))))</f>
        <v/>
      </c>
      <c r="X80" s="121">
        <f>IF(OR($C80="",$B$2="",$D$2=0),0,IF(X$3&lt;0,0,N(INDEX('CURVA PREVISION'!$A$1:$KZ$3000,$C80,11+3*MIN(X$3,$D$2-1)))))</f>
        <v/>
      </c>
      <c r="Y80" s="121">
        <f>IF(OR($C80="",$B$2="",$D$2=0),0,IF(Y$3&lt;0,0,N(INDEX('CURVA PREVISION'!$A$1:$KZ$3000,$C80,11+3*MIN(Y$3,$D$2-1)))))</f>
        <v/>
      </c>
      <c r="Z80" s="121">
        <f>IF(OR($C80="",$B$2="",$D$2=0),0,IF(Z$3&lt;0,0,N(INDEX('CURVA PREVISION'!$A$1:$KZ$3000,$C80,11+3*MIN(Z$3,$D$2-1)))))</f>
        <v/>
      </c>
      <c r="AA80" s="121">
        <f>IF(OR($C80="",$B$2="",$D$2=0),0,IF(AA$3&lt;0,0,N(INDEX('CURVA PREVISION'!$A$1:$KZ$3000,$C80,11+3*MIN(AA$3,$D$2-1)))))</f>
        <v/>
      </c>
      <c r="AB80" s="121">
        <f>IF(OR($C80="",$B$2="",$D$2=0),0,IF(AB$3&lt;0,0,N(INDEX('CURVA PREVISION'!$A$1:$KZ$3000,$C80,11+3*MIN(AB$3,$D$2-1)))))</f>
        <v/>
      </c>
      <c r="AC80" s="121">
        <f>IF(OR($C80="",$B$2="",$D$2=0),0,IF(AC$3&lt;0,0,N(INDEX('CURVA PREVISION'!$A$1:$KZ$3000,$C80,11+3*MIN(AC$3,$D$2-1)))))</f>
        <v/>
      </c>
      <c r="AD80" s="121">
        <f>IF(OR($C80="",$B$2="",$D$2=0),0,IF(AD$3&lt;0,0,N(INDEX('CURVA PREVISION'!$A$1:$KZ$3000,$C80,11+3*MIN(AD$3,$D$2-1)))))</f>
        <v/>
      </c>
      <c r="AE80" s="121">
        <f>IF(OR($C80="",$B$2="",$D$2=0),0,IF(AE$3&lt;0,0,N(INDEX('CURVA PREVISION'!$A$1:$KZ$3000,$C80,11+3*MIN(AE$3,$D$2-1)))))</f>
        <v/>
      </c>
      <c r="AF80" s="121">
        <f>IF(OR($C80="",$B$2="",$D$2=0),0,IF(AF$3&lt;0,0,N(INDEX('CURVA PREVISION'!$A$1:$KZ$3000,$C80,11+3*MIN(AF$3,$D$2-1)))))</f>
        <v/>
      </c>
      <c r="AG80" s="121">
        <f>IF(OR($C80="",$B$2="",$D$2=0),0,IF(AG$3&lt;0,0,N(INDEX('CURVA PREVISION'!$A$1:$KZ$3000,$C80,11+3*MIN(AG$3,$D$2-1)))))</f>
        <v/>
      </c>
      <c r="AH80" s="121">
        <f>IF(OR($C80="",$B$2="",$D$2=0),0,IF(AH$3&lt;0,0,N(INDEX('CURVA PREVISION'!$A$1:$KZ$3000,$C80,11+3*MIN(AH$3,$D$2-1)))))</f>
        <v/>
      </c>
      <c r="AI80" s="121">
        <f>IF(OR($C80="",$B$2="",$D$2=0),0,IF(AI$3&lt;0,0,N(INDEX('CURVA PREVISION'!$A$1:$KZ$3000,$C80,11+3*MIN(AI$3,$D$2-1)))))</f>
        <v/>
      </c>
      <c r="AJ80" s="121">
        <f>IF(OR($C80="",$B$2="",$D$2=0),0,IF(AJ$3&lt;0,0,N(INDEX('CURVA PREVISION'!$A$1:$KZ$3000,$C80,11+3*MIN(AJ$3,$D$2-1)))))</f>
        <v/>
      </c>
      <c r="AK80" s="121">
        <f>IF(OR($C80="",$B$2="",$D$2=0),0,IF(AK$3&lt;0,0,N(INDEX('CURVA PREVISION'!$A$1:$KZ$3000,$C80,11+3*MIN(AK$3,$D$2-1)))))</f>
        <v/>
      </c>
      <c r="AL80" s="121">
        <f>IF(OR($C80="",$B$2="",$D$2=0),0,IF(AL$3&lt;0,0,N(INDEX('CURVA PREVISION'!$A$1:$KZ$3000,$C80,11+3*MIN(AL$3,$D$2-1)))))</f>
        <v/>
      </c>
      <c r="AM80" s="121">
        <f>IF(OR($C80="",$B$2="",$D$2=0),0,IF(AM$3&lt;0,0,N(INDEX('CURVA PREVISION'!$A$1:$KZ$3000,$C80,11+3*MIN(AM$3,$D$2-1)))))</f>
        <v/>
      </c>
      <c r="AN80" s="121">
        <f>IF(OR($C80="",$B$2="",$D$2=0),0,IF(AN$3&lt;0,0,N(INDEX('CURVA PREVISION'!$A$1:$KZ$3000,$C80,11+3*MIN(AN$3,$D$2-1)))))</f>
        <v/>
      </c>
      <c r="AO80" s="121">
        <f>IF(OR($C80="",$B$2="",$D$2=0),0,IF(AO$3&lt;0,0,N(INDEX('CURVA PREVISION'!$A$1:$KZ$3000,$C80,11+3*MIN(AO$3,$D$2-1)))))</f>
        <v/>
      </c>
      <c r="AP80" s="121">
        <f>IF(OR($C80="",$B$2="",$D$2=0),0,IF(AP$3&lt;0,0,N(INDEX('CURVA PREVISION'!$A$1:$KZ$3000,$C80,11+3*MIN(AP$3,$D$2-1)))))</f>
        <v/>
      </c>
      <c r="AQ80" s="121">
        <f>IF(OR($C80="",$B$2="",$D$2=0),0,IF(AQ$3&lt;0,0,N(INDEX('CURVA PREVISION'!$A$1:$KZ$3000,$C80,11+3*MIN(AQ$3,$D$2-1)))))</f>
        <v/>
      </c>
      <c r="AR80" s="121">
        <f>IF(OR($C80="",$B$2="",$D$2=0),0,IF(AR$3&lt;0,0,N(INDEX('CURVA PREVISION'!$A$1:$KZ$3000,$C80,11+3*MIN(AR$3,$D$2-1)))))</f>
        <v/>
      </c>
      <c r="AS80" s="121">
        <f>IF(OR($C80="",$B$2="",$D$2=0),0,IF(AS$3&lt;0,0,N(INDEX('CURVA PREVISION'!$A$1:$KZ$3000,$C80,11+3*MIN(AS$3,$D$2-1)))))</f>
        <v/>
      </c>
      <c r="AT80" s="121">
        <f>IF(OR($C80="",$B$2="",$D$2=0),0,IF(AT$3&lt;0,0,N(INDEX('CURVA PREVISION'!$A$1:$KZ$3000,$C80,11+3*MIN(AT$3,$D$2-1)))))</f>
        <v/>
      </c>
      <c r="AU80" s="121">
        <f>IF(OR($C80="",$B$2="",$D$2=0),0,IF(AU$3&lt;0,0,N(INDEX('CURVA PREVISION'!$A$1:$KZ$3000,$C80,11+3*MIN(AU$3,$D$2-1)))))</f>
        <v/>
      </c>
      <c r="AV80" s="121">
        <f>IF(OR($C80="",$B$2="",$D$2=0),0,IF(AV$3&lt;0,0,N(INDEX('CURVA PREVISION'!$A$1:$KZ$3000,$C80,11+3*MIN(AV$3,$D$2-1)))))</f>
        <v/>
      </c>
      <c r="AW80" s="121">
        <f>IF(OR($C80="",$B$2="",$D$2=0),0,IF(AW$3&lt;0,0,N(INDEX('CURVA PREVISION'!$A$1:$KZ$3000,$C80,11+3*MIN(AW$3,$D$2-1)))))</f>
        <v/>
      </c>
      <c r="AX80" s="121">
        <f>IF(OR($C80="",$B$2="",$D$2=0),0,IF(AX$3&lt;0,0,N(INDEX('CURVA PREVISION'!$A$1:$KZ$3000,$C80,11+3*MIN(AX$3,$D$2-1)))))</f>
        <v/>
      </c>
      <c r="AY80" s="121">
        <f>IF(OR($C80="",$B$2="",$D$2=0),0,IF(AY$3&lt;0,0,N(INDEX('CURVA PREVISION'!$A$1:$KZ$3000,$C80,11+3*MIN(AY$3,$D$2-1)))))</f>
        <v/>
      </c>
      <c r="AZ80" s="121">
        <f>IF(OR($C80="",$B$2="",$D$2=0),0,IF(AZ$3&lt;0,0,N(INDEX('CURVA PREVISION'!$A$1:$KZ$3000,$C80,11+3*MIN(AZ$3,$D$2-1)))))</f>
        <v/>
      </c>
      <c r="BA80" s="121">
        <f>IF(OR($C80="",$B$2="",$D$2=0),0,IF(BA$3&lt;0,0,N(INDEX('CURVA PREVISION'!$A$1:$KZ$3000,$C80,11+3*MIN(BA$3,$D$2-1)))))</f>
        <v/>
      </c>
      <c r="BB80" s="121">
        <f>IF(OR($C80="",$B$2="",$D$2=0),0,IF(BB$3&lt;0,0,N(INDEX('CURVA PREVISION'!$A$1:$KZ$3000,$C80,11+3*MIN(BB$3,$D$2-1)))))</f>
        <v/>
      </c>
      <c r="BC80" s="121">
        <f>IF(OR($C80="",$B$2="",$D$2=0),0,IF(BC$3&lt;0,0,N(INDEX('CURVA PREVISION'!$A$1:$KZ$3000,$C80,11+3*MIN(BC$3,$D$2-1)))))</f>
        <v/>
      </c>
      <c r="BD80" s="121">
        <f>IF(OR($C80="",$B$2="",$D$2=0),0,IF(BD$3&lt;0,0,N(INDEX('CURVA PREVISION'!$A$1:$KZ$3000,$C80,11+3*MIN(BD$3,$D$2-1)))))</f>
        <v/>
      </c>
      <c r="BE80" s="121">
        <f>IF(OR($C80="",$B$2="",$D$2=0),0,IF(BE$3&lt;0,0,N(INDEX('CURVA PREVISION'!$A$1:$KZ$3000,$C80,11+3*MIN(BE$3,$D$2-1)))))</f>
        <v/>
      </c>
      <c r="BF80" s="121">
        <f>IF(OR($C80="",$B$2="",$D$2=0),0,IF(BF$3&lt;0,0,N(INDEX('CURVA PREVISION'!$A$1:$KZ$3000,$C80,11+3*MIN(BF$3,$D$2-1)))))</f>
        <v/>
      </c>
      <c r="BG80" s="121">
        <f>IF(OR($C80="",$B$2="",$D$2=0),0,IF(BG$3&lt;0,0,N(INDEX('CURVA PREVISION'!$A$1:$KZ$3000,$C80,11+3*MIN(BG$3,$D$2-1)))))</f>
        <v/>
      </c>
      <c r="BH80" s="121">
        <f>IF(OR($C80="",$B$2="",$D$2=0),0,IF(BH$3&lt;0,0,N(INDEX('CURVA PREVISION'!$A$1:$KZ$3000,$C80,11+3*MIN(BH$3,$D$2-1)))))</f>
        <v/>
      </c>
      <c r="BI80" s="121">
        <f>IF(OR($C80="",$B$2="",$D$2=0),0,IF(BI$3&lt;0,0,N(INDEX('CURVA PREVISION'!$A$1:$KZ$3000,$C80,11+3*MIN(BI$3,$D$2-1)))))</f>
        <v/>
      </c>
      <c r="BJ80" s="121">
        <f>IF(OR($C80="",$B$2="",$D$2=0),0,IF(BJ$3&lt;0,0,N(INDEX('CURVA PREVISION'!$A$1:$KZ$3000,$C80,11+3*MIN(BJ$3,$D$2-1)))))</f>
        <v/>
      </c>
      <c r="BK80" s="121">
        <f>IF(OR($C80="",$B$2="",$D$2=0),0,IF(BK$3&lt;0,0,N(INDEX('CURVA PREVISION'!$A$1:$KZ$3000,$C80,11+3*MIN(BK$3,$D$2-1)))))</f>
        <v/>
      </c>
      <c r="BL80" s="121">
        <f>IF(OR($C80="",$B$2="",$D$2=0),0,IF(BL$3&lt;0,0,N(INDEX('CURVA PREVISION'!$A$1:$KZ$3000,$C80,11+3*MIN(BL$3,$D$2-1)))))</f>
        <v/>
      </c>
      <c r="BM80" s="121">
        <f>IF(OR($C80="",$B$2="",$D$2=0),0,IF(BM$3&lt;0,0,N(INDEX('CURVA PREVISION'!$A$1:$KZ$3000,$C80,11+3*MIN(BM$3,$D$2-1)))))</f>
        <v/>
      </c>
      <c r="BN80" s="121">
        <f>IF(OR($C80="",$B$2="",$D$2=0),0,IF(BN$3&lt;0,0,N(INDEX('CURVA PREVISION'!$A$1:$KZ$3000,$C80,11+3*MIN(BN$3,$D$2-1)))))</f>
        <v/>
      </c>
      <c r="BO80" s="121">
        <f>IF(OR($C80="",$B$2="",$D$2=0),0,IF(BO$3&lt;0,0,N(INDEX('CURVA PREVISION'!$A$1:$KZ$3000,$C80,11+3*MIN(BO$3,$D$2-1)))))</f>
        <v/>
      </c>
      <c r="BP80" s="121">
        <f>IF(OR($C80="",$B$2="",$D$2=0),0,IF(BP$3&lt;0,0,N(INDEX('CURVA PREVISION'!$A$1:$KZ$3000,$C80,11+3*MIN(BP$3,$D$2-1)))))</f>
        <v/>
      </c>
      <c r="BQ80" s="121">
        <f>IF(OR($C80="",$B$2="",$D$2=0),0,IF(BQ$3&lt;0,0,N(INDEX('CURVA PREVISION'!$A$1:$KZ$3000,$C80,11+3*MIN(BQ$3,$D$2-1)))))</f>
        <v/>
      </c>
      <c r="BR80" s="121">
        <f>IF(OR($C80="",$B$2="",$D$2=0),0,IF(BR$3&lt;0,0,N(INDEX('CURVA PREVISION'!$A$1:$KZ$3000,$C80,11+3*MIN(BR$3,$D$2-1)))))</f>
        <v/>
      </c>
      <c r="BS80" s="121">
        <f>IF(OR($C80="",$B$2="",$D$2=0),0,IF(BS$3&lt;0,0,N(INDEX('CURVA PREVISION'!$A$1:$KZ$3000,$C80,11+3*MIN(BS$3,$D$2-1)))))</f>
        <v/>
      </c>
      <c r="BT80" s="121">
        <f>IF(OR($C80="",$B$2="",$D$2=0),0,IF(BT$3&lt;0,0,N(INDEX('CURVA PREVISION'!$A$1:$KZ$3000,$C80,11+3*MIN(BT$3,$D$2-1)))))</f>
        <v/>
      </c>
      <c r="BU80" s="121">
        <f>IF(OR($C80="",$B$2="",$D$2=0),0,IF(BU$3&lt;0,0,N(INDEX('CURVA PREVISION'!$A$1:$KZ$3000,$C80,11+3*MIN(BU$3,$D$2-1)))))</f>
        <v/>
      </c>
      <c r="BV80" s="121">
        <f>IF(OR($C80="",$B$2="",$D$2=0),0,IF(BV$3&lt;0,0,N(INDEX('CURVA PREVISION'!$A$1:$KZ$3000,$C80,11+3*MIN(BV$3,$D$2-1)))))</f>
        <v/>
      </c>
      <c r="BW80" s="121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8">
        <f>IFERROR(MATCH(A81,'CURVA PREVISION'!$B$1:$B$3000,0),"")</f>
        <v/>
      </c>
      <c r="D81" s="121">
        <f>IF(OR($C81="",$B$2="",$D$2=0),0,IF(D$3&lt;0,0,N(INDEX('CURVA PREVISION'!$A$1:$KZ$3000,$C81,11+3*MIN(D$3,$D$2-1)))))</f>
        <v/>
      </c>
      <c r="E81" s="121">
        <f>IF(OR($C81="",$B$2="",$D$2=0),0,IF(E$3&lt;0,0,N(INDEX('CURVA PREVISION'!$A$1:$KZ$3000,$C81,11+3*MIN(E$3,$D$2-1)))))</f>
        <v/>
      </c>
      <c r="F81" s="121">
        <f>IF(OR($C81="",$B$2="",$D$2=0),0,IF(F$3&lt;0,0,N(INDEX('CURVA PREVISION'!$A$1:$KZ$3000,$C81,11+3*MIN(F$3,$D$2-1)))))</f>
        <v/>
      </c>
      <c r="G81" s="121">
        <f>IF(OR($C81="",$B$2="",$D$2=0),0,IF(G$3&lt;0,0,N(INDEX('CURVA PREVISION'!$A$1:$KZ$3000,$C81,11+3*MIN(G$3,$D$2-1)))))</f>
        <v/>
      </c>
      <c r="H81" s="121">
        <f>IF(OR($C81="",$B$2="",$D$2=0),0,IF(H$3&lt;0,0,N(INDEX('CURVA PREVISION'!$A$1:$KZ$3000,$C81,11+3*MIN(H$3,$D$2-1)))))</f>
        <v/>
      </c>
      <c r="I81" s="121">
        <f>IF(OR($C81="",$B$2="",$D$2=0),0,IF(I$3&lt;0,0,N(INDEX('CURVA PREVISION'!$A$1:$KZ$3000,$C81,11+3*MIN(I$3,$D$2-1)))))</f>
        <v/>
      </c>
      <c r="J81" s="121">
        <f>IF(OR($C81="",$B$2="",$D$2=0),0,IF(J$3&lt;0,0,N(INDEX('CURVA PREVISION'!$A$1:$KZ$3000,$C81,11+3*MIN(J$3,$D$2-1)))))</f>
        <v/>
      </c>
      <c r="K81" s="121">
        <f>IF(OR($C81="",$B$2="",$D$2=0),0,IF(K$3&lt;0,0,N(INDEX('CURVA PREVISION'!$A$1:$KZ$3000,$C81,11+3*MIN(K$3,$D$2-1)))))</f>
        <v/>
      </c>
      <c r="L81" s="121">
        <f>IF(OR($C81="",$B$2="",$D$2=0),0,IF(L$3&lt;0,0,N(INDEX('CURVA PREVISION'!$A$1:$KZ$3000,$C81,11+3*MIN(L$3,$D$2-1)))))</f>
        <v/>
      </c>
      <c r="M81" s="121">
        <f>IF(OR($C81="",$B$2="",$D$2=0),0,IF(M$3&lt;0,0,N(INDEX('CURVA PREVISION'!$A$1:$KZ$3000,$C81,11+3*MIN(M$3,$D$2-1)))))</f>
        <v/>
      </c>
      <c r="N81" s="121">
        <f>IF(OR($C81="",$B$2="",$D$2=0),0,IF(N$3&lt;0,0,N(INDEX('CURVA PREVISION'!$A$1:$KZ$3000,$C81,11+3*MIN(N$3,$D$2-1)))))</f>
        <v/>
      </c>
      <c r="O81" s="121">
        <f>IF(OR($C81="",$B$2="",$D$2=0),0,IF(O$3&lt;0,0,N(INDEX('CURVA PREVISION'!$A$1:$KZ$3000,$C81,11+3*MIN(O$3,$D$2-1)))))</f>
        <v/>
      </c>
      <c r="P81" s="121">
        <f>IF(OR($C81="",$B$2="",$D$2=0),0,IF(P$3&lt;0,0,N(INDEX('CURVA PREVISION'!$A$1:$KZ$3000,$C81,11+3*MIN(P$3,$D$2-1)))))</f>
        <v/>
      </c>
      <c r="Q81" s="121">
        <f>IF(OR($C81="",$B$2="",$D$2=0),0,IF(Q$3&lt;0,0,N(INDEX('CURVA PREVISION'!$A$1:$KZ$3000,$C81,11+3*MIN(Q$3,$D$2-1)))))</f>
        <v/>
      </c>
      <c r="R81" s="121">
        <f>IF(OR($C81="",$B$2="",$D$2=0),0,IF(R$3&lt;0,0,N(INDEX('CURVA PREVISION'!$A$1:$KZ$3000,$C81,11+3*MIN(R$3,$D$2-1)))))</f>
        <v/>
      </c>
      <c r="S81" s="121">
        <f>IF(OR($C81="",$B$2="",$D$2=0),0,IF(S$3&lt;0,0,N(INDEX('CURVA PREVISION'!$A$1:$KZ$3000,$C81,11+3*MIN(S$3,$D$2-1)))))</f>
        <v/>
      </c>
      <c r="T81" s="121">
        <f>IF(OR($C81="",$B$2="",$D$2=0),0,IF(T$3&lt;0,0,N(INDEX('CURVA PREVISION'!$A$1:$KZ$3000,$C81,11+3*MIN(T$3,$D$2-1)))))</f>
        <v/>
      </c>
      <c r="U81" s="121">
        <f>IF(OR($C81="",$B$2="",$D$2=0),0,IF(U$3&lt;0,0,N(INDEX('CURVA PREVISION'!$A$1:$KZ$3000,$C81,11+3*MIN(U$3,$D$2-1)))))</f>
        <v/>
      </c>
      <c r="V81" s="121">
        <f>IF(OR($C81="",$B$2="",$D$2=0),0,IF(V$3&lt;0,0,N(INDEX('CURVA PREVISION'!$A$1:$KZ$3000,$C81,11+3*MIN(V$3,$D$2-1)))))</f>
        <v/>
      </c>
      <c r="W81" s="121">
        <f>IF(OR($C81="",$B$2="",$D$2=0),0,IF(W$3&lt;0,0,N(INDEX('CURVA PREVISION'!$A$1:$KZ$3000,$C81,11+3*MIN(W$3,$D$2-1)))))</f>
        <v/>
      </c>
      <c r="X81" s="121">
        <f>IF(OR($C81="",$B$2="",$D$2=0),0,IF(X$3&lt;0,0,N(INDEX('CURVA PREVISION'!$A$1:$KZ$3000,$C81,11+3*MIN(X$3,$D$2-1)))))</f>
        <v/>
      </c>
      <c r="Y81" s="121">
        <f>IF(OR($C81="",$B$2="",$D$2=0),0,IF(Y$3&lt;0,0,N(INDEX('CURVA PREVISION'!$A$1:$KZ$3000,$C81,11+3*MIN(Y$3,$D$2-1)))))</f>
        <v/>
      </c>
      <c r="Z81" s="121">
        <f>IF(OR($C81="",$B$2="",$D$2=0),0,IF(Z$3&lt;0,0,N(INDEX('CURVA PREVISION'!$A$1:$KZ$3000,$C81,11+3*MIN(Z$3,$D$2-1)))))</f>
        <v/>
      </c>
      <c r="AA81" s="121">
        <f>IF(OR($C81="",$B$2="",$D$2=0),0,IF(AA$3&lt;0,0,N(INDEX('CURVA PREVISION'!$A$1:$KZ$3000,$C81,11+3*MIN(AA$3,$D$2-1)))))</f>
        <v/>
      </c>
      <c r="AB81" s="121">
        <f>IF(OR($C81="",$B$2="",$D$2=0),0,IF(AB$3&lt;0,0,N(INDEX('CURVA PREVISION'!$A$1:$KZ$3000,$C81,11+3*MIN(AB$3,$D$2-1)))))</f>
        <v/>
      </c>
      <c r="AC81" s="121">
        <f>IF(OR($C81="",$B$2="",$D$2=0),0,IF(AC$3&lt;0,0,N(INDEX('CURVA PREVISION'!$A$1:$KZ$3000,$C81,11+3*MIN(AC$3,$D$2-1)))))</f>
        <v/>
      </c>
      <c r="AD81" s="121">
        <f>IF(OR($C81="",$B$2="",$D$2=0),0,IF(AD$3&lt;0,0,N(INDEX('CURVA PREVISION'!$A$1:$KZ$3000,$C81,11+3*MIN(AD$3,$D$2-1)))))</f>
        <v/>
      </c>
      <c r="AE81" s="121">
        <f>IF(OR($C81="",$B$2="",$D$2=0),0,IF(AE$3&lt;0,0,N(INDEX('CURVA PREVISION'!$A$1:$KZ$3000,$C81,11+3*MIN(AE$3,$D$2-1)))))</f>
        <v/>
      </c>
      <c r="AF81" s="121">
        <f>IF(OR($C81="",$B$2="",$D$2=0),0,IF(AF$3&lt;0,0,N(INDEX('CURVA PREVISION'!$A$1:$KZ$3000,$C81,11+3*MIN(AF$3,$D$2-1)))))</f>
        <v/>
      </c>
      <c r="AG81" s="121">
        <f>IF(OR($C81="",$B$2="",$D$2=0),0,IF(AG$3&lt;0,0,N(INDEX('CURVA PREVISION'!$A$1:$KZ$3000,$C81,11+3*MIN(AG$3,$D$2-1)))))</f>
        <v/>
      </c>
      <c r="AH81" s="121">
        <f>IF(OR($C81="",$B$2="",$D$2=0),0,IF(AH$3&lt;0,0,N(INDEX('CURVA PREVISION'!$A$1:$KZ$3000,$C81,11+3*MIN(AH$3,$D$2-1)))))</f>
        <v/>
      </c>
      <c r="AI81" s="121">
        <f>IF(OR($C81="",$B$2="",$D$2=0),0,IF(AI$3&lt;0,0,N(INDEX('CURVA PREVISION'!$A$1:$KZ$3000,$C81,11+3*MIN(AI$3,$D$2-1)))))</f>
        <v/>
      </c>
      <c r="AJ81" s="121">
        <f>IF(OR($C81="",$B$2="",$D$2=0),0,IF(AJ$3&lt;0,0,N(INDEX('CURVA PREVISION'!$A$1:$KZ$3000,$C81,11+3*MIN(AJ$3,$D$2-1)))))</f>
        <v/>
      </c>
      <c r="AK81" s="121">
        <f>IF(OR($C81="",$B$2="",$D$2=0),0,IF(AK$3&lt;0,0,N(INDEX('CURVA PREVISION'!$A$1:$KZ$3000,$C81,11+3*MIN(AK$3,$D$2-1)))))</f>
        <v/>
      </c>
      <c r="AL81" s="121">
        <f>IF(OR($C81="",$B$2="",$D$2=0),0,IF(AL$3&lt;0,0,N(INDEX('CURVA PREVISION'!$A$1:$KZ$3000,$C81,11+3*MIN(AL$3,$D$2-1)))))</f>
        <v/>
      </c>
      <c r="AM81" s="121">
        <f>IF(OR($C81="",$B$2="",$D$2=0),0,IF(AM$3&lt;0,0,N(INDEX('CURVA PREVISION'!$A$1:$KZ$3000,$C81,11+3*MIN(AM$3,$D$2-1)))))</f>
        <v/>
      </c>
      <c r="AN81" s="121">
        <f>IF(OR($C81="",$B$2="",$D$2=0),0,IF(AN$3&lt;0,0,N(INDEX('CURVA PREVISION'!$A$1:$KZ$3000,$C81,11+3*MIN(AN$3,$D$2-1)))))</f>
        <v/>
      </c>
      <c r="AO81" s="121">
        <f>IF(OR($C81="",$B$2="",$D$2=0),0,IF(AO$3&lt;0,0,N(INDEX('CURVA PREVISION'!$A$1:$KZ$3000,$C81,11+3*MIN(AO$3,$D$2-1)))))</f>
        <v/>
      </c>
      <c r="AP81" s="121">
        <f>IF(OR($C81="",$B$2="",$D$2=0),0,IF(AP$3&lt;0,0,N(INDEX('CURVA PREVISION'!$A$1:$KZ$3000,$C81,11+3*MIN(AP$3,$D$2-1)))))</f>
        <v/>
      </c>
      <c r="AQ81" s="121">
        <f>IF(OR($C81="",$B$2="",$D$2=0),0,IF(AQ$3&lt;0,0,N(INDEX('CURVA PREVISION'!$A$1:$KZ$3000,$C81,11+3*MIN(AQ$3,$D$2-1)))))</f>
        <v/>
      </c>
      <c r="AR81" s="121">
        <f>IF(OR($C81="",$B$2="",$D$2=0),0,IF(AR$3&lt;0,0,N(INDEX('CURVA PREVISION'!$A$1:$KZ$3000,$C81,11+3*MIN(AR$3,$D$2-1)))))</f>
        <v/>
      </c>
      <c r="AS81" s="121">
        <f>IF(OR($C81="",$B$2="",$D$2=0),0,IF(AS$3&lt;0,0,N(INDEX('CURVA PREVISION'!$A$1:$KZ$3000,$C81,11+3*MIN(AS$3,$D$2-1)))))</f>
        <v/>
      </c>
      <c r="AT81" s="121">
        <f>IF(OR($C81="",$B$2="",$D$2=0),0,IF(AT$3&lt;0,0,N(INDEX('CURVA PREVISION'!$A$1:$KZ$3000,$C81,11+3*MIN(AT$3,$D$2-1)))))</f>
        <v/>
      </c>
      <c r="AU81" s="121">
        <f>IF(OR($C81="",$B$2="",$D$2=0),0,IF(AU$3&lt;0,0,N(INDEX('CURVA PREVISION'!$A$1:$KZ$3000,$C81,11+3*MIN(AU$3,$D$2-1)))))</f>
        <v/>
      </c>
      <c r="AV81" s="121">
        <f>IF(OR($C81="",$B$2="",$D$2=0),0,IF(AV$3&lt;0,0,N(INDEX('CURVA PREVISION'!$A$1:$KZ$3000,$C81,11+3*MIN(AV$3,$D$2-1)))))</f>
        <v/>
      </c>
      <c r="AW81" s="121">
        <f>IF(OR($C81="",$B$2="",$D$2=0),0,IF(AW$3&lt;0,0,N(INDEX('CURVA PREVISION'!$A$1:$KZ$3000,$C81,11+3*MIN(AW$3,$D$2-1)))))</f>
        <v/>
      </c>
      <c r="AX81" s="121">
        <f>IF(OR($C81="",$B$2="",$D$2=0),0,IF(AX$3&lt;0,0,N(INDEX('CURVA PREVISION'!$A$1:$KZ$3000,$C81,11+3*MIN(AX$3,$D$2-1)))))</f>
        <v/>
      </c>
      <c r="AY81" s="121">
        <f>IF(OR($C81="",$B$2="",$D$2=0),0,IF(AY$3&lt;0,0,N(INDEX('CURVA PREVISION'!$A$1:$KZ$3000,$C81,11+3*MIN(AY$3,$D$2-1)))))</f>
        <v/>
      </c>
      <c r="AZ81" s="121">
        <f>IF(OR($C81="",$B$2="",$D$2=0),0,IF(AZ$3&lt;0,0,N(INDEX('CURVA PREVISION'!$A$1:$KZ$3000,$C81,11+3*MIN(AZ$3,$D$2-1)))))</f>
        <v/>
      </c>
      <c r="BA81" s="121">
        <f>IF(OR($C81="",$B$2="",$D$2=0),0,IF(BA$3&lt;0,0,N(INDEX('CURVA PREVISION'!$A$1:$KZ$3000,$C81,11+3*MIN(BA$3,$D$2-1)))))</f>
        <v/>
      </c>
      <c r="BB81" s="121">
        <f>IF(OR($C81="",$B$2="",$D$2=0),0,IF(BB$3&lt;0,0,N(INDEX('CURVA PREVISION'!$A$1:$KZ$3000,$C81,11+3*MIN(BB$3,$D$2-1)))))</f>
        <v/>
      </c>
      <c r="BC81" s="121">
        <f>IF(OR($C81="",$B$2="",$D$2=0),0,IF(BC$3&lt;0,0,N(INDEX('CURVA PREVISION'!$A$1:$KZ$3000,$C81,11+3*MIN(BC$3,$D$2-1)))))</f>
        <v/>
      </c>
      <c r="BD81" s="121">
        <f>IF(OR($C81="",$B$2="",$D$2=0),0,IF(BD$3&lt;0,0,N(INDEX('CURVA PREVISION'!$A$1:$KZ$3000,$C81,11+3*MIN(BD$3,$D$2-1)))))</f>
        <v/>
      </c>
      <c r="BE81" s="121">
        <f>IF(OR($C81="",$B$2="",$D$2=0),0,IF(BE$3&lt;0,0,N(INDEX('CURVA PREVISION'!$A$1:$KZ$3000,$C81,11+3*MIN(BE$3,$D$2-1)))))</f>
        <v/>
      </c>
      <c r="BF81" s="121">
        <f>IF(OR($C81="",$B$2="",$D$2=0),0,IF(BF$3&lt;0,0,N(INDEX('CURVA PREVISION'!$A$1:$KZ$3000,$C81,11+3*MIN(BF$3,$D$2-1)))))</f>
        <v/>
      </c>
      <c r="BG81" s="121">
        <f>IF(OR($C81="",$B$2="",$D$2=0),0,IF(BG$3&lt;0,0,N(INDEX('CURVA PREVISION'!$A$1:$KZ$3000,$C81,11+3*MIN(BG$3,$D$2-1)))))</f>
        <v/>
      </c>
      <c r="BH81" s="121">
        <f>IF(OR($C81="",$B$2="",$D$2=0),0,IF(BH$3&lt;0,0,N(INDEX('CURVA PREVISION'!$A$1:$KZ$3000,$C81,11+3*MIN(BH$3,$D$2-1)))))</f>
        <v/>
      </c>
      <c r="BI81" s="121">
        <f>IF(OR($C81="",$B$2="",$D$2=0),0,IF(BI$3&lt;0,0,N(INDEX('CURVA PREVISION'!$A$1:$KZ$3000,$C81,11+3*MIN(BI$3,$D$2-1)))))</f>
        <v/>
      </c>
      <c r="BJ81" s="121">
        <f>IF(OR($C81="",$B$2="",$D$2=0),0,IF(BJ$3&lt;0,0,N(INDEX('CURVA PREVISION'!$A$1:$KZ$3000,$C81,11+3*MIN(BJ$3,$D$2-1)))))</f>
        <v/>
      </c>
      <c r="BK81" s="121">
        <f>IF(OR($C81="",$B$2="",$D$2=0),0,IF(BK$3&lt;0,0,N(INDEX('CURVA PREVISION'!$A$1:$KZ$3000,$C81,11+3*MIN(BK$3,$D$2-1)))))</f>
        <v/>
      </c>
      <c r="BL81" s="121">
        <f>IF(OR($C81="",$B$2="",$D$2=0),0,IF(BL$3&lt;0,0,N(INDEX('CURVA PREVISION'!$A$1:$KZ$3000,$C81,11+3*MIN(BL$3,$D$2-1)))))</f>
        <v/>
      </c>
      <c r="BM81" s="121">
        <f>IF(OR($C81="",$B$2="",$D$2=0),0,IF(BM$3&lt;0,0,N(INDEX('CURVA PREVISION'!$A$1:$KZ$3000,$C81,11+3*MIN(BM$3,$D$2-1)))))</f>
        <v/>
      </c>
      <c r="BN81" s="121">
        <f>IF(OR($C81="",$B$2="",$D$2=0),0,IF(BN$3&lt;0,0,N(INDEX('CURVA PREVISION'!$A$1:$KZ$3000,$C81,11+3*MIN(BN$3,$D$2-1)))))</f>
        <v/>
      </c>
      <c r="BO81" s="121">
        <f>IF(OR($C81="",$B$2="",$D$2=0),0,IF(BO$3&lt;0,0,N(INDEX('CURVA PREVISION'!$A$1:$KZ$3000,$C81,11+3*MIN(BO$3,$D$2-1)))))</f>
        <v/>
      </c>
      <c r="BP81" s="121">
        <f>IF(OR($C81="",$B$2="",$D$2=0),0,IF(BP$3&lt;0,0,N(INDEX('CURVA PREVISION'!$A$1:$KZ$3000,$C81,11+3*MIN(BP$3,$D$2-1)))))</f>
        <v/>
      </c>
      <c r="BQ81" s="121">
        <f>IF(OR($C81="",$B$2="",$D$2=0),0,IF(BQ$3&lt;0,0,N(INDEX('CURVA PREVISION'!$A$1:$KZ$3000,$C81,11+3*MIN(BQ$3,$D$2-1)))))</f>
        <v/>
      </c>
      <c r="BR81" s="121">
        <f>IF(OR($C81="",$B$2="",$D$2=0),0,IF(BR$3&lt;0,0,N(INDEX('CURVA PREVISION'!$A$1:$KZ$3000,$C81,11+3*MIN(BR$3,$D$2-1)))))</f>
        <v/>
      </c>
      <c r="BS81" s="121">
        <f>IF(OR($C81="",$B$2="",$D$2=0),0,IF(BS$3&lt;0,0,N(INDEX('CURVA PREVISION'!$A$1:$KZ$3000,$C81,11+3*MIN(BS$3,$D$2-1)))))</f>
        <v/>
      </c>
      <c r="BT81" s="121">
        <f>IF(OR($C81="",$B$2="",$D$2=0),0,IF(BT$3&lt;0,0,N(INDEX('CURVA PREVISION'!$A$1:$KZ$3000,$C81,11+3*MIN(BT$3,$D$2-1)))))</f>
        <v/>
      </c>
      <c r="BU81" s="121">
        <f>IF(OR($C81="",$B$2="",$D$2=0),0,IF(BU$3&lt;0,0,N(INDEX('CURVA PREVISION'!$A$1:$KZ$3000,$C81,11+3*MIN(BU$3,$D$2-1)))))</f>
        <v/>
      </c>
      <c r="BV81" s="121">
        <f>IF(OR($C81="",$B$2="",$D$2=0),0,IF(BV$3&lt;0,0,N(INDEX('CURVA PREVISION'!$A$1:$KZ$3000,$C81,11+3*MIN(BV$3,$D$2-1)))))</f>
        <v/>
      </c>
      <c r="BW81" s="121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8">
        <f>IFERROR(MATCH(A82,'CURVA PREVISION'!$B$1:$B$3000,0),"")</f>
        <v/>
      </c>
      <c r="D82" s="121">
        <f>IF(OR($C82="",$B$2="",$D$2=0),0,IF(D$3&lt;0,0,N(INDEX('CURVA PREVISION'!$A$1:$KZ$3000,$C82,11+3*MIN(D$3,$D$2-1)))))</f>
        <v/>
      </c>
      <c r="E82" s="121">
        <f>IF(OR($C82="",$B$2="",$D$2=0),0,IF(E$3&lt;0,0,N(INDEX('CURVA PREVISION'!$A$1:$KZ$3000,$C82,11+3*MIN(E$3,$D$2-1)))))</f>
        <v/>
      </c>
      <c r="F82" s="121">
        <f>IF(OR($C82="",$B$2="",$D$2=0),0,IF(F$3&lt;0,0,N(INDEX('CURVA PREVISION'!$A$1:$KZ$3000,$C82,11+3*MIN(F$3,$D$2-1)))))</f>
        <v/>
      </c>
      <c r="G82" s="121">
        <f>IF(OR($C82="",$B$2="",$D$2=0),0,IF(G$3&lt;0,0,N(INDEX('CURVA PREVISION'!$A$1:$KZ$3000,$C82,11+3*MIN(G$3,$D$2-1)))))</f>
        <v/>
      </c>
      <c r="H82" s="121">
        <f>IF(OR($C82="",$B$2="",$D$2=0),0,IF(H$3&lt;0,0,N(INDEX('CURVA PREVISION'!$A$1:$KZ$3000,$C82,11+3*MIN(H$3,$D$2-1)))))</f>
        <v/>
      </c>
      <c r="I82" s="121">
        <f>IF(OR($C82="",$B$2="",$D$2=0),0,IF(I$3&lt;0,0,N(INDEX('CURVA PREVISION'!$A$1:$KZ$3000,$C82,11+3*MIN(I$3,$D$2-1)))))</f>
        <v/>
      </c>
      <c r="J82" s="121">
        <f>IF(OR($C82="",$B$2="",$D$2=0),0,IF(J$3&lt;0,0,N(INDEX('CURVA PREVISION'!$A$1:$KZ$3000,$C82,11+3*MIN(J$3,$D$2-1)))))</f>
        <v/>
      </c>
      <c r="K82" s="121">
        <f>IF(OR($C82="",$B$2="",$D$2=0),0,IF(K$3&lt;0,0,N(INDEX('CURVA PREVISION'!$A$1:$KZ$3000,$C82,11+3*MIN(K$3,$D$2-1)))))</f>
        <v/>
      </c>
      <c r="L82" s="121">
        <f>IF(OR($C82="",$B$2="",$D$2=0),0,IF(L$3&lt;0,0,N(INDEX('CURVA PREVISION'!$A$1:$KZ$3000,$C82,11+3*MIN(L$3,$D$2-1)))))</f>
        <v/>
      </c>
      <c r="M82" s="121">
        <f>IF(OR($C82="",$B$2="",$D$2=0),0,IF(M$3&lt;0,0,N(INDEX('CURVA PREVISION'!$A$1:$KZ$3000,$C82,11+3*MIN(M$3,$D$2-1)))))</f>
        <v/>
      </c>
      <c r="N82" s="121">
        <f>IF(OR($C82="",$B$2="",$D$2=0),0,IF(N$3&lt;0,0,N(INDEX('CURVA PREVISION'!$A$1:$KZ$3000,$C82,11+3*MIN(N$3,$D$2-1)))))</f>
        <v/>
      </c>
      <c r="O82" s="121">
        <f>IF(OR($C82="",$B$2="",$D$2=0),0,IF(O$3&lt;0,0,N(INDEX('CURVA PREVISION'!$A$1:$KZ$3000,$C82,11+3*MIN(O$3,$D$2-1)))))</f>
        <v/>
      </c>
      <c r="P82" s="121">
        <f>IF(OR($C82="",$B$2="",$D$2=0),0,IF(P$3&lt;0,0,N(INDEX('CURVA PREVISION'!$A$1:$KZ$3000,$C82,11+3*MIN(P$3,$D$2-1)))))</f>
        <v/>
      </c>
      <c r="Q82" s="121">
        <f>IF(OR($C82="",$B$2="",$D$2=0),0,IF(Q$3&lt;0,0,N(INDEX('CURVA PREVISION'!$A$1:$KZ$3000,$C82,11+3*MIN(Q$3,$D$2-1)))))</f>
        <v/>
      </c>
      <c r="R82" s="121">
        <f>IF(OR($C82="",$B$2="",$D$2=0),0,IF(R$3&lt;0,0,N(INDEX('CURVA PREVISION'!$A$1:$KZ$3000,$C82,11+3*MIN(R$3,$D$2-1)))))</f>
        <v/>
      </c>
      <c r="S82" s="121">
        <f>IF(OR($C82="",$B$2="",$D$2=0),0,IF(S$3&lt;0,0,N(INDEX('CURVA PREVISION'!$A$1:$KZ$3000,$C82,11+3*MIN(S$3,$D$2-1)))))</f>
        <v/>
      </c>
      <c r="T82" s="121">
        <f>IF(OR($C82="",$B$2="",$D$2=0),0,IF(T$3&lt;0,0,N(INDEX('CURVA PREVISION'!$A$1:$KZ$3000,$C82,11+3*MIN(T$3,$D$2-1)))))</f>
        <v/>
      </c>
      <c r="U82" s="121">
        <f>IF(OR($C82="",$B$2="",$D$2=0),0,IF(U$3&lt;0,0,N(INDEX('CURVA PREVISION'!$A$1:$KZ$3000,$C82,11+3*MIN(U$3,$D$2-1)))))</f>
        <v/>
      </c>
      <c r="V82" s="121">
        <f>IF(OR($C82="",$B$2="",$D$2=0),0,IF(V$3&lt;0,0,N(INDEX('CURVA PREVISION'!$A$1:$KZ$3000,$C82,11+3*MIN(V$3,$D$2-1)))))</f>
        <v/>
      </c>
      <c r="W82" s="121">
        <f>IF(OR($C82="",$B$2="",$D$2=0),0,IF(W$3&lt;0,0,N(INDEX('CURVA PREVISION'!$A$1:$KZ$3000,$C82,11+3*MIN(W$3,$D$2-1)))))</f>
        <v/>
      </c>
      <c r="X82" s="121">
        <f>IF(OR($C82="",$B$2="",$D$2=0),0,IF(X$3&lt;0,0,N(INDEX('CURVA PREVISION'!$A$1:$KZ$3000,$C82,11+3*MIN(X$3,$D$2-1)))))</f>
        <v/>
      </c>
      <c r="Y82" s="121">
        <f>IF(OR($C82="",$B$2="",$D$2=0),0,IF(Y$3&lt;0,0,N(INDEX('CURVA PREVISION'!$A$1:$KZ$3000,$C82,11+3*MIN(Y$3,$D$2-1)))))</f>
        <v/>
      </c>
      <c r="Z82" s="121">
        <f>IF(OR($C82="",$B$2="",$D$2=0),0,IF(Z$3&lt;0,0,N(INDEX('CURVA PREVISION'!$A$1:$KZ$3000,$C82,11+3*MIN(Z$3,$D$2-1)))))</f>
        <v/>
      </c>
      <c r="AA82" s="121">
        <f>IF(OR($C82="",$B$2="",$D$2=0),0,IF(AA$3&lt;0,0,N(INDEX('CURVA PREVISION'!$A$1:$KZ$3000,$C82,11+3*MIN(AA$3,$D$2-1)))))</f>
        <v/>
      </c>
      <c r="AB82" s="121">
        <f>IF(OR($C82="",$B$2="",$D$2=0),0,IF(AB$3&lt;0,0,N(INDEX('CURVA PREVISION'!$A$1:$KZ$3000,$C82,11+3*MIN(AB$3,$D$2-1)))))</f>
        <v/>
      </c>
      <c r="AC82" s="121">
        <f>IF(OR($C82="",$B$2="",$D$2=0),0,IF(AC$3&lt;0,0,N(INDEX('CURVA PREVISION'!$A$1:$KZ$3000,$C82,11+3*MIN(AC$3,$D$2-1)))))</f>
        <v/>
      </c>
      <c r="AD82" s="121">
        <f>IF(OR($C82="",$B$2="",$D$2=0),0,IF(AD$3&lt;0,0,N(INDEX('CURVA PREVISION'!$A$1:$KZ$3000,$C82,11+3*MIN(AD$3,$D$2-1)))))</f>
        <v/>
      </c>
      <c r="AE82" s="121">
        <f>IF(OR($C82="",$B$2="",$D$2=0),0,IF(AE$3&lt;0,0,N(INDEX('CURVA PREVISION'!$A$1:$KZ$3000,$C82,11+3*MIN(AE$3,$D$2-1)))))</f>
        <v/>
      </c>
      <c r="AF82" s="121">
        <f>IF(OR($C82="",$B$2="",$D$2=0),0,IF(AF$3&lt;0,0,N(INDEX('CURVA PREVISION'!$A$1:$KZ$3000,$C82,11+3*MIN(AF$3,$D$2-1)))))</f>
        <v/>
      </c>
      <c r="AG82" s="121">
        <f>IF(OR($C82="",$B$2="",$D$2=0),0,IF(AG$3&lt;0,0,N(INDEX('CURVA PREVISION'!$A$1:$KZ$3000,$C82,11+3*MIN(AG$3,$D$2-1)))))</f>
        <v/>
      </c>
      <c r="AH82" s="121">
        <f>IF(OR($C82="",$B$2="",$D$2=0),0,IF(AH$3&lt;0,0,N(INDEX('CURVA PREVISION'!$A$1:$KZ$3000,$C82,11+3*MIN(AH$3,$D$2-1)))))</f>
        <v/>
      </c>
      <c r="AI82" s="121">
        <f>IF(OR($C82="",$B$2="",$D$2=0),0,IF(AI$3&lt;0,0,N(INDEX('CURVA PREVISION'!$A$1:$KZ$3000,$C82,11+3*MIN(AI$3,$D$2-1)))))</f>
        <v/>
      </c>
      <c r="AJ82" s="121">
        <f>IF(OR($C82="",$B$2="",$D$2=0),0,IF(AJ$3&lt;0,0,N(INDEX('CURVA PREVISION'!$A$1:$KZ$3000,$C82,11+3*MIN(AJ$3,$D$2-1)))))</f>
        <v/>
      </c>
      <c r="AK82" s="121">
        <f>IF(OR($C82="",$B$2="",$D$2=0),0,IF(AK$3&lt;0,0,N(INDEX('CURVA PREVISION'!$A$1:$KZ$3000,$C82,11+3*MIN(AK$3,$D$2-1)))))</f>
        <v/>
      </c>
      <c r="AL82" s="121">
        <f>IF(OR($C82="",$B$2="",$D$2=0),0,IF(AL$3&lt;0,0,N(INDEX('CURVA PREVISION'!$A$1:$KZ$3000,$C82,11+3*MIN(AL$3,$D$2-1)))))</f>
        <v/>
      </c>
      <c r="AM82" s="121">
        <f>IF(OR($C82="",$B$2="",$D$2=0),0,IF(AM$3&lt;0,0,N(INDEX('CURVA PREVISION'!$A$1:$KZ$3000,$C82,11+3*MIN(AM$3,$D$2-1)))))</f>
        <v/>
      </c>
      <c r="AN82" s="121">
        <f>IF(OR($C82="",$B$2="",$D$2=0),0,IF(AN$3&lt;0,0,N(INDEX('CURVA PREVISION'!$A$1:$KZ$3000,$C82,11+3*MIN(AN$3,$D$2-1)))))</f>
        <v/>
      </c>
      <c r="AO82" s="121">
        <f>IF(OR($C82="",$B$2="",$D$2=0),0,IF(AO$3&lt;0,0,N(INDEX('CURVA PREVISION'!$A$1:$KZ$3000,$C82,11+3*MIN(AO$3,$D$2-1)))))</f>
        <v/>
      </c>
      <c r="AP82" s="121">
        <f>IF(OR($C82="",$B$2="",$D$2=0),0,IF(AP$3&lt;0,0,N(INDEX('CURVA PREVISION'!$A$1:$KZ$3000,$C82,11+3*MIN(AP$3,$D$2-1)))))</f>
        <v/>
      </c>
      <c r="AQ82" s="121">
        <f>IF(OR($C82="",$B$2="",$D$2=0),0,IF(AQ$3&lt;0,0,N(INDEX('CURVA PREVISION'!$A$1:$KZ$3000,$C82,11+3*MIN(AQ$3,$D$2-1)))))</f>
        <v/>
      </c>
      <c r="AR82" s="121">
        <f>IF(OR($C82="",$B$2="",$D$2=0),0,IF(AR$3&lt;0,0,N(INDEX('CURVA PREVISION'!$A$1:$KZ$3000,$C82,11+3*MIN(AR$3,$D$2-1)))))</f>
        <v/>
      </c>
      <c r="AS82" s="121">
        <f>IF(OR($C82="",$B$2="",$D$2=0),0,IF(AS$3&lt;0,0,N(INDEX('CURVA PREVISION'!$A$1:$KZ$3000,$C82,11+3*MIN(AS$3,$D$2-1)))))</f>
        <v/>
      </c>
      <c r="AT82" s="121">
        <f>IF(OR($C82="",$B$2="",$D$2=0),0,IF(AT$3&lt;0,0,N(INDEX('CURVA PREVISION'!$A$1:$KZ$3000,$C82,11+3*MIN(AT$3,$D$2-1)))))</f>
        <v/>
      </c>
      <c r="AU82" s="121">
        <f>IF(OR($C82="",$B$2="",$D$2=0),0,IF(AU$3&lt;0,0,N(INDEX('CURVA PREVISION'!$A$1:$KZ$3000,$C82,11+3*MIN(AU$3,$D$2-1)))))</f>
        <v/>
      </c>
      <c r="AV82" s="121">
        <f>IF(OR($C82="",$B$2="",$D$2=0),0,IF(AV$3&lt;0,0,N(INDEX('CURVA PREVISION'!$A$1:$KZ$3000,$C82,11+3*MIN(AV$3,$D$2-1)))))</f>
        <v/>
      </c>
      <c r="AW82" s="121">
        <f>IF(OR($C82="",$B$2="",$D$2=0),0,IF(AW$3&lt;0,0,N(INDEX('CURVA PREVISION'!$A$1:$KZ$3000,$C82,11+3*MIN(AW$3,$D$2-1)))))</f>
        <v/>
      </c>
      <c r="AX82" s="121">
        <f>IF(OR($C82="",$B$2="",$D$2=0),0,IF(AX$3&lt;0,0,N(INDEX('CURVA PREVISION'!$A$1:$KZ$3000,$C82,11+3*MIN(AX$3,$D$2-1)))))</f>
        <v/>
      </c>
      <c r="AY82" s="121">
        <f>IF(OR($C82="",$B$2="",$D$2=0),0,IF(AY$3&lt;0,0,N(INDEX('CURVA PREVISION'!$A$1:$KZ$3000,$C82,11+3*MIN(AY$3,$D$2-1)))))</f>
        <v/>
      </c>
      <c r="AZ82" s="121">
        <f>IF(OR($C82="",$B$2="",$D$2=0),0,IF(AZ$3&lt;0,0,N(INDEX('CURVA PREVISION'!$A$1:$KZ$3000,$C82,11+3*MIN(AZ$3,$D$2-1)))))</f>
        <v/>
      </c>
      <c r="BA82" s="121">
        <f>IF(OR($C82="",$B$2="",$D$2=0),0,IF(BA$3&lt;0,0,N(INDEX('CURVA PREVISION'!$A$1:$KZ$3000,$C82,11+3*MIN(BA$3,$D$2-1)))))</f>
        <v/>
      </c>
      <c r="BB82" s="121">
        <f>IF(OR($C82="",$B$2="",$D$2=0),0,IF(BB$3&lt;0,0,N(INDEX('CURVA PREVISION'!$A$1:$KZ$3000,$C82,11+3*MIN(BB$3,$D$2-1)))))</f>
        <v/>
      </c>
      <c r="BC82" s="121">
        <f>IF(OR($C82="",$B$2="",$D$2=0),0,IF(BC$3&lt;0,0,N(INDEX('CURVA PREVISION'!$A$1:$KZ$3000,$C82,11+3*MIN(BC$3,$D$2-1)))))</f>
        <v/>
      </c>
      <c r="BD82" s="121">
        <f>IF(OR($C82="",$B$2="",$D$2=0),0,IF(BD$3&lt;0,0,N(INDEX('CURVA PREVISION'!$A$1:$KZ$3000,$C82,11+3*MIN(BD$3,$D$2-1)))))</f>
        <v/>
      </c>
      <c r="BE82" s="121">
        <f>IF(OR($C82="",$B$2="",$D$2=0),0,IF(BE$3&lt;0,0,N(INDEX('CURVA PREVISION'!$A$1:$KZ$3000,$C82,11+3*MIN(BE$3,$D$2-1)))))</f>
        <v/>
      </c>
      <c r="BF82" s="121">
        <f>IF(OR($C82="",$B$2="",$D$2=0),0,IF(BF$3&lt;0,0,N(INDEX('CURVA PREVISION'!$A$1:$KZ$3000,$C82,11+3*MIN(BF$3,$D$2-1)))))</f>
        <v/>
      </c>
      <c r="BG82" s="121">
        <f>IF(OR($C82="",$B$2="",$D$2=0),0,IF(BG$3&lt;0,0,N(INDEX('CURVA PREVISION'!$A$1:$KZ$3000,$C82,11+3*MIN(BG$3,$D$2-1)))))</f>
        <v/>
      </c>
      <c r="BH82" s="121">
        <f>IF(OR($C82="",$B$2="",$D$2=0),0,IF(BH$3&lt;0,0,N(INDEX('CURVA PREVISION'!$A$1:$KZ$3000,$C82,11+3*MIN(BH$3,$D$2-1)))))</f>
        <v/>
      </c>
      <c r="BI82" s="121">
        <f>IF(OR($C82="",$B$2="",$D$2=0),0,IF(BI$3&lt;0,0,N(INDEX('CURVA PREVISION'!$A$1:$KZ$3000,$C82,11+3*MIN(BI$3,$D$2-1)))))</f>
        <v/>
      </c>
      <c r="BJ82" s="121">
        <f>IF(OR($C82="",$B$2="",$D$2=0),0,IF(BJ$3&lt;0,0,N(INDEX('CURVA PREVISION'!$A$1:$KZ$3000,$C82,11+3*MIN(BJ$3,$D$2-1)))))</f>
        <v/>
      </c>
      <c r="BK82" s="121">
        <f>IF(OR($C82="",$B$2="",$D$2=0),0,IF(BK$3&lt;0,0,N(INDEX('CURVA PREVISION'!$A$1:$KZ$3000,$C82,11+3*MIN(BK$3,$D$2-1)))))</f>
        <v/>
      </c>
      <c r="BL82" s="121">
        <f>IF(OR($C82="",$B$2="",$D$2=0),0,IF(BL$3&lt;0,0,N(INDEX('CURVA PREVISION'!$A$1:$KZ$3000,$C82,11+3*MIN(BL$3,$D$2-1)))))</f>
        <v/>
      </c>
      <c r="BM82" s="121">
        <f>IF(OR($C82="",$B$2="",$D$2=0),0,IF(BM$3&lt;0,0,N(INDEX('CURVA PREVISION'!$A$1:$KZ$3000,$C82,11+3*MIN(BM$3,$D$2-1)))))</f>
        <v/>
      </c>
      <c r="BN82" s="121">
        <f>IF(OR($C82="",$B$2="",$D$2=0),0,IF(BN$3&lt;0,0,N(INDEX('CURVA PREVISION'!$A$1:$KZ$3000,$C82,11+3*MIN(BN$3,$D$2-1)))))</f>
        <v/>
      </c>
      <c r="BO82" s="121">
        <f>IF(OR($C82="",$B$2="",$D$2=0),0,IF(BO$3&lt;0,0,N(INDEX('CURVA PREVISION'!$A$1:$KZ$3000,$C82,11+3*MIN(BO$3,$D$2-1)))))</f>
        <v/>
      </c>
      <c r="BP82" s="121">
        <f>IF(OR($C82="",$B$2="",$D$2=0),0,IF(BP$3&lt;0,0,N(INDEX('CURVA PREVISION'!$A$1:$KZ$3000,$C82,11+3*MIN(BP$3,$D$2-1)))))</f>
        <v/>
      </c>
      <c r="BQ82" s="121">
        <f>IF(OR($C82="",$B$2="",$D$2=0),0,IF(BQ$3&lt;0,0,N(INDEX('CURVA PREVISION'!$A$1:$KZ$3000,$C82,11+3*MIN(BQ$3,$D$2-1)))))</f>
        <v/>
      </c>
      <c r="BR82" s="121">
        <f>IF(OR($C82="",$B$2="",$D$2=0),0,IF(BR$3&lt;0,0,N(INDEX('CURVA PREVISION'!$A$1:$KZ$3000,$C82,11+3*MIN(BR$3,$D$2-1)))))</f>
        <v/>
      </c>
      <c r="BS82" s="121">
        <f>IF(OR($C82="",$B$2="",$D$2=0),0,IF(BS$3&lt;0,0,N(INDEX('CURVA PREVISION'!$A$1:$KZ$3000,$C82,11+3*MIN(BS$3,$D$2-1)))))</f>
        <v/>
      </c>
      <c r="BT82" s="121">
        <f>IF(OR($C82="",$B$2="",$D$2=0),0,IF(BT$3&lt;0,0,N(INDEX('CURVA PREVISION'!$A$1:$KZ$3000,$C82,11+3*MIN(BT$3,$D$2-1)))))</f>
        <v/>
      </c>
      <c r="BU82" s="121">
        <f>IF(OR($C82="",$B$2="",$D$2=0),0,IF(BU$3&lt;0,0,N(INDEX('CURVA PREVISION'!$A$1:$KZ$3000,$C82,11+3*MIN(BU$3,$D$2-1)))))</f>
        <v/>
      </c>
      <c r="BV82" s="121">
        <f>IF(OR($C82="",$B$2="",$D$2=0),0,IF(BV$3&lt;0,0,N(INDEX('CURVA PREVISION'!$A$1:$KZ$3000,$C82,11+3*MIN(BV$3,$D$2-1)))))</f>
        <v/>
      </c>
      <c r="BW82" s="121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8">
        <f>IFERROR(MATCH(A83,'CURVA PREVISION'!$B$1:$B$3000,0),"")</f>
        <v/>
      </c>
      <c r="D83" s="121">
        <f>IF(OR($C83="",$B$2="",$D$2=0),0,IF(D$3&lt;0,0,N(INDEX('CURVA PREVISION'!$A$1:$KZ$3000,$C83,11+3*MIN(D$3,$D$2-1)))))</f>
        <v/>
      </c>
      <c r="E83" s="121">
        <f>IF(OR($C83="",$B$2="",$D$2=0),0,IF(E$3&lt;0,0,N(INDEX('CURVA PREVISION'!$A$1:$KZ$3000,$C83,11+3*MIN(E$3,$D$2-1)))))</f>
        <v/>
      </c>
      <c r="F83" s="121">
        <f>IF(OR($C83="",$B$2="",$D$2=0),0,IF(F$3&lt;0,0,N(INDEX('CURVA PREVISION'!$A$1:$KZ$3000,$C83,11+3*MIN(F$3,$D$2-1)))))</f>
        <v/>
      </c>
      <c r="G83" s="121">
        <f>IF(OR($C83="",$B$2="",$D$2=0),0,IF(G$3&lt;0,0,N(INDEX('CURVA PREVISION'!$A$1:$KZ$3000,$C83,11+3*MIN(G$3,$D$2-1)))))</f>
        <v/>
      </c>
      <c r="H83" s="121">
        <f>IF(OR($C83="",$B$2="",$D$2=0),0,IF(H$3&lt;0,0,N(INDEX('CURVA PREVISION'!$A$1:$KZ$3000,$C83,11+3*MIN(H$3,$D$2-1)))))</f>
        <v/>
      </c>
      <c r="I83" s="121">
        <f>IF(OR($C83="",$B$2="",$D$2=0),0,IF(I$3&lt;0,0,N(INDEX('CURVA PREVISION'!$A$1:$KZ$3000,$C83,11+3*MIN(I$3,$D$2-1)))))</f>
        <v/>
      </c>
      <c r="J83" s="121">
        <f>IF(OR($C83="",$B$2="",$D$2=0),0,IF(J$3&lt;0,0,N(INDEX('CURVA PREVISION'!$A$1:$KZ$3000,$C83,11+3*MIN(J$3,$D$2-1)))))</f>
        <v/>
      </c>
      <c r="K83" s="121">
        <f>IF(OR($C83="",$B$2="",$D$2=0),0,IF(K$3&lt;0,0,N(INDEX('CURVA PREVISION'!$A$1:$KZ$3000,$C83,11+3*MIN(K$3,$D$2-1)))))</f>
        <v/>
      </c>
      <c r="L83" s="121">
        <f>IF(OR($C83="",$B$2="",$D$2=0),0,IF(L$3&lt;0,0,N(INDEX('CURVA PREVISION'!$A$1:$KZ$3000,$C83,11+3*MIN(L$3,$D$2-1)))))</f>
        <v/>
      </c>
      <c r="M83" s="121">
        <f>IF(OR($C83="",$B$2="",$D$2=0),0,IF(M$3&lt;0,0,N(INDEX('CURVA PREVISION'!$A$1:$KZ$3000,$C83,11+3*MIN(M$3,$D$2-1)))))</f>
        <v/>
      </c>
      <c r="N83" s="121">
        <f>IF(OR($C83="",$B$2="",$D$2=0),0,IF(N$3&lt;0,0,N(INDEX('CURVA PREVISION'!$A$1:$KZ$3000,$C83,11+3*MIN(N$3,$D$2-1)))))</f>
        <v/>
      </c>
      <c r="O83" s="121">
        <f>IF(OR($C83="",$B$2="",$D$2=0),0,IF(O$3&lt;0,0,N(INDEX('CURVA PREVISION'!$A$1:$KZ$3000,$C83,11+3*MIN(O$3,$D$2-1)))))</f>
        <v/>
      </c>
      <c r="P83" s="121">
        <f>IF(OR($C83="",$B$2="",$D$2=0),0,IF(P$3&lt;0,0,N(INDEX('CURVA PREVISION'!$A$1:$KZ$3000,$C83,11+3*MIN(P$3,$D$2-1)))))</f>
        <v/>
      </c>
      <c r="Q83" s="121">
        <f>IF(OR($C83="",$B$2="",$D$2=0),0,IF(Q$3&lt;0,0,N(INDEX('CURVA PREVISION'!$A$1:$KZ$3000,$C83,11+3*MIN(Q$3,$D$2-1)))))</f>
        <v/>
      </c>
      <c r="R83" s="121">
        <f>IF(OR($C83="",$B$2="",$D$2=0),0,IF(R$3&lt;0,0,N(INDEX('CURVA PREVISION'!$A$1:$KZ$3000,$C83,11+3*MIN(R$3,$D$2-1)))))</f>
        <v/>
      </c>
      <c r="S83" s="121">
        <f>IF(OR($C83="",$B$2="",$D$2=0),0,IF(S$3&lt;0,0,N(INDEX('CURVA PREVISION'!$A$1:$KZ$3000,$C83,11+3*MIN(S$3,$D$2-1)))))</f>
        <v/>
      </c>
      <c r="T83" s="121">
        <f>IF(OR($C83="",$B$2="",$D$2=0),0,IF(T$3&lt;0,0,N(INDEX('CURVA PREVISION'!$A$1:$KZ$3000,$C83,11+3*MIN(T$3,$D$2-1)))))</f>
        <v/>
      </c>
      <c r="U83" s="121">
        <f>IF(OR($C83="",$B$2="",$D$2=0),0,IF(U$3&lt;0,0,N(INDEX('CURVA PREVISION'!$A$1:$KZ$3000,$C83,11+3*MIN(U$3,$D$2-1)))))</f>
        <v/>
      </c>
      <c r="V83" s="121">
        <f>IF(OR($C83="",$B$2="",$D$2=0),0,IF(V$3&lt;0,0,N(INDEX('CURVA PREVISION'!$A$1:$KZ$3000,$C83,11+3*MIN(V$3,$D$2-1)))))</f>
        <v/>
      </c>
      <c r="W83" s="121">
        <f>IF(OR($C83="",$B$2="",$D$2=0),0,IF(W$3&lt;0,0,N(INDEX('CURVA PREVISION'!$A$1:$KZ$3000,$C83,11+3*MIN(W$3,$D$2-1)))))</f>
        <v/>
      </c>
      <c r="X83" s="121">
        <f>IF(OR($C83="",$B$2="",$D$2=0),0,IF(X$3&lt;0,0,N(INDEX('CURVA PREVISION'!$A$1:$KZ$3000,$C83,11+3*MIN(X$3,$D$2-1)))))</f>
        <v/>
      </c>
      <c r="Y83" s="121">
        <f>IF(OR($C83="",$B$2="",$D$2=0),0,IF(Y$3&lt;0,0,N(INDEX('CURVA PREVISION'!$A$1:$KZ$3000,$C83,11+3*MIN(Y$3,$D$2-1)))))</f>
        <v/>
      </c>
      <c r="Z83" s="121">
        <f>IF(OR($C83="",$B$2="",$D$2=0),0,IF(Z$3&lt;0,0,N(INDEX('CURVA PREVISION'!$A$1:$KZ$3000,$C83,11+3*MIN(Z$3,$D$2-1)))))</f>
        <v/>
      </c>
      <c r="AA83" s="121">
        <f>IF(OR($C83="",$B$2="",$D$2=0),0,IF(AA$3&lt;0,0,N(INDEX('CURVA PREVISION'!$A$1:$KZ$3000,$C83,11+3*MIN(AA$3,$D$2-1)))))</f>
        <v/>
      </c>
      <c r="AB83" s="121">
        <f>IF(OR($C83="",$B$2="",$D$2=0),0,IF(AB$3&lt;0,0,N(INDEX('CURVA PREVISION'!$A$1:$KZ$3000,$C83,11+3*MIN(AB$3,$D$2-1)))))</f>
        <v/>
      </c>
      <c r="AC83" s="121">
        <f>IF(OR($C83="",$B$2="",$D$2=0),0,IF(AC$3&lt;0,0,N(INDEX('CURVA PREVISION'!$A$1:$KZ$3000,$C83,11+3*MIN(AC$3,$D$2-1)))))</f>
        <v/>
      </c>
      <c r="AD83" s="121">
        <f>IF(OR($C83="",$B$2="",$D$2=0),0,IF(AD$3&lt;0,0,N(INDEX('CURVA PREVISION'!$A$1:$KZ$3000,$C83,11+3*MIN(AD$3,$D$2-1)))))</f>
        <v/>
      </c>
      <c r="AE83" s="121">
        <f>IF(OR($C83="",$B$2="",$D$2=0),0,IF(AE$3&lt;0,0,N(INDEX('CURVA PREVISION'!$A$1:$KZ$3000,$C83,11+3*MIN(AE$3,$D$2-1)))))</f>
        <v/>
      </c>
      <c r="AF83" s="121">
        <f>IF(OR($C83="",$B$2="",$D$2=0),0,IF(AF$3&lt;0,0,N(INDEX('CURVA PREVISION'!$A$1:$KZ$3000,$C83,11+3*MIN(AF$3,$D$2-1)))))</f>
        <v/>
      </c>
      <c r="AG83" s="121">
        <f>IF(OR($C83="",$B$2="",$D$2=0),0,IF(AG$3&lt;0,0,N(INDEX('CURVA PREVISION'!$A$1:$KZ$3000,$C83,11+3*MIN(AG$3,$D$2-1)))))</f>
        <v/>
      </c>
      <c r="AH83" s="121">
        <f>IF(OR($C83="",$B$2="",$D$2=0),0,IF(AH$3&lt;0,0,N(INDEX('CURVA PREVISION'!$A$1:$KZ$3000,$C83,11+3*MIN(AH$3,$D$2-1)))))</f>
        <v/>
      </c>
      <c r="AI83" s="121">
        <f>IF(OR($C83="",$B$2="",$D$2=0),0,IF(AI$3&lt;0,0,N(INDEX('CURVA PREVISION'!$A$1:$KZ$3000,$C83,11+3*MIN(AI$3,$D$2-1)))))</f>
        <v/>
      </c>
      <c r="AJ83" s="121">
        <f>IF(OR($C83="",$B$2="",$D$2=0),0,IF(AJ$3&lt;0,0,N(INDEX('CURVA PREVISION'!$A$1:$KZ$3000,$C83,11+3*MIN(AJ$3,$D$2-1)))))</f>
        <v/>
      </c>
      <c r="AK83" s="121">
        <f>IF(OR($C83="",$B$2="",$D$2=0),0,IF(AK$3&lt;0,0,N(INDEX('CURVA PREVISION'!$A$1:$KZ$3000,$C83,11+3*MIN(AK$3,$D$2-1)))))</f>
        <v/>
      </c>
      <c r="AL83" s="121">
        <f>IF(OR($C83="",$B$2="",$D$2=0),0,IF(AL$3&lt;0,0,N(INDEX('CURVA PREVISION'!$A$1:$KZ$3000,$C83,11+3*MIN(AL$3,$D$2-1)))))</f>
        <v/>
      </c>
      <c r="AM83" s="121">
        <f>IF(OR($C83="",$B$2="",$D$2=0),0,IF(AM$3&lt;0,0,N(INDEX('CURVA PREVISION'!$A$1:$KZ$3000,$C83,11+3*MIN(AM$3,$D$2-1)))))</f>
        <v/>
      </c>
      <c r="AN83" s="121">
        <f>IF(OR($C83="",$B$2="",$D$2=0),0,IF(AN$3&lt;0,0,N(INDEX('CURVA PREVISION'!$A$1:$KZ$3000,$C83,11+3*MIN(AN$3,$D$2-1)))))</f>
        <v/>
      </c>
      <c r="AO83" s="121">
        <f>IF(OR($C83="",$B$2="",$D$2=0),0,IF(AO$3&lt;0,0,N(INDEX('CURVA PREVISION'!$A$1:$KZ$3000,$C83,11+3*MIN(AO$3,$D$2-1)))))</f>
        <v/>
      </c>
      <c r="AP83" s="121">
        <f>IF(OR($C83="",$B$2="",$D$2=0),0,IF(AP$3&lt;0,0,N(INDEX('CURVA PREVISION'!$A$1:$KZ$3000,$C83,11+3*MIN(AP$3,$D$2-1)))))</f>
        <v/>
      </c>
      <c r="AQ83" s="121">
        <f>IF(OR($C83="",$B$2="",$D$2=0),0,IF(AQ$3&lt;0,0,N(INDEX('CURVA PREVISION'!$A$1:$KZ$3000,$C83,11+3*MIN(AQ$3,$D$2-1)))))</f>
        <v/>
      </c>
      <c r="AR83" s="121">
        <f>IF(OR($C83="",$B$2="",$D$2=0),0,IF(AR$3&lt;0,0,N(INDEX('CURVA PREVISION'!$A$1:$KZ$3000,$C83,11+3*MIN(AR$3,$D$2-1)))))</f>
        <v/>
      </c>
      <c r="AS83" s="121">
        <f>IF(OR($C83="",$B$2="",$D$2=0),0,IF(AS$3&lt;0,0,N(INDEX('CURVA PREVISION'!$A$1:$KZ$3000,$C83,11+3*MIN(AS$3,$D$2-1)))))</f>
        <v/>
      </c>
      <c r="AT83" s="121">
        <f>IF(OR($C83="",$B$2="",$D$2=0),0,IF(AT$3&lt;0,0,N(INDEX('CURVA PREVISION'!$A$1:$KZ$3000,$C83,11+3*MIN(AT$3,$D$2-1)))))</f>
        <v/>
      </c>
      <c r="AU83" s="121">
        <f>IF(OR($C83="",$B$2="",$D$2=0),0,IF(AU$3&lt;0,0,N(INDEX('CURVA PREVISION'!$A$1:$KZ$3000,$C83,11+3*MIN(AU$3,$D$2-1)))))</f>
        <v/>
      </c>
      <c r="AV83" s="121">
        <f>IF(OR($C83="",$B$2="",$D$2=0),0,IF(AV$3&lt;0,0,N(INDEX('CURVA PREVISION'!$A$1:$KZ$3000,$C83,11+3*MIN(AV$3,$D$2-1)))))</f>
        <v/>
      </c>
      <c r="AW83" s="121">
        <f>IF(OR($C83="",$B$2="",$D$2=0),0,IF(AW$3&lt;0,0,N(INDEX('CURVA PREVISION'!$A$1:$KZ$3000,$C83,11+3*MIN(AW$3,$D$2-1)))))</f>
        <v/>
      </c>
      <c r="AX83" s="121">
        <f>IF(OR($C83="",$B$2="",$D$2=0),0,IF(AX$3&lt;0,0,N(INDEX('CURVA PREVISION'!$A$1:$KZ$3000,$C83,11+3*MIN(AX$3,$D$2-1)))))</f>
        <v/>
      </c>
      <c r="AY83" s="121">
        <f>IF(OR($C83="",$B$2="",$D$2=0),0,IF(AY$3&lt;0,0,N(INDEX('CURVA PREVISION'!$A$1:$KZ$3000,$C83,11+3*MIN(AY$3,$D$2-1)))))</f>
        <v/>
      </c>
      <c r="AZ83" s="121">
        <f>IF(OR($C83="",$B$2="",$D$2=0),0,IF(AZ$3&lt;0,0,N(INDEX('CURVA PREVISION'!$A$1:$KZ$3000,$C83,11+3*MIN(AZ$3,$D$2-1)))))</f>
        <v/>
      </c>
      <c r="BA83" s="121">
        <f>IF(OR($C83="",$B$2="",$D$2=0),0,IF(BA$3&lt;0,0,N(INDEX('CURVA PREVISION'!$A$1:$KZ$3000,$C83,11+3*MIN(BA$3,$D$2-1)))))</f>
        <v/>
      </c>
      <c r="BB83" s="121">
        <f>IF(OR($C83="",$B$2="",$D$2=0),0,IF(BB$3&lt;0,0,N(INDEX('CURVA PREVISION'!$A$1:$KZ$3000,$C83,11+3*MIN(BB$3,$D$2-1)))))</f>
        <v/>
      </c>
      <c r="BC83" s="121">
        <f>IF(OR($C83="",$B$2="",$D$2=0),0,IF(BC$3&lt;0,0,N(INDEX('CURVA PREVISION'!$A$1:$KZ$3000,$C83,11+3*MIN(BC$3,$D$2-1)))))</f>
        <v/>
      </c>
      <c r="BD83" s="121">
        <f>IF(OR($C83="",$B$2="",$D$2=0),0,IF(BD$3&lt;0,0,N(INDEX('CURVA PREVISION'!$A$1:$KZ$3000,$C83,11+3*MIN(BD$3,$D$2-1)))))</f>
        <v/>
      </c>
      <c r="BE83" s="121">
        <f>IF(OR($C83="",$B$2="",$D$2=0),0,IF(BE$3&lt;0,0,N(INDEX('CURVA PREVISION'!$A$1:$KZ$3000,$C83,11+3*MIN(BE$3,$D$2-1)))))</f>
        <v/>
      </c>
      <c r="BF83" s="121">
        <f>IF(OR($C83="",$B$2="",$D$2=0),0,IF(BF$3&lt;0,0,N(INDEX('CURVA PREVISION'!$A$1:$KZ$3000,$C83,11+3*MIN(BF$3,$D$2-1)))))</f>
        <v/>
      </c>
      <c r="BG83" s="121">
        <f>IF(OR($C83="",$B$2="",$D$2=0),0,IF(BG$3&lt;0,0,N(INDEX('CURVA PREVISION'!$A$1:$KZ$3000,$C83,11+3*MIN(BG$3,$D$2-1)))))</f>
        <v/>
      </c>
      <c r="BH83" s="121">
        <f>IF(OR($C83="",$B$2="",$D$2=0),0,IF(BH$3&lt;0,0,N(INDEX('CURVA PREVISION'!$A$1:$KZ$3000,$C83,11+3*MIN(BH$3,$D$2-1)))))</f>
        <v/>
      </c>
      <c r="BI83" s="121">
        <f>IF(OR($C83="",$B$2="",$D$2=0),0,IF(BI$3&lt;0,0,N(INDEX('CURVA PREVISION'!$A$1:$KZ$3000,$C83,11+3*MIN(BI$3,$D$2-1)))))</f>
        <v/>
      </c>
      <c r="BJ83" s="121">
        <f>IF(OR($C83="",$B$2="",$D$2=0),0,IF(BJ$3&lt;0,0,N(INDEX('CURVA PREVISION'!$A$1:$KZ$3000,$C83,11+3*MIN(BJ$3,$D$2-1)))))</f>
        <v/>
      </c>
      <c r="BK83" s="121">
        <f>IF(OR($C83="",$B$2="",$D$2=0),0,IF(BK$3&lt;0,0,N(INDEX('CURVA PREVISION'!$A$1:$KZ$3000,$C83,11+3*MIN(BK$3,$D$2-1)))))</f>
        <v/>
      </c>
      <c r="BL83" s="121">
        <f>IF(OR($C83="",$B$2="",$D$2=0),0,IF(BL$3&lt;0,0,N(INDEX('CURVA PREVISION'!$A$1:$KZ$3000,$C83,11+3*MIN(BL$3,$D$2-1)))))</f>
        <v/>
      </c>
      <c r="BM83" s="121">
        <f>IF(OR($C83="",$B$2="",$D$2=0),0,IF(BM$3&lt;0,0,N(INDEX('CURVA PREVISION'!$A$1:$KZ$3000,$C83,11+3*MIN(BM$3,$D$2-1)))))</f>
        <v/>
      </c>
      <c r="BN83" s="121">
        <f>IF(OR($C83="",$B$2="",$D$2=0),0,IF(BN$3&lt;0,0,N(INDEX('CURVA PREVISION'!$A$1:$KZ$3000,$C83,11+3*MIN(BN$3,$D$2-1)))))</f>
        <v/>
      </c>
      <c r="BO83" s="121">
        <f>IF(OR($C83="",$B$2="",$D$2=0),0,IF(BO$3&lt;0,0,N(INDEX('CURVA PREVISION'!$A$1:$KZ$3000,$C83,11+3*MIN(BO$3,$D$2-1)))))</f>
        <v/>
      </c>
      <c r="BP83" s="121">
        <f>IF(OR($C83="",$B$2="",$D$2=0),0,IF(BP$3&lt;0,0,N(INDEX('CURVA PREVISION'!$A$1:$KZ$3000,$C83,11+3*MIN(BP$3,$D$2-1)))))</f>
        <v/>
      </c>
      <c r="BQ83" s="121">
        <f>IF(OR($C83="",$B$2="",$D$2=0),0,IF(BQ$3&lt;0,0,N(INDEX('CURVA PREVISION'!$A$1:$KZ$3000,$C83,11+3*MIN(BQ$3,$D$2-1)))))</f>
        <v/>
      </c>
      <c r="BR83" s="121">
        <f>IF(OR($C83="",$B$2="",$D$2=0),0,IF(BR$3&lt;0,0,N(INDEX('CURVA PREVISION'!$A$1:$KZ$3000,$C83,11+3*MIN(BR$3,$D$2-1)))))</f>
        <v/>
      </c>
      <c r="BS83" s="121">
        <f>IF(OR($C83="",$B$2="",$D$2=0),0,IF(BS$3&lt;0,0,N(INDEX('CURVA PREVISION'!$A$1:$KZ$3000,$C83,11+3*MIN(BS$3,$D$2-1)))))</f>
        <v/>
      </c>
      <c r="BT83" s="121">
        <f>IF(OR($C83="",$B$2="",$D$2=0),0,IF(BT$3&lt;0,0,N(INDEX('CURVA PREVISION'!$A$1:$KZ$3000,$C83,11+3*MIN(BT$3,$D$2-1)))))</f>
        <v/>
      </c>
      <c r="BU83" s="121">
        <f>IF(OR($C83="",$B$2="",$D$2=0),0,IF(BU$3&lt;0,0,N(INDEX('CURVA PREVISION'!$A$1:$KZ$3000,$C83,11+3*MIN(BU$3,$D$2-1)))))</f>
        <v/>
      </c>
      <c r="BV83" s="121">
        <f>IF(OR($C83="",$B$2="",$D$2=0),0,IF(BV$3&lt;0,0,N(INDEX('CURVA PREVISION'!$A$1:$KZ$3000,$C83,11+3*MIN(BV$3,$D$2-1)))))</f>
        <v/>
      </c>
      <c r="BW83" s="121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8">
        <f>IFERROR(MATCH(A84,'CURVA PREVISION'!$B$1:$B$3000,0),"")</f>
        <v/>
      </c>
      <c r="D84" s="121">
        <f>IF(OR($C84="",$B$2="",$D$2=0),0,IF(D$3&lt;0,0,N(INDEX('CURVA PREVISION'!$A$1:$KZ$3000,$C84,11+3*MIN(D$3,$D$2-1)))))</f>
        <v/>
      </c>
      <c r="E84" s="121">
        <f>IF(OR($C84="",$B$2="",$D$2=0),0,IF(E$3&lt;0,0,N(INDEX('CURVA PREVISION'!$A$1:$KZ$3000,$C84,11+3*MIN(E$3,$D$2-1)))))</f>
        <v/>
      </c>
      <c r="F84" s="121">
        <f>IF(OR($C84="",$B$2="",$D$2=0),0,IF(F$3&lt;0,0,N(INDEX('CURVA PREVISION'!$A$1:$KZ$3000,$C84,11+3*MIN(F$3,$D$2-1)))))</f>
        <v/>
      </c>
      <c r="G84" s="121">
        <f>IF(OR($C84="",$B$2="",$D$2=0),0,IF(G$3&lt;0,0,N(INDEX('CURVA PREVISION'!$A$1:$KZ$3000,$C84,11+3*MIN(G$3,$D$2-1)))))</f>
        <v/>
      </c>
      <c r="H84" s="121">
        <f>IF(OR($C84="",$B$2="",$D$2=0),0,IF(H$3&lt;0,0,N(INDEX('CURVA PREVISION'!$A$1:$KZ$3000,$C84,11+3*MIN(H$3,$D$2-1)))))</f>
        <v/>
      </c>
      <c r="I84" s="121">
        <f>IF(OR($C84="",$B$2="",$D$2=0),0,IF(I$3&lt;0,0,N(INDEX('CURVA PREVISION'!$A$1:$KZ$3000,$C84,11+3*MIN(I$3,$D$2-1)))))</f>
        <v/>
      </c>
      <c r="J84" s="121">
        <f>IF(OR($C84="",$B$2="",$D$2=0),0,IF(J$3&lt;0,0,N(INDEX('CURVA PREVISION'!$A$1:$KZ$3000,$C84,11+3*MIN(J$3,$D$2-1)))))</f>
        <v/>
      </c>
      <c r="K84" s="121">
        <f>IF(OR($C84="",$B$2="",$D$2=0),0,IF(K$3&lt;0,0,N(INDEX('CURVA PREVISION'!$A$1:$KZ$3000,$C84,11+3*MIN(K$3,$D$2-1)))))</f>
        <v/>
      </c>
      <c r="L84" s="121">
        <f>IF(OR($C84="",$B$2="",$D$2=0),0,IF(L$3&lt;0,0,N(INDEX('CURVA PREVISION'!$A$1:$KZ$3000,$C84,11+3*MIN(L$3,$D$2-1)))))</f>
        <v/>
      </c>
      <c r="M84" s="121">
        <f>IF(OR($C84="",$B$2="",$D$2=0),0,IF(M$3&lt;0,0,N(INDEX('CURVA PREVISION'!$A$1:$KZ$3000,$C84,11+3*MIN(M$3,$D$2-1)))))</f>
        <v/>
      </c>
      <c r="N84" s="121">
        <f>IF(OR($C84="",$B$2="",$D$2=0),0,IF(N$3&lt;0,0,N(INDEX('CURVA PREVISION'!$A$1:$KZ$3000,$C84,11+3*MIN(N$3,$D$2-1)))))</f>
        <v/>
      </c>
      <c r="O84" s="121">
        <f>IF(OR($C84="",$B$2="",$D$2=0),0,IF(O$3&lt;0,0,N(INDEX('CURVA PREVISION'!$A$1:$KZ$3000,$C84,11+3*MIN(O$3,$D$2-1)))))</f>
        <v/>
      </c>
      <c r="P84" s="121">
        <f>IF(OR($C84="",$B$2="",$D$2=0),0,IF(P$3&lt;0,0,N(INDEX('CURVA PREVISION'!$A$1:$KZ$3000,$C84,11+3*MIN(P$3,$D$2-1)))))</f>
        <v/>
      </c>
      <c r="Q84" s="121">
        <f>IF(OR($C84="",$B$2="",$D$2=0),0,IF(Q$3&lt;0,0,N(INDEX('CURVA PREVISION'!$A$1:$KZ$3000,$C84,11+3*MIN(Q$3,$D$2-1)))))</f>
        <v/>
      </c>
      <c r="R84" s="121">
        <f>IF(OR($C84="",$B$2="",$D$2=0),0,IF(R$3&lt;0,0,N(INDEX('CURVA PREVISION'!$A$1:$KZ$3000,$C84,11+3*MIN(R$3,$D$2-1)))))</f>
        <v/>
      </c>
      <c r="S84" s="121">
        <f>IF(OR($C84="",$B$2="",$D$2=0),0,IF(S$3&lt;0,0,N(INDEX('CURVA PREVISION'!$A$1:$KZ$3000,$C84,11+3*MIN(S$3,$D$2-1)))))</f>
        <v/>
      </c>
      <c r="T84" s="121">
        <f>IF(OR($C84="",$B$2="",$D$2=0),0,IF(T$3&lt;0,0,N(INDEX('CURVA PREVISION'!$A$1:$KZ$3000,$C84,11+3*MIN(T$3,$D$2-1)))))</f>
        <v/>
      </c>
      <c r="U84" s="121">
        <f>IF(OR($C84="",$B$2="",$D$2=0),0,IF(U$3&lt;0,0,N(INDEX('CURVA PREVISION'!$A$1:$KZ$3000,$C84,11+3*MIN(U$3,$D$2-1)))))</f>
        <v/>
      </c>
      <c r="V84" s="121">
        <f>IF(OR($C84="",$B$2="",$D$2=0),0,IF(V$3&lt;0,0,N(INDEX('CURVA PREVISION'!$A$1:$KZ$3000,$C84,11+3*MIN(V$3,$D$2-1)))))</f>
        <v/>
      </c>
      <c r="W84" s="121">
        <f>IF(OR($C84="",$B$2="",$D$2=0),0,IF(W$3&lt;0,0,N(INDEX('CURVA PREVISION'!$A$1:$KZ$3000,$C84,11+3*MIN(W$3,$D$2-1)))))</f>
        <v/>
      </c>
      <c r="X84" s="121">
        <f>IF(OR($C84="",$B$2="",$D$2=0),0,IF(X$3&lt;0,0,N(INDEX('CURVA PREVISION'!$A$1:$KZ$3000,$C84,11+3*MIN(X$3,$D$2-1)))))</f>
        <v/>
      </c>
      <c r="Y84" s="121">
        <f>IF(OR($C84="",$B$2="",$D$2=0),0,IF(Y$3&lt;0,0,N(INDEX('CURVA PREVISION'!$A$1:$KZ$3000,$C84,11+3*MIN(Y$3,$D$2-1)))))</f>
        <v/>
      </c>
      <c r="Z84" s="121">
        <f>IF(OR($C84="",$B$2="",$D$2=0),0,IF(Z$3&lt;0,0,N(INDEX('CURVA PREVISION'!$A$1:$KZ$3000,$C84,11+3*MIN(Z$3,$D$2-1)))))</f>
        <v/>
      </c>
      <c r="AA84" s="121">
        <f>IF(OR($C84="",$B$2="",$D$2=0),0,IF(AA$3&lt;0,0,N(INDEX('CURVA PREVISION'!$A$1:$KZ$3000,$C84,11+3*MIN(AA$3,$D$2-1)))))</f>
        <v/>
      </c>
      <c r="AB84" s="121">
        <f>IF(OR($C84="",$B$2="",$D$2=0),0,IF(AB$3&lt;0,0,N(INDEX('CURVA PREVISION'!$A$1:$KZ$3000,$C84,11+3*MIN(AB$3,$D$2-1)))))</f>
        <v/>
      </c>
      <c r="AC84" s="121">
        <f>IF(OR($C84="",$B$2="",$D$2=0),0,IF(AC$3&lt;0,0,N(INDEX('CURVA PREVISION'!$A$1:$KZ$3000,$C84,11+3*MIN(AC$3,$D$2-1)))))</f>
        <v/>
      </c>
      <c r="AD84" s="121">
        <f>IF(OR($C84="",$B$2="",$D$2=0),0,IF(AD$3&lt;0,0,N(INDEX('CURVA PREVISION'!$A$1:$KZ$3000,$C84,11+3*MIN(AD$3,$D$2-1)))))</f>
        <v/>
      </c>
      <c r="AE84" s="121">
        <f>IF(OR($C84="",$B$2="",$D$2=0),0,IF(AE$3&lt;0,0,N(INDEX('CURVA PREVISION'!$A$1:$KZ$3000,$C84,11+3*MIN(AE$3,$D$2-1)))))</f>
        <v/>
      </c>
      <c r="AF84" s="121">
        <f>IF(OR($C84="",$B$2="",$D$2=0),0,IF(AF$3&lt;0,0,N(INDEX('CURVA PREVISION'!$A$1:$KZ$3000,$C84,11+3*MIN(AF$3,$D$2-1)))))</f>
        <v/>
      </c>
      <c r="AG84" s="121">
        <f>IF(OR($C84="",$B$2="",$D$2=0),0,IF(AG$3&lt;0,0,N(INDEX('CURVA PREVISION'!$A$1:$KZ$3000,$C84,11+3*MIN(AG$3,$D$2-1)))))</f>
        <v/>
      </c>
      <c r="AH84" s="121">
        <f>IF(OR($C84="",$B$2="",$D$2=0),0,IF(AH$3&lt;0,0,N(INDEX('CURVA PREVISION'!$A$1:$KZ$3000,$C84,11+3*MIN(AH$3,$D$2-1)))))</f>
        <v/>
      </c>
      <c r="AI84" s="121">
        <f>IF(OR($C84="",$B$2="",$D$2=0),0,IF(AI$3&lt;0,0,N(INDEX('CURVA PREVISION'!$A$1:$KZ$3000,$C84,11+3*MIN(AI$3,$D$2-1)))))</f>
        <v/>
      </c>
      <c r="AJ84" s="121">
        <f>IF(OR($C84="",$B$2="",$D$2=0),0,IF(AJ$3&lt;0,0,N(INDEX('CURVA PREVISION'!$A$1:$KZ$3000,$C84,11+3*MIN(AJ$3,$D$2-1)))))</f>
        <v/>
      </c>
      <c r="AK84" s="121">
        <f>IF(OR($C84="",$B$2="",$D$2=0),0,IF(AK$3&lt;0,0,N(INDEX('CURVA PREVISION'!$A$1:$KZ$3000,$C84,11+3*MIN(AK$3,$D$2-1)))))</f>
        <v/>
      </c>
      <c r="AL84" s="121">
        <f>IF(OR($C84="",$B$2="",$D$2=0),0,IF(AL$3&lt;0,0,N(INDEX('CURVA PREVISION'!$A$1:$KZ$3000,$C84,11+3*MIN(AL$3,$D$2-1)))))</f>
        <v/>
      </c>
      <c r="AM84" s="121">
        <f>IF(OR($C84="",$B$2="",$D$2=0),0,IF(AM$3&lt;0,0,N(INDEX('CURVA PREVISION'!$A$1:$KZ$3000,$C84,11+3*MIN(AM$3,$D$2-1)))))</f>
        <v/>
      </c>
      <c r="AN84" s="121">
        <f>IF(OR($C84="",$B$2="",$D$2=0),0,IF(AN$3&lt;0,0,N(INDEX('CURVA PREVISION'!$A$1:$KZ$3000,$C84,11+3*MIN(AN$3,$D$2-1)))))</f>
        <v/>
      </c>
      <c r="AO84" s="121">
        <f>IF(OR($C84="",$B$2="",$D$2=0),0,IF(AO$3&lt;0,0,N(INDEX('CURVA PREVISION'!$A$1:$KZ$3000,$C84,11+3*MIN(AO$3,$D$2-1)))))</f>
        <v/>
      </c>
      <c r="AP84" s="121">
        <f>IF(OR($C84="",$B$2="",$D$2=0),0,IF(AP$3&lt;0,0,N(INDEX('CURVA PREVISION'!$A$1:$KZ$3000,$C84,11+3*MIN(AP$3,$D$2-1)))))</f>
        <v/>
      </c>
      <c r="AQ84" s="121">
        <f>IF(OR($C84="",$B$2="",$D$2=0),0,IF(AQ$3&lt;0,0,N(INDEX('CURVA PREVISION'!$A$1:$KZ$3000,$C84,11+3*MIN(AQ$3,$D$2-1)))))</f>
        <v/>
      </c>
      <c r="AR84" s="121">
        <f>IF(OR($C84="",$B$2="",$D$2=0),0,IF(AR$3&lt;0,0,N(INDEX('CURVA PREVISION'!$A$1:$KZ$3000,$C84,11+3*MIN(AR$3,$D$2-1)))))</f>
        <v/>
      </c>
      <c r="AS84" s="121">
        <f>IF(OR($C84="",$B$2="",$D$2=0),0,IF(AS$3&lt;0,0,N(INDEX('CURVA PREVISION'!$A$1:$KZ$3000,$C84,11+3*MIN(AS$3,$D$2-1)))))</f>
        <v/>
      </c>
      <c r="AT84" s="121">
        <f>IF(OR($C84="",$B$2="",$D$2=0),0,IF(AT$3&lt;0,0,N(INDEX('CURVA PREVISION'!$A$1:$KZ$3000,$C84,11+3*MIN(AT$3,$D$2-1)))))</f>
        <v/>
      </c>
      <c r="AU84" s="121">
        <f>IF(OR($C84="",$B$2="",$D$2=0),0,IF(AU$3&lt;0,0,N(INDEX('CURVA PREVISION'!$A$1:$KZ$3000,$C84,11+3*MIN(AU$3,$D$2-1)))))</f>
        <v/>
      </c>
      <c r="AV84" s="121">
        <f>IF(OR($C84="",$B$2="",$D$2=0),0,IF(AV$3&lt;0,0,N(INDEX('CURVA PREVISION'!$A$1:$KZ$3000,$C84,11+3*MIN(AV$3,$D$2-1)))))</f>
        <v/>
      </c>
      <c r="AW84" s="121">
        <f>IF(OR($C84="",$B$2="",$D$2=0),0,IF(AW$3&lt;0,0,N(INDEX('CURVA PREVISION'!$A$1:$KZ$3000,$C84,11+3*MIN(AW$3,$D$2-1)))))</f>
        <v/>
      </c>
      <c r="AX84" s="121">
        <f>IF(OR($C84="",$B$2="",$D$2=0),0,IF(AX$3&lt;0,0,N(INDEX('CURVA PREVISION'!$A$1:$KZ$3000,$C84,11+3*MIN(AX$3,$D$2-1)))))</f>
        <v/>
      </c>
      <c r="AY84" s="121">
        <f>IF(OR($C84="",$B$2="",$D$2=0),0,IF(AY$3&lt;0,0,N(INDEX('CURVA PREVISION'!$A$1:$KZ$3000,$C84,11+3*MIN(AY$3,$D$2-1)))))</f>
        <v/>
      </c>
      <c r="AZ84" s="121">
        <f>IF(OR($C84="",$B$2="",$D$2=0),0,IF(AZ$3&lt;0,0,N(INDEX('CURVA PREVISION'!$A$1:$KZ$3000,$C84,11+3*MIN(AZ$3,$D$2-1)))))</f>
        <v/>
      </c>
      <c r="BA84" s="121">
        <f>IF(OR($C84="",$B$2="",$D$2=0),0,IF(BA$3&lt;0,0,N(INDEX('CURVA PREVISION'!$A$1:$KZ$3000,$C84,11+3*MIN(BA$3,$D$2-1)))))</f>
        <v/>
      </c>
      <c r="BB84" s="121">
        <f>IF(OR($C84="",$B$2="",$D$2=0),0,IF(BB$3&lt;0,0,N(INDEX('CURVA PREVISION'!$A$1:$KZ$3000,$C84,11+3*MIN(BB$3,$D$2-1)))))</f>
        <v/>
      </c>
      <c r="BC84" s="121">
        <f>IF(OR($C84="",$B$2="",$D$2=0),0,IF(BC$3&lt;0,0,N(INDEX('CURVA PREVISION'!$A$1:$KZ$3000,$C84,11+3*MIN(BC$3,$D$2-1)))))</f>
        <v/>
      </c>
      <c r="BD84" s="121">
        <f>IF(OR($C84="",$B$2="",$D$2=0),0,IF(BD$3&lt;0,0,N(INDEX('CURVA PREVISION'!$A$1:$KZ$3000,$C84,11+3*MIN(BD$3,$D$2-1)))))</f>
        <v/>
      </c>
      <c r="BE84" s="121">
        <f>IF(OR($C84="",$B$2="",$D$2=0),0,IF(BE$3&lt;0,0,N(INDEX('CURVA PREVISION'!$A$1:$KZ$3000,$C84,11+3*MIN(BE$3,$D$2-1)))))</f>
        <v/>
      </c>
      <c r="BF84" s="121">
        <f>IF(OR($C84="",$B$2="",$D$2=0),0,IF(BF$3&lt;0,0,N(INDEX('CURVA PREVISION'!$A$1:$KZ$3000,$C84,11+3*MIN(BF$3,$D$2-1)))))</f>
        <v/>
      </c>
      <c r="BG84" s="121">
        <f>IF(OR($C84="",$B$2="",$D$2=0),0,IF(BG$3&lt;0,0,N(INDEX('CURVA PREVISION'!$A$1:$KZ$3000,$C84,11+3*MIN(BG$3,$D$2-1)))))</f>
        <v/>
      </c>
      <c r="BH84" s="121">
        <f>IF(OR($C84="",$B$2="",$D$2=0),0,IF(BH$3&lt;0,0,N(INDEX('CURVA PREVISION'!$A$1:$KZ$3000,$C84,11+3*MIN(BH$3,$D$2-1)))))</f>
        <v/>
      </c>
      <c r="BI84" s="121">
        <f>IF(OR($C84="",$B$2="",$D$2=0),0,IF(BI$3&lt;0,0,N(INDEX('CURVA PREVISION'!$A$1:$KZ$3000,$C84,11+3*MIN(BI$3,$D$2-1)))))</f>
        <v/>
      </c>
      <c r="BJ84" s="121">
        <f>IF(OR($C84="",$B$2="",$D$2=0),0,IF(BJ$3&lt;0,0,N(INDEX('CURVA PREVISION'!$A$1:$KZ$3000,$C84,11+3*MIN(BJ$3,$D$2-1)))))</f>
        <v/>
      </c>
      <c r="BK84" s="121">
        <f>IF(OR($C84="",$B$2="",$D$2=0),0,IF(BK$3&lt;0,0,N(INDEX('CURVA PREVISION'!$A$1:$KZ$3000,$C84,11+3*MIN(BK$3,$D$2-1)))))</f>
        <v/>
      </c>
      <c r="BL84" s="121">
        <f>IF(OR($C84="",$B$2="",$D$2=0),0,IF(BL$3&lt;0,0,N(INDEX('CURVA PREVISION'!$A$1:$KZ$3000,$C84,11+3*MIN(BL$3,$D$2-1)))))</f>
        <v/>
      </c>
      <c r="BM84" s="121">
        <f>IF(OR($C84="",$B$2="",$D$2=0),0,IF(BM$3&lt;0,0,N(INDEX('CURVA PREVISION'!$A$1:$KZ$3000,$C84,11+3*MIN(BM$3,$D$2-1)))))</f>
        <v/>
      </c>
      <c r="BN84" s="121">
        <f>IF(OR($C84="",$B$2="",$D$2=0),0,IF(BN$3&lt;0,0,N(INDEX('CURVA PREVISION'!$A$1:$KZ$3000,$C84,11+3*MIN(BN$3,$D$2-1)))))</f>
        <v/>
      </c>
      <c r="BO84" s="121">
        <f>IF(OR($C84="",$B$2="",$D$2=0),0,IF(BO$3&lt;0,0,N(INDEX('CURVA PREVISION'!$A$1:$KZ$3000,$C84,11+3*MIN(BO$3,$D$2-1)))))</f>
        <v/>
      </c>
      <c r="BP84" s="121">
        <f>IF(OR($C84="",$B$2="",$D$2=0),0,IF(BP$3&lt;0,0,N(INDEX('CURVA PREVISION'!$A$1:$KZ$3000,$C84,11+3*MIN(BP$3,$D$2-1)))))</f>
        <v/>
      </c>
      <c r="BQ84" s="121">
        <f>IF(OR($C84="",$B$2="",$D$2=0),0,IF(BQ$3&lt;0,0,N(INDEX('CURVA PREVISION'!$A$1:$KZ$3000,$C84,11+3*MIN(BQ$3,$D$2-1)))))</f>
        <v/>
      </c>
      <c r="BR84" s="121">
        <f>IF(OR($C84="",$B$2="",$D$2=0),0,IF(BR$3&lt;0,0,N(INDEX('CURVA PREVISION'!$A$1:$KZ$3000,$C84,11+3*MIN(BR$3,$D$2-1)))))</f>
        <v/>
      </c>
      <c r="BS84" s="121">
        <f>IF(OR($C84="",$B$2="",$D$2=0),0,IF(BS$3&lt;0,0,N(INDEX('CURVA PREVISION'!$A$1:$KZ$3000,$C84,11+3*MIN(BS$3,$D$2-1)))))</f>
        <v/>
      </c>
      <c r="BT84" s="121">
        <f>IF(OR($C84="",$B$2="",$D$2=0),0,IF(BT$3&lt;0,0,N(INDEX('CURVA PREVISION'!$A$1:$KZ$3000,$C84,11+3*MIN(BT$3,$D$2-1)))))</f>
        <v/>
      </c>
      <c r="BU84" s="121">
        <f>IF(OR($C84="",$B$2="",$D$2=0),0,IF(BU$3&lt;0,0,N(INDEX('CURVA PREVISION'!$A$1:$KZ$3000,$C84,11+3*MIN(BU$3,$D$2-1)))))</f>
        <v/>
      </c>
      <c r="BV84" s="121">
        <f>IF(OR($C84="",$B$2="",$D$2=0),0,IF(BV$3&lt;0,0,N(INDEX('CURVA PREVISION'!$A$1:$KZ$3000,$C84,11+3*MIN(BV$3,$D$2-1)))))</f>
        <v/>
      </c>
      <c r="BW84" s="12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0">
        <f>'MODELO PARA BI'!H1</f>
        <v/>
      </c>
      <c r="E4" s="120">
        <f>'MODELO PARA BI'!I1</f>
        <v/>
      </c>
      <c r="F4" s="120">
        <f>'MODELO PARA BI'!J1</f>
        <v/>
      </c>
      <c r="G4" s="120">
        <f>'MODELO PARA BI'!K1</f>
        <v/>
      </c>
      <c r="H4" s="120">
        <f>'MODELO PARA BI'!L1</f>
        <v/>
      </c>
      <c r="I4" s="120">
        <f>'MODELO PARA BI'!M1</f>
        <v/>
      </c>
      <c r="J4" s="120">
        <f>'MODELO PARA BI'!N1</f>
        <v/>
      </c>
      <c r="K4" s="120">
        <f>'MODELO PARA BI'!O1</f>
        <v/>
      </c>
      <c r="L4" s="120">
        <f>'MODELO PARA BI'!P1</f>
        <v/>
      </c>
      <c r="M4" s="120">
        <f>'MODELO PARA BI'!Q1</f>
        <v/>
      </c>
      <c r="N4" s="120">
        <f>'MODELO PARA BI'!R1</f>
        <v/>
      </c>
      <c r="O4" s="120">
        <f>'MODELO PARA BI'!S1</f>
        <v/>
      </c>
      <c r="P4" s="120">
        <f>'MODELO PARA BI'!T1</f>
        <v/>
      </c>
      <c r="Q4" s="120">
        <f>'MODELO PARA BI'!U1</f>
        <v/>
      </c>
      <c r="R4" s="120">
        <f>'MODELO PARA BI'!V1</f>
        <v/>
      </c>
      <c r="S4" s="120">
        <f>'MODELO PARA BI'!W1</f>
        <v/>
      </c>
      <c r="T4" s="120">
        <f>'MODELO PARA BI'!X1</f>
        <v/>
      </c>
      <c r="U4" s="120">
        <f>'MODELO PARA BI'!Y1</f>
        <v/>
      </c>
      <c r="V4" s="120">
        <f>'MODELO PARA BI'!Z1</f>
        <v/>
      </c>
      <c r="W4" s="120">
        <f>'MODELO PARA BI'!AA1</f>
        <v/>
      </c>
      <c r="X4" s="120">
        <f>'MODELO PARA BI'!AB1</f>
        <v/>
      </c>
      <c r="Y4" s="120">
        <f>'MODELO PARA BI'!AC1</f>
        <v/>
      </c>
      <c r="Z4" s="120">
        <f>'MODELO PARA BI'!AD1</f>
        <v/>
      </c>
      <c r="AA4" s="120">
        <f>'MODELO PARA BI'!AE1</f>
        <v/>
      </c>
      <c r="AB4" s="120">
        <f>'MODELO PARA BI'!AF1</f>
        <v/>
      </c>
      <c r="AC4" s="120">
        <f>'MODELO PARA BI'!AG1</f>
        <v/>
      </c>
      <c r="AD4" s="120">
        <f>'MODELO PARA BI'!AH1</f>
        <v/>
      </c>
      <c r="AE4" s="120">
        <f>'MODELO PARA BI'!AI1</f>
        <v/>
      </c>
      <c r="AF4" s="120">
        <f>'MODELO PARA BI'!AJ1</f>
        <v/>
      </c>
      <c r="AG4" s="120">
        <f>'MODELO PARA BI'!AK1</f>
        <v/>
      </c>
      <c r="AH4" s="120">
        <f>'MODELO PARA BI'!AL1</f>
        <v/>
      </c>
      <c r="AI4" s="120">
        <f>'MODELO PARA BI'!AM1</f>
        <v/>
      </c>
      <c r="AJ4" s="120">
        <f>'MODELO PARA BI'!AN1</f>
        <v/>
      </c>
      <c r="AK4" s="120">
        <f>'MODELO PARA BI'!AO1</f>
        <v/>
      </c>
      <c r="AL4" s="120">
        <f>'MODELO PARA BI'!AP1</f>
        <v/>
      </c>
      <c r="AM4" s="120">
        <f>'MODELO PARA BI'!AQ1</f>
        <v/>
      </c>
      <c r="AN4" s="120">
        <f>'MODELO PARA BI'!AR1</f>
        <v/>
      </c>
      <c r="AO4" s="120">
        <f>'MODELO PARA BI'!AS1</f>
        <v/>
      </c>
      <c r="AP4" s="120">
        <f>'MODELO PARA BI'!AT1</f>
        <v/>
      </c>
      <c r="AQ4" s="120">
        <f>'MODELO PARA BI'!AU1</f>
        <v/>
      </c>
      <c r="AR4" s="120">
        <f>'MODELO PARA BI'!AV1</f>
        <v/>
      </c>
      <c r="AS4" s="120">
        <f>'MODELO PARA BI'!AW1</f>
        <v/>
      </c>
      <c r="AT4" s="120">
        <f>'MODELO PARA BI'!AX1</f>
        <v/>
      </c>
      <c r="AU4" s="120">
        <f>'MODELO PARA BI'!AY1</f>
        <v/>
      </c>
      <c r="AV4" s="120">
        <f>'MODELO PARA BI'!AZ1</f>
        <v/>
      </c>
      <c r="AW4" s="120">
        <f>'MODELO PARA BI'!BA1</f>
        <v/>
      </c>
      <c r="AX4" s="120">
        <f>'MODELO PARA BI'!BB1</f>
        <v/>
      </c>
      <c r="AY4" s="120">
        <f>'MODELO PARA BI'!BC1</f>
        <v/>
      </c>
      <c r="AZ4" s="120">
        <f>'MODELO PARA BI'!BD1</f>
        <v/>
      </c>
      <c r="BA4" s="120">
        <f>'MODELO PARA BI'!BE1</f>
        <v/>
      </c>
      <c r="BB4" s="120">
        <f>'MODELO PARA BI'!BF1</f>
        <v/>
      </c>
      <c r="BC4" s="120">
        <f>'MODELO PARA BI'!BG1</f>
        <v/>
      </c>
      <c r="BD4" s="120">
        <f>'MODELO PARA BI'!BH1</f>
        <v/>
      </c>
      <c r="BE4" s="120">
        <f>'MODELO PARA BI'!BI1</f>
        <v/>
      </c>
      <c r="BF4" s="120">
        <f>'MODELO PARA BI'!BJ1</f>
        <v/>
      </c>
      <c r="BG4" s="120">
        <f>'MODELO PARA BI'!BK1</f>
        <v/>
      </c>
      <c r="BH4" s="120">
        <f>'MODELO PARA BI'!BL1</f>
        <v/>
      </c>
      <c r="BI4" s="120">
        <f>'MODELO PARA BI'!BM1</f>
        <v/>
      </c>
      <c r="BJ4" s="120">
        <f>'MODELO PARA BI'!BN1</f>
        <v/>
      </c>
      <c r="BK4" s="120">
        <f>'MODELO PARA BI'!BO1</f>
        <v/>
      </c>
      <c r="BL4" s="120">
        <f>'MODELO PARA BI'!BP1</f>
        <v/>
      </c>
      <c r="BM4" s="120">
        <f>'MODELO PARA BI'!BQ1</f>
        <v/>
      </c>
      <c r="BN4" s="120">
        <f>'MODELO PARA BI'!BR1</f>
        <v/>
      </c>
      <c r="BO4" s="120">
        <f>'MODELO PARA BI'!BS1</f>
        <v/>
      </c>
      <c r="BP4" s="120">
        <f>'MODELO PARA BI'!BT1</f>
        <v/>
      </c>
      <c r="BQ4" s="120">
        <f>'MODELO PARA BI'!BU1</f>
        <v/>
      </c>
      <c r="BR4" s="120">
        <f>'MODELO PARA BI'!BV1</f>
        <v/>
      </c>
      <c r="BS4" s="120">
        <f>'MODELO PARA BI'!BW1</f>
        <v/>
      </c>
      <c r="BT4" s="120">
        <f>'MODELO PARA BI'!BX1</f>
        <v/>
      </c>
      <c r="BU4" s="120">
        <f>'MODELO PARA BI'!BY1</f>
        <v/>
      </c>
      <c r="BV4" s="120">
        <f>'MODELO PARA BI'!BZ1</f>
        <v/>
      </c>
      <c r="BW4" s="120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2">
        <f>IF(OR(CB$4="",$B5=""),0,SUMIF('DADOS BRUTOS'!$A$3:$A$500,$B5,'DADOS BRUTOS'!B$3:B$500)+IF($C5="",0,SUMIF('DADOS BRUTOS'!$A$3:$A$500,$C5,'DADOS BRUTOS'!B$3:B$500)))</f>
        <v/>
      </c>
      <c r="CC5" s="122">
        <f>IF(OR(CC$4="",$B5=""),0,SUMIF('DADOS BRUTOS'!$A$3:$A$500,$B5,'DADOS BRUTOS'!C$3:C$500)+IF($C5="",0,SUMIF('DADOS BRUTOS'!$A$3:$A$500,$C5,'DADOS BRUTOS'!C$3:C$500)))</f>
        <v/>
      </c>
      <c r="CD5" s="122">
        <f>IF(OR(CD$4="",$B5=""),0,SUMIF('DADOS BRUTOS'!$A$3:$A$500,$B5,'DADOS BRUTOS'!D$3:D$500)+IF($C5="",0,SUMIF('DADOS BRUTOS'!$A$3:$A$500,$C5,'DADOS BRUTOS'!D$3:D$500)))</f>
        <v/>
      </c>
      <c r="CE5" s="122">
        <f>IF(OR(CE$4="",$B5=""),0,SUMIF('DADOS BRUTOS'!$A$3:$A$500,$B5,'DADOS BRUTOS'!E$3:E$500)+IF($C5="",0,SUMIF('DADOS BRUTOS'!$A$3:$A$500,$C5,'DADOS BRUTOS'!E$3:E$500)))</f>
        <v/>
      </c>
      <c r="CF5" s="122">
        <f>IF(OR(CF$4="",$B5=""),0,SUMIF('DADOS BRUTOS'!$A$3:$A$500,$B5,'DADOS BRUTOS'!F$3:F$500)+IF($C5="",0,SUMIF('DADOS BRUTOS'!$A$3:$A$500,$C5,'DADOS BRUTOS'!F$3:F$500)))</f>
        <v/>
      </c>
      <c r="CG5" s="122">
        <f>IF(OR(CG$4="",$B5=""),0,SUMIF('DADOS BRUTOS'!$A$3:$A$500,$B5,'DADOS BRUTOS'!G$3:G$500)+IF($C5="",0,SUMIF('DADOS BRUTOS'!$A$3:$A$500,$C5,'DADOS BRUTOS'!G$3:G$500)))</f>
        <v/>
      </c>
      <c r="CH5" s="122">
        <f>IF(OR(CH$4="",$B5=""),0,SUMIF('DADOS BRUTOS'!$A$3:$A$500,$B5,'DADOS BRUTOS'!H$3:H$500)+IF($C5="",0,SUMIF('DADOS BRUTOS'!$A$3:$A$500,$C5,'DADOS BRUTOS'!H$3:H$500)))</f>
        <v/>
      </c>
      <c r="CI5" s="122">
        <f>IF(OR(CI$4="",$B5=""),0,SUMIF('DADOS BRUTOS'!$A$3:$A$500,$B5,'DADOS BRUTOS'!I$3:I$500)+IF($C5="",0,SUMIF('DADOS BRUTOS'!$A$3:$A$500,$C5,'DADOS BRUTOS'!I$3:I$500)))</f>
        <v/>
      </c>
      <c r="CJ5" s="122">
        <f>IF(OR(CJ$4="",$B5=""),0,SUMIF('DADOS BRUTOS'!$A$3:$A$500,$B5,'DADOS BRUTOS'!J$3:J$500)+IF($C5="",0,SUMIF('DADOS BRUTOS'!$A$3:$A$500,$C5,'DADOS BRUTOS'!J$3:J$500)))</f>
        <v/>
      </c>
      <c r="CK5" s="122">
        <f>IF(OR(CK$4="",$B5=""),0,SUMIF('DADOS BRUTOS'!$A$3:$A$500,$B5,'DADOS BRUTOS'!K$3:K$500)+IF($C5="",0,SUMIF('DADOS BRUTOS'!$A$3:$A$500,$C5,'DADOS BRUTOS'!K$3:K$500)))</f>
        <v/>
      </c>
      <c r="CL5" s="122">
        <f>IF(OR(CL$4="",$B5=""),0,SUMIF('DADOS BRUTOS'!$A$3:$A$500,$B5,'DADOS BRUTOS'!L$3:L$500)+IF($C5="",0,SUMIF('DADOS BRUTOS'!$A$3:$A$500,$C5,'DADOS BRUTOS'!L$3:L$500)))</f>
        <v/>
      </c>
      <c r="CM5" s="122">
        <f>IF(OR(CM$4="",$B5=""),0,SUMIF('DADOS BRUTOS'!$A$3:$A$500,$B5,'DADOS BRUTOS'!M$3:M$500)+IF($C5="",0,SUMIF('DADOS BRUTOS'!$A$3:$A$500,$C5,'DADOS BRUTOS'!M$3:M$500)))</f>
        <v/>
      </c>
      <c r="CN5" s="122">
        <f>IF(OR(CN$4="",$B5=""),0,SUMIF('DADOS BRUTOS'!$A$3:$A$500,$B5,'DADOS BRUTOS'!N$3:N$500)+IF($C5="",0,SUMIF('DADOS BRUTOS'!$A$3:$A$500,$C5,'DADOS BRUTOS'!N$3:N$500)))</f>
        <v/>
      </c>
      <c r="CO5" s="122">
        <f>IF(OR(CO$4="",$B5=""),0,SUMIF('DADOS BRUTOS'!$A$3:$A$500,$B5,'DADOS BRUTOS'!O$3:O$500)+IF($C5="",0,SUMIF('DADOS BRUTOS'!$A$3:$A$500,$C5,'DADOS BRUTOS'!O$3:O$500)))</f>
        <v/>
      </c>
      <c r="CP5" s="122">
        <f>IF(OR(CP$4="",$B5=""),0,SUMIF('DADOS BRUTOS'!$A$3:$A$500,$B5,'DADOS BRUTOS'!P$3:P$500)+IF($C5="",0,SUMIF('DADOS BRUTOS'!$A$3:$A$500,$C5,'DADOS BRUTOS'!P$3:P$500)))</f>
        <v/>
      </c>
      <c r="CQ5" s="122">
        <f>IF(OR(CQ$4="",$B5=""),0,SUMIF('DADOS BRUTOS'!$A$3:$A$500,$B5,'DADOS BRUTOS'!Q$3:Q$500)+IF($C5="",0,SUMIF('DADOS BRUTOS'!$A$3:$A$500,$C5,'DADOS BRUTOS'!Q$3:Q$500)))</f>
        <v/>
      </c>
      <c r="CR5" s="122">
        <f>IF(OR(CR$4="",$B5=""),0,SUMIF('DADOS BRUTOS'!$A$3:$A$500,$B5,'DADOS BRUTOS'!R$3:R$500)+IF($C5="",0,SUMIF('DADOS BRUTOS'!$A$3:$A$500,$C5,'DADOS BRUTOS'!R$3:R$500)))</f>
        <v/>
      </c>
      <c r="CS5" s="122">
        <f>IF(OR(CS$4="",$B5=""),0,SUMIF('DADOS BRUTOS'!$A$3:$A$500,$B5,'DADOS BRUTOS'!S$3:S$500)+IF($C5="",0,SUMIF('DADOS BRUTOS'!$A$3:$A$500,$C5,'DADOS BRUTOS'!S$3:S$500)))</f>
        <v/>
      </c>
      <c r="CT5" s="122">
        <f>IF(OR(CT$4="",$B5=""),0,SUMIF('DADOS BRUTOS'!$A$3:$A$500,$B5,'DADOS BRUTOS'!T$3:T$500)+IF($C5="",0,SUMIF('DADOS BRUTOS'!$A$3:$A$500,$C5,'DADOS BRUTOS'!T$3:T$500)))</f>
        <v/>
      </c>
      <c r="CU5" s="122">
        <f>IF(OR(CU$4="",$B5=""),0,SUMIF('DADOS BRUTOS'!$A$3:$A$500,$B5,'DADOS BRUTOS'!U$3:U$500)+IF($C5="",0,SUMIF('DADOS BRUTOS'!$A$3:$A$500,$C5,'DADOS BRUTOS'!U$3:U$500)))</f>
        <v/>
      </c>
      <c r="CV5" s="122">
        <f>IF(OR(CV$4="",$B5=""),0,SUMIF('DADOS BRUTOS'!$A$3:$A$500,$B5,'DADOS BRUTOS'!V$3:V$500)+IF($C5="",0,SUMIF('DADOS BRUTOS'!$A$3:$A$500,$C5,'DADOS BRUTOS'!V$3:V$500)))</f>
        <v/>
      </c>
      <c r="CW5" s="122">
        <f>IF(OR(CW$4="",$B5=""),0,SUMIF('DADOS BRUTOS'!$A$3:$A$500,$B5,'DADOS BRUTOS'!W$3:W$500)+IF($C5="",0,SUMIF('DADOS BRUTOS'!$A$3:$A$500,$C5,'DADOS BRUTOS'!W$3:W$500)))</f>
        <v/>
      </c>
      <c r="CX5" s="122">
        <f>IF(OR(CX$4="",$B5=""),0,SUMIF('DADOS BRUTOS'!$A$3:$A$500,$B5,'DADOS BRUTOS'!X$3:X$500)+IF($C5="",0,SUMIF('DADOS BRUTOS'!$A$3:$A$500,$C5,'DADOS BRUTOS'!X$3:X$500)))</f>
        <v/>
      </c>
      <c r="CY5" s="122">
        <f>IF(OR(CY$4="",$B5=""),0,SUMIF('DADOS BRUTOS'!$A$3:$A$500,$B5,'DADOS BRUTOS'!Y$3:Y$500)+IF($C5="",0,SUMIF('DADOS BRUTOS'!$A$3:$A$500,$C5,'DADOS BRUTOS'!Y$3:Y$500)))</f>
        <v/>
      </c>
      <c r="CZ5" s="122">
        <f>IF(OR(CZ$4="",$B5=""),0,SUMIF('DADOS BRUTOS'!$A$3:$A$500,$B5,'DADOS BRUTOS'!Z$3:Z$500)+IF($C5="",0,SUMIF('DADOS BRUTOS'!$A$3:$A$500,$C5,'DADOS BRUTOS'!Z$3:Z$500)))</f>
        <v/>
      </c>
      <c r="DA5" s="122">
        <f>IF(OR(DA$4="",$B5=""),0,SUMIF('DADOS BRUTOS'!$A$3:$A$500,$B5,'DADOS BRUTOS'!AA$3:AA$500)+IF($C5="",0,SUMIF('DADOS BRUTOS'!$A$3:$A$500,$C5,'DADOS BRUTOS'!AA$3:AA$500)))</f>
        <v/>
      </c>
      <c r="DB5" s="122">
        <f>IF(OR(DB$4="",$B5=""),0,SUMIF('DADOS BRUTOS'!$A$3:$A$500,$B5,'DADOS BRUTOS'!AB$3:AB$500)+IF($C5="",0,SUMIF('DADOS BRUTOS'!$A$3:$A$500,$C5,'DADOS BRUTOS'!AB$3:AB$500)))</f>
        <v/>
      </c>
      <c r="DC5" s="122">
        <f>IF(OR(DC$4="",$B5=""),0,SUMIF('DADOS BRUTOS'!$A$3:$A$500,$B5,'DADOS BRUTOS'!AC$3:AC$500)+IF($C5="",0,SUMIF('DADOS BRUTOS'!$A$3:$A$500,$C5,'DADOS BRUTOS'!AC$3:AC$500)))</f>
        <v/>
      </c>
      <c r="DD5" s="122">
        <f>IF(OR(DD$4="",$B5=""),0,SUMIF('DADOS BRUTOS'!$A$3:$A$500,$B5,'DADOS BRUTOS'!AD$3:AD$500)+IF($C5="",0,SUMIF('DADOS BRUTOS'!$A$3:$A$500,$C5,'DADOS BRUTOS'!AD$3:AD$500)))</f>
        <v/>
      </c>
      <c r="DE5" s="122">
        <f>IF(OR(DE$4="",$B5=""),0,SUMIF('DADOS BRUTOS'!$A$3:$A$500,$B5,'DADOS BRUTOS'!AE$3:AE$500)+IF($C5="",0,SUMIF('DADOS BRUTOS'!$A$3:$A$500,$C5,'DADOS BRUTOS'!AE$3:AE$500)))</f>
        <v/>
      </c>
      <c r="DF5" s="122">
        <f>IF(OR(DF$4="",$B5=""),0,SUMIF('DADOS BRUTOS'!$A$3:$A$500,$B5,'DADOS BRUTOS'!AF$3:AF$500)+IF($C5="",0,SUMIF('DADOS BRUTOS'!$A$3:$A$500,$C5,'DADOS BRUTOS'!AF$3:AF$500)))</f>
        <v/>
      </c>
      <c r="DG5" s="122">
        <f>IF(OR(DG$4="",$B5=""),0,SUMIF('DADOS BRUTOS'!$A$3:$A$500,$B5,'DADOS BRUTOS'!AG$3:AG$500)+IF($C5="",0,SUMIF('DADOS BRUTOS'!$A$3:$A$500,$C5,'DADOS BRUTOS'!AG$3:AG$500)))</f>
        <v/>
      </c>
      <c r="DH5" s="122">
        <f>IF(OR(DH$4="",$B5=""),0,SUMIF('DADOS BRUTOS'!$A$3:$A$500,$B5,'DADOS BRUTOS'!AH$3:AH$500)+IF($C5="",0,SUMIF('DADOS BRUTOS'!$A$3:$A$500,$C5,'DADOS BRUTOS'!AH$3:AH$500)))</f>
        <v/>
      </c>
      <c r="DI5" s="122">
        <f>IF(OR(DI$4="",$B5=""),0,SUMIF('DADOS BRUTOS'!$A$3:$A$500,$B5,'DADOS BRUTOS'!AI$3:AI$500)+IF($C5="",0,SUMIF('DADOS BRUTOS'!$A$3:$A$500,$C5,'DADOS BRUTOS'!AI$3:AI$500)))</f>
        <v/>
      </c>
      <c r="DJ5" s="122">
        <f>IF(OR(DJ$4="",$B5=""),0,SUMIF('DADOS BRUTOS'!$A$3:$A$500,$B5,'DADOS BRUTOS'!AJ$3:AJ$500)+IF($C5="",0,SUMIF('DADOS BRUTOS'!$A$3:$A$500,$C5,'DADOS BRUTOS'!AJ$3:AJ$500)))</f>
        <v/>
      </c>
      <c r="DK5" s="122">
        <f>IF(OR(DK$4="",$B5=""),0,SUMIF('DADOS BRUTOS'!$A$3:$A$500,$B5,'DADOS BRUTOS'!AK$3:AK$500)+IF($C5="",0,SUMIF('DADOS BRUTOS'!$A$3:$A$500,$C5,'DADOS BRUTOS'!AK$3:AK$500)))</f>
        <v/>
      </c>
      <c r="DL5" s="122">
        <f>IF(OR(DL$4="",$B5=""),0,SUMIF('DADOS BRUTOS'!$A$3:$A$500,$B5,'DADOS BRUTOS'!AL$3:AL$500)+IF($C5="",0,SUMIF('DADOS BRUTOS'!$A$3:$A$500,$C5,'DADOS BRUTOS'!AL$3:AL$500)))</f>
        <v/>
      </c>
      <c r="DM5" s="122">
        <f>IF(OR(DM$4="",$B5=""),0,SUMIF('DADOS BRUTOS'!$A$3:$A$500,$B5,'DADOS BRUTOS'!AM$3:AM$500)+IF($C5="",0,SUMIF('DADOS BRUTOS'!$A$3:$A$500,$C5,'DADOS BRUTOS'!AM$3:AM$500)))</f>
        <v/>
      </c>
      <c r="DN5" s="122">
        <f>IF(OR(DN$4="",$B5=""),0,SUMIF('DADOS BRUTOS'!$A$3:$A$500,$B5,'DADOS BRUTOS'!AN$3:AN$500)+IF($C5="",0,SUMIF('DADOS BRUTOS'!$A$3:$A$500,$C5,'DADOS BRUTOS'!AN$3:AN$500)))</f>
        <v/>
      </c>
      <c r="DO5" s="122">
        <f>IF(OR(DO$4="",$B5=""),0,SUMIF('DADOS BRUTOS'!$A$3:$A$500,$B5,'DADOS BRUTOS'!AO$3:AO$500)+IF($C5="",0,SUMIF('DADOS BRUTOS'!$A$3:$A$500,$C5,'DADOS BRUTOS'!AO$3:AO$500)))</f>
        <v/>
      </c>
      <c r="DP5" s="122">
        <f>IF(OR(DP$4="",$B5=""),0,SUMIF('DADOS BRUTOS'!$A$3:$A$500,$B5,'DADOS BRUTOS'!AP$3:AP$500)+IF($C5="",0,SUMIF('DADOS BRUTOS'!$A$3:$A$500,$C5,'DADOS BRUTOS'!AP$3:AP$500)))</f>
        <v/>
      </c>
      <c r="DQ5" s="122">
        <f>IF(OR(DQ$4="",$B5=""),0,SUMIF('DADOS BRUTOS'!$A$3:$A$500,$B5,'DADOS BRUTOS'!AQ$3:AQ$500)+IF($C5="",0,SUMIF('DADOS BRUTOS'!$A$3:$A$500,$C5,'DADOS BRUTOS'!AQ$3:AQ$500)))</f>
        <v/>
      </c>
      <c r="DR5" s="122">
        <f>IF(OR(DR$4="",$B5=""),0,SUMIF('DADOS BRUTOS'!$A$3:$A$500,$B5,'DADOS BRUTOS'!AR$3:AR$500)+IF($C5="",0,SUMIF('DADOS BRUTOS'!$A$3:$A$500,$C5,'DADOS BRUTOS'!AR$3:AR$500)))</f>
        <v/>
      </c>
      <c r="DS5" s="122">
        <f>IF(OR(DS$4="",$B5=""),0,SUMIF('DADOS BRUTOS'!$A$3:$A$500,$B5,'DADOS BRUTOS'!AS$3:AS$500)+IF($C5="",0,SUMIF('DADOS BRUTOS'!$A$3:$A$500,$C5,'DADOS BRUTOS'!AS$3:AS$500)))</f>
        <v/>
      </c>
      <c r="DT5" s="122">
        <f>IF(OR(DT$4="",$B5=""),0,SUMIF('DADOS BRUTOS'!$A$3:$A$500,$B5,'DADOS BRUTOS'!AT$3:AT$500)+IF($C5="",0,SUMIF('DADOS BRUTOS'!$A$3:$A$500,$C5,'DADOS BRUTOS'!AT$3:AT$500)))</f>
        <v/>
      </c>
      <c r="DU5" s="122">
        <f>IF(OR(DU$4="",$B5=""),0,SUMIF('DADOS BRUTOS'!$A$3:$A$500,$B5,'DADOS BRUTOS'!AU$3:AU$500)+IF($C5="",0,SUMIF('DADOS BRUTOS'!$A$3:$A$500,$C5,'DADOS BRUTOS'!AU$3:AU$500)))</f>
        <v/>
      </c>
      <c r="DV5" s="122">
        <f>IF(OR(DV$4="",$B5=""),0,SUMIF('DADOS BRUTOS'!$A$3:$A$500,$B5,'DADOS BRUTOS'!AV$3:AV$500)+IF($C5="",0,SUMIF('DADOS BRUTOS'!$A$3:$A$500,$C5,'DADOS BRUTOS'!AV$3:AV$500)))</f>
        <v/>
      </c>
      <c r="DW5" s="122">
        <f>IF(OR(DW$4="",$B5=""),0,SUMIF('DADOS BRUTOS'!$A$3:$A$500,$B5,'DADOS BRUTOS'!AW$3:AW$500)+IF($C5="",0,SUMIF('DADOS BRUTOS'!$A$3:$A$500,$C5,'DADOS BRUTOS'!AW$3:AW$500)))</f>
        <v/>
      </c>
      <c r="DX5" s="122">
        <f>IF(OR(DX$4="",$B5=""),0,SUMIF('DADOS BRUTOS'!$A$3:$A$500,$B5,'DADOS BRUTOS'!AX$3:AX$500)+IF($C5="",0,SUMIF('DADOS BRUTOS'!$A$3:$A$500,$C5,'DADOS BRUTOS'!AX$3:AX$500)))</f>
        <v/>
      </c>
      <c r="DY5" s="122">
        <f>IF(OR(DY$4="",$B5=""),0,SUMIF('DADOS BRUTOS'!$A$3:$A$500,$B5,'DADOS BRUTOS'!AY$3:AY$500)+IF($C5="",0,SUMIF('DADOS BRUTOS'!$A$3:$A$500,$C5,'DADOS BRUTOS'!AY$3:AY$500)))</f>
        <v/>
      </c>
      <c r="DZ5" s="122">
        <f>IF(OR(DZ$4="",$B5=""),0,SUMIF('DADOS BRUTOS'!$A$3:$A$500,$B5,'DADOS BRUTOS'!AZ$3:AZ$500)+IF($C5="",0,SUMIF('DADOS BRUTOS'!$A$3:$A$500,$C5,'DADOS BRUTOS'!AZ$3:AZ$500)))</f>
        <v/>
      </c>
      <c r="EA5" s="122">
        <f>IF(OR(EA$4="",$B5=""),0,SUMIF('DADOS BRUTOS'!$A$3:$A$500,$B5,'DADOS BRUTOS'!BA$3:BA$500)+IF($C5="",0,SUMIF('DADOS BRUTOS'!$A$3:$A$500,$C5,'DADOS BRUTOS'!BA$3:BA$500)))</f>
        <v/>
      </c>
      <c r="EB5" s="122">
        <f>IF(OR(EB$4="",$B5=""),0,SUMIF('DADOS BRUTOS'!$A$3:$A$500,$B5,'DADOS BRUTOS'!BB$3:BB$500)+IF($C5="",0,SUMIF('DADOS BRUTOS'!$A$3:$A$500,$C5,'DADOS BRUTOS'!BB$3:BB$500)))</f>
        <v/>
      </c>
      <c r="EC5" s="122">
        <f>IF(OR(EC$4="",$B5=""),0,SUMIF('DADOS BRUTOS'!$A$3:$A$500,$B5,'DADOS BRUTOS'!BC$3:BC$500)+IF($C5="",0,SUMIF('DADOS BRUTOS'!$A$3:$A$500,$C5,'DADOS BRUTOS'!BC$3:BC$500)))</f>
        <v/>
      </c>
      <c r="ED5" s="122">
        <f>IF(OR(ED$4="",$B5=""),0,SUMIF('DADOS BRUTOS'!$A$3:$A$500,$B5,'DADOS BRUTOS'!BD$3:BD$500)+IF($C5="",0,SUMIF('DADOS BRUTOS'!$A$3:$A$500,$C5,'DADOS BRUTOS'!BD$3:BD$500)))</f>
        <v/>
      </c>
      <c r="EE5" s="122">
        <f>IF(OR(EE$4="",$B5=""),0,SUMIF('DADOS BRUTOS'!$A$3:$A$500,$B5,'DADOS BRUTOS'!BE$3:BE$500)+IF($C5="",0,SUMIF('DADOS BRUTOS'!$A$3:$A$500,$C5,'DADOS BRUTOS'!BE$3:BE$500)))</f>
        <v/>
      </c>
      <c r="EF5" s="122">
        <f>IF(OR(EF$4="",$B5=""),0,SUMIF('DADOS BRUTOS'!$A$3:$A$500,$B5,'DADOS BRUTOS'!BF$3:BF$500)+IF($C5="",0,SUMIF('DADOS BRUTOS'!$A$3:$A$500,$C5,'DADOS BRUTOS'!BF$3:BF$500)))</f>
        <v/>
      </c>
      <c r="EG5" s="122">
        <f>IF(OR(EG$4="",$B5=""),0,SUMIF('DADOS BRUTOS'!$A$3:$A$500,$B5,'DADOS BRUTOS'!BG$3:BG$500)+IF($C5="",0,SUMIF('DADOS BRUTOS'!$A$3:$A$500,$C5,'DADOS BRUTOS'!BG$3:BG$500)))</f>
        <v/>
      </c>
      <c r="EH5" s="122">
        <f>IF(OR(EH$4="",$B5=""),0,SUMIF('DADOS BRUTOS'!$A$3:$A$500,$B5,'DADOS BRUTOS'!BH$3:BH$500)+IF($C5="",0,SUMIF('DADOS BRUTOS'!$A$3:$A$500,$C5,'DADOS BRUTOS'!BH$3:BH$500)))</f>
        <v/>
      </c>
      <c r="EI5" s="122">
        <f>IF(OR(EI$4="",$B5=""),0,SUMIF('DADOS BRUTOS'!$A$3:$A$500,$B5,'DADOS BRUTOS'!BI$3:BI$500)+IF($C5="",0,SUMIF('DADOS BRUTOS'!$A$3:$A$500,$C5,'DADOS BRUTOS'!BI$3:BI$500)))</f>
        <v/>
      </c>
      <c r="EJ5" s="122">
        <f>IF(OR(EJ$4="",$B5=""),0,SUMIF('DADOS BRUTOS'!$A$3:$A$500,$B5,'DADOS BRUTOS'!BJ$3:BJ$500)+IF($C5="",0,SUMIF('DADOS BRUTOS'!$A$3:$A$500,$C5,'DADOS BRUTOS'!BJ$3:BJ$500)))</f>
        <v/>
      </c>
      <c r="EK5" s="122">
        <f>IF(OR(EK$4="",$B5=""),0,SUMIF('DADOS BRUTOS'!$A$3:$A$500,$B5,'DADOS BRUTOS'!BK$3:BK$500)+IF($C5="",0,SUMIF('DADOS BRUTOS'!$A$3:$A$500,$C5,'DADOS BRUTOS'!BK$3:BK$500)))</f>
        <v/>
      </c>
      <c r="EL5" s="122">
        <f>IF(OR(EL$4="",$B5=""),0,SUMIF('DADOS BRUTOS'!$A$3:$A$500,$B5,'DADOS BRUTOS'!BL$3:BL$500)+IF($C5="",0,SUMIF('DADOS BRUTOS'!$A$3:$A$500,$C5,'DADOS BRUTOS'!BL$3:BL$500)))</f>
        <v/>
      </c>
      <c r="EM5" s="122">
        <f>IF(OR(EM$4="",$B5=""),0,SUMIF('DADOS BRUTOS'!$A$3:$A$500,$B5,'DADOS BRUTOS'!BM$3:BM$500)+IF($C5="",0,SUMIF('DADOS BRUTOS'!$A$3:$A$500,$C5,'DADOS BRUTOS'!BM$3:BM$500)))</f>
        <v/>
      </c>
      <c r="EN5" s="122">
        <f>IF(OR(EN$4="",$B5=""),0,SUMIF('DADOS BRUTOS'!$A$3:$A$500,$B5,'DADOS BRUTOS'!BN$3:BN$500)+IF($C5="",0,SUMIF('DADOS BRUTOS'!$A$3:$A$500,$C5,'DADOS BRUTOS'!BN$3:BN$500)))</f>
        <v/>
      </c>
      <c r="EO5" s="122">
        <f>IF(OR(EO$4="",$B5=""),0,SUMIF('DADOS BRUTOS'!$A$3:$A$500,$B5,'DADOS BRUTOS'!BO$3:BO$500)+IF($C5="",0,SUMIF('DADOS BRUTOS'!$A$3:$A$500,$C5,'DADOS BRUTOS'!BO$3:BO$500)))</f>
        <v/>
      </c>
      <c r="EP5" s="122">
        <f>IF(OR(EP$4="",$B5=""),0,SUMIF('DADOS BRUTOS'!$A$3:$A$500,$B5,'DADOS BRUTOS'!BP$3:BP$500)+IF($C5="",0,SUMIF('DADOS BRUTOS'!$A$3:$A$500,$C5,'DADOS BRUTOS'!BP$3:BP$500)))</f>
        <v/>
      </c>
      <c r="EQ5" s="122">
        <f>IF(OR(EQ$4="",$B5=""),0,SUMIF('DADOS BRUTOS'!$A$3:$A$500,$B5,'DADOS BRUTOS'!BQ$3:BQ$500)+IF($C5="",0,SUMIF('DADOS BRUTOS'!$A$3:$A$500,$C5,'DADOS BRUTOS'!BQ$3:BQ$500)))</f>
        <v/>
      </c>
      <c r="ER5" s="122">
        <f>IF(OR(ER$4="",$B5=""),0,SUMIF('DADOS BRUTOS'!$A$3:$A$500,$B5,'DADOS BRUTOS'!BR$3:BR$500)+IF($C5="",0,SUMIF('DADOS BRUTOS'!$A$3:$A$500,$C5,'DADOS BRUTOS'!BR$3:BR$500)))</f>
        <v/>
      </c>
      <c r="ES5" s="122">
        <f>IF(OR(ES$4="",$B5=""),0,SUMIF('DADOS BRUTOS'!$A$3:$A$500,$B5,'DADOS BRUTOS'!BS$3:BS$500)+IF($C5="",0,SUMIF('DADOS BRUTOS'!$A$3:$A$500,$C5,'DADOS BRUTOS'!BS$3:BS$500)))</f>
        <v/>
      </c>
      <c r="ET5" s="122">
        <f>IF(OR(ET$4="",$B5=""),0,SUMIF('DADOS BRUTOS'!$A$3:$A$500,$B5,'DADOS BRUTOS'!BT$3:BT$500)+IF($C5="",0,SUMIF('DADOS BRUTOS'!$A$3:$A$500,$C5,'DADOS BRUTOS'!BT$3:BT$500)))</f>
        <v/>
      </c>
      <c r="EU5" s="122">
        <f>IF(OR(EU$4="",$B5=""),0,SUMIF('DADOS BRUTOS'!$A$3:$A$500,$B5,'DADOS BRUTOS'!BU$3:BU$500)+IF($C5="",0,SUMIF('DADOS BRUTOS'!$A$3:$A$500,$C5,'DADOS BRUTOS'!BU$3:BU$500)))</f>
        <v/>
      </c>
      <c r="EV5" s="122">
        <f>IF(OR(EV$4="",$B5=""),0,SUMIF('DADOS BRUTOS'!$A$3:$A$500,$B5,'DADOS BRUTOS'!BV$3:BV$500)+IF($C5="",0,SUMIF('DADOS BRUTOS'!$A$3:$A$500,$C5,'DADOS BRUTOS'!BV$3:BV$500)))</f>
        <v/>
      </c>
      <c r="EW5" s="122">
        <f>IF(OR(EW$4="",$B5=""),0,SUMIF('DADOS BRUTOS'!$A$3:$A$500,$B5,'DADOS BRUTOS'!BW$3:BW$500)+IF($C5="",0,SUMIF('DADOS BRUTOS'!$A$3:$A$500,$C5,'DADOS BRUTOS'!BW$3:BW$500)))</f>
        <v/>
      </c>
      <c r="EX5" s="122">
        <f>IF(OR(EX$4="",$B5=""),0,SUMIF('DADOS BRUTOS'!$A$3:$A$500,$B5,'DADOS BRUTOS'!BX$3:BX$500)+IF($C5="",0,SUMIF('DADOS BRUTOS'!$A$3:$A$500,$C5,'DADOS BRUTOS'!BX$3:BX$500)))</f>
        <v/>
      </c>
      <c r="EY5" s="122">
        <f>IF(OR(EY$4="",$B5=""),0,SUMIF('DADOS BRUTOS'!$A$3:$A$500,$B5,'DADOS BRUTOS'!BY$3:BY$500)+IF($C5="",0,SUMIF('DADOS BRUTOS'!$A$3:$A$500,$C5,'DADOS BRUTOS'!BY$3:BY$500)))</f>
        <v/>
      </c>
      <c r="EZ5" s="122">
        <f>IF(OR(EZ$4="",$B5=""),0,SUMIF('DADOS BRUTOS'!$A$3:$A$500,$B5,'DADOS BRUTOS'!BZ$3:BZ$500)+IF($C5="",0,SUMIF('DADOS BRUTOS'!$A$3:$A$500,$C5,'DADOS BRUTOS'!BZ$3:BZ$500)))</f>
        <v/>
      </c>
      <c r="FA5" s="122">
        <f>IF(OR(FA$4="",$B5=""),0,SUMIF('DADOS BRUTOS'!$A$3:$A$500,$B5,'DADOS BRUTOS'!CA$3:CA$500)+IF($C5="",0,SUMIF('DADOS BRUTOS'!$A$3:$A$500,$C5,'DADOS BRUTOS'!CA$3:CA$500)))</f>
        <v/>
      </c>
      <c r="FB5" s="122">
        <f>IF(OR(FB$4="",$B5=""),0,SUMIF('DADOS BRUTOS'!$A$3:$A$500,$B5,'DADOS BRUTOS'!CB$3:CB$500)+IF($C5="",0,SUMIF('DADOS BRUTOS'!$A$3:$A$500,$C5,'DADOS BRUTOS'!CB$3:CB$500)))</f>
        <v/>
      </c>
      <c r="FC5" s="122">
        <f>IF(OR(FC$4="",$B5=""),0,SUMIF('DADOS BRUTOS'!$A$3:$A$500,$B5,'DADOS BRUTOS'!CC$3:CC$500)+IF($C5="",0,SUMIF('DADOS BRUTOS'!$A$3:$A$500,$C5,'DADOS BRUTOS'!CC$3:CC$500)))</f>
        <v/>
      </c>
      <c r="FD5" s="122">
        <f>IF(OR(FD$4="",$B5=""),0,SUMIF('DADOS BRUTOS'!$A$3:$A$500,$B5,'DADOS BRUTOS'!CD$3:CD$500)+IF($C5="",0,SUMIF('DADOS BRUTOS'!$A$3:$A$500,$C5,'DADOS BRUTOS'!CD$3:CD$500)))</f>
        <v/>
      </c>
      <c r="FE5" s="122">
        <f>IF(OR(FE$4="",$B5=""),0,SUMIF('DADOS BRUTOS'!$A$3:$A$500,$B5,'DADOS BRUTOS'!CE$3:CE$500)+IF($C5="",0,SUMIF('DADOS BRUTOS'!$A$3:$A$500,$C5,'DADOS BRUTOS'!CE$3:CE$500)))</f>
        <v/>
      </c>
      <c r="FF5" s="122">
        <f>IF(OR(FF$4="",$B5=""),0,SUMIF('DADOS BRUTOS'!$A$3:$A$500,$B5,'DADOS BRUTOS'!CF$3:CF$500)+IF($C5="",0,SUMIF('DADOS BRUTOS'!$A$3:$A$500,$C5,'DADOS BRUTOS'!CF$3:CF$500)))</f>
        <v/>
      </c>
      <c r="FG5" s="122">
        <f>IF(OR(FG$4="",$B5=""),0,SUMIF('DADOS BRUTOS'!$A$3:$A$500,$B5,'DADOS BRUTOS'!CG$3:CG$500)+IF($C5="",0,SUMIF('DADOS BRUTOS'!$A$3:$A$500,$C5,'DADOS BRUTOS'!CG$3:CG$500)))</f>
        <v/>
      </c>
      <c r="FH5" s="122">
        <f>IF(OR(FH$4="",$B5=""),0,SUMIF('DADOS BRUTOS'!$A$3:$A$500,$B5,'DADOS BRUTOS'!CH$3:CH$500)+IF($C5="",0,SUMIF('DADOS BRUTOS'!$A$3:$A$500,$C5,'DADOS BRUTOS'!CH$3:CH$500)))</f>
        <v/>
      </c>
      <c r="FI5" s="122">
        <f>IF(OR(FI$4="",$B5=""),0,SUMIF('DADOS BRUTOS'!$A$3:$A$500,$B5,'DADOS BRUTOS'!CI$3:CI$500)+IF($C5="",0,SUMIF('DADOS BRUTOS'!$A$3:$A$500,$C5,'DADOS BRUTOS'!CI$3:CI$500)))</f>
        <v/>
      </c>
      <c r="FJ5" s="122">
        <f>IF(OR(FJ$4="",$B5=""),0,SUMIF('DADOS BRUTOS'!$A$3:$A$500,$B5,'DADOS BRUTOS'!CJ$3:CJ$500)+IF($C5="",0,SUMIF('DADOS BRUTOS'!$A$3:$A$500,$C5,'DADOS BRUTOS'!CJ$3:CJ$500)))</f>
        <v/>
      </c>
      <c r="FK5" s="122">
        <f>IF(OR(FK$4="",$B5=""),0,SUMIF('DADOS BRUTOS'!$A$3:$A$500,$B5,'DADOS BRUTOS'!CK$3:CK$500)+IF($C5="",0,SUMIF('DADOS BRUTOS'!$A$3:$A$500,$C5,'DADOS BRUTOS'!CK$3:CK$500)))</f>
        <v/>
      </c>
      <c r="FL5" s="122">
        <f>IF(OR(FL$4="",$B5=""),0,SUMIF('DADOS BRUTOS'!$A$3:$A$500,$B5,'DADOS BRUTOS'!CL$3:CL$500)+IF($C5="",0,SUMIF('DADOS BRUTOS'!$A$3:$A$500,$C5,'DADOS BRUTOS'!CL$3:CL$500)))</f>
        <v/>
      </c>
      <c r="FM5" s="122">
        <f>IF(OR(FM$4="",$B5=""),0,SUMIF('DADOS BRUTOS'!$A$3:$A$500,$B5,'DADOS BRUTOS'!CM$3:CM$500)+IF($C5="",0,SUMIF('DADOS BRUTOS'!$A$3:$A$500,$C5,'DADOS BRUTOS'!CM$3:CM$500)))</f>
        <v/>
      </c>
      <c r="FN5" s="122">
        <f>IF(OR(FN$4="",$B5=""),0,SUMIF('DADOS BRUTOS'!$A$3:$A$500,$B5,'DADOS BRUTOS'!CN$3:CN$500)+IF($C5="",0,SUMIF('DADOS BRUTOS'!$A$3:$A$500,$C5,'DADOS BRUTOS'!CN$3:CN$500)))</f>
        <v/>
      </c>
      <c r="FO5" s="122">
        <f>IF(OR(FO$4="",$B5=""),0,SUMIF('DADOS BRUTOS'!$A$3:$A$500,$B5,'DADOS BRUTOS'!CO$3:CO$500)+IF($C5="",0,SUMIF('DADOS BRUTOS'!$A$3:$A$500,$C5,'DADOS BRUTOS'!CO$3:CO$500)))</f>
        <v/>
      </c>
      <c r="FP5" s="122">
        <f>IF(OR(FP$4="",$B5=""),0,SUMIF('DADOS BRUTOS'!$A$3:$A$500,$B5,'DADOS BRUTOS'!CP$3:CP$500)+IF($C5="",0,SUMIF('DADOS BRUTOS'!$A$3:$A$500,$C5,'DADOS BRUTOS'!CP$3:CP$500)))</f>
        <v/>
      </c>
      <c r="FQ5" s="122">
        <f>IF(OR(FQ$4="",$B5=""),0,SUMIF('DADOS BRUTOS'!$A$3:$A$500,$B5,'DADOS BRUTOS'!CQ$3:CQ$500)+IF($C5="",0,SUMIF('DADOS BRUTOS'!$A$3:$A$500,$C5,'DADOS BRUTOS'!CQ$3:CQ$500)))</f>
        <v/>
      </c>
      <c r="FR5" s="122">
        <f>IF(OR(FR$4="",$B5=""),0,SUMIF('DADOS BRUTOS'!$A$3:$A$500,$B5,'DADOS BRUTOS'!CR$3:CR$500)+IF($C5="",0,SUMIF('DADOS BRUTOS'!$A$3:$A$500,$C5,'DADOS BRUTOS'!CR$3:CR$500)))</f>
        <v/>
      </c>
      <c r="FS5" s="122">
        <f>IF(OR(FS$4="",$B5=""),0,SUMIF('DADOS BRUTOS'!$A$3:$A$500,$B5,'DADOS BRUTOS'!CS$3:CS$500)+IF($C5="",0,SUMIF('DADOS BRUTOS'!$A$3:$A$500,$C5,'DADOS BRUTOS'!CS$3:CS$500)))</f>
        <v/>
      </c>
      <c r="FT5" s="122">
        <f>IF(OR(FT$4="",$B5=""),0,SUMIF('DADOS BRUTOS'!$A$3:$A$500,$B5,'DADOS BRUTOS'!CT$3:CT$500)+IF($C5="",0,SUMIF('DADOS BRUTOS'!$A$3:$A$500,$C5,'DADOS BRUTOS'!CT$3:CT$500)))</f>
        <v/>
      </c>
      <c r="FU5" s="122">
        <f>IF(OR(FU$4="",$B5=""),0,SUMIF('DADOS BRUTOS'!$A$3:$A$500,$B5,'DADOS BRUTOS'!CU$3:CU$500)+IF($C5="",0,SUMIF('DADOS BRUTOS'!$A$3:$A$500,$C5,'DADOS BRUTOS'!CU$3:CU$500)))</f>
        <v/>
      </c>
      <c r="FV5" s="122">
        <f>IF(OR(FV$4="",$B5=""),0,SUMIF('DADOS BRUTOS'!$A$3:$A$500,$B5,'DADOS BRUTOS'!CV$3:CV$500)+IF($C5="",0,SUMIF('DADOS BRUTOS'!$A$3:$A$500,$C5,'DADOS BRUTOS'!CV$3:CV$500)))</f>
        <v/>
      </c>
      <c r="FW5" s="122">
        <f>IF(OR(FW$4="",$B5=""),0,SUMIF('DADOS BRUTOS'!$A$3:$A$500,$B5,'DADOS BRUTOS'!CW$3:CW$500)+IF($C5="",0,SUMIF('DADOS BRUTOS'!$A$3:$A$500,$C5,'DADOS BRUTOS'!CW$3:CW$500)))</f>
        <v/>
      </c>
      <c r="FX5" s="122">
        <f>IF(OR(FX$4="",$B5=""),0,SUMIF('DADOS BRUTOS'!$A$3:$A$500,$B5,'DADOS BRUTOS'!CX$3:CX$500)+IF($C5="",0,SUMIF('DADOS BRUTOS'!$A$3:$A$500,$C5,'DADOS BRUTOS'!CX$3:CX$500)))</f>
        <v/>
      </c>
      <c r="FY5" s="122">
        <f>IF(OR(FY$4="",$B5=""),0,SUMIF('DADOS BRUTOS'!$A$3:$A$500,$B5,'DADOS BRUTOS'!CY$3:CY$500)+IF($C5="",0,SUMIF('DADOS BRUTOS'!$A$3:$A$500,$C5,'DADOS BRUTOS'!CY$3:CY$500)))</f>
        <v/>
      </c>
      <c r="FZ5" s="122">
        <f>IF(OR(FZ$4="",$B5=""),0,SUMIF('DADOS BRUTOS'!$A$3:$A$500,$B5,'DADOS BRUTOS'!CZ$3:CZ$500)+IF($C5="",0,SUMIF('DADOS BRUTOS'!$A$3:$A$500,$C5,'DADOS BRUTOS'!CZ$3:CZ$500)))</f>
        <v/>
      </c>
      <c r="GA5" s="122">
        <f>IF(OR(GA$4="",$B5=""),0,SUMIF('DADOS BRUTOS'!$A$3:$A$500,$B5,'DADOS BRUTOS'!DA$3:DA$500)+IF($C5="",0,SUMIF('DADOS BRUTOS'!$A$3:$A$500,$C5,'DADOS BRUTOS'!DA$3:DA$500)))</f>
        <v/>
      </c>
      <c r="GB5" s="122">
        <f>IF(OR(GB$4="",$B5=""),0,SUMIF('DADOS BRUTOS'!$A$3:$A$500,$B5,'DADOS BRUTOS'!DB$3:DB$500)+IF($C5="",0,SUMIF('DADOS BRUTOS'!$A$3:$A$500,$C5,'DADOS BRUTOS'!DB$3:DB$500)))</f>
        <v/>
      </c>
      <c r="GC5" s="122">
        <f>IF(OR(GC$4="",$B5=""),0,SUMIF('DADOS BRUTOS'!$A$3:$A$500,$B5,'DADOS BRUTOS'!DC$3:DC$500)+IF($C5="",0,SUMIF('DADOS BRUTOS'!$A$3:$A$500,$C5,'DADOS BRUTOS'!DC$3:DC$500)))</f>
        <v/>
      </c>
      <c r="GD5" s="122">
        <f>IF(OR(GD$4="",$B5=""),0,SUMIF('DADOS BRUTOS'!$A$3:$A$500,$B5,'DADOS BRUTOS'!DD$3:DD$500)+IF($C5="",0,SUMIF('DADOS BRUTOS'!$A$3:$A$500,$C5,'DADOS BRUTOS'!DD$3:DD$500)))</f>
        <v/>
      </c>
      <c r="GE5" s="122">
        <f>IF(OR(GE$4="",$B5=""),0,SUMIF('DADOS BRUTOS'!$A$3:$A$500,$B5,'DADOS BRUTOS'!DE$3:DE$500)+IF($C5="",0,SUMIF('DADOS BRUTOS'!$A$3:$A$500,$C5,'DADOS BRUTOS'!DE$3:DE$500)))</f>
        <v/>
      </c>
      <c r="GF5" s="122">
        <f>IF(OR(GF$4="",$B5=""),0,SUMIF('DADOS BRUTOS'!$A$3:$A$500,$B5,'DADOS BRUTOS'!DF$3:DF$500)+IF($C5="",0,SUMIF('DADOS BRUTOS'!$A$3:$A$500,$C5,'DADOS BRUTOS'!DF$3:DF$500)))</f>
        <v/>
      </c>
      <c r="GG5" s="122">
        <f>IF(OR(GG$4="",$B5=""),0,SUMIF('DADOS BRUTOS'!$A$3:$A$500,$B5,'DADOS BRUTOS'!DG$3:DG$500)+IF($C5="",0,SUMIF('DADOS BRUTOS'!$A$3:$A$500,$C5,'DADOS BRUTOS'!DG$3:DG$500)))</f>
        <v/>
      </c>
      <c r="GH5" s="122">
        <f>IF(OR(GH$4="",$B5=""),0,SUMIF('DADOS BRUTOS'!$A$3:$A$500,$B5,'DADOS BRUTOS'!DH$3:DH$500)+IF($C5="",0,SUMIF('DADOS BRUTOS'!$A$3:$A$500,$C5,'DADOS BRUTOS'!DH$3:DH$500)))</f>
        <v/>
      </c>
      <c r="GI5" s="122">
        <f>IF(OR(GI$4="",$B5=""),0,SUMIF('DADOS BRUTOS'!$A$3:$A$500,$B5,'DADOS BRUTOS'!DI$3:DI$500)+IF($C5="",0,SUMIF('DADOS BRUTOS'!$A$3:$A$500,$C5,'DADOS BRUTOS'!DI$3:DI$500)))</f>
        <v/>
      </c>
      <c r="GJ5" s="122">
        <f>IF(OR(GJ$4="",$B5=""),0,SUMIF('DADOS BRUTOS'!$A$3:$A$500,$B5,'DADOS BRUTOS'!DJ$3:DJ$500)+IF($C5="",0,SUMIF('DADOS BRUTOS'!$A$3:$A$500,$C5,'DADOS BRUTOS'!DJ$3:DJ$500)))</f>
        <v/>
      </c>
      <c r="GK5" s="122">
        <f>IF(OR(GK$4="",$B5=""),0,SUMIF('DADOS BRUTOS'!$A$3:$A$500,$B5,'DADOS BRUTOS'!DK$3:DK$500)+IF($C5="",0,SUMIF('DADOS BRUTOS'!$A$3:$A$500,$C5,'DADOS BRUTOS'!DK$3:DK$500)))</f>
        <v/>
      </c>
      <c r="GL5" s="122">
        <f>IF(OR(GL$4="",$B5=""),0,SUMIF('DADOS BRUTOS'!$A$3:$A$500,$B5,'DADOS BRUTOS'!DL$3:DL$500)+IF($C5="",0,SUMIF('DADOS BRUTOS'!$A$3:$A$500,$C5,'DADOS BRUTOS'!DL$3:DL$500)))</f>
        <v/>
      </c>
      <c r="GM5" s="122">
        <f>IF(OR(GM$4="",$B5=""),0,SUMIF('DADOS BRUTOS'!$A$3:$A$500,$B5,'DADOS BRUTOS'!DM$3:DM$500)+IF($C5="",0,SUMIF('DADOS BRUTOS'!$A$3:$A$500,$C5,'DADOS BRUTOS'!DM$3:DM$500)))</f>
        <v/>
      </c>
      <c r="GN5" s="122">
        <f>IF(OR(GN$4="",$B5=""),0,SUMIF('DADOS BRUTOS'!$A$3:$A$500,$B5,'DADOS BRUTOS'!DN$3:DN$500)+IF($C5="",0,SUMIF('DADOS BRUTOS'!$A$3:$A$500,$C5,'DADOS BRUTOS'!DN$3:DN$500)))</f>
        <v/>
      </c>
      <c r="GO5" s="122">
        <f>IF(OR(GO$4="",$B5=""),0,SUMIF('DADOS BRUTOS'!$A$3:$A$500,$B5,'DADOS BRUTOS'!DO$3:DO$500)+IF($C5="",0,SUMIF('DADOS BRUTOS'!$A$3:$A$500,$C5,'DADOS BRUTOS'!DO$3:DO$500)))</f>
        <v/>
      </c>
      <c r="GP5" s="122">
        <f>IF(OR(GP$4="",$B5=""),0,SUMIF('DADOS BRUTOS'!$A$3:$A$500,$B5,'DADOS BRUTOS'!DP$3:DP$500)+IF($C5="",0,SUMIF('DADOS BRUTOS'!$A$3:$A$500,$C5,'DADOS BRUTOS'!DP$3:DP$500)))</f>
        <v/>
      </c>
      <c r="GQ5" s="122">
        <f>IF(OR(GQ$4="",$B5=""),0,SUMIF('DADOS BRUTOS'!$A$3:$A$500,$B5,'DADOS BRUTOS'!DQ$3:DQ$500)+IF($C5="",0,SUMIF('DADOS BRUTOS'!$A$3:$A$500,$C5,'DADOS BRUTOS'!DQ$3:DQ$500)))</f>
        <v/>
      </c>
      <c r="GR5" s="122">
        <f>IF(OR(GR$4="",$B5=""),0,SUMIF('DADOS BRUTOS'!$A$3:$A$500,$B5,'DADOS BRUTOS'!DR$3:DR$500)+IF($C5="",0,SUMIF('DADOS BRUTOS'!$A$3:$A$500,$C5,'DADOS BRUTOS'!DR$3:DR$500)))</f>
        <v/>
      </c>
      <c r="GS5" s="122">
        <f>IF(OR(GS$4="",$B5=""),0,SUMIF('DADOS BRUTOS'!$A$3:$A$500,$B5,'DADOS BRUTOS'!DS$3:DS$500)+IF($C5="",0,SUMIF('DADOS BRUTOS'!$A$3:$A$500,$C5,'DADOS BRUTOS'!DS$3:DS$500)))</f>
        <v/>
      </c>
      <c r="GT5" s="122">
        <f>IF(OR(GT$4="",$B5=""),0,SUMIF('DADOS BRUTOS'!$A$3:$A$500,$B5,'DADOS BRUTOS'!DT$3:DT$500)+IF($C5="",0,SUMIF('DADOS BRUTOS'!$A$3:$A$500,$C5,'DADOS BRUTOS'!DT$3:DT$500)))</f>
        <v/>
      </c>
      <c r="GU5" s="122">
        <f>IF(OR(GU$4="",$B5=""),0,SUMIF('DADOS BRUTOS'!$A$3:$A$500,$B5,'DADOS BRUTOS'!DU$3:DU$500)+IF($C5="",0,SUMIF('DADOS BRUTOS'!$A$3:$A$500,$C5,'DADOS BRUTOS'!DU$3:DU$500)))</f>
        <v/>
      </c>
      <c r="GV5" s="122">
        <f>IF(OR(GV$4="",$B5=""),0,SUMIF('DADOS BRUTOS'!$A$3:$A$500,$B5,'DADOS BRUTOS'!DV$3:DV$500)+IF($C5="",0,SUMIF('DADOS BRUTOS'!$A$3:$A$500,$C5,'DADOS BRUTOS'!DV$3:DV$500)))</f>
        <v/>
      </c>
      <c r="GW5" s="122">
        <f>IF(OR(GW$4="",$B5=""),0,SUMIF('DADOS BRUTOS'!$A$3:$A$500,$B5,'DADOS BRUTOS'!DW$3:DW$500)+IF($C5="",0,SUMIF('DADOS BRUTOS'!$A$3:$A$500,$C5,'DADOS BRUTOS'!DW$3:DW$500)))</f>
        <v/>
      </c>
      <c r="GX5" s="122">
        <f>IF(OR(GX$4="",$B5=""),0,SUMIF('DADOS BRUTOS'!$A$3:$A$500,$B5,'DADOS BRUTOS'!DX$3:DX$500)+IF($C5="",0,SUMIF('DADOS BRUTOS'!$A$3:$A$500,$C5,'DADOS BRUTOS'!DX$3:DX$500)))</f>
        <v/>
      </c>
      <c r="GY5" s="122">
        <f>IF(OR(GY$4="",$B5=""),0,SUMIF('DADOS BRUTOS'!$A$3:$A$500,$B5,'DADOS BRUTOS'!DY$3:DY$500)+IF($C5="",0,SUMIF('DADOS BRUTOS'!$A$3:$A$500,$C5,'DADOS BRUTOS'!DY$3:DY$500)))</f>
        <v/>
      </c>
      <c r="GZ5" s="122">
        <f>IF(OR(GZ$4="",$B5=""),0,SUMIF('DADOS BRUTOS'!$A$3:$A$500,$B5,'DADOS BRUTOS'!DZ$3:DZ$500)+IF($C5="",0,SUMIF('DADOS BRUTOS'!$A$3:$A$500,$C5,'DADOS BRUTOS'!DZ$3:DZ$500)))</f>
        <v/>
      </c>
      <c r="HA5" s="122">
        <f>IF(OR(HA$4="",$B5=""),0,SUMIF('DADOS BRUTOS'!$A$3:$A$500,$B5,'DADOS BRUTOS'!EA$3:EA$500)+IF($C5="",0,SUMIF('DADOS BRUTOS'!$A$3:$A$500,$C5,'DADOS BRUTOS'!EA$3:EA$500)))</f>
        <v/>
      </c>
      <c r="HB5" s="122">
        <f>IF(OR(HB$4="",$B5=""),0,SUMIF('DADOS BRUTOS'!$A$3:$A$500,$B5,'DADOS BRUTOS'!EB$3:EB$500)+IF($C5="",0,SUMIF('DADOS BRUTOS'!$A$3:$A$500,$C5,'DADOS BRUTOS'!EB$3:EB$500)))</f>
        <v/>
      </c>
      <c r="HC5" s="122">
        <f>IF(OR(HC$4="",$B5=""),0,SUMIF('DADOS BRUTOS'!$A$3:$A$500,$B5,'DADOS BRUTOS'!EC$3:EC$500)+IF($C5="",0,SUMIF('DADOS BRUTOS'!$A$3:$A$500,$C5,'DADOS BRUTOS'!EC$3:EC$500)))</f>
        <v/>
      </c>
      <c r="HD5" s="122">
        <f>IF(OR(HD$4="",$B5=""),0,SUMIF('DADOS BRUTOS'!$A$3:$A$500,$B5,'DADOS BRUTOS'!ED$3:ED$500)+IF($C5="",0,SUMIF('DADOS BRUTOS'!$A$3:$A$500,$C5,'DADOS BRUTOS'!ED$3:ED$500)))</f>
        <v/>
      </c>
      <c r="HE5" s="122">
        <f>IF(OR(HE$4="",$B5=""),0,SUMIF('DADOS BRUTOS'!$A$3:$A$500,$B5,'DADOS BRUTOS'!EE$3:EE$500)+IF($C5="",0,SUMIF('DADOS BRUTOS'!$A$3:$A$500,$C5,'DADOS BRUTOS'!EE$3:EE$500)))</f>
        <v/>
      </c>
      <c r="HF5" s="122">
        <f>IF(OR(HF$4="",$B5=""),0,SUMIF('DADOS BRUTOS'!$A$3:$A$500,$B5,'DADOS BRUTOS'!EF$3:EF$500)+IF($C5="",0,SUMIF('DADOS BRUTOS'!$A$3:$A$500,$C5,'DADOS BRUTOS'!EF$3:EF$500)))</f>
        <v/>
      </c>
      <c r="HG5" s="122">
        <f>IF(OR(HG$4="",$B5=""),0,SUMIF('DADOS BRUTOS'!$A$3:$A$500,$B5,'DADOS BRUTOS'!EG$3:EG$500)+IF($C5="",0,SUMIF('DADOS BRUTOS'!$A$3:$A$500,$C5,'DADOS BRUTOS'!EG$3:EG$500)))</f>
        <v/>
      </c>
      <c r="HH5" s="122">
        <f>IF(OR(HH$4="",$B5=""),0,SUMIF('DADOS BRUTOS'!$A$3:$A$500,$B5,'DADOS BRUTOS'!EH$3:EH$500)+IF($C5="",0,SUMIF('DADOS BRUTOS'!$A$3:$A$500,$C5,'DADOS BRUTOS'!EH$3:EH$500)))</f>
        <v/>
      </c>
      <c r="HI5" s="122">
        <f>IF(OR(HI$4="",$B5=""),0,SUMIF('DADOS BRUTOS'!$A$3:$A$500,$B5,'DADOS BRUTOS'!EI$3:EI$500)+IF($C5="",0,SUMIF('DADOS BRUTOS'!$A$3:$A$500,$C5,'DADOS BRUTOS'!EI$3:EI$500)))</f>
        <v/>
      </c>
      <c r="HJ5" s="122">
        <f>IF(OR(HJ$4="",$B5=""),0,SUMIF('DADOS BRUTOS'!$A$3:$A$500,$B5,'DADOS BRUTOS'!EJ$3:EJ$500)+IF($C5="",0,SUMIF('DADOS BRUTOS'!$A$3:$A$500,$C5,'DADOS BRUTOS'!EJ$3:EJ$500)))</f>
        <v/>
      </c>
      <c r="HK5" s="122">
        <f>IF(OR(HK$4="",$B5=""),0,SUMIF('DADOS BRUTOS'!$A$3:$A$500,$B5,'DADOS BRUTOS'!EK$3:EK$500)+IF($C5="",0,SUMIF('DADOS BRUTOS'!$A$3:$A$500,$C5,'DADOS BRUTOS'!EK$3:EK$500)))</f>
        <v/>
      </c>
      <c r="HL5" s="122">
        <f>IF(OR(HL$4="",$B5=""),0,SUMIF('DADOS BRUTOS'!$A$3:$A$500,$B5,'DADOS BRUTOS'!EL$3:EL$500)+IF($C5="",0,SUMIF('DADOS BRUTOS'!$A$3:$A$500,$C5,'DADOS BRUTOS'!EL$3:EL$500)))</f>
        <v/>
      </c>
      <c r="HM5" s="122">
        <f>IF(OR(HM$4="",$B5=""),0,SUMIF('DADOS BRUTOS'!$A$3:$A$500,$B5,'DADOS BRUTOS'!EM$3:EM$500)+IF($C5="",0,SUMIF('DADOS BRUTOS'!$A$3:$A$500,$C5,'DADOS BRUTOS'!EM$3:EM$500)))</f>
        <v/>
      </c>
      <c r="HN5" s="122">
        <f>IF(OR(HN$4="",$B5=""),0,SUMIF('DADOS BRUTOS'!$A$3:$A$500,$B5,'DADOS BRUTOS'!EN$3:EN$500)+IF($C5="",0,SUMIF('DADOS BRUTOS'!$A$3:$A$500,$C5,'DADOS BRUTOS'!EN$3:EN$500)))</f>
        <v/>
      </c>
      <c r="HO5" s="122">
        <f>IF(OR(HO$4="",$B5=""),0,SUMIF('DADOS BRUTOS'!$A$3:$A$500,$B5,'DADOS BRUTOS'!EO$3:EO$500)+IF($C5="",0,SUMIF('DADOS BRUTOS'!$A$3:$A$500,$C5,'DADOS BRUTOS'!EO$3:EO$500)))</f>
        <v/>
      </c>
      <c r="HP5" s="122">
        <f>IF(OR(HP$4="",$B5=""),0,SUMIF('DADOS BRUTOS'!$A$3:$A$500,$B5,'DADOS BRUTOS'!EP$3:EP$500)+IF($C5="",0,SUMIF('DADOS BRUTOS'!$A$3:$A$500,$C5,'DADOS BRUTOS'!EP$3:EP$500)))</f>
        <v/>
      </c>
      <c r="HQ5" s="122">
        <f>IF(OR(HQ$4="",$B5=""),0,SUMIF('DADOS BRUTOS'!$A$3:$A$500,$B5,'DADOS BRUTOS'!EQ$3:EQ$500)+IF($C5="",0,SUMIF('DADOS BRUTOS'!$A$3:$A$500,$C5,'DADOS BRUTOS'!EQ$3:EQ$500)))</f>
        <v/>
      </c>
      <c r="HR5" s="122">
        <f>IF(OR(HR$4="",$B5=""),0,SUMIF('DADOS BRUTOS'!$A$3:$A$500,$B5,'DADOS BRUTOS'!ER$3:ER$500)+IF($C5="",0,SUMIF('DADOS BRUTOS'!$A$3:$A$500,$C5,'DADOS BRUTOS'!ER$3:ER$500)))</f>
        <v/>
      </c>
      <c r="HS5" s="122">
        <f>IF(OR(HS$4="",$B5=""),0,SUMIF('DADOS BRUTOS'!$A$3:$A$500,$B5,'DADOS BRUTOS'!ES$3:ES$500)+IF($C5="",0,SUMIF('DADOS BRUTOS'!$A$3:$A$500,$C5,'DADOS BRUTOS'!ES$3:ES$500)))</f>
        <v/>
      </c>
      <c r="HT5" s="122">
        <f>IF(OR(HT$4="",$B5=""),0,SUMIF('DADOS BRUTOS'!$A$3:$A$500,$B5,'DADOS BRUTOS'!ET$3:ET$500)+IF($C5="",0,SUMIF('DADOS BRUTOS'!$A$3:$A$500,$C5,'DADOS BRUTOS'!ET$3:ET$500)))</f>
        <v/>
      </c>
      <c r="HU5" s="122">
        <f>IF(OR(HU$4="",$B5=""),0,SUMIF('DADOS BRUTOS'!$A$3:$A$500,$B5,'DADOS BRUTOS'!EU$3:EU$500)+IF($C5="",0,SUMIF('DADOS BRUTOS'!$A$3:$A$500,$C5,'DADOS BRUTOS'!EU$3:EU$500)))</f>
        <v/>
      </c>
      <c r="HV5" s="122">
        <f>IF(OR(HV$4="",$B5=""),0,SUMIF('DADOS BRUTOS'!$A$3:$A$500,$B5,'DADOS BRUTOS'!EV$3:EV$500)+IF($C5="",0,SUMIF('DADOS BRUTOS'!$A$3:$A$500,$C5,'DADOS BRUTOS'!EV$3:EV$500)))</f>
        <v/>
      </c>
      <c r="HW5" s="122">
        <f>IF(OR(HW$4="",$B5=""),0,SUMIF('DADOS BRUTOS'!$A$3:$A$500,$B5,'DADOS BRUTOS'!EW$3:EW$500)+IF($C5="",0,SUMIF('DADOS BRUTOS'!$A$3:$A$500,$C5,'DADOS BRUTOS'!EW$3:EW$500)))</f>
        <v/>
      </c>
      <c r="HX5" s="122">
        <f>IF(OR(HX$4="",$B5=""),0,SUMIF('DADOS BRUTOS'!$A$3:$A$500,$B5,'DADOS BRUTOS'!EX$3:EX$500)+IF($C5="",0,SUMIF('DADOS BRUTOS'!$A$3:$A$500,$C5,'DADOS BRUTOS'!EX$3:EX$500)))</f>
        <v/>
      </c>
      <c r="HY5" s="122">
        <f>IF(OR(HY$4="",$B5=""),0,SUMIF('DADOS BRUTOS'!$A$3:$A$500,$B5,'DADOS BRUTOS'!EY$3:EY$500)+IF($C5="",0,SUMIF('DADOS BRUTOS'!$A$3:$A$500,$C5,'DADOS BRUTOS'!EY$3:EY$500)))</f>
        <v/>
      </c>
      <c r="HZ5" s="122">
        <f>IF(OR(HZ$4="",$B5=""),0,SUMIF('DADOS BRUTOS'!$A$3:$A$500,$B5,'DADOS BRUTOS'!EZ$3:EZ$500)+IF($C5="",0,SUMIF('DADOS BRUTOS'!$A$3:$A$500,$C5,'DADOS BRUTOS'!EZ$3:EZ$500)))</f>
        <v/>
      </c>
      <c r="IA5" s="122">
        <f>IF(OR(IA$4="",$B5=""),0,SUMIF('DADOS BRUTOS'!$A$3:$A$500,$B5,'DADOS BRUTOS'!FA$3:FA$500)+IF($C5="",0,SUMIF('DADOS BRUTOS'!$A$3:$A$500,$C5,'DADOS BRUTOS'!FA$3:FA$500)))</f>
        <v/>
      </c>
      <c r="IB5" s="122">
        <f>IF(OR(IB$4="",$B5=""),0,SUMIF('DADOS BRUTOS'!$A$3:$A$500,$B5,'DADOS BRUTOS'!FB$3:FB$500)+IF($C5="",0,SUMIF('DADOS BRUTOS'!$A$3:$A$500,$C5,'DADOS BRUTOS'!FB$3:FB$500)))</f>
        <v/>
      </c>
      <c r="IC5" s="122">
        <f>IF(OR(IC$4="",$B5=""),0,SUMIF('DADOS BRUTOS'!$A$3:$A$500,$B5,'DADOS BRUTOS'!FC$3:FC$500)+IF($C5="",0,SUMIF('DADOS BRUTOS'!$A$3:$A$500,$C5,'DADOS BRUTOS'!FC$3:FC$500)))</f>
        <v/>
      </c>
      <c r="ID5" s="122">
        <f>IF(OR(ID$4="",$B5=""),0,SUMIF('DADOS BRUTOS'!$A$3:$A$500,$B5,'DADOS BRUTOS'!FD$3:FD$500)+IF($C5="",0,SUMIF('DADOS BRUTOS'!$A$3:$A$500,$C5,'DADOS BRUTOS'!FD$3:FD$500)))</f>
        <v/>
      </c>
      <c r="IE5" s="122">
        <f>IF(OR(IE$4="",$B5=""),0,SUMIF('DADOS BRUTOS'!$A$3:$A$500,$B5,'DADOS BRUTOS'!FE$3:FE$500)+IF($C5="",0,SUMIF('DADOS BRUTOS'!$A$3:$A$500,$C5,'DADOS BRUTOS'!FE$3:FE$500)))</f>
        <v/>
      </c>
      <c r="IF5" s="122">
        <f>IF(OR(IF$4="",$B5=""),0,SUMIF('DADOS BRUTOS'!$A$3:$A$500,$B5,'DADOS BRUTOS'!FF$3:FF$500)+IF($C5="",0,SUMIF('DADOS BRUTOS'!$A$3:$A$500,$C5,'DADOS BRUTOS'!FF$3:FF$500)))</f>
        <v/>
      </c>
      <c r="IG5" s="122">
        <f>IF(OR(IG$4="",$B5=""),0,SUMIF('DADOS BRUTOS'!$A$3:$A$500,$B5,'DADOS BRUTOS'!FG$3:FG$500)+IF($C5="",0,SUMIF('DADOS BRUTOS'!$A$3:$A$500,$C5,'DADOS BRUTOS'!FG$3:FG$500)))</f>
        <v/>
      </c>
      <c r="IH5" s="122">
        <f>IF(OR(IH$4="",$B5=""),0,SUMIF('DADOS BRUTOS'!$A$3:$A$500,$B5,'DADOS BRUTOS'!FH$3:FH$500)+IF($C5="",0,SUMIF('DADOS BRUTOS'!$A$3:$A$500,$C5,'DADOS BRUTOS'!FH$3:FH$500)))</f>
        <v/>
      </c>
      <c r="II5" s="122">
        <f>IF(OR(II$4="",$B5=""),0,SUMIF('DADOS BRUTOS'!$A$3:$A$500,$B5,'DADOS BRUTOS'!FI$3:FI$500)+IF($C5="",0,SUMIF('DADOS BRUTOS'!$A$3:$A$500,$C5,'DADOS BRUTOS'!FI$3:FI$500)))</f>
        <v/>
      </c>
      <c r="IJ5" s="122">
        <f>IF(OR(IJ$4="",$B5=""),0,SUMIF('DADOS BRUTOS'!$A$3:$A$500,$B5,'DADOS BRUTOS'!FJ$3:FJ$500)+IF($C5="",0,SUMIF('DADOS BRUTOS'!$A$3:$A$500,$C5,'DADOS BRUTOS'!FJ$3:FJ$500)))</f>
        <v/>
      </c>
      <c r="IK5" s="122">
        <f>IF(OR(IK$4="",$B5=""),0,SUMIF('DADOS BRUTOS'!$A$3:$A$500,$B5,'DADOS BRUTOS'!FK$3:FK$500)+IF($C5="",0,SUMIF('DADOS BRUTOS'!$A$3:$A$500,$C5,'DADOS BRUTOS'!FK$3:FK$500)))</f>
        <v/>
      </c>
      <c r="IL5" s="122">
        <f>IF(OR(IL$4="",$B5=""),0,SUMIF('DADOS BRUTOS'!$A$3:$A$500,$B5,'DADOS BRUTOS'!FL$3:FL$500)+IF($C5="",0,SUMIF('DADOS BRUTOS'!$A$3:$A$500,$C5,'DADOS BRUTOS'!FL$3:FL$500)))</f>
        <v/>
      </c>
      <c r="IM5" s="122">
        <f>IF(OR(IM$4="",$B5=""),0,SUMIF('DADOS BRUTOS'!$A$3:$A$500,$B5,'DADOS BRUTOS'!FM$3:FM$500)+IF($C5="",0,SUMIF('DADOS BRUTOS'!$A$3:$A$500,$C5,'DADOS BRUTOS'!FM$3:FM$500)))</f>
        <v/>
      </c>
      <c r="IN5" s="122">
        <f>IF(OR(IN$4="",$B5=""),0,SUMIF('DADOS BRUTOS'!$A$3:$A$500,$B5,'DADOS BRUTOS'!FN$3:FN$500)+IF($C5="",0,SUMIF('DADOS BRUTOS'!$A$3:$A$500,$C5,'DADOS BRUTOS'!FN$3:FN$500)))</f>
        <v/>
      </c>
      <c r="IO5" s="122">
        <f>IF(OR(IO$4="",$B5=""),0,SUMIF('DADOS BRUTOS'!$A$3:$A$500,$B5,'DADOS BRUTOS'!FO$3:FO$500)+IF($C5="",0,SUMIF('DADOS BRUTOS'!$A$3:$A$500,$C5,'DADOS BRUTOS'!FO$3:FO$500)))</f>
        <v/>
      </c>
      <c r="IP5" s="122">
        <f>IF(OR(IP$4="",$B5=""),0,SUMIF('DADOS BRUTOS'!$A$3:$A$500,$B5,'DADOS BRUTOS'!FP$3:FP$500)+IF($C5="",0,SUMIF('DADOS BRUTOS'!$A$3:$A$500,$C5,'DADOS BRUTOS'!FP$3:FP$500)))</f>
        <v/>
      </c>
      <c r="IQ5" s="122">
        <f>IF(OR(IQ$4="",$B5=""),0,SUMIF('DADOS BRUTOS'!$A$3:$A$500,$B5,'DADOS BRUTOS'!FQ$3:FQ$500)+IF($C5="",0,SUMIF('DADOS BRUTOS'!$A$3:$A$500,$C5,'DADOS BRUTOS'!FQ$3:FQ$500)))</f>
        <v/>
      </c>
      <c r="IR5" s="122">
        <f>IF(OR(IR$4="",$B5=""),0,SUMIF('DADOS BRUTOS'!$A$3:$A$500,$B5,'DADOS BRUTOS'!FR$3:FR$500)+IF($C5="",0,SUMIF('DADOS BRUTOS'!$A$3:$A$500,$C5,'DADOS BRUTOS'!FR$3:FR$500)))</f>
        <v/>
      </c>
      <c r="IS5" s="122">
        <f>IF(OR(IS$4="",$B5=""),0,SUMIF('DADOS BRUTOS'!$A$3:$A$500,$B5,'DADOS BRUTOS'!FS$3:FS$500)+IF($C5="",0,SUMIF('DADOS BRUTOS'!$A$3:$A$500,$C5,'DADOS BRUTOS'!FS$3:FS$500)))</f>
        <v/>
      </c>
      <c r="IT5" s="122">
        <f>IF(OR(IT$4="",$B5=""),0,SUMIF('DADOS BRUTOS'!$A$3:$A$500,$B5,'DADOS BRUTOS'!FT$3:FT$500)+IF($C5="",0,SUMIF('DADOS BRUTOS'!$A$3:$A$500,$C5,'DADOS BRUTOS'!FT$3:FT$500)))</f>
        <v/>
      </c>
      <c r="IU5" s="122">
        <f>IF(OR(IU$4="",$B5=""),0,SUMIF('DADOS BRUTOS'!$A$3:$A$500,$B5,'DADOS BRUTOS'!FU$3:FU$500)+IF($C5="",0,SUMIF('DADOS BRUTOS'!$A$3:$A$500,$C5,'DADOS BRUTOS'!FU$3:FU$500)))</f>
        <v/>
      </c>
      <c r="IV5" s="122">
        <f>IF(OR(IV$4="",$B5=""),0,SUMIF('DADOS BRUTOS'!$A$3:$A$500,$B5,'DADOS BRUTOS'!FV$3:FV$500)+IF($C5="",0,SUMIF('DADOS BRUTOS'!$A$3:$A$500,$C5,'DADOS BRUTOS'!FV$3:FV$500)))</f>
        <v/>
      </c>
      <c r="IW5" s="122">
        <f>IF(OR(IW$4="",$B5=""),0,SUMIF('DADOS BRUTOS'!$A$3:$A$500,$B5,'DADOS BRUTOS'!FW$3:FW$500)+IF($C5="",0,SUMIF('DADOS BRUTOS'!$A$3:$A$500,$C5,'DADOS BRUTOS'!FW$3:FW$500)))</f>
        <v/>
      </c>
      <c r="IX5" s="122">
        <f>IF(OR(IX$4="",$B5=""),0,SUMIF('DADOS BRUTOS'!$A$3:$A$500,$B5,'DADOS BRUTOS'!FX$3:FX$500)+IF($C5="",0,SUMIF('DADOS BRUTOS'!$A$3:$A$500,$C5,'DADOS BRUTOS'!FX$3:FX$500)))</f>
        <v/>
      </c>
      <c r="IY5" s="122">
        <f>IF(OR(IY$4="",$B5=""),0,SUMIF('DADOS BRUTOS'!$A$3:$A$500,$B5,'DADOS BRUTOS'!FY$3:FY$500)+IF($C5="",0,SUMIF('DADOS BRUTOS'!$A$3:$A$500,$C5,'DADOS BRUTOS'!FY$3:FY$500)))</f>
        <v/>
      </c>
      <c r="IZ5" s="122">
        <f>IF(OR(IZ$4="",$B5=""),0,SUMIF('DADOS BRUTOS'!$A$3:$A$500,$B5,'DADOS BRUTOS'!FZ$3:FZ$500)+IF($C5="",0,SUMIF('DADOS BRUTOS'!$A$3:$A$500,$C5,'DADOS BRUTOS'!FZ$3:FZ$500)))</f>
        <v/>
      </c>
      <c r="JA5" s="122">
        <f>IF(OR(JA$4="",$B5=""),0,SUMIF('DADOS BRUTOS'!$A$3:$A$500,$B5,'DADOS BRUTOS'!GA$3:GA$500)+IF($C5="",0,SUMIF('DADOS BRUTOS'!$A$3:$A$500,$C5,'DADOS BRUTOS'!GA$3:GA$500)))</f>
        <v/>
      </c>
      <c r="JB5" s="122">
        <f>IF(OR(JB$4="",$B5=""),0,SUMIF('DADOS BRUTOS'!$A$3:$A$500,$B5,'DADOS BRUTOS'!GB$3:GB$500)+IF($C5="",0,SUMIF('DADOS BRUTOS'!$A$3:$A$500,$C5,'DADOS BRUTOS'!GB$3:GB$500)))</f>
        <v/>
      </c>
      <c r="JC5" s="122">
        <f>IF(OR(JC$4="",$B5=""),0,SUMIF('DADOS BRUTOS'!$A$3:$A$500,$B5,'DADOS BRUTOS'!GC$3:GC$500)+IF($C5="",0,SUMIF('DADOS BRUTOS'!$A$3:$A$500,$C5,'DADOS BRUTOS'!GC$3:GC$500)))</f>
        <v/>
      </c>
      <c r="JD5" s="122">
        <f>IF(OR(JD$4="",$B5=""),0,SUMIF('DADOS BRUTOS'!$A$3:$A$500,$B5,'DADOS BRUTOS'!GD$3:GD$500)+IF($C5="",0,SUMIF('DADOS BRUTOS'!$A$3:$A$500,$C5,'DADOS BRUTOS'!GD$3:GD$500)))</f>
        <v/>
      </c>
      <c r="JE5" s="122">
        <f>IF(OR(JE$4="",$B5=""),0,SUMIF('DADOS BRUTOS'!$A$3:$A$500,$B5,'DADOS BRUTOS'!GE$3:GE$500)+IF($C5="",0,SUMIF('DADOS BRUTOS'!$A$3:$A$500,$C5,'DADOS BRUTOS'!GE$3:GE$500)))</f>
        <v/>
      </c>
      <c r="JF5" s="122">
        <f>IF(OR(JF$4="",$B5=""),0,SUMIF('DADOS BRUTOS'!$A$3:$A$500,$B5,'DADOS BRUTOS'!GF$3:GF$500)+IF($C5="",0,SUMIF('DADOS BRUTOS'!$A$3:$A$500,$C5,'DADOS BRUTOS'!GF$3:GF$500)))</f>
        <v/>
      </c>
      <c r="JG5" s="122">
        <f>IF(OR(JG$4="",$B5=""),0,SUMIF('DADOS BRUTOS'!$A$3:$A$500,$B5,'DADOS BRUTOS'!GG$3:GG$500)+IF($C5="",0,SUMIF('DADOS BRUTOS'!$A$3:$A$500,$C5,'DADOS BRUTOS'!GG$3:GG$500)))</f>
        <v/>
      </c>
      <c r="JH5" s="122">
        <f>IF(OR(JH$4="",$B5=""),0,SUMIF('DADOS BRUTOS'!$A$3:$A$500,$B5,'DADOS BRUTOS'!GH$3:GH$500)+IF($C5="",0,SUMIF('DADOS BRUTOS'!$A$3:$A$500,$C5,'DADOS BRUTOS'!GH$3:GH$500)))</f>
        <v/>
      </c>
      <c r="JI5" s="122">
        <f>IF(OR(JI$4="",$B5=""),0,SUMIF('DADOS BRUTOS'!$A$3:$A$500,$B5,'DADOS BRUTOS'!GI$3:GI$500)+IF($C5="",0,SUMIF('DADOS BRUTOS'!$A$3:$A$500,$C5,'DADOS BRUTOS'!GI$3:GI$500)))</f>
        <v/>
      </c>
      <c r="JJ5" s="122">
        <f>IF(OR(JJ$4="",$B5=""),0,SUMIF('DADOS BRUTOS'!$A$3:$A$500,$B5,'DADOS BRUTOS'!GJ$3:GJ$500)+IF($C5="",0,SUMIF('DADOS BRUTOS'!$A$3:$A$500,$C5,'DADOS BRUTOS'!GJ$3:GJ$500)))</f>
        <v/>
      </c>
      <c r="JK5" s="122">
        <f>IF(OR(JK$4="",$B5=""),0,SUMIF('DADOS BRUTOS'!$A$3:$A$500,$B5,'DADOS BRUTOS'!GK$3:GK$500)+IF($C5="",0,SUMIF('DADOS BRUTOS'!$A$3:$A$500,$C5,'DADOS BRUTOS'!GK$3:GK$500)))</f>
        <v/>
      </c>
      <c r="JL5" s="122">
        <f>IF(OR(JL$4="",$B5=""),0,SUMIF('DADOS BRUTOS'!$A$3:$A$500,$B5,'DADOS BRUTOS'!GL$3:GL$500)+IF($C5="",0,SUMIF('DADOS BRUTOS'!$A$3:$A$500,$C5,'DADOS BRUTOS'!GL$3:GL$500)))</f>
        <v/>
      </c>
      <c r="JM5" s="122">
        <f>IF(OR(JM$4="",$B5=""),0,SUMIF('DADOS BRUTOS'!$A$3:$A$500,$B5,'DADOS BRUTOS'!GM$3:GM$500)+IF($C5="",0,SUMIF('DADOS BRUTOS'!$A$3:$A$500,$C5,'DADOS BRUTOS'!GM$3:GM$500)))</f>
        <v/>
      </c>
      <c r="JN5" s="122">
        <f>IF(OR(JN$4="",$B5=""),0,SUMIF('DADOS BRUTOS'!$A$3:$A$500,$B5,'DADOS BRUTOS'!GN$3:GN$500)+IF($C5="",0,SUMIF('DADOS BRUTOS'!$A$3:$A$500,$C5,'DADOS BRUTOS'!GN$3:GN$500)))</f>
        <v/>
      </c>
      <c r="JO5" s="122">
        <f>IF(OR(JO$4="",$B5=""),0,SUMIF('DADOS BRUTOS'!$A$3:$A$500,$B5,'DADOS BRUTOS'!GO$3:GO$500)+IF($C5="",0,SUMIF('DADOS BRUTOS'!$A$3:$A$500,$C5,'DADOS BRUTOS'!GO$3:GO$500)))</f>
        <v/>
      </c>
      <c r="JP5" s="122">
        <f>IF(OR(JP$4="",$B5=""),0,SUMIF('DADOS BRUTOS'!$A$3:$A$500,$B5,'DADOS BRUTOS'!GP$3:GP$500)+IF($C5="",0,SUMIF('DADOS BRUTOS'!$A$3:$A$500,$C5,'DADOS BRUTOS'!GP$3:GP$500)))</f>
        <v/>
      </c>
      <c r="JQ5" s="122">
        <f>IF(OR(JQ$4="",$B5=""),0,SUMIF('DADOS BRUTOS'!$A$3:$A$500,$B5,'DADOS BRUTOS'!GQ$3:GQ$500)+IF($C5="",0,SUMIF('DADOS BRUTOS'!$A$3:$A$500,$C5,'DADOS BRUTOS'!GQ$3:GQ$500)))</f>
        <v/>
      </c>
      <c r="JR5" s="122">
        <f>IF(OR(JR$4="",$B5=""),0,SUMIF('DADOS BRUTOS'!$A$3:$A$500,$B5,'DADOS BRUTOS'!GR$3:GR$500)+IF($C5="",0,SUMIF('DADOS BRUTOS'!$A$3:$A$500,$C5,'DADOS BRUTOS'!GR$3:GR$500)))</f>
        <v/>
      </c>
      <c r="JS5" s="122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2">
        <f>IF(OR(CB$4="",$B6=""),0,SUMIF('DADOS BRUTOS'!$A$3:$A$500,$B6,'DADOS BRUTOS'!B$3:B$500)+IF($C6="",0,SUMIF('DADOS BRUTOS'!$A$3:$A$500,$C6,'DADOS BRUTOS'!B$3:B$500)))</f>
        <v/>
      </c>
      <c r="CC6" s="122">
        <f>IF(OR(CC$4="",$B6=""),0,SUMIF('DADOS BRUTOS'!$A$3:$A$500,$B6,'DADOS BRUTOS'!C$3:C$500)+IF($C6="",0,SUMIF('DADOS BRUTOS'!$A$3:$A$500,$C6,'DADOS BRUTOS'!C$3:C$500)))</f>
        <v/>
      </c>
      <c r="CD6" s="122">
        <f>IF(OR(CD$4="",$B6=""),0,SUMIF('DADOS BRUTOS'!$A$3:$A$500,$B6,'DADOS BRUTOS'!D$3:D$500)+IF($C6="",0,SUMIF('DADOS BRUTOS'!$A$3:$A$500,$C6,'DADOS BRUTOS'!D$3:D$500)))</f>
        <v/>
      </c>
      <c r="CE6" s="122">
        <f>IF(OR(CE$4="",$B6=""),0,SUMIF('DADOS BRUTOS'!$A$3:$A$500,$B6,'DADOS BRUTOS'!E$3:E$500)+IF($C6="",0,SUMIF('DADOS BRUTOS'!$A$3:$A$500,$C6,'DADOS BRUTOS'!E$3:E$500)))</f>
        <v/>
      </c>
      <c r="CF6" s="122">
        <f>IF(OR(CF$4="",$B6=""),0,SUMIF('DADOS BRUTOS'!$A$3:$A$500,$B6,'DADOS BRUTOS'!F$3:F$500)+IF($C6="",0,SUMIF('DADOS BRUTOS'!$A$3:$A$500,$C6,'DADOS BRUTOS'!F$3:F$500)))</f>
        <v/>
      </c>
      <c r="CG6" s="122">
        <f>IF(OR(CG$4="",$B6=""),0,SUMIF('DADOS BRUTOS'!$A$3:$A$500,$B6,'DADOS BRUTOS'!G$3:G$500)+IF($C6="",0,SUMIF('DADOS BRUTOS'!$A$3:$A$500,$C6,'DADOS BRUTOS'!G$3:G$500)))</f>
        <v/>
      </c>
      <c r="CH6" s="122">
        <f>IF(OR(CH$4="",$B6=""),0,SUMIF('DADOS BRUTOS'!$A$3:$A$500,$B6,'DADOS BRUTOS'!H$3:H$500)+IF($C6="",0,SUMIF('DADOS BRUTOS'!$A$3:$A$500,$C6,'DADOS BRUTOS'!H$3:H$500)))</f>
        <v/>
      </c>
      <c r="CI6" s="122">
        <f>IF(OR(CI$4="",$B6=""),0,SUMIF('DADOS BRUTOS'!$A$3:$A$500,$B6,'DADOS BRUTOS'!I$3:I$500)+IF($C6="",0,SUMIF('DADOS BRUTOS'!$A$3:$A$500,$C6,'DADOS BRUTOS'!I$3:I$500)))</f>
        <v/>
      </c>
      <c r="CJ6" s="122">
        <f>IF(OR(CJ$4="",$B6=""),0,SUMIF('DADOS BRUTOS'!$A$3:$A$500,$B6,'DADOS BRUTOS'!J$3:J$500)+IF($C6="",0,SUMIF('DADOS BRUTOS'!$A$3:$A$500,$C6,'DADOS BRUTOS'!J$3:J$500)))</f>
        <v/>
      </c>
      <c r="CK6" s="122">
        <f>IF(OR(CK$4="",$B6=""),0,SUMIF('DADOS BRUTOS'!$A$3:$A$500,$B6,'DADOS BRUTOS'!K$3:K$500)+IF($C6="",0,SUMIF('DADOS BRUTOS'!$A$3:$A$500,$C6,'DADOS BRUTOS'!K$3:K$500)))</f>
        <v/>
      </c>
      <c r="CL6" s="122">
        <f>IF(OR(CL$4="",$B6=""),0,SUMIF('DADOS BRUTOS'!$A$3:$A$500,$B6,'DADOS BRUTOS'!L$3:L$500)+IF($C6="",0,SUMIF('DADOS BRUTOS'!$A$3:$A$500,$C6,'DADOS BRUTOS'!L$3:L$500)))</f>
        <v/>
      </c>
      <c r="CM6" s="122">
        <f>IF(OR(CM$4="",$B6=""),0,SUMIF('DADOS BRUTOS'!$A$3:$A$500,$B6,'DADOS BRUTOS'!M$3:M$500)+IF($C6="",0,SUMIF('DADOS BRUTOS'!$A$3:$A$500,$C6,'DADOS BRUTOS'!M$3:M$500)))</f>
        <v/>
      </c>
      <c r="CN6" s="122">
        <f>IF(OR(CN$4="",$B6=""),0,SUMIF('DADOS BRUTOS'!$A$3:$A$500,$B6,'DADOS BRUTOS'!N$3:N$500)+IF($C6="",0,SUMIF('DADOS BRUTOS'!$A$3:$A$500,$C6,'DADOS BRUTOS'!N$3:N$500)))</f>
        <v/>
      </c>
      <c r="CO6" s="122">
        <f>IF(OR(CO$4="",$B6=""),0,SUMIF('DADOS BRUTOS'!$A$3:$A$500,$B6,'DADOS BRUTOS'!O$3:O$500)+IF($C6="",0,SUMIF('DADOS BRUTOS'!$A$3:$A$500,$C6,'DADOS BRUTOS'!O$3:O$500)))</f>
        <v/>
      </c>
      <c r="CP6" s="122">
        <f>IF(OR(CP$4="",$B6=""),0,SUMIF('DADOS BRUTOS'!$A$3:$A$500,$B6,'DADOS BRUTOS'!P$3:P$500)+IF($C6="",0,SUMIF('DADOS BRUTOS'!$A$3:$A$500,$C6,'DADOS BRUTOS'!P$3:P$500)))</f>
        <v/>
      </c>
      <c r="CQ6" s="122">
        <f>IF(OR(CQ$4="",$B6=""),0,SUMIF('DADOS BRUTOS'!$A$3:$A$500,$B6,'DADOS BRUTOS'!Q$3:Q$500)+IF($C6="",0,SUMIF('DADOS BRUTOS'!$A$3:$A$500,$C6,'DADOS BRUTOS'!Q$3:Q$500)))</f>
        <v/>
      </c>
      <c r="CR6" s="122">
        <f>IF(OR(CR$4="",$B6=""),0,SUMIF('DADOS BRUTOS'!$A$3:$A$500,$B6,'DADOS BRUTOS'!R$3:R$500)+IF($C6="",0,SUMIF('DADOS BRUTOS'!$A$3:$A$500,$C6,'DADOS BRUTOS'!R$3:R$500)))</f>
        <v/>
      </c>
      <c r="CS6" s="122">
        <f>IF(OR(CS$4="",$B6=""),0,SUMIF('DADOS BRUTOS'!$A$3:$A$500,$B6,'DADOS BRUTOS'!S$3:S$500)+IF($C6="",0,SUMIF('DADOS BRUTOS'!$A$3:$A$500,$C6,'DADOS BRUTOS'!S$3:S$500)))</f>
        <v/>
      </c>
      <c r="CT6" s="122">
        <f>IF(OR(CT$4="",$B6=""),0,SUMIF('DADOS BRUTOS'!$A$3:$A$500,$B6,'DADOS BRUTOS'!T$3:T$500)+IF($C6="",0,SUMIF('DADOS BRUTOS'!$A$3:$A$500,$C6,'DADOS BRUTOS'!T$3:T$500)))</f>
        <v/>
      </c>
      <c r="CU6" s="122">
        <f>IF(OR(CU$4="",$B6=""),0,SUMIF('DADOS BRUTOS'!$A$3:$A$500,$B6,'DADOS BRUTOS'!U$3:U$500)+IF($C6="",0,SUMIF('DADOS BRUTOS'!$A$3:$A$500,$C6,'DADOS BRUTOS'!U$3:U$500)))</f>
        <v/>
      </c>
      <c r="CV6" s="122">
        <f>IF(OR(CV$4="",$B6=""),0,SUMIF('DADOS BRUTOS'!$A$3:$A$500,$B6,'DADOS BRUTOS'!V$3:V$500)+IF($C6="",0,SUMIF('DADOS BRUTOS'!$A$3:$A$500,$C6,'DADOS BRUTOS'!V$3:V$500)))</f>
        <v/>
      </c>
      <c r="CW6" s="122">
        <f>IF(OR(CW$4="",$B6=""),0,SUMIF('DADOS BRUTOS'!$A$3:$A$500,$B6,'DADOS BRUTOS'!W$3:W$500)+IF($C6="",0,SUMIF('DADOS BRUTOS'!$A$3:$A$500,$C6,'DADOS BRUTOS'!W$3:W$500)))</f>
        <v/>
      </c>
      <c r="CX6" s="122">
        <f>IF(OR(CX$4="",$B6=""),0,SUMIF('DADOS BRUTOS'!$A$3:$A$500,$B6,'DADOS BRUTOS'!X$3:X$500)+IF($C6="",0,SUMIF('DADOS BRUTOS'!$A$3:$A$500,$C6,'DADOS BRUTOS'!X$3:X$500)))</f>
        <v/>
      </c>
      <c r="CY6" s="122">
        <f>IF(OR(CY$4="",$B6=""),0,SUMIF('DADOS BRUTOS'!$A$3:$A$500,$B6,'DADOS BRUTOS'!Y$3:Y$500)+IF($C6="",0,SUMIF('DADOS BRUTOS'!$A$3:$A$500,$C6,'DADOS BRUTOS'!Y$3:Y$500)))</f>
        <v/>
      </c>
      <c r="CZ6" s="122">
        <f>IF(OR(CZ$4="",$B6=""),0,SUMIF('DADOS BRUTOS'!$A$3:$A$500,$B6,'DADOS BRUTOS'!Z$3:Z$500)+IF($C6="",0,SUMIF('DADOS BRUTOS'!$A$3:$A$500,$C6,'DADOS BRUTOS'!Z$3:Z$500)))</f>
        <v/>
      </c>
      <c r="DA6" s="122">
        <f>IF(OR(DA$4="",$B6=""),0,SUMIF('DADOS BRUTOS'!$A$3:$A$500,$B6,'DADOS BRUTOS'!AA$3:AA$500)+IF($C6="",0,SUMIF('DADOS BRUTOS'!$A$3:$A$500,$C6,'DADOS BRUTOS'!AA$3:AA$500)))</f>
        <v/>
      </c>
      <c r="DB6" s="122">
        <f>IF(OR(DB$4="",$B6=""),0,SUMIF('DADOS BRUTOS'!$A$3:$A$500,$B6,'DADOS BRUTOS'!AB$3:AB$500)+IF($C6="",0,SUMIF('DADOS BRUTOS'!$A$3:$A$500,$C6,'DADOS BRUTOS'!AB$3:AB$500)))</f>
        <v/>
      </c>
      <c r="DC6" s="122">
        <f>IF(OR(DC$4="",$B6=""),0,SUMIF('DADOS BRUTOS'!$A$3:$A$500,$B6,'DADOS BRUTOS'!AC$3:AC$500)+IF($C6="",0,SUMIF('DADOS BRUTOS'!$A$3:$A$500,$C6,'DADOS BRUTOS'!AC$3:AC$500)))</f>
        <v/>
      </c>
      <c r="DD6" s="122">
        <f>IF(OR(DD$4="",$B6=""),0,SUMIF('DADOS BRUTOS'!$A$3:$A$500,$B6,'DADOS BRUTOS'!AD$3:AD$500)+IF($C6="",0,SUMIF('DADOS BRUTOS'!$A$3:$A$500,$C6,'DADOS BRUTOS'!AD$3:AD$500)))</f>
        <v/>
      </c>
      <c r="DE6" s="122">
        <f>IF(OR(DE$4="",$B6=""),0,SUMIF('DADOS BRUTOS'!$A$3:$A$500,$B6,'DADOS BRUTOS'!AE$3:AE$500)+IF($C6="",0,SUMIF('DADOS BRUTOS'!$A$3:$A$500,$C6,'DADOS BRUTOS'!AE$3:AE$500)))</f>
        <v/>
      </c>
      <c r="DF6" s="122">
        <f>IF(OR(DF$4="",$B6=""),0,SUMIF('DADOS BRUTOS'!$A$3:$A$500,$B6,'DADOS BRUTOS'!AF$3:AF$500)+IF($C6="",0,SUMIF('DADOS BRUTOS'!$A$3:$A$500,$C6,'DADOS BRUTOS'!AF$3:AF$500)))</f>
        <v/>
      </c>
      <c r="DG6" s="122">
        <f>IF(OR(DG$4="",$B6=""),0,SUMIF('DADOS BRUTOS'!$A$3:$A$500,$B6,'DADOS BRUTOS'!AG$3:AG$500)+IF($C6="",0,SUMIF('DADOS BRUTOS'!$A$3:$A$500,$C6,'DADOS BRUTOS'!AG$3:AG$500)))</f>
        <v/>
      </c>
      <c r="DH6" s="122">
        <f>IF(OR(DH$4="",$B6=""),0,SUMIF('DADOS BRUTOS'!$A$3:$A$500,$B6,'DADOS BRUTOS'!AH$3:AH$500)+IF($C6="",0,SUMIF('DADOS BRUTOS'!$A$3:$A$500,$C6,'DADOS BRUTOS'!AH$3:AH$500)))</f>
        <v/>
      </c>
      <c r="DI6" s="122">
        <f>IF(OR(DI$4="",$B6=""),0,SUMIF('DADOS BRUTOS'!$A$3:$A$500,$B6,'DADOS BRUTOS'!AI$3:AI$500)+IF($C6="",0,SUMIF('DADOS BRUTOS'!$A$3:$A$500,$C6,'DADOS BRUTOS'!AI$3:AI$500)))</f>
        <v/>
      </c>
      <c r="DJ6" s="122">
        <f>IF(OR(DJ$4="",$B6=""),0,SUMIF('DADOS BRUTOS'!$A$3:$A$500,$B6,'DADOS BRUTOS'!AJ$3:AJ$500)+IF($C6="",0,SUMIF('DADOS BRUTOS'!$A$3:$A$500,$C6,'DADOS BRUTOS'!AJ$3:AJ$500)))</f>
        <v/>
      </c>
      <c r="DK6" s="122">
        <f>IF(OR(DK$4="",$B6=""),0,SUMIF('DADOS BRUTOS'!$A$3:$A$500,$B6,'DADOS BRUTOS'!AK$3:AK$500)+IF($C6="",0,SUMIF('DADOS BRUTOS'!$A$3:$A$500,$C6,'DADOS BRUTOS'!AK$3:AK$500)))</f>
        <v/>
      </c>
      <c r="DL6" s="122">
        <f>IF(OR(DL$4="",$B6=""),0,SUMIF('DADOS BRUTOS'!$A$3:$A$500,$B6,'DADOS BRUTOS'!AL$3:AL$500)+IF($C6="",0,SUMIF('DADOS BRUTOS'!$A$3:$A$500,$C6,'DADOS BRUTOS'!AL$3:AL$500)))</f>
        <v/>
      </c>
      <c r="DM6" s="122">
        <f>IF(OR(DM$4="",$B6=""),0,SUMIF('DADOS BRUTOS'!$A$3:$A$500,$B6,'DADOS BRUTOS'!AM$3:AM$500)+IF($C6="",0,SUMIF('DADOS BRUTOS'!$A$3:$A$500,$C6,'DADOS BRUTOS'!AM$3:AM$500)))</f>
        <v/>
      </c>
      <c r="DN6" s="122">
        <f>IF(OR(DN$4="",$B6=""),0,SUMIF('DADOS BRUTOS'!$A$3:$A$500,$B6,'DADOS BRUTOS'!AN$3:AN$500)+IF($C6="",0,SUMIF('DADOS BRUTOS'!$A$3:$A$500,$C6,'DADOS BRUTOS'!AN$3:AN$500)))</f>
        <v/>
      </c>
      <c r="DO6" s="122">
        <f>IF(OR(DO$4="",$B6=""),0,SUMIF('DADOS BRUTOS'!$A$3:$A$500,$B6,'DADOS BRUTOS'!AO$3:AO$500)+IF($C6="",0,SUMIF('DADOS BRUTOS'!$A$3:$A$500,$C6,'DADOS BRUTOS'!AO$3:AO$500)))</f>
        <v/>
      </c>
      <c r="DP6" s="122">
        <f>IF(OR(DP$4="",$B6=""),0,SUMIF('DADOS BRUTOS'!$A$3:$A$500,$B6,'DADOS BRUTOS'!AP$3:AP$500)+IF($C6="",0,SUMIF('DADOS BRUTOS'!$A$3:$A$500,$C6,'DADOS BRUTOS'!AP$3:AP$500)))</f>
        <v/>
      </c>
      <c r="DQ6" s="122">
        <f>IF(OR(DQ$4="",$B6=""),0,SUMIF('DADOS BRUTOS'!$A$3:$A$500,$B6,'DADOS BRUTOS'!AQ$3:AQ$500)+IF($C6="",0,SUMIF('DADOS BRUTOS'!$A$3:$A$500,$C6,'DADOS BRUTOS'!AQ$3:AQ$500)))</f>
        <v/>
      </c>
      <c r="DR6" s="122">
        <f>IF(OR(DR$4="",$B6=""),0,SUMIF('DADOS BRUTOS'!$A$3:$A$500,$B6,'DADOS BRUTOS'!AR$3:AR$500)+IF($C6="",0,SUMIF('DADOS BRUTOS'!$A$3:$A$500,$C6,'DADOS BRUTOS'!AR$3:AR$500)))</f>
        <v/>
      </c>
      <c r="DS6" s="122">
        <f>IF(OR(DS$4="",$B6=""),0,SUMIF('DADOS BRUTOS'!$A$3:$A$500,$B6,'DADOS BRUTOS'!AS$3:AS$500)+IF($C6="",0,SUMIF('DADOS BRUTOS'!$A$3:$A$500,$C6,'DADOS BRUTOS'!AS$3:AS$500)))</f>
        <v/>
      </c>
      <c r="DT6" s="122">
        <f>IF(OR(DT$4="",$B6=""),0,SUMIF('DADOS BRUTOS'!$A$3:$A$500,$B6,'DADOS BRUTOS'!AT$3:AT$500)+IF($C6="",0,SUMIF('DADOS BRUTOS'!$A$3:$A$500,$C6,'DADOS BRUTOS'!AT$3:AT$500)))</f>
        <v/>
      </c>
      <c r="DU6" s="122">
        <f>IF(OR(DU$4="",$B6=""),0,SUMIF('DADOS BRUTOS'!$A$3:$A$500,$B6,'DADOS BRUTOS'!AU$3:AU$500)+IF($C6="",0,SUMIF('DADOS BRUTOS'!$A$3:$A$500,$C6,'DADOS BRUTOS'!AU$3:AU$500)))</f>
        <v/>
      </c>
      <c r="DV6" s="122">
        <f>IF(OR(DV$4="",$B6=""),0,SUMIF('DADOS BRUTOS'!$A$3:$A$500,$B6,'DADOS BRUTOS'!AV$3:AV$500)+IF($C6="",0,SUMIF('DADOS BRUTOS'!$A$3:$A$500,$C6,'DADOS BRUTOS'!AV$3:AV$500)))</f>
        <v/>
      </c>
      <c r="DW6" s="122">
        <f>IF(OR(DW$4="",$B6=""),0,SUMIF('DADOS BRUTOS'!$A$3:$A$500,$B6,'DADOS BRUTOS'!AW$3:AW$500)+IF($C6="",0,SUMIF('DADOS BRUTOS'!$A$3:$A$500,$C6,'DADOS BRUTOS'!AW$3:AW$500)))</f>
        <v/>
      </c>
      <c r="DX6" s="122">
        <f>IF(OR(DX$4="",$B6=""),0,SUMIF('DADOS BRUTOS'!$A$3:$A$500,$B6,'DADOS BRUTOS'!AX$3:AX$500)+IF($C6="",0,SUMIF('DADOS BRUTOS'!$A$3:$A$500,$C6,'DADOS BRUTOS'!AX$3:AX$500)))</f>
        <v/>
      </c>
      <c r="DY6" s="122">
        <f>IF(OR(DY$4="",$B6=""),0,SUMIF('DADOS BRUTOS'!$A$3:$A$500,$B6,'DADOS BRUTOS'!AY$3:AY$500)+IF($C6="",0,SUMIF('DADOS BRUTOS'!$A$3:$A$500,$C6,'DADOS BRUTOS'!AY$3:AY$500)))</f>
        <v/>
      </c>
      <c r="DZ6" s="122">
        <f>IF(OR(DZ$4="",$B6=""),0,SUMIF('DADOS BRUTOS'!$A$3:$A$500,$B6,'DADOS BRUTOS'!AZ$3:AZ$500)+IF($C6="",0,SUMIF('DADOS BRUTOS'!$A$3:$A$500,$C6,'DADOS BRUTOS'!AZ$3:AZ$500)))</f>
        <v/>
      </c>
      <c r="EA6" s="122">
        <f>IF(OR(EA$4="",$B6=""),0,SUMIF('DADOS BRUTOS'!$A$3:$A$500,$B6,'DADOS BRUTOS'!BA$3:BA$500)+IF($C6="",0,SUMIF('DADOS BRUTOS'!$A$3:$A$500,$C6,'DADOS BRUTOS'!BA$3:BA$500)))</f>
        <v/>
      </c>
      <c r="EB6" s="122">
        <f>IF(OR(EB$4="",$B6=""),0,SUMIF('DADOS BRUTOS'!$A$3:$A$500,$B6,'DADOS BRUTOS'!BB$3:BB$500)+IF($C6="",0,SUMIF('DADOS BRUTOS'!$A$3:$A$500,$C6,'DADOS BRUTOS'!BB$3:BB$500)))</f>
        <v/>
      </c>
      <c r="EC6" s="122">
        <f>IF(OR(EC$4="",$B6=""),0,SUMIF('DADOS BRUTOS'!$A$3:$A$500,$B6,'DADOS BRUTOS'!BC$3:BC$500)+IF($C6="",0,SUMIF('DADOS BRUTOS'!$A$3:$A$500,$C6,'DADOS BRUTOS'!BC$3:BC$500)))</f>
        <v/>
      </c>
      <c r="ED6" s="122">
        <f>IF(OR(ED$4="",$B6=""),0,SUMIF('DADOS BRUTOS'!$A$3:$A$500,$B6,'DADOS BRUTOS'!BD$3:BD$500)+IF($C6="",0,SUMIF('DADOS BRUTOS'!$A$3:$A$500,$C6,'DADOS BRUTOS'!BD$3:BD$500)))</f>
        <v/>
      </c>
      <c r="EE6" s="122">
        <f>IF(OR(EE$4="",$B6=""),0,SUMIF('DADOS BRUTOS'!$A$3:$A$500,$B6,'DADOS BRUTOS'!BE$3:BE$500)+IF($C6="",0,SUMIF('DADOS BRUTOS'!$A$3:$A$500,$C6,'DADOS BRUTOS'!BE$3:BE$500)))</f>
        <v/>
      </c>
      <c r="EF6" s="122">
        <f>IF(OR(EF$4="",$B6=""),0,SUMIF('DADOS BRUTOS'!$A$3:$A$500,$B6,'DADOS BRUTOS'!BF$3:BF$500)+IF($C6="",0,SUMIF('DADOS BRUTOS'!$A$3:$A$500,$C6,'DADOS BRUTOS'!BF$3:BF$500)))</f>
        <v/>
      </c>
      <c r="EG6" s="122">
        <f>IF(OR(EG$4="",$B6=""),0,SUMIF('DADOS BRUTOS'!$A$3:$A$500,$B6,'DADOS BRUTOS'!BG$3:BG$500)+IF($C6="",0,SUMIF('DADOS BRUTOS'!$A$3:$A$500,$C6,'DADOS BRUTOS'!BG$3:BG$500)))</f>
        <v/>
      </c>
      <c r="EH6" s="122">
        <f>IF(OR(EH$4="",$B6=""),0,SUMIF('DADOS BRUTOS'!$A$3:$A$500,$B6,'DADOS BRUTOS'!BH$3:BH$500)+IF($C6="",0,SUMIF('DADOS BRUTOS'!$A$3:$A$500,$C6,'DADOS BRUTOS'!BH$3:BH$500)))</f>
        <v/>
      </c>
      <c r="EI6" s="122">
        <f>IF(OR(EI$4="",$B6=""),0,SUMIF('DADOS BRUTOS'!$A$3:$A$500,$B6,'DADOS BRUTOS'!BI$3:BI$500)+IF($C6="",0,SUMIF('DADOS BRUTOS'!$A$3:$A$500,$C6,'DADOS BRUTOS'!BI$3:BI$500)))</f>
        <v/>
      </c>
      <c r="EJ6" s="122">
        <f>IF(OR(EJ$4="",$B6=""),0,SUMIF('DADOS BRUTOS'!$A$3:$A$500,$B6,'DADOS BRUTOS'!BJ$3:BJ$500)+IF($C6="",0,SUMIF('DADOS BRUTOS'!$A$3:$A$500,$C6,'DADOS BRUTOS'!BJ$3:BJ$500)))</f>
        <v/>
      </c>
      <c r="EK6" s="122">
        <f>IF(OR(EK$4="",$B6=""),0,SUMIF('DADOS BRUTOS'!$A$3:$A$500,$B6,'DADOS BRUTOS'!BK$3:BK$500)+IF($C6="",0,SUMIF('DADOS BRUTOS'!$A$3:$A$500,$C6,'DADOS BRUTOS'!BK$3:BK$500)))</f>
        <v/>
      </c>
      <c r="EL6" s="122">
        <f>IF(OR(EL$4="",$B6=""),0,SUMIF('DADOS BRUTOS'!$A$3:$A$500,$B6,'DADOS BRUTOS'!BL$3:BL$500)+IF($C6="",0,SUMIF('DADOS BRUTOS'!$A$3:$A$500,$C6,'DADOS BRUTOS'!BL$3:BL$500)))</f>
        <v/>
      </c>
      <c r="EM6" s="122">
        <f>IF(OR(EM$4="",$B6=""),0,SUMIF('DADOS BRUTOS'!$A$3:$A$500,$B6,'DADOS BRUTOS'!BM$3:BM$500)+IF($C6="",0,SUMIF('DADOS BRUTOS'!$A$3:$A$500,$C6,'DADOS BRUTOS'!BM$3:BM$500)))</f>
        <v/>
      </c>
      <c r="EN6" s="122">
        <f>IF(OR(EN$4="",$B6=""),0,SUMIF('DADOS BRUTOS'!$A$3:$A$500,$B6,'DADOS BRUTOS'!BN$3:BN$500)+IF($C6="",0,SUMIF('DADOS BRUTOS'!$A$3:$A$500,$C6,'DADOS BRUTOS'!BN$3:BN$500)))</f>
        <v/>
      </c>
      <c r="EO6" s="122">
        <f>IF(OR(EO$4="",$B6=""),0,SUMIF('DADOS BRUTOS'!$A$3:$A$500,$B6,'DADOS BRUTOS'!BO$3:BO$500)+IF($C6="",0,SUMIF('DADOS BRUTOS'!$A$3:$A$500,$C6,'DADOS BRUTOS'!BO$3:BO$500)))</f>
        <v/>
      </c>
      <c r="EP6" s="122">
        <f>IF(OR(EP$4="",$B6=""),0,SUMIF('DADOS BRUTOS'!$A$3:$A$500,$B6,'DADOS BRUTOS'!BP$3:BP$500)+IF($C6="",0,SUMIF('DADOS BRUTOS'!$A$3:$A$500,$C6,'DADOS BRUTOS'!BP$3:BP$500)))</f>
        <v/>
      </c>
      <c r="EQ6" s="122">
        <f>IF(OR(EQ$4="",$B6=""),0,SUMIF('DADOS BRUTOS'!$A$3:$A$500,$B6,'DADOS BRUTOS'!BQ$3:BQ$500)+IF($C6="",0,SUMIF('DADOS BRUTOS'!$A$3:$A$500,$C6,'DADOS BRUTOS'!BQ$3:BQ$500)))</f>
        <v/>
      </c>
      <c r="ER6" s="122">
        <f>IF(OR(ER$4="",$B6=""),0,SUMIF('DADOS BRUTOS'!$A$3:$A$500,$B6,'DADOS BRUTOS'!BR$3:BR$500)+IF($C6="",0,SUMIF('DADOS BRUTOS'!$A$3:$A$500,$C6,'DADOS BRUTOS'!BR$3:BR$500)))</f>
        <v/>
      </c>
      <c r="ES6" s="122">
        <f>IF(OR(ES$4="",$B6=""),0,SUMIF('DADOS BRUTOS'!$A$3:$A$500,$B6,'DADOS BRUTOS'!BS$3:BS$500)+IF($C6="",0,SUMIF('DADOS BRUTOS'!$A$3:$A$500,$C6,'DADOS BRUTOS'!BS$3:BS$500)))</f>
        <v/>
      </c>
      <c r="ET6" s="122">
        <f>IF(OR(ET$4="",$B6=""),0,SUMIF('DADOS BRUTOS'!$A$3:$A$500,$B6,'DADOS BRUTOS'!BT$3:BT$500)+IF($C6="",0,SUMIF('DADOS BRUTOS'!$A$3:$A$500,$C6,'DADOS BRUTOS'!BT$3:BT$500)))</f>
        <v/>
      </c>
      <c r="EU6" s="122">
        <f>IF(OR(EU$4="",$B6=""),0,SUMIF('DADOS BRUTOS'!$A$3:$A$500,$B6,'DADOS BRUTOS'!BU$3:BU$500)+IF($C6="",0,SUMIF('DADOS BRUTOS'!$A$3:$A$500,$C6,'DADOS BRUTOS'!BU$3:BU$500)))</f>
        <v/>
      </c>
      <c r="EV6" s="122">
        <f>IF(OR(EV$4="",$B6=""),0,SUMIF('DADOS BRUTOS'!$A$3:$A$500,$B6,'DADOS BRUTOS'!BV$3:BV$500)+IF($C6="",0,SUMIF('DADOS BRUTOS'!$A$3:$A$500,$C6,'DADOS BRUTOS'!BV$3:BV$500)))</f>
        <v/>
      </c>
      <c r="EW6" s="122">
        <f>IF(OR(EW$4="",$B6=""),0,SUMIF('DADOS BRUTOS'!$A$3:$A$500,$B6,'DADOS BRUTOS'!BW$3:BW$500)+IF($C6="",0,SUMIF('DADOS BRUTOS'!$A$3:$A$500,$C6,'DADOS BRUTOS'!BW$3:BW$500)))</f>
        <v/>
      </c>
      <c r="EX6" s="122">
        <f>IF(OR(EX$4="",$B6=""),0,SUMIF('DADOS BRUTOS'!$A$3:$A$500,$B6,'DADOS BRUTOS'!BX$3:BX$500)+IF($C6="",0,SUMIF('DADOS BRUTOS'!$A$3:$A$500,$C6,'DADOS BRUTOS'!BX$3:BX$500)))</f>
        <v/>
      </c>
      <c r="EY6" s="122">
        <f>IF(OR(EY$4="",$B6=""),0,SUMIF('DADOS BRUTOS'!$A$3:$A$500,$B6,'DADOS BRUTOS'!BY$3:BY$500)+IF($C6="",0,SUMIF('DADOS BRUTOS'!$A$3:$A$500,$C6,'DADOS BRUTOS'!BY$3:BY$500)))</f>
        <v/>
      </c>
      <c r="EZ6" s="122">
        <f>IF(OR(EZ$4="",$B6=""),0,SUMIF('DADOS BRUTOS'!$A$3:$A$500,$B6,'DADOS BRUTOS'!BZ$3:BZ$500)+IF($C6="",0,SUMIF('DADOS BRUTOS'!$A$3:$A$500,$C6,'DADOS BRUTOS'!BZ$3:BZ$500)))</f>
        <v/>
      </c>
      <c r="FA6" s="122">
        <f>IF(OR(FA$4="",$B6=""),0,SUMIF('DADOS BRUTOS'!$A$3:$A$500,$B6,'DADOS BRUTOS'!CA$3:CA$500)+IF($C6="",0,SUMIF('DADOS BRUTOS'!$A$3:$A$500,$C6,'DADOS BRUTOS'!CA$3:CA$500)))</f>
        <v/>
      </c>
      <c r="FB6" s="122">
        <f>IF(OR(FB$4="",$B6=""),0,SUMIF('DADOS BRUTOS'!$A$3:$A$500,$B6,'DADOS BRUTOS'!CB$3:CB$500)+IF($C6="",0,SUMIF('DADOS BRUTOS'!$A$3:$A$500,$C6,'DADOS BRUTOS'!CB$3:CB$500)))</f>
        <v/>
      </c>
      <c r="FC6" s="122">
        <f>IF(OR(FC$4="",$B6=""),0,SUMIF('DADOS BRUTOS'!$A$3:$A$500,$B6,'DADOS BRUTOS'!CC$3:CC$500)+IF($C6="",0,SUMIF('DADOS BRUTOS'!$A$3:$A$500,$C6,'DADOS BRUTOS'!CC$3:CC$500)))</f>
        <v/>
      </c>
      <c r="FD6" s="122">
        <f>IF(OR(FD$4="",$B6=""),0,SUMIF('DADOS BRUTOS'!$A$3:$A$500,$B6,'DADOS BRUTOS'!CD$3:CD$500)+IF($C6="",0,SUMIF('DADOS BRUTOS'!$A$3:$A$500,$C6,'DADOS BRUTOS'!CD$3:CD$500)))</f>
        <v/>
      </c>
      <c r="FE6" s="122">
        <f>IF(OR(FE$4="",$B6=""),0,SUMIF('DADOS BRUTOS'!$A$3:$A$500,$B6,'DADOS BRUTOS'!CE$3:CE$500)+IF($C6="",0,SUMIF('DADOS BRUTOS'!$A$3:$A$500,$C6,'DADOS BRUTOS'!CE$3:CE$500)))</f>
        <v/>
      </c>
      <c r="FF6" s="122">
        <f>IF(OR(FF$4="",$B6=""),0,SUMIF('DADOS BRUTOS'!$A$3:$A$500,$B6,'DADOS BRUTOS'!CF$3:CF$500)+IF($C6="",0,SUMIF('DADOS BRUTOS'!$A$3:$A$500,$C6,'DADOS BRUTOS'!CF$3:CF$500)))</f>
        <v/>
      </c>
      <c r="FG6" s="122">
        <f>IF(OR(FG$4="",$B6=""),0,SUMIF('DADOS BRUTOS'!$A$3:$A$500,$B6,'DADOS BRUTOS'!CG$3:CG$500)+IF($C6="",0,SUMIF('DADOS BRUTOS'!$A$3:$A$500,$C6,'DADOS BRUTOS'!CG$3:CG$500)))</f>
        <v/>
      </c>
      <c r="FH6" s="122">
        <f>IF(OR(FH$4="",$B6=""),0,SUMIF('DADOS BRUTOS'!$A$3:$A$500,$B6,'DADOS BRUTOS'!CH$3:CH$500)+IF($C6="",0,SUMIF('DADOS BRUTOS'!$A$3:$A$500,$C6,'DADOS BRUTOS'!CH$3:CH$500)))</f>
        <v/>
      </c>
      <c r="FI6" s="122">
        <f>IF(OR(FI$4="",$B6=""),0,SUMIF('DADOS BRUTOS'!$A$3:$A$500,$B6,'DADOS BRUTOS'!CI$3:CI$500)+IF($C6="",0,SUMIF('DADOS BRUTOS'!$A$3:$A$500,$C6,'DADOS BRUTOS'!CI$3:CI$500)))</f>
        <v/>
      </c>
      <c r="FJ6" s="122">
        <f>IF(OR(FJ$4="",$B6=""),0,SUMIF('DADOS BRUTOS'!$A$3:$A$500,$B6,'DADOS BRUTOS'!CJ$3:CJ$500)+IF($C6="",0,SUMIF('DADOS BRUTOS'!$A$3:$A$500,$C6,'DADOS BRUTOS'!CJ$3:CJ$500)))</f>
        <v/>
      </c>
      <c r="FK6" s="122">
        <f>IF(OR(FK$4="",$B6=""),0,SUMIF('DADOS BRUTOS'!$A$3:$A$500,$B6,'DADOS BRUTOS'!CK$3:CK$500)+IF($C6="",0,SUMIF('DADOS BRUTOS'!$A$3:$A$500,$C6,'DADOS BRUTOS'!CK$3:CK$500)))</f>
        <v/>
      </c>
      <c r="FL6" s="122">
        <f>IF(OR(FL$4="",$B6=""),0,SUMIF('DADOS BRUTOS'!$A$3:$A$500,$B6,'DADOS BRUTOS'!CL$3:CL$500)+IF($C6="",0,SUMIF('DADOS BRUTOS'!$A$3:$A$500,$C6,'DADOS BRUTOS'!CL$3:CL$500)))</f>
        <v/>
      </c>
      <c r="FM6" s="122">
        <f>IF(OR(FM$4="",$B6=""),0,SUMIF('DADOS BRUTOS'!$A$3:$A$500,$B6,'DADOS BRUTOS'!CM$3:CM$500)+IF($C6="",0,SUMIF('DADOS BRUTOS'!$A$3:$A$500,$C6,'DADOS BRUTOS'!CM$3:CM$500)))</f>
        <v/>
      </c>
      <c r="FN6" s="122">
        <f>IF(OR(FN$4="",$B6=""),0,SUMIF('DADOS BRUTOS'!$A$3:$A$500,$B6,'DADOS BRUTOS'!CN$3:CN$500)+IF($C6="",0,SUMIF('DADOS BRUTOS'!$A$3:$A$500,$C6,'DADOS BRUTOS'!CN$3:CN$500)))</f>
        <v/>
      </c>
      <c r="FO6" s="122">
        <f>IF(OR(FO$4="",$B6=""),0,SUMIF('DADOS BRUTOS'!$A$3:$A$500,$B6,'DADOS BRUTOS'!CO$3:CO$500)+IF($C6="",0,SUMIF('DADOS BRUTOS'!$A$3:$A$500,$C6,'DADOS BRUTOS'!CO$3:CO$500)))</f>
        <v/>
      </c>
      <c r="FP6" s="122">
        <f>IF(OR(FP$4="",$B6=""),0,SUMIF('DADOS BRUTOS'!$A$3:$A$500,$B6,'DADOS BRUTOS'!CP$3:CP$500)+IF($C6="",0,SUMIF('DADOS BRUTOS'!$A$3:$A$500,$C6,'DADOS BRUTOS'!CP$3:CP$500)))</f>
        <v/>
      </c>
      <c r="FQ6" s="122">
        <f>IF(OR(FQ$4="",$B6=""),0,SUMIF('DADOS BRUTOS'!$A$3:$A$500,$B6,'DADOS BRUTOS'!CQ$3:CQ$500)+IF($C6="",0,SUMIF('DADOS BRUTOS'!$A$3:$A$500,$C6,'DADOS BRUTOS'!CQ$3:CQ$500)))</f>
        <v/>
      </c>
      <c r="FR6" s="122">
        <f>IF(OR(FR$4="",$B6=""),0,SUMIF('DADOS BRUTOS'!$A$3:$A$500,$B6,'DADOS BRUTOS'!CR$3:CR$500)+IF($C6="",0,SUMIF('DADOS BRUTOS'!$A$3:$A$500,$C6,'DADOS BRUTOS'!CR$3:CR$500)))</f>
        <v/>
      </c>
      <c r="FS6" s="122">
        <f>IF(OR(FS$4="",$B6=""),0,SUMIF('DADOS BRUTOS'!$A$3:$A$500,$B6,'DADOS BRUTOS'!CS$3:CS$500)+IF($C6="",0,SUMIF('DADOS BRUTOS'!$A$3:$A$500,$C6,'DADOS BRUTOS'!CS$3:CS$500)))</f>
        <v/>
      </c>
      <c r="FT6" s="122">
        <f>IF(OR(FT$4="",$B6=""),0,SUMIF('DADOS BRUTOS'!$A$3:$A$500,$B6,'DADOS BRUTOS'!CT$3:CT$500)+IF($C6="",0,SUMIF('DADOS BRUTOS'!$A$3:$A$500,$C6,'DADOS BRUTOS'!CT$3:CT$500)))</f>
        <v/>
      </c>
      <c r="FU6" s="122">
        <f>IF(OR(FU$4="",$B6=""),0,SUMIF('DADOS BRUTOS'!$A$3:$A$500,$B6,'DADOS BRUTOS'!CU$3:CU$500)+IF($C6="",0,SUMIF('DADOS BRUTOS'!$A$3:$A$500,$C6,'DADOS BRUTOS'!CU$3:CU$500)))</f>
        <v/>
      </c>
      <c r="FV6" s="122">
        <f>IF(OR(FV$4="",$B6=""),0,SUMIF('DADOS BRUTOS'!$A$3:$A$500,$B6,'DADOS BRUTOS'!CV$3:CV$500)+IF($C6="",0,SUMIF('DADOS BRUTOS'!$A$3:$A$500,$C6,'DADOS BRUTOS'!CV$3:CV$500)))</f>
        <v/>
      </c>
      <c r="FW6" s="122">
        <f>IF(OR(FW$4="",$B6=""),0,SUMIF('DADOS BRUTOS'!$A$3:$A$500,$B6,'DADOS BRUTOS'!CW$3:CW$500)+IF($C6="",0,SUMIF('DADOS BRUTOS'!$A$3:$A$500,$C6,'DADOS BRUTOS'!CW$3:CW$500)))</f>
        <v/>
      </c>
      <c r="FX6" s="122">
        <f>IF(OR(FX$4="",$B6=""),0,SUMIF('DADOS BRUTOS'!$A$3:$A$500,$B6,'DADOS BRUTOS'!CX$3:CX$500)+IF($C6="",0,SUMIF('DADOS BRUTOS'!$A$3:$A$500,$C6,'DADOS BRUTOS'!CX$3:CX$500)))</f>
        <v/>
      </c>
      <c r="FY6" s="122">
        <f>IF(OR(FY$4="",$B6=""),0,SUMIF('DADOS BRUTOS'!$A$3:$A$500,$B6,'DADOS BRUTOS'!CY$3:CY$500)+IF($C6="",0,SUMIF('DADOS BRUTOS'!$A$3:$A$500,$C6,'DADOS BRUTOS'!CY$3:CY$500)))</f>
        <v/>
      </c>
      <c r="FZ6" s="122">
        <f>IF(OR(FZ$4="",$B6=""),0,SUMIF('DADOS BRUTOS'!$A$3:$A$500,$B6,'DADOS BRUTOS'!CZ$3:CZ$500)+IF($C6="",0,SUMIF('DADOS BRUTOS'!$A$3:$A$500,$C6,'DADOS BRUTOS'!CZ$3:CZ$500)))</f>
        <v/>
      </c>
      <c r="GA6" s="122">
        <f>IF(OR(GA$4="",$B6=""),0,SUMIF('DADOS BRUTOS'!$A$3:$A$500,$B6,'DADOS BRUTOS'!DA$3:DA$500)+IF($C6="",0,SUMIF('DADOS BRUTOS'!$A$3:$A$500,$C6,'DADOS BRUTOS'!DA$3:DA$500)))</f>
        <v/>
      </c>
      <c r="GB6" s="122">
        <f>IF(OR(GB$4="",$B6=""),0,SUMIF('DADOS BRUTOS'!$A$3:$A$500,$B6,'DADOS BRUTOS'!DB$3:DB$500)+IF($C6="",0,SUMIF('DADOS BRUTOS'!$A$3:$A$500,$C6,'DADOS BRUTOS'!DB$3:DB$500)))</f>
        <v/>
      </c>
      <c r="GC6" s="122">
        <f>IF(OR(GC$4="",$B6=""),0,SUMIF('DADOS BRUTOS'!$A$3:$A$500,$B6,'DADOS BRUTOS'!DC$3:DC$500)+IF($C6="",0,SUMIF('DADOS BRUTOS'!$A$3:$A$500,$C6,'DADOS BRUTOS'!DC$3:DC$500)))</f>
        <v/>
      </c>
      <c r="GD6" s="122">
        <f>IF(OR(GD$4="",$B6=""),0,SUMIF('DADOS BRUTOS'!$A$3:$A$500,$B6,'DADOS BRUTOS'!DD$3:DD$500)+IF($C6="",0,SUMIF('DADOS BRUTOS'!$A$3:$A$500,$C6,'DADOS BRUTOS'!DD$3:DD$500)))</f>
        <v/>
      </c>
      <c r="GE6" s="122">
        <f>IF(OR(GE$4="",$B6=""),0,SUMIF('DADOS BRUTOS'!$A$3:$A$500,$B6,'DADOS BRUTOS'!DE$3:DE$500)+IF($C6="",0,SUMIF('DADOS BRUTOS'!$A$3:$A$500,$C6,'DADOS BRUTOS'!DE$3:DE$500)))</f>
        <v/>
      </c>
      <c r="GF6" s="122">
        <f>IF(OR(GF$4="",$B6=""),0,SUMIF('DADOS BRUTOS'!$A$3:$A$500,$B6,'DADOS BRUTOS'!DF$3:DF$500)+IF($C6="",0,SUMIF('DADOS BRUTOS'!$A$3:$A$500,$C6,'DADOS BRUTOS'!DF$3:DF$500)))</f>
        <v/>
      </c>
      <c r="GG6" s="122">
        <f>IF(OR(GG$4="",$B6=""),0,SUMIF('DADOS BRUTOS'!$A$3:$A$500,$B6,'DADOS BRUTOS'!DG$3:DG$500)+IF($C6="",0,SUMIF('DADOS BRUTOS'!$A$3:$A$500,$C6,'DADOS BRUTOS'!DG$3:DG$500)))</f>
        <v/>
      </c>
      <c r="GH6" s="122">
        <f>IF(OR(GH$4="",$B6=""),0,SUMIF('DADOS BRUTOS'!$A$3:$A$500,$B6,'DADOS BRUTOS'!DH$3:DH$500)+IF($C6="",0,SUMIF('DADOS BRUTOS'!$A$3:$A$500,$C6,'DADOS BRUTOS'!DH$3:DH$500)))</f>
        <v/>
      </c>
      <c r="GI6" s="122">
        <f>IF(OR(GI$4="",$B6=""),0,SUMIF('DADOS BRUTOS'!$A$3:$A$500,$B6,'DADOS BRUTOS'!DI$3:DI$500)+IF($C6="",0,SUMIF('DADOS BRUTOS'!$A$3:$A$500,$C6,'DADOS BRUTOS'!DI$3:DI$500)))</f>
        <v/>
      </c>
      <c r="GJ6" s="122">
        <f>IF(OR(GJ$4="",$B6=""),0,SUMIF('DADOS BRUTOS'!$A$3:$A$500,$B6,'DADOS BRUTOS'!DJ$3:DJ$500)+IF($C6="",0,SUMIF('DADOS BRUTOS'!$A$3:$A$500,$C6,'DADOS BRUTOS'!DJ$3:DJ$500)))</f>
        <v/>
      </c>
      <c r="GK6" s="122">
        <f>IF(OR(GK$4="",$B6=""),0,SUMIF('DADOS BRUTOS'!$A$3:$A$500,$B6,'DADOS BRUTOS'!DK$3:DK$500)+IF($C6="",0,SUMIF('DADOS BRUTOS'!$A$3:$A$500,$C6,'DADOS BRUTOS'!DK$3:DK$500)))</f>
        <v/>
      </c>
      <c r="GL6" s="122">
        <f>IF(OR(GL$4="",$B6=""),0,SUMIF('DADOS BRUTOS'!$A$3:$A$500,$B6,'DADOS BRUTOS'!DL$3:DL$500)+IF($C6="",0,SUMIF('DADOS BRUTOS'!$A$3:$A$500,$C6,'DADOS BRUTOS'!DL$3:DL$500)))</f>
        <v/>
      </c>
      <c r="GM6" s="122">
        <f>IF(OR(GM$4="",$B6=""),0,SUMIF('DADOS BRUTOS'!$A$3:$A$500,$B6,'DADOS BRUTOS'!DM$3:DM$500)+IF($C6="",0,SUMIF('DADOS BRUTOS'!$A$3:$A$500,$C6,'DADOS BRUTOS'!DM$3:DM$500)))</f>
        <v/>
      </c>
      <c r="GN6" s="122">
        <f>IF(OR(GN$4="",$B6=""),0,SUMIF('DADOS BRUTOS'!$A$3:$A$500,$B6,'DADOS BRUTOS'!DN$3:DN$500)+IF($C6="",0,SUMIF('DADOS BRUTOS'!$A$3:$A$500,$C6,'DADOS BRUTOS'!DN$3:DN$500)))</f>
        <v/>
      </c>
      <c r="GO6" s="122">
        <f>IF(OR(GO$4="",$B6=""),0,SUMIF('DADOS BRUTOS'!$A$3:$A$500,$B6,'DADOS BRUTOS'!DO$3:DO$500)+IF($C6="",0,SUMIF('DADOS BRUTOS'!$A$3:$A$500,$C6,'DADOS BRUTOS'!DO$3:DO$500)))</f>
        <v/>
      </c>
      <c r="GP6" s="122">
        <f>IF(OR(GP$4="",$B6=""),0,SUMIF('DADOS BRUTOS'!$A$3:$A$500,$B6,'DADOS BRUTOS'!DP$3:DP$500)+IF($C6="",0,SUMIF('DADOS BRUTOS'!$A$3:$A$500,$C6,'DADOS BRUTOS'!DP$3:DP$500)))</f>
        <v/>
      </c>
      <c r="GQ6" s="122">
        <f>IF(OR(GQ$4="",$B6=""),0,SUMIF('DADOS BRUTOS'!$A$3:$A$500,$B6,'DADOS BRUTOS'!DQ$3:DQ$500)+IF($C6="",0,SUMIF('DADOS BRUTOS'!$A$3:$A$500,$C6,'DADOS BRUTOS'!DQ$3:DQ$500)))</f>
        <v/>
      </c>
      <c r="GR6" s="122">
        <f>IF(OR(GR$4="",$B6=""),0,SUMIF('DADOS BRUTOS'!$A$3:$A$500,$B6,'DADOS BRUTOS'!DR$3:DR$500)+IF($C6="",0,SUMIF('DADOS BRUTOS'!$A$3:$A$500,$C6,'DADOS BRUTOS'!DR$3:DR$500)))</f>
        <v/>
      </c>
      <c r="GS6" s="122">
        <f>IF(OR(GS$4="",$B6=""),0,SUMIF('DADOS BRUTOS'!$A$3:$A$500,$B6,'DADOS BRUTOS'!DS$3:DS$500)+IF($C6="",0,SUMIF('DADOS BRUTOS'!$A$3:$A$500,$C6,'DADOS BRUTOS'!DS$3:DS$500)))</f>
        <v/>
      </c>
      <c r="GT6" s="122">
        <f>IF(OR(GT$4="",$B6=""),0,SUMIF('DADOS BRUTOS'!$A$3:$A$500,$B6,'DADOS BRUTOS'!DT$3:DT$500)+IF($C6="",0,SUMIF('DADOS BRUTOS'!$A$3:$A$500,$C6,'DADOS BRUTOS'!DT$3:DT$500)))</f>
        <v/>
      </c>
      <c r="GU6" s="122">
        <f>IF(OR(GU$4="",$B6=""),0,SUMIF('DADOS BRUTOS'!$A$3:$A$500,$B6,'DADOS BRUTOS'!DU$3:DU$500)+IF($C6="",0,SUMIF('DADOS BRUTOS'!$A$3:$A$500,$C6,'DADOS BRUTOS'!DU$3:DU$500)))</f>
        <v/>
      </c>
      <c r="GV6" s="122">
        <f>IF(OR(GV$4="",$B6=""),0,SUMIF('DADOS BRUTOS'!$A$3:$A$500,$B6,'DADOS BRUTOS'!DV$3:DV$500)+IF($C6="",0,SUMIF('DADOS BRUTOS'!$A$3:$A$500,$C6,'DADOS BRUTOS'!DV$3:DV$500)))</f>
        <v/>
      </c>
      <c r="GW6" s="122">
        <f>IF(OR(GW$4="",$B6=""),0,SUMIF('DADOS BRUTOS'!$A$3:$A$500,$B6,'DADOS BRUTOS'!DW$3:DW$500)+IF($C6="",0,SUMIF('DADOS BRUTOS'!$A$3:$A$500,$C6,'DADOS BRUTOS'!DW$3:DW$500)))</f>
        <v/>
      </c>
      <c r="GX6" s="122">
        <f>IF(OR(GX$4="",$B6=""),0,SUMIF('DADOS BRUTOS'!$A$3:$A$500,$B6,'DADOS BRUTOS'!DX$3:DX$500)+IF($C6="",0,SUMIF('DADOS BRUTOS'!$A$3:$A$500,$C6,'DADOS BRUTOS'!DX$3:DX$500)))</f>
        <v/>
      </c>
      <c r="GY6" s="122">
        <f>IF(OR(GY$4="",$B6=""),0,SUMIF('DADOS BRUTOS'!$A$3:$A$500,$B6,'DADOS BRUTOS'!DY$3:DY$500)+IF($C6="",0,SUMIF('DADOS BRUTOS'!$A$3:$A$500,$C6,'DADOS BRUTOS'!DY$3:DY$500)))</f>
        <v/>
      </c>
      <c r="GZ6" s="122">
        <f>IF(OR(GZ$4="",$B6=""),0,SUMIF('DADOS BRUTOS'!$A$3:$A$500,$B6,'DADOS BRUTOS'!DZ$3:DZ$500)+IF($C6="",0,SUMIF('DADOS BRUTOS'!$A$3:$A$500,$C6,'DADOS BRUTOS'!DZ$3:DZ$500)))</f>
        <v/>
      </c>
      <c r="HA6" s="122">
        <f>IF(OR(HA$4="",$B6=""),0,SUMIF('DADOS BRUTOS'!$A$3:$A$500,$B6,'DADOS BRUTOS'!EA$3:EA$500)+IF($C6="",0,SUMIF('DADOS BRUTOS'!$A$3:$A$500,$C6,'DADOS BRUTOS'!EA$3:EA$500)))</f>
        <v/>
      </c>
      <c r="HB6" s="122">
        <f>IF(OR(HB$4="",$B6=""),0,SUMIF('DADOS BRUTOS'!$A$3:$A$500,$B6,'DADOS BRUTOS'!EB$3:EB$500)+IF($C6="",0,SUMIF('DADOS BRUTOS'!$A$3:$A$500,$C6,'DADOS BRUTOS'!EB$3:EB$500)))</f>
        <v/>
      </c>
      <c r="HC6" s="122">
        <f>IF(OR(HC$4="",$B6=""),0,SUMIF('DADOS BRUTOS'!$A$3:$A$500,$B6,'DADOS BRUTOS'!EC$3:EC$500)+IF($C6="",0,SUMIF('DADOS BRUTOS'!$A$3:$A$500,$C6,'DADOS BRUTOS'!EC$3:EC$500)))</f>
        <v/>
      </c>
      <c r="HD6" s="122">
        <f>IF(OR(HD$4="",$B6=""),0,SUMIF('DADOS BRUTOS'!$A$3:$A$500,$B6,'DADOS BRUTOS'!ED$3:ED$500)+IF($C6="",0,SUMIF('DADOS BRUTOS'!$A$3:$A$500,$C6,'DADOS BRUTOS'!ED$3:ED$500)))</f>
        <v/>
      </c>
      <c r="HE6" s="122">
        <f>IF(OR(HE$4="",$B6=""),0,SUMIF('DADOS BRUTOS'!$A$3:$A$500,$B6,'DADOS BRUTOS'!EE$3:EE$500)+IF($C6="",0,SUMIF('DADOS BRUTOS'!$A$3:$A$500,$C6,'DADOS BRUTOS'!EE$3:EE$500)))</f>
        <v/>
      </c>
      <c r="HF6" s="122">
        <f>IF(OR(HF$4="",$B6=""),0,SUMIF('DADOS BRUTOS'!$A$3:$A$500,$B6,'DADOS BRUTOS'!EF$3:EF$500)+IF($C6="",0,SUMIF('DADOS BRUTOS'!$A$3:$A$500,$C6,'DADOS BRUTOS'!EF$3:EF$500)))</f>
        <v/>
      </c>
      <c r="HG6" s="122">
        <f>IF(OR(HG$4="",$B6=""),0,SUMIF('DADOS BRUTOS'!$A$3:$A$500,$B6,'DADOS BRUTOS'!EG$3:EG$500)+IF($C6="",0,SUMIF('DADOS BRUTOS'!$A$3:$A$500,$C6,'DADOS BRUTOS'!EG$3:EG$500)))</f>
        <v/>
      </c>
      <c r="HH6" s="122">
        <f>IF(OR(HH$4="",$B6=""),0,SUMIF('DADOS BRUTOS'!$A$3:$A$500,$B6,'DADOS BRUTOS'!EH$3:EH$500)+IF($C6="",0,SUMIF('DADOS BRUTOS'!$A$3:$A$500,$C6,'DADOS BRUTOS'!EH$3:EH$500)))</f>
        <v/>
      </c>
      <c r="HI6" s="122">
        <f>IF(OR(HI$4="",$B6=""),0,SUMIF('DADOS BRUTOS'!$A$3:$A$500,$B6,'DADOS BRUTOS'!EI$3:EI$500)+IF($C6="",0,SUMIF('DADOS BRUTOS'!$A$3:$A$500,$C6,'DADOS BRUTOS'!EI$3:EI$500)))</f>
        <v/>
      </c>
      <c r="HJ6" s="122">
        <f>IF(OR(HJ$4="",$B6=""),0,SUMIF('DADOS BRUTOS'!$A$3:$A$500,$B6,'DADOS BRUTOS'!EJ$3:EJ$500)+IF($C6="",0,SUMIF('DADOS BRUTOS'!$A$3:$A$500,$C6,'DADOS BRUTOS'!EJ$3:EJ$500)))</f>
        <v/>
      </c>
      <c r="HK6" s="122">
        <f>IF(OR(HK$4="",$B6=""),0,SUMIF('DADOS BRUTOS'!$A$3:$A$500,$B6,'DADOS BRUTOS'!EK$3:EK$500)+IF($C6="",0,SUMIF('DADOS BRUTOS'!$A$3:$A$500,$C6,'DADOS BRUTOS'!EK$3:EK$500)))</f>
        <v/>
      </c>
      <c r="HL6" s="122">
        <f>IF(OR(HL$4="",$B6=""),0,SUMIF('DADOS BRUTOS'!$A$3:$A$500,$B6,'DADOS BRUTOS'!EL$3:EL$500)+IF($C6="",0,SUMIF('DADOS BRUTOS'!$A$3:$A$500,$C6,'DADOS BRUTOS'!EL$3:EL$500)))</f>
        <v/>
      </c>
      <c r="HM6" s="122">
        <f>IF(OR(HM$4="",$B6=""),0,SUMIF('DADOS BRUTOS'!$A$3:$A$500,$B6,'DADOS BRUTOS'!EM$3:EM$500)+IF($C6="",0,SUMIF('DADOS BRUTOS'!$A$3:$A$500,$C6,'DADOS BRUTOS'!EM$3:EM$500)))</f>
        <v/>
      </c>
      <c r="HN6" s="122">
        <f>IF(OR(HN$4="",$B6=""),0,SUMIF('DADOS BRUTOS'!$A$3:$A$500,$B6,'DADOS BRUTOS'!EN$3:EN$500)+IF($C6="",0,SUMIF('DADOS BRUTOS'!$A$3:$A$500,$C6,'DADOS BRUTOS'!EN$3:EN$500)))</f>
        <v/>
      </c>
      <c r="HO6" s="122">
        <f>IF(OR(HO$4="",$B6=""),0,SUMIF('DADOS BRUTOS'!$A$3:$A$500,$B6,'DADOS BRUTOS'!EO$3:EO$500)+IF($C6="",0,SUMIF('DADOS BRUTOS'!$A$3:$A$500,$C6,'DADOS BRUTOS'!EO$3:EO$500)))</f>
        <v/>
      </c>
      <c r="HP6" s="122">
        <f>IF(OR(HP$4="",$B6=""),0,SUMIF('DADOS BRUTOS'!$A$3:$A$500,$B6,'DADOS BRUTOS'!EP$3:EP$500)+IF($C6="",0,SUMIF('DADOS BRUTOS'!$A$3:$A$500,$C6,'DADOS BRUTOS'!EP$3:EP$500)))</f>
        <v/>
      </c>
      <c r="HQ6" s="122">
        <f>IF(OR(HQ$4="",$B6=""),0,SUMIF('DADOS BRUTOS'!$A$3:$A$500,$B6,'DADOS BRUTOS'!EQ$3:EQ$500)+IF($C6="",0,SUMIF('DADOS BRUTOS'!$A$3:$A$500,$C6,'DADOS BRUTOS'!EQ$3:EQ$500)))</f>
        <v/>
      </c>
      <c r="HR6" s="122">
        <f>IF(OR(HR$4="",$B6=""),0,SUMIF('DADOS BRUTOS'!$A$3:$A$500,$B6,'DADOS BRUTOS'!ER$3:ER$500)+IF($C6="",0,SUMIF('DADOS BRUTOS'!$A$3:$A$500,$C6,'DADOS BRUTOS'!ER$3:ER$500)))</f>
        <v/>
      </c>
      <c r="HS6" s="122">
        <f>IF(OR(HS$4="",$B6=""),0,SUMIF('DADOS BRUTOS'!$A$3:$A$500,$B6,'DADOS BRUTOS'!ES$3:ES$500)+IF($C6="",0,SUMIF('DADOS BRUTOS'!$A$3:$A$500,$C6,'DADOS BRUTOS'!ES$3:ES$500)))</f>
        <v/>
      </c>
      <c r="HT6" s="122">
        <f>IF(OR(HT$4="",$B6=""),0,SUMIF('DADOS BRUTOS'!$A$3:$A$500,$B6,'DADOS BRUTOS'!ET$3:ET$500)+IF($C6="",0,SUMIF('DADOS BRUTOS'!$A$3:$A$500,$C6,'DADOS BRUTOS'!ET$3:ET$500)))</f>
        <v/>
      </c>
      <c r="HU6" s="122">
        <f>IF(OR(HU$4="",$B6=""),0,SUMIF('DADOS BRUTOS'!$A$3:$A$500,$B6,'DADOS BRUTOS'!EU$3:EU$500)+IF($C6="",0,SUMIF('DADOS BRUTOS'!$A$3:$A$500,$C6,'DADOS BRUTOS'!EU$3:EU$500)))</f>
        <v/>
      </c>
      <c r="HV6" s="122">
        <f>IF(OR(HV$4="",$B6=""),0,SUMIF('DADOS BRUTOS'!$A$3:$A$500,$B6,'DADOS BRUTOS'!EV$3:EV$500)+IF($C6="",0,SUMIF('DADOS BRUTOS'!$A$3:$A$500,$C6,'DADOS BRUTOS'!EV$3:EV$500)))</f>
        <v/>
      </c>
      <c r="HW6" s="122">
        <f>IF(OR(HW$4="",$B6=""),0,SUMIF('DADOS BRUTOS'!$A$3:$A$500,$B6,'DADOS BRUTOS'!EW$3:EW$500)+IF($C6="",0,SUMIF('DADOS BRUTOS'!$A$3:$A$500,$C6,'DADOS BRUTOS'!EW$3:EW$500)))</f>
        <v/>
      </c>
      <c r="HX6" s="122">
        <f>IF(OR(HX$4="",$B6=""),0,SUMIF('DADOS BRUTOS'!$A$3:$A$500,$B6,'DADOS BRUTOS'!EX$3:EX$500)+IF($C6="",0,SUMIF('DADOS BRUTOS'!$A$3:$A$500,$C6,'DADOS BRUTOS'!EX$3:EX$500)))</f>
        <v/>
      </c>
      <c r="HY6" s="122">
        <f>IF(OR(HY$4="",$B6=""),0,SUMIF('DADOS BRUTOS'!$A$3:$A$500,$B6,'DADOS BRUTOS'!EY$3:EY$500)+IF($C6="",0,SUMIF('DADOS BRUTOS'!$A$3:$A$500,$C6,'DADOS BRUTOS'!EY$3:EY$500)))</f>
        <v/>
      </c>
      <c r="HZ6" s="122">
        <f>IF(OR(HZ$4="",$B6=""),0,SUMIF('DADOS BRUTOS'!$A$3:$A$500,$B6,'DADOS BRUTOS'!EZ$3:EZ$500)+IF($C6="",0,SUMIF('DADOS BRUTOS'!$A$3:$A$500,$C6,'DADOS BRUTOS'!EZ$3:EZ$500)))</f>
        <v/>
      </c>
      <c r="IA6" s="122">
        <f>IF(OR(IA$4="",$B6=""),0,SUMIF('DADOS BRUTOS'!$A$3:$A$500,$B6,'DADOS BRUTOS'!FA$3:FA$500)+IF($C6="",0,SUMIF('DADOS BRUTOS'!$A$3:$A$500,$C6,'DADOS BRUTOS'!FA$3:FA$500)))</f>
        <v/>
      </c>
      <c r="IB6" s="122">
        <f>IF(OR(IB$4="",$B6=""),0,SUMIF('DADOS BRUTOS'!$A$3:$A$500,$B6,'DADOS BRUTOS'!FB$3:FB$500)+IF($C6="",0,SUMIF('DADOS BRUTOS'!$A$3:$A$500,$C6,'DADOS BRUTOS'!FB$3:FB$500)))</f>
        <v/>
      </c>
      <c r="IC6" s="122">
        <f>IF(OR(IC$4="",$B6=""),0,SUMIF('DADOS BRUTOS'!$A$3:$A$500,$B6,'DADOS BRUTOS'!FC$3:FC$500)+IF($C6="",0,SUMIF('DADOS BRUTOS'!$A$3:$A$500,$C6,'DADOS BRUTOS'!FC$3:FC$500)))</f>
        <v/>
      </c>
      <c r="ID6" s="122">
        <f>IF(OR(ID$4="",$B6=""),0,SUMIF('DADOS BRUTOS'!$A$3:$A$500,$B6,'DADOS BRUTOS'!FD$3:FD$500)+IF($C6="",0,SUMIF('DADOS BRUTOS'!$A$3:$A$500,$C6,'DADOS BRUTOS'!FD$3:FD$500)))</f>
        <v/>
      </c>
      <c r="IE6" s="122">
        <f>IF(OR(IE$4="",$B6=""),0,SUMIF('DADOS BRUTOS'!$A$3:$A$500,$B6,'DADOS BRUTOS'!FE$3:FE$500)+IF($C6="",0,SUMIF('DADOS BRUTOS'!$A$3:$A$500,$C6,'DADOS BRUTOS'!FE$3:FE$500)))</f>
        <v/>
      </c>
      <c r="IF6" s="122">
        <f>IF(OR(IF$4="",$B6=""),0,SUMIF('DADOS BRUTOS'!$A$3:$A$500,$B6,'DADOS BRUTOS'!FF$3:FF$500)+IF($C6="",0,SUMIF('DADOS BRUTOS'!$A$3:$A$500,$C6,'DADOS BRUTOS'!FF$3:FF$500)))</f>
        <v/>
      </c>
      <c r="IG6" s="122">
        <f>IF(OR(IG$4="",$B6=""),0,SUMIF('DADOS BRUTOS'!$A$3:$A$500,$B6,'DADOS BRUTOS'!FG$3:FG$500)+IF($C6="",0,SUMIF('DADOS BRUTOS'!$A$3:$A$500,$C6,'DADOS BRUTOS'!FG$3:FG$500)))</f>
        <v/>
      </c>
      <c r="IH6" s="122">
        <f>IF(OR(IH$4="",$B6=""),0,SUMIF('DADOS BRUTOS'!$A$3:$A$500,$B6,'DADOS BRUTOS'!FH$3:FH$500)+IF($C6="",0,SUMIF('DADOS BRUTOS'!$A$3:$A$500,$C6,'DADOS BRUTOS'!FH$3:FH$500)))</f>
        <v/>
      </c>
      <c r="II6" s="122">
        <f>IF(OR(II$4="",$B6=""),0,SUMIF('DADOS BRUTOS'!$A$3:$A$500,$B6,'DADOS BRUTOS'!FI$3:FI$500)+IF($C6="",0,SUMIF('DADOS BRUTOS'!$A$3:$A$500,$C6,'DADOS BRUTOS'!FI$3:FI$500)))</f>
        <v/>
      </c>
      <c r="IJ6" s="122">
        <f>IF(OR(IJ$4="",$B6=""),0,SUMIF('DADOS BRUTOS'!$A$3:$A$500,$B6,'DADOS BRUTOS'!FJ$3:FJ$500)+IF($C6="",0,SUMIF('DADOS BRUTOS'!$A$3:$A$500,$C6,'DADOS BRUTOS'!FJ$3:FJ$500)))</f>
        <v/>
      </c>
      <c r="IK6" s="122">
        <f>IF(OR(IK$4="",$B6=""),0,SUMIF('DADOS BRUTOS'!$A$3:$A$500,$B6,'DADOS BRUTOS'!FK$3:FK$500)+IF($C6="",0,SUMIF('DADOS BRUTOS'!$A$3:$A$500,$C6,'DADOS BRUTOS'!FK$3:FK$500)))</f>
        <v/>
      </c>
      <c r="IL6" s="122">
        <f>IF(OR(IL$4="",$B6=""),0,SUMIF('DADOS BRUTOS'!$A$3:$A$500,$B6,'DADOS BRUTOS'!FL$3:FL$500)+IF($C6="",0,SUMIF('DADOS BRUTOS'!$A$3:$A$500,$C6,'DADOS BRUTOS'!FL$3:FL$500)))</f>
        <v/>
      </c>
      <c r="IM6" s="122">
        <f>IF(OR(IM$4="",$B6=""),0,SUMIF('DADOS BRUTOS'!$A$3:$A$500,$B6,'DADOS BRUTOS'!FM$3:FM$500)+IF($C6="",0,SUMIF('DADOS BRUTOS'!$A$3:$A$500,$C6,'DADOS BRUTOS'!FM$3:FM$500)))</f>
        <v/>
      </c>
      <c r="IN6" s="122">
        <f>IF(OR(IN$4="",$B6=""),0,SUMIF('DADOS BRUTOS'!$A$3:$A$500,$B6,'DADOS BRUTOS'!FN$3:FN$500)+IF($C6="",0,SUMIF('DADOS BRUTOS'!$A$3:$A$500,$C6,'DADOS BRUTOS'!FN$3:FN$500)))</f>
        <v/>
      </c>
      <c r="IO6" s="122">
        <f>IF(OR(IO$4="",$B6=""),0,SUMIF('DADOS BRUTOS'!$A$3:$A$500,$B6,'DADOS BRUTOS'!FO$3:FO$500)+IF($C6="",0,SUMIF('DADOS BRUTOS'!$A$3:$A$500,$C6,'DADOS BRUTOS'!FO$3:FO$500)))</f>
        <v/>
      </c>
      <c r="IP6" s="122">
        <f>IF(OR(IP$4="",$B6=""),0,SUMIF('DADOS BRUTOS'!$A$3:$A$500,$B6,'DADOS BRUTOS'!FP$3:FP$500)+IF($C6="",0,SUMIF('DADOS BRUTOS'!$A$3:$A$500,$C6,'DADOS BRUTOS'!FP$3:FP$500)))</f>
        <v/>
      </c>
      <c r="IQ6" s="122">
        <f>IF(OR(IQ$4="",$B6=""),0,SUMIF('DADOS BRUTOS'!$A$3:$A$500,$B6,'DADOS BRUTOS'!FQ$3:FQ$500)+IF($C6="",0,SUMIF('DADOS BRUTOS'!$A$3:$A$500,$C6,'DADOS BRUTOS'!FQ$3:FQ$500)))</f>
        <v/>
      </c>
      <c r="IR6" s="122">
        <f>IF(OR(IR$4="",$B6=""),0,SUMIF('DADOS BRUTOS'!$A$3:$A$500,$B6,'DADOS BRUTOS'!FR$3:FR$500)+IF($C6="",0,SUMIF('DADOS BRUTOS'!$A$3:$A$500,$C6,'DADOS BRUTOS'!FR$3:FR$500)))</f>
        <v/>
      </c>
      <c r="IS6" s="122">
        <f>IF(OR(IS$4="",$B6=""),0,SUMIF('DADOS BRUTOS'!$A$3:$A$500,$B6,'DADOS BRUTOS'!FS$3:FS$500)+IF($C6="",0,SUMIF('DADOS BRUTOS'!$A$3:$A$500,$C6,'DADOS BRUTOS'!FS$3:FS$500)))</f>
        <v/>
      </c>
      <c r="IT6" s="122">
        <f>IF(OR(IT$4="",$B6=""),0,SUMIF('DADOS BRUTOS'!$A$3:$A$500,$B6,'DADOS BRUTOS'!FT$3:FT$500)+IF($C6="",0,SUMIF('DADOS BRUTOS'!$A$3:$A$500,$C6,'DADOS BRUTOS'!FT$3:FT$500)))</f>
        <v/>
      </c>
      <c r="IU6" s="122">
        <f>IF(OR(IU$4="",$B6=""),0,SUMIF('DADOS BRUTOS'!$A$3:$A$500,$B6,'DADOS BRUTOS'!FU$3:FU$500)+IF($C6="",0,SUMIF('DADOS BRUTOS'!$A$3:$A$500,$C6,'DADOS BRUTOS'!FU$3:FU$500)))</f>
        <v/>
      </c>
      <c r="IV6" s="122">
        <f>IF(OR(IV$4="",$B6=""),0,SUMIF('DADOS BRUTOS'!$A$3:$A$500,$B6,'DADOS BRUTOS'!FV$3:FV$500)+IF($C6="",0,SUMIF('DADOS BRUTOS'!$A$3:$A$500,$C6,'DADOS BRUTOS'!FV$3:FV$500)))</f>
        <v/>
      </c>
      <c r="IW6" s="122">
        <f>IF(OR(IW$4="",$B6=""),0,SUMIF('DADOS BRUTOS'!$A$3:$A$500,$B6,'DADOS BRUTOS'!FW$3:FW$500)+IF($C6="",0,SUMIF('DADOS BRUTOS'!$A$3:$A$500,$C6,'DADOS BRUTOS'!FW$3:FW$500)))</f>
        <v/>
      </c>
      <c r="IX6" s="122">
        <f>IF(OR(IX$4="",$B6=""),0,SUMIF('DADOS BRUTOS'!$A$3:$A$500,$B6,'DADOS BRUTOS'!FX$3:FX$500)+IF($C6="",0,SUMIF('DADOS BRUTOS'!$A$3:$A$500,$C6,'DADOS BRUTOS'!FX$3:FX$500)))</f>
        <v/>
      </c>
      <c r="IY6" s="122">
        <f>IF(OR(IY$4="",$B6=""),0,SUMIF('DADOS BRUTOS'!$A$3:$A$500,$B6,'DADOS BRUTOS'!FY$3:FY$500)+IF($C6="",0,SUMIF('DADOS BRUTOS'!$A$3:$A$500,$C6,'DADOS BRUTOS'!FY$3:FY$500)))</f>
        <v/>
      </c>
      <c r="IZ6" s="122">
        <f>IF(OR(IZ$4="",$B6=""),0,SUMIF('DADOS BRUTOS'!$A$3:$A$500,$B6,'DADOS BRUTOS'!FZ$3:FZ$500)+IF($C6="",0,SUMIF('DADOS BRUTOS'!$A$3:$A$500,$C6,'DADOS BRUTOS'!FZ$3:FZ$500)))</f>
        <v/>
      </c>
      <c r="JA6" s="122">
        <f>IF(OR(JA$4="",$B6=""),0,SUMIF('DADOS BRUTOS'!$A$3:$A$500,$B6,'DADOS BRUTOS'!GA$3:GA$500)+IF($C6="",0,SUMIF('DADOS BRUTOS'!$A$3:$A$500,$C6,'DADOS BRUTOS'!GA$3:GA$500)))</f>
        <v/>
      </c>
      <c r="JB6" s="122">
        <f>IF(OR(JB$4="",$B6=""),0,SUMIF('DADOS BRUTOS'!$A$3:$A$500,$B6,'DADOS BRUTOS'!GB$3:GB$500)+IF($C6="",0,SUMIF('DADOS BRUTOS'!$A$3:$A$500,$C6,'DADOS BRUTOS'!GB$3:GB$500)))</f>
        <v/>
      </c>
      <c r="JC6" s="122">
        <f>IF(OR(JC$4="",$B6=""),0,SUMIF('DADOS BRUTOS'!$A$3:$A$500,$B6,'DADOS BRUTOS'!GC$3:GC$500)+IF($C6="",0,SUMIF('DADOS BRUTOS'!$A$3:$A$500,$C6,'DADOS BRUTOS'!GC$3:GC$500)))</f>
        <v/>
      </c>
      <c r="JD6" s="122">
        <f>IF(OR(JD$4="",$B6=""),0,SUMIF('DADOS BRUTOS'!$A$3:$A$500,$B6,'DADOS BRUTOS'!GD$3:GD$500)+IF($C6="",0,SUMIF('DADOS BRUTOS'!$A$3:$A$500,$C6,'DADOS BRUTOS'!GD$3:GD$500)))</f>
        <v/>
      </c>
      <c r="JE6" s="122">
        <f>IF(OR(JE$4="",$B6=""),0,SUMIF('DADOS BRUTOS'!$A$3:$A$500,$B6,'DADOS BRUTOS'!GE$3:GE$500)+IF($C6="",0,SUMIF('DADOS BRUTOS'!$A$3:$A$500,$C6,'DADOS BRUTOS'!GE$3:GE$500)))</f>
        <v/>
      </c>
      <c r="JF6" s="122">
        <f>IF(OR(JF$4="",$B6=""),0,SUMIF('DADOS BRUTOS'!$A$3:$A$500,$B6,'DADOS BRUTOS'!GF$3:GF$500)+IF($C6="",0,SUMIF('DADOS BRUTOS'!$A$3:$A$500,$C6,'DADOS BRUTOS'!GF$3:GF$500)))</f>
        <v/>
      </c>
      <c r="JG6" s="122">
        <f>IF(OR(JG$4="",$B6=""),0,SUMIF('DADOS BRUTOS'!$A$3:$A$500,$B6,'DADOS BRUTOS'!GG$3:GG$500)+IF($C6="",0,SUMIF('DADOS BRUTOS'!$A$3:$A$500,$C6,'DADOS BRUTOS'!GG$3:GG$500)))</f>
        <v/>
      </c>
      <c r="JH6" s="122">
        <f>IF(OR(JH$4="",$B6=""),0,SUMIF('DADOS BRUTOS'!$A$3:$A$500,$B6,'DADOS BRUTOS'!GH$3:GH$500)+IF($C6="",0,SUMIF('DADOS BRUTOS'!$A$3:$A$500,$C6,'DADOS BRUTOS'!GH$3:GH$500)))</f>
        <v/>
      </c>
      <c r="JI6" s="122">
        <f>IF(OR(JI$4="",$B6=""),0,SUMIF('DADOS BRUTOS'!$A$3:$A$500,$B6,'DADOS BRUTOS'!GI$3:GI$500)+IF($C6="",0,SUMIF('DADOS BRUTOS'!$A$3:$A$500,$C6,'DADOS BRUTOS'!GI$3:GI$500)))</f>
        <v/>
      </c>
      <c r="JJ6" s="122">
        <f>IF(OR(JJ$4="",$B6=""),0,SUMIF('DADOS BRUTOS'!$A$3:$A$500,$B6,'DADOS BRUTOS'!GJ$3:GJ$500)+IF($C6="",0,SUMIF('DADOS BRUTOS'!$A$3:$A$500,$C6,'DADOS BRUTOS'!GJ$3:GJ$500)))</f>
        <v/>
      </c>
      <c r="JK6" s="122">
        <f>IF(OR(JK$4="",$B6=""),0,SUMIF('DADOS BRUTOS'!$A$3:$A$500,$B6,'DADOS BRUTOS'!GK$3:GK$500)+IF($C6="",0,SUMIF('DADOS BRUTOS'!$A$3:$A$500,$C6,'DADOS BRUTOS'!GK$3:GK$500)))</f>
        <v/>
      </c>
      <c r="JL6" s="122">
        <f>IF(OR(JL$4="",$B6=""),0,SUMIF('DADOS BRUTOS'!$A$3:$A$500,$B6,'DADOS BRUTOS'!GL$3:GL$500)+IF($C6="",0,SUMIF('DADOS BRUTOS'!$A$3:$A$500,$C6,'DADOS BRUTOS'!GL$3:GL$500)))</f>
        <v/>
      </c>
      <c r="JM6" s="122">
        <f>IF(OR(JM$4="",$B6=""),0,SUMIF('DADOS BRUTOS'!$A$3:$A$500,$B6,'DADOS BRUTOS'!GM$3:GM$500)+IF($C6="",0,SUMIF('DADOS BRUTOS'!$A$3:$A$500,$C6,'DADOS BRUTOS'!GM$3:GM$500)))</f>
        <v/>
      </c>
      <c r="JN6" s="122">
        <f>IF(OR(JN$4="",$B6=""),0,SUMIF('DADOS BRUTOS'!$A$3:$A$500,$B6,'DADOS BRUTOS'!GN$3:GN$500)+IF($C6="",0,SUMIF('DADOS BRUTOS'!$A$3:$A$500,$C6,'DADOS BRUTOS'!GN$3:GN$500)))</f>
        <v/>
      </c>
      <c r="JO6" s="122">
        <f>IF(OR(JO$4="",$B6=""),0,SUMIF('DADOS BRUTOS'!$A$3:$A$500,$B6,'DADOS BRUTOS'!GO$3:GO$500)+IF($C6="",0,SUMIF('DADOS BRUTOS'!$A$3:$A$500,$C6,'DADOS BRUTOS'!GO$3:GO$500)))</f>
        <v/>
      </c>
      <c r="JP6" s="122">
        <f>IF(OR(JP$4="",$B6=""),0,SUMIF('DADOS BRUTOS'!$A$3:$A$500,$B6,'DADOS BRUTOS'!GP$3:GP$500)+IF($C6="",0,SUMIF('DADOS BRUTOS'!$A$3:$A$500,$C6,'DADOS BRUTOS'!GP$3:GP$500)))</f>
        <v/>
      </c>
      <c r="JQ6" s="122">
        <f>IF(OR(JQ$4="",$B6=""),0,SUMIF('DADOS BRUTOS'!$A$3:$A$500,$B6,'DADOS BRUTOS'!GQ$3:GQ$500)+IF($C6="",0,SUMIF('DADOS BRUTOS'!$A$3:$A$500,$C6,'DADOS BRUTOS'!GQ$3:GQ$500)))</f>
        <v/>
      </c>
      <c r="JR6" s="122">
        <f>IF(OR(JR$4="",$B6=""),0,SUMIF('DADOS BRUTOS'!$A$3:$A$500,$B6,'DADOS BRUTOS'!GR$3:GR$500)+IF($C6="",0,SUMIF('DADOS BRUTOS'!$A$3:$A$500,$C6,'DADOS BRUTOS'!GR$3:GR$500)))</f>
        <v/>
      </c>
      <c r="JS6" s="122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2">
        <f>IF(OR(CB$4="",$B7=""),0,SUMIF('DADOS BRUTOS'!$A$3:$A$500,$B7,'DADOS BRUTOS'!B$3:B$500)+IF($C7="",0,SUMIF('DADOS BRUTOS'!$A$3:$A$500,$C7,'DADOS BRUTOS'!B$3:B$500)))</f>
        <v/>
      </c>
      <c r="CC7" s="122">
        <f>IF(OR(CC$4="",$B7=""),0,SUMIF('DADOS BRUTOS'!$A$3:$A$500,$B7,'DADOS BRUTOS'!C$3:C$500)+IF($C7="",0,SUMIF('DADOS BRUTOS'!$A$3:$A$500,$C7,'DADOS BRUTOS'!C$3:C$500)))</f>
        <v/>
      </c>
      <c r="CD7" s="122">
        <f>IF(OR(CD$4="",$B7=""),0,SUMIF('DADOS BRUTOS'!$A$3:$A$500,$B7,'DADOS BRUTOS'!D$3:D$500)+IF($C7="",0,SUMIF('DADOS BRUTOS'!$A$3:$A$500,$C7,'DADOS BRUTOS'!D$3:D$500)))</f>
        <v/>
      </c>
      <c r="CE7" s="122">
        <f>IF(OR(CE$4="",$B7=""),0,SUMIF('DADOS BRUTOS'!$A$3:$A$500,$B7,'DADOS BRUTOS'!E$3:E$500)+IF($C7="",0,SUMIF('DADOS BRUTOS'!$A$3:$A$500,$C7,'DADOS BRUTOS'!E$3:E$500)))</f>
        <v/>
      </c>
      <c r="CF7" s="122">
        <f>IF(OR(CF$4="",$B7=""),0,SUMIF('DADOS BRUTOS'!$A$3:$A$500,$B7,'DADOS BRUTOS'!F$3:F$500)+IF($C7="",0,SUMIF('DADOS BRUTOS'!$A$3:$A$500,$C7,'DADOS BRUTOS'!F$3:F$500)))</f>
        <v/>
      </c>
      <c r="CG7" s="122">
        <f>IF(OR(CG$4="",$B7=""),0,SUMIF('DADOS BRUTOS'!$A$3:$A$500,$B7,'DADOS BRUTOS'!G$3:G$500)+IF($C7="",0,SUMIF('DADOS BRUTOS'!$A$3:$A$500,$C7,'DADOS BRUTOS'!G$3:G$500)))</f>
        <v/>
      </c>
      <c r="CH7" s="122">
        <f>IF(OR(CH$4="",$B7=""),0,SUMIF('DADOS BRUTOS'!$A$3:$A$500,$B7,'DADOS BRUTOS'!H$3:H$500)+IF($C7="",0,SUMIF('DADOS BRUTOS'!$A$3:$A$500,$C7,'DADOS BRUTOS'!H$3:H$500)))</f>
        <v/>
      </c>
      <c r="CI7" s="122">
        <f>IF(OR(CI$4="",$B7=""),0,SUMIF('DADOS BRUTOS'!$A$3:$A$500,$B7,'DADOS BRUTOS'!I$3:I$500)+IF($C7="",0,SUMIF('DADOS BRUTOS'!$A$3:$A$500,$C7,'DADOS BRUTOS'!I$3:I$500)))</f>
        <v/>
      </c>
      <c r="CJ7" s="122">
        <f>IF(OR(CJ$4="",$B7=""),0,SUMIF('DADOS BRUTOS'!$A$3:$A$500,$B7,'DADOS BRUTOS'!J$3:J$500)+IF($C7="",0,SUMIF('DADOS BRUTOS'!$A$3:$A$500,$C7,'DADOS BRUTOS'!J$3:J$500)))</f>
        <v/>
      </c>
      <c r="CK7" s="122">
        <f>IF(OR(CK$4="",$B7=""),0,SUMIF('DADOS BRUTOS'!$A$3:$A$500,$B7,'DADOS BRUTOS'!K$3:K$500)+IF($C7="",0,SUMIF('DADOS BRUTOS'!$A$3:$A$500,$C7,'DADOS BRUTOS'!K$3:K$500)))</f>
        <v/>
      </c>
      <c r="CL7" s="122">
        <f>IF(OR(CL$4="",$B7=""),0,SUMIF('DADOS BRUTOS'!$A$3:$A$500,$B7,'DADOS BRUTOS'!L$3:L$500)+IF($C7="",0,SUMIF('DADOS BRUTOS'!$A$3:$A$500,$C7,'DADOS BRUTOS'!L$3:L$500)))</f>
        <v/>
      </c>
      <c r="CM7" s="122">
        <f>IF(OR(CM$4="",$B7=""),0,SUMIF('DADOS BRUTOS'!$A$3:$A$500,$B7,'DADOS BRUTOS'!M$3:M$500)+IF($C7="",0,SUMIF('DADOS BRUTOS'!$A$3:$A$500,$C7,'DADOS BRUTOS'!M$3:M$500)))</f>
        <v/>
      </c>
      <c r="CN7" s="122">
        <f>IF(OR(CN$4="",$B7=""),0,SUMIF('DADOS BRUTOS'!$A$3:$A$500,$B7,'DADOS BRUTOS'!N$3:N$500)+IF($C7="",0,SUMIF('DADOS BRUTOS'!$A$3:$A$500,$C7,'DADOS BRUTOS'!N$3:N$500)))</f>
        <v/>
      </c>
      <c r="CO7" s="122">
        <f>IF(OR(CO$4="",$B7=""),0,SUMIF('DADOS BRUTOS'!$A$3:$A$500,$B7,'DADOS BRUTOS'!O$3:O$500)+IF($C7="",0,SUMIF('DADOS BRUTOS'!$A$3:$A$500,$C7,'DADOS BRUTOS'!O$3:O$500)))</f>
        <v/>
      </c>
      <c r="CP7" s="122">
        <f>IF(OR(CP$4="",$B7=""),0,SUMIF('DADOS BRUTOS'!$A$3:$A$500,$B7,'DADOS BRUTOS'!P$3:P$500)+IF($C7="",0,SUMIF('DADOS BRUTOS'!$A$3:$A$500,$C7,'DADOS BRUTOS'!P$3:P$500)))</f>
        <v/>
      </c>
      <c r="CQ7" s="122">
        <f>IF(OR(CQ$4="",$B7=""),0,SUMIF('DADOS BRUTOS'!$A$3:$A$500,$B7,'DADOS BRUTOS'!Q$3:Q$500)+IF($C7="",0,SUMIF('DADOS BRUTOS'!$A$3:$A$500,$C7,'DADOS BRUTOS'!Q$3:Q$500)))</f>
        <v/>
      </c>
      <c r="CR7" s="122">
        <f>IF(OR(CR$4="",$B7=""),0,SUMIF('DADOS BRUTOS'!$A$3:$A$500,$B7,'DADOS BRUTOS'!R$3:R$500)+IF($C7="",0,SUMIF('DADOS BRUTOS'!$A$3:$A$500,$C7,'DADOS BRUTOS'!R$3:R$500)))</f>
        <v/>
      </c>
      <c r="CS7" s="122">
        <f>IF(OR(CS$4="",$B7=""),0,SUMIF('DADOS BRUTOS'!$A$3:$A$500,$B7,'DADOS BRUTOS'!S$3:S$500)+IF($C7="",0,SUMIF('DADOS BRUTOS'!$A$3:$A$500,$C7,'DADOS BRUTOS'!S$3:S$500)))</f>
        <v/>
      </c>
      <c r="CT7" s="122">
        <f>IF(OR(CT$4="",$B7=""),0,SUMIF('DADOS BRUTOS'!$A$3:$A$500,$B7,'DADOS BRUTOS'!T$3:T$500)+IF($C7="",0,SUMIF('DADOS BRUTOS'!$A$3:$A$500,$C7,'DADOS BRUTOS'!T$3:T$500)))</f>
        <v/>
      </c>
      <c r="CU7" s="122">
        <f>IF(OR(CU$4="",$B7=""),0,SUMIF('DADOS BRUTOS'!$A$3:$A$500,$B7,'DADOS BRUTOS'!U$3:U$500)+IF($C7="",0,SUMIF('DADOS BRUTOS'!$A$3:$A$500,$C7,'DADOS BRUTOS'!U$3:U$500)))</f>
        <v/>
      </c>
      <c r="CV7" s="122">
        <f>IF(OR(CV$4="",$B7=""),0,SUMIF('DADOS BRUTOS'!$A$3:$A$500,$B7,'DADOS BRUTOS'!V$3:V$500)+IF($C7="",0,SUMIF('DADOS BRUTOS'!$A$3:$A$500,$C7,'DADOS BRUTOS'!V$3:V$500)))</f>
        <v/>
      </c>
      <c r="CW7" s="122">
        <f>IF(OR(CW$4="",$B7=""),0,SUMIF('DADOS BRUTOS'!$A$3:$A$500,$B7,'DADOS BRUTOS'!W$3:W$500)+IF($C7="",0,SUMIF('DADOS BRUTOS'!$A$3:$A$500,$C7,'DADOS BRUTOS'!W$3:W$500)))</f>
        <v/>
      </c>
      <c r="CX7" s="122">
        <f>IF(OR(CX$4="",$B7=""),0,SUMIF('DADOS BRUTOS'!$A$3:$A$500,$B7,'DADOS BRUTOS'!X$3:X$500)+IF($C7="",0,SUMIF('DADOS BRUTOS'!$A$3:$A$500,$C7,'DADOS BRUTOS'!X$3:X$500)))</f>
        <v/>
      </c>
      <c r="CY7" s="122">
        <f>IF(OR(CY$4="",$B7=""),0,SUMIF('DADOS BRUTOS'!$A$3:$A$500,$B7,'DADOS BRUTOS'!Y$3:Y$500)+IF($C7="",0,SUMIF('DADOS BRUTOS'!$A$3:$A$500,$C7,'DADOS BRUTOS'!Y$3:Y$500)))</f>
        <v/>
      </c>
      <c r="CZ7" s="122">
        <f>IF(OR(CZ$4="",$B7=""),0,SUMIF('DADOS BRUTOS'!$A$3:$A$500,$B7,'DADOS BRUTOS'!Z$3:Z$500)+IF($C7="",0,SUMIF('DADOS BRUTOS'!$A$3:$A$500,$C7,'DADOS BRUTOS'!Z$3:Z$500)))</f>
        <v/>
      </c>
      <c r="DA7" s="122">
        <f>IF(OR(DA$4="",$B7=""),0,SUMIF('DADOS BRUTOS'!$A$3:$A$500,$B7,'DADOS BRUTOS'!AA$3:AA$500)+IF($C7="",0,SUMIF('DADOS BRUTOS'!$A$3:$A$500,$C7,'DADOS BRUTOS'!AA$3:AA$500)))</f>
        <v/>
      </c>
      <c r="DB7" s="122">
        <f>IF(OR(DB$4="",$B7=""),0,SUMIF('DADOS BRUTOS'!$A$3:$A$500,$B7,'DADOS BRUTOS'!AB$3:AB$500)+IF($C7="",0,SUMIF('DADOS BRUTOS'!$A$3:$A$500,$C7,'DADOS BRUTOS'!AB$3:AB$500)))</f>
        <v/>
      </c>
      <c r="DC7" s="122">
        <f>IF(OR(DC$4="",$B7=""),0,SUMIF('DADOS BRUTOS'!$A$3:$A$500,$B7,'DADOS BRUTOS'!AC$3:AC$500)+IF($C7="",0,SUMIF('DADOS BRUTOS'!$A$3:$A$500,$C7,'DADOS BRUTOS'!AC$3:AC$500)))</f>
        <v/>
      </c>
      <c r="DD7" s="122">
        <f>IF(OR(DD$4="",$B7=""),0,SUMIF('DADOS BRUTOS'!$A$3:$A$500,$B7,'DADOS BRUTOS'!AD$3:AD$500)+IF($C7="",0,SUMIF('DADOS BRUTOS'!$A$3:$A$500,$C7,'DADOS BRUTOS'!AD$3:AD$500)))</f>
        <v/>
      </c>
      <c r="DE7" s="122">
        <f>IF(OR(DE$4="",$B7=""),0,SUMIF('DADOS BRUTOS'!$A$3:$A$500,$B7,'DADOS BRUTOS'!AE$3:AE$500)+IF($C7="",0,SUMIF('DADOS BRUTOS'!$A$3:$A$500,$C7,'DADOS BRUTOS'!AE$3:AE$500)))</f>
        <v/>
      </c>
      <c r="DF7" s="122">
        <f>IF(OR(DF$4="",$B7=""),0,SUMIF('DADOS BRUTOS'!$A$3:$A$500,$B7,'DADOS BRUTOS'!AF$3:AF$500)+IF($C7="",0,SUMIF('DADOS BRUTOS'!$A$3:$A$500,$C7,'DADOS BRUTOS'!AF$3:AF$500)))</f>
        <v/>
      </c>
      <c r="DG7" s="122">
        <f>IF(OR(DG$4="",$B7=""),0,SUMIF('DADOS BRUTOS'!$A$3:$A$500,$B7,'DADOS BRUTOS'!AG$3:AG$500)+IF($C7="",0,SUMIF('DADOS BRUTOS'!$A$3:$A$500,$C7,'DADOS BRUTOS'!AG$3:AG$500)))</f>
        <v/>
      </c>
      <c r="DH7" s="122">
        <f>IF(OR(DH$4="",$B7=""),0,SUMIF('DADOS BRUTOS'!$A$3:$A$500,$B7,'DADOS BRUTOS'!AH$3:AH$500)+IF($C7="",0,SUMIF('DADOS BRUTOS'!$A$3:$A$500,$C7,'DADOS BRUTOS'!AH$3:AH$500)))</f>
        <v/>
      </c>
      <c r="DI7" s="122">
        <f>IF(OR(DI$4="",$B7=""),0,SUMIF('DADOS BRUTOS'!$A$3:$A$500,$B7,'DADOS BRUTOS'!AI$3:AI$500)+IF($C7="",0,SUMIF('DADOS BRUTOS'!$A$3:$A$500,$C7,'DADOS BRUTOS'!AI$3:AI$500)))</f>
        <v/>
      </c>
      <c r="DJ7" s="122">
        <f>IF(OR(DJ$4="",$B7=""),0,SUMIF('DADOS BRUTOS'!$A$3:$A$500,$B7,'DADOS BRUTOS'!AJ$3:AJ$500)+IF($C7="",0,SUMIF('DADOS BRUTOS'!$A$3:$A$500,$C7,'DADOS BRUTOS'!AJ$3:AJ$500)))</f>
        <v/>
      </c>
      <c r="DK7" s="122">
        <f>IF(OR(DK$4="",$B7=""),0,SUMIF('DADOS BRUTOS'!$A$3:$A$500,$B7,'DADOS BRUTOS'!AK$3:AK$500)+IF($C7="",0,SUMIF('DADOS BRUTOS'!$A$3:$A$500,$C7,'DADOS BRUTOS'!AK$3:AK$500)))</f>
        <v/>
      </c>
      <c r="DL7" s="122">
        <f>IF(OR(DL$4="",$B7=""),0,SUMIF('DADOS BRUTOS'!$A$3:$A$500,$B7,'DADOS BRUTOS'!AL$3:AL$500)+IF($C7="",0,SUMIF('DADOS BRUTOS'!$A$3:$A$500,$C7,'DADOS BRUTOS'!AL$3:AL$500)))</f>
        <v/>
      </c>
      <c r="DM7" s="122">
        <f>IF(OR(DM$4="",$B7=""),0,SUMIF('DADOS BRUTOS'!$A$3:$A$500,$B7,'DADOS BRUTOS'!AM$3:AM$500)+IF($C7="",0,SUMIF('DADOS BRUTOS'!$A$3:$A$500,$C7,'DADOS BRUTOS'!AM$3:AM$500)))</f>
        <v/>
      </c>
      <c r="DN7" s="122">
        <f>IF(OR(DN$4="",$B7=""),0,SUMIF('DADOS BRUTOS'!$A$3:$A$500,$B7,'DADOS BRUTOS'!AN$3:AN$500)+IF($C7="",0,SUMIF('DADOS BRUTOS'!$A$3:$A$500,$C7,'DADOS BRUTOS'!AN$3:AN$500)))</f>
        <v/>
      </c>
      <c r="DO7" s="122">
        <f>IF(OR(DO$4="",$B7=""),0,SUMIF('DADOS BRUTOS'!$A$3:$A$500,$B7,'DADOS BRUTOS'!AO$3:AO$500)+IF($C7="",0,SUMIF('DADOS BRUTOS'!$A$3:$A$500,$C7,'DADOS BRUTOS'!AO$3:AO$500)))</f>
        <v/>
      </c>
      <c r="DP7" s="122">
        <f>IF(OR(DP$4="",$B7=""),0,SUMIF('DADOS BRUTOS'!$A$3:$A$500,$B7,'DADOS BRUTOS'!AP$3:AP$500)+IF($C7="",0,SUMIF('DADOS BRUTOS'!$A$3:$A$500,$C7,'DADOS BRUTOS'!AP$3:AP$500)))</f>
        <v/>
      </c>
      <c r="DQ7" s="122">
        <f>IF(OR(DQ$4="",$B7=""),0,SUMIF('DADOS BRUTOS'!$A$3:$A$500,$B7,'DADOS BRUTOS'!AQ$3:AQ$500)+IF($C7="",0,SUMIF('DADOS BRUTOS'!$A$3:$A$500,$C7,'DADOS BRUTOS'!AQ$3:AQ$500)))</f>
        <v/>
      </c>
      <c r="DR7" s="122">
        <f>IF(OR(DR$4="",$B7=""),0,SUMIF('DADOS BRUTOS'!$A$3:$A$500,$B7,'DADOS BRUTOS'!AR$3:AR$500)+IF($C7="",0,SUMIF('DADOS BRUTOS'!$A$3:$A$500,$C7,'DADOS BRUTOS'!AR$3:AR$500)))</f>
        <v/>
      </c>
      <c r="DS7" s="122">
        <f>IF(OR(DS$4="",$B7=""),0,SUMIF('DADOS BRUTOS'!$A$3:$A$500,$B7,'DADOS BRUTOS'!AS$3:AS$500)+IF($C7="",0,SUMIF('DADOS BRUTOS'!$A$3:$A$500,$C7,'DADOS BRUTOS'!AS$3:AS$500)))</f>
        <v/>
      </c>
      <c r="DT7" s="122">
        <f>IF(OR(DT$4="",$B7=""),0,SUMIF('DADOS BRUTOS'!$A$3:$A$500,$B7,'DADOS BRUTOS'!AT$3:AT$500)+IF($C7="",0,SUMIF('DADOS BRUTOS'!$A$3:$A$500,$C7,'DADOS BRUTOS'!AT$3:AT$500)))</f>
        <v/>
      </c>
      <c r="DU7" s="122">
        <f>IF(OR(DU$4="",$B7=""),0,SUMIF('DADOS BRUTOS'!$A$3:$A$500,$B7,'DADOS BRUTOS'!AU$3:AU$500)+IF($C7="",0,SUMIF('DADOS BRUTOS'!$A$3:$A$500,$C7,'DADOS BRUTOS'!AU$3:AU$500)))</f>
        <v/>
      </c>
      <c r="DV7" s="122">
        <f>IF(OR(DV$4="",$B7=""),0,SUMIF('DADOS BRUTOS'!$A$3:$A$500,$B7,'DADOS BRUTOS'!AV$3:AV$500)+IF($C7="",0,SUMIF('DADOS BRUTOS'!$A$3:$A$500,$C7,'DADOS BRUTOS'!AV$3:AV$500)))</f>
        <v/>
      </c>
      <c r="DW7" s="122">
        <f>IF(OR(DW$4="",$B7=""),0,SUMIF('DADOS BRUTOS'!$A$3:$A$500,$B7,'DADOS BRUTOS'!AW$3:AW$500)+IF($C7="",0,SUMIF('DADOS BRUTOS'!$A$3:$A$500,$C7,'DADOS BRUTOS'!AW$3:AW$500)))</f>
        <v/>
      </c>
      <c r="DX7" s="122">
        <f>IF(OR(DX$4="",$B7=""),0,SUMIF('DADOS BRUTOS'!$A$3:$A$500,$B7,'DADOS BRUTOS'!AX$3:AX$500)+IF($C7="",0,SUMIF('DADOS BRUTOS'!$A$3:$A$500,$C7,'DADOS BRUTOS'!AX$3:AX$500)))</f>
        <v/>
      </c>
      <c r="DY7" s="122">
        <f>IF(OR(DY$4="",$B7=""),0,SUMIF('DADOS BRUTOS'!$A$3:$A$500,$B7,'DADOS BRUTOS'!AY$3:AY$500)+IF($C7="",0,SUMIF('DADOS BRUTOS'!$A$3:$A$500,$C7,'DADOS BRUTOS'!AY$3:AY$500)))</f>
        <v/>
      </c>
      <c r="DZ7" s="122">
        <f>IF(OR(DZ$4="",$B7=""),0,SUMIF('DADOS BRUTOS'!$A$3:$A$500,$B7,'DADOS BRUTOS'!AZ$3:AZ$500)+IF($C7="",0,SUMIF('DADOS BRUTOS'!$A$3:$A$500,$C7,'DADOS BRUTOS'!AZ$3:AZ$500)))</f>
        <v/>
      </c>
      <c r="EA7" s="122">
        <f>IF(OR(EA$4="",$B7=""),0,SUMIF('DADOS BRUTOS'!$A$3:$A$500,$B7,'DADOS BRUTOS'!BA$3:BA$500)+IF($C7="",0,SUMIF('DADOS BRUTOS'!$A$3:$A$500,$C7,'DADOS BRUTOS'!BA$3:BA$500)))</f>
        <v/>
      </c>
      <c r="EB7" s="122">
        <f>IF(OR(EB$4="",$B7=""),0,SUMIF('DADOS BRUTOS'!$A$3:$A$500,$B7,'DADOS BRUTOS'!BB$3:BB$500)+IF($C7="",0,SUMIF('DADOS BRUTOS'!$A$3:$A$500,$C7,'DADOS BRUTOS'!BB$3:BB$500)))</f>
        <v/>
      </c>
      <c r="EC7" s="122">
        <f>IF(OR(EC$4="",$B7=""),0,SUMIF('DADOS BRUTOS'!$A$3:$A$500,$B7,'DADOS BRUTOS'!BC$3:BC$500)+IF($C7="",0,SUMIF('DADOS BRUTOS'!$A$3:$A$500,$C7,'DADOS BRUTOS'!BC$3:BC$500)))</f>
        <v/>
      </c>
      <c r="ED7" s="122">
        <f>IF(OR(ED$4="",$B7=""),0,SUMIF('DADOS BRUTOS'!$A$3:$A$500,$B7,'DADOS BRUTOS'!BD$3:BD$500)+IF($C7="",0,SUMIF('DADOS BRUTOS'!$A$3:$A$500,$C7,'DADOS BRUTOS'!BD$3:BD$500)))</f>
        <v/>
      </c>
      <c r="EE7" s="122">
        <f>IF(OR(EE$4="",$B7=""),0,SUMIF('DADOS BRUTOS'!$A$3:$A$500,$B7,'DADOS BRUTOS'!BE$3:BE$500)+IF($C7="",0,SUMIF('DADOS BRUTOS'!$A$3:$A$500,$C7,'DADOS BRUTOS'!BE$3:BE$500)))</f>
        <v/>
      </c>
      <c r="EF7" s="122">
        <f>IF(OR(EF$4="",$B7=""),0,SUMIF('DADOS BRUTOS'!$A$3:$A$500,$B7,'DADOS BRUTOS'!BF$3:BF$500)+IF($C7="",0,SUMIF('DADOS BRUTOS'!$A$3:$A$500,$C7,'DADOS BRUTOS'!BF$3:BF$500)))</f>
        <v/>
      </c>
      <c r="EG7" s="122">
        <f>IF(OR(EG$4="",$B7=""),0,SUMIF('DADOS BRUTOS'!$A$3:$A$500,$B7,'DADOS BRUTOS'!BG$3:BG$500)+IF($C7="",0,SUMIF('DADOS BRUTOS'!$A$3:$A$500,$C7,'DADOS BRUTOS'!BG$3:BG$500)))</f>
        <v/>
      </c>
      <c r="EH7" s="122">
        <f>IF(OR(EH$4="",$B7=""),0,SUMIF('DADOS BRUTOS'!$A$3:$A$500,$B7,'DADOS BRUTOS'!BH$3:BH$500)+IF($C7="",0,SUMIF('DADOS BRUTOS'!$A$3:$A$500,$C7,'DADOS BRUTOS'!BH$3:BH$500)))</f>
        <v/>
      </c>
      <c r="EI7" s="122">
        <f>IF(OR(EI$4="",$B7=""),0,SUMIF('DADOS BRUTOS'!$A$3:$A$500,$B7,'DADOS BRUTOS'!BI$3:BI$500)+IF($C7="",0,SUMIF('DADOS BRUTOS'!$A$3:$A$500,$C7,'DADOS BRUTOS'!BI$3:BI$500)))</f>
        <v/>
      </c>
      <c r="EJ7" s="122">
        <f>IF(OR(EJ$4="",$B7=""),0,SUMIF('DADOS BRUTOS'!$A$3:$A$500,$B7,'DADOS BRUTOS'!BJ$3:BJ$500)+IF($C7="",0,SUMIF('DADOS BRUTOS'!$A$3:$A$500,$C7,'DADOS BRUTOS'!BJ$3:BJ$500)))</f>
        <v/>
      </c>
      <c r="EK7" s="122">
        <f>IF(OR(EK$4="",$B7=""),0,SUMIF('DADOS BRUTOS'!$A$3:$A$500,$B7,'DADOS BRUTOS'!BK$3:BK$500)+IF($C7="",0,SUMIF('DADOS BRUTOS'!$A$3:$A$500,$C7,'DADOS BRUTOS'!BK$3:BK$500)))</f>
        <v/>
      </c>
      <c r="EL7" s="122">
        <f>IF(OR(EL$4="",$B7=""),0,SUMIF('DADOS BRUTOS'!$A$3:$A$500,$B7,'DADOS BRUTOS'!BL$3:BL$500)+IF($C7="",0,SUMIF('DADOS BRUTOS'!$A$3:$A$500,$C7,'DADOS BRUTOS'!BL$3:BL$500)))</f>
        <v/>
      </c>
      <c r="EM7" s="122">
        <f>IF(OR(EM$4="",$B7=""),0,SUMIF('DADOS BRUTOS'!$A$3:$A$500,$B7,'DADOS BRUTOS'!BM$3:BM$500)+IF($C7="",0,SUMIF('DADOS BRUTOS'!$A$3:$A$500,$C7,'DADOS BRUTOS'!BM$3:BM$500)))</f>
        <v/>
      </c>
      <c r="EN7" s="122">
        <f>IF(OR(EN$4="",$B7=""),0,SUMIF('DADOS BRUTOS'!$A$3:$A$500,$B7,'DADOS BRUTOS'!BN$3:BN$500)+IF($C7="",0,SUMIF('DADOS BRUTOS'!$A$3:$A$500,$C7,'DADOS BRUTOS'!BN$3:BN$500)))</f>
        <v/>
      </c>
      <c r="EO7" s="122">
        <f>IF(OR(EO$4="",$B7=""),0,SUMIF('DADOS BRUTOS'!$A$3:$A$500,$B7,'DADOS BRUTOS'!BO$3:BO$500)+IF($C7="",0,SUMIF('DADOS BRUTOS'!$A$3:$A$500,$C7,'DADOS BRUTOS'!BO$3:BO$500)))</f>
        <v/>
      </c>
      <c r="EP7" s="122">
        <f>IF(OR(EP$4="",$B7=""),0,SUMIF('DADOS BRUTOS'!$A$3:$A$500,$B7,'DADOS BRUTOS'!BP$3:BP$500)+IF($C7="",0,SUMIF('DADOS BRUTOS'!$A$3:$A$500,$C7,'DADOS BRUTOS'!BP$3:BP$500)))</f>
        <v/>
      </c>
      <c r="EQ7" s="122">
        <f>IF(OR(EQ$4="",$B7=""),0,SUMIF('DADOS BRUTOS'!$A$3:$A$500,$B7,'DADOS BRUTOS'!BQ$3:BQ$500)+IF($C7="",0,SUMIF('DADOS BRUTOS'!$A$3:$A$500,$C7,'DADOS BRUTOS'!BQ$3:BQ$500)))</f>
        <v/>
      </c>
      <c r="ER7" s="122">
        <f>IF(OR(ER$4="",$B7=""),0,SUMIF('DADOS BRUTOS'!$A$3:$A$500,$B7,'DADOS BRUTOS'!BR$3:BR$500)+IF($C7="",0,SUMIF('DADOS BRUTOS'!$A$3:$A$500,$C7,'DADOS BRUTOS'!BR$3:BR$500)))</f>
        <v/>
      </c>
      <c r="ES7" s="122">
        <f>IF(OR(ES$4="",$B7=""),0,SUMIF('DADOS BRUTOS'!$A$3:$A$500,$B7,'DADOS BRUTOS'!BS$3:BS$500)+IF($C7="",0,SUMIF('DADOS BRUTOS'!$A$3:$A$500,$C7,'DADOS BRUTOS'!BS$3:BS$500)))</f>
        <v/>
      </c>
      <c r="ET7" s="122">
        <f>IF(OR(ET$4="",$B7=""),0,SUMIF('DADOS BRUTOS'!$A$3:$A$500,$B7,'DADOS BRUTOS'!BT$3:BT$500)+IF($C7="",0,SUMIF('DADOS BRUTOS'!$A$3:$A$500,$C7,'DADOS BRUTOS'!BT$3:BT$500)))</f>
        <v/>
      </c>
      <c r="EU7" s="122">
        <f>IF(OR(EU$4="",$B7=""),0,SUMIF('DADOS BRUTOS'!$A$3:$A$500,$B7,'DADOS BRUTOS'!BU$3:BU$500)+IF($C7="",0,SUMIF('DADOS BRUTOS'!$A$3:$A$500,$C7,'DADOS BRUTOS'!BU$3:BU$500)))</f>
        <v/>
      </c>
      <c r="EV7" s="122">
        <f>IF(OR(EV$4="",$B7=""),0,SUMIF('DADOS BRUTOS'!$A$3:$A$500,$B7,'DADOS BRUTOS'!BV$3:BV$500)+IF($C7="",0,SUMIF('DADOS BRUTOS'!$A$3:$A$500,$C7,'DADOS BRUTOS'!BV$3:BV$500)))</f>
        <v/>
      </c>
      <c r="EW7" s="122">
        <f>IF(OR(EW$4="",$B7=""),0,SUMIF('DADOS BRUTOS'!$A$3:$A$500,$B7,'DADOS BRUTOS'!BW$3:BW$500)+IF($C7="",0,SUMIF('DADOS BRUTOS'!$A$3:$A$500,$C7,'DADOS BRUTOS'!BW$3:BW$500)))</f>
        <v/>
      </c>
      <c r="EX7" s="122">
        <f>IF(OR(EX$4="",$B7=""),0,SUMIF('DADOS BRUTOS'!$A$3:$A$500,$B7,'DADOS BRUTOS'!BX$3:BX$500)+IF($C7="",0,SUMIF('DADOS BRUTOS'!$A$3:$A$500,$C7,'DADOS BRUTOS'!BX$3:BX$500)))</f>
        <v/>
      </c>
      <c r="EY7" s="122">
        <f>IF(OR(EY$4="",$B7=""),0,SUMIF('DADOS BRUTOS'!$A$3:$A$500,$B7,'DADOS BRUTOS'!BY$3:BY$500)+IF($C7="",0,SUMIF('DADOS BRUTOS'!$A$3:$A$500,$C7,'DADOS BRUTOS'!BY$3:BY$500)))</f>
        <v/>
      </c>
      <c r="EZ7" s="122">
        <f>IF(OR(EZ$4="",$B7=""),0,SUMIF('DADOS BRUTOS'!$A$3:$A$500,$B7,'DADOS BRUTOS'!BZ$3:BZ$500)+IF($C7="",0,SUMIF('DADOS BRUTOS'!$A$3:$A$500,$C7,'DADOS BRUTOS'!BZ$3:BZ$500)))</f>
        <v/>
      </c>
      <c r="FA7" s="122">
        <f>IF(OR(FA$4="",$B7=""),0,SUMIF('DADOS BRUTOS'!$A$3:$A$500,$B7,'DADOS BRUTOS'!CA$3:CA$500)+IF($C7="",0,SUMIF('DADOS BRUTOS'!$A$3:$A$500,$C7,'DADOS BRUTOS'!CA$3:CA$500)))</f>
        <v/>
      </c>
      <c r="FB7" s="122">
        <f>IF(OR(FB$4="",$B7=""),0,SUMIF('DADOS BRUTOS'!$A$3:$A$500,$B7,'DADOS BRUTOS'!CB$3:CB$500)+IF($C7="",0,SUMIF('DADOS BRUTOS'!$A$3:$A$500,$C7,'DADOS BRUTOS'!CB$3:CB$500)))</f>
        <v/>
      </c>
      <c r="FC7" s="122">
        <f>IF(OR(FC$4="",$B7=""),0,SUMIF('DADOS BRUTOS'!$A$3:$A$500,$B7,'DADOS BRUTOS'!CC$3:CC$500)+IF($C7="",0,SUMIF('DADOS BRUTOS'!$A$3:$A$500,$C7,'DADOS BRUTOS'!CC$3:CC$500)))</f>
        <v/>
      </c>
      <c r="FD7" s="122">
        <f>IF(OR(FD$4="",$B7=""),0,SUMIF('DADOS BRUTOS'!$A$3:$A$500,$B7,'DADOS BRUTOS'!CD$3:CD$500)+IF($C7="",0,SUMIF('DADOS BRUTOS'!$A$3:$A$500,$C7,'DADOS BRUTOS'!CD$3:CD$500)))</f>
        <v/>
      </c>
      <c r="FE7" s="122">
        <f>IF(OR(FE$4="",$B7=""),0,SUMIF('DADOS BRUTOS'!$A$3:$A$500,$B7,'DADOS BRUTOS'!CE$3:CE$500)+IF($C7="",0,SUMIF('DADOS BRUTOS'!$A$3:$A$500,$C7,'DADOS BRUTOS'!CE$3:CE$500)))</f>
        <v/>
      </c>
      <c r="FF7" s="122">
        <f>IF(OR(FF$4="",$B7=""),0,SUMIF('DADOS BRUTOS'!$A$3:$A$500,$B7,'DADOS BRUTOS'!CF$3:CF$500)+IF($C7="",0,SUMIF('DADOS BRUTOS'!$A$3:$A$500,$C7,'DADOS BRUTOS'!CF$3:CF$500)))</f>
        <v/>
      </c>
      <c r="FG7" s="122">
        <f>IF(OR(FG$4="",$B7=""),0,SUMIF('DADOS BRUTOS'!$A$3:$A$500,$B7,'DADOS BRUTOS'!CG$3:CG$500)+IF($C7="",0,SUMIF('DADOS BRUTOS'!$A$3:$A$500,$C7,'DADOS BRUTOS'!CG$3:CG$500)))</f>
        <v/>
      </c>
      <c r="FH7" s="122">
        <f>IF(OR(FH$4="",$B7=""),0,SUMIF('DADOS BRUTOS'!$A$3:$A$500,$B7,'DADOS BRUTOS'!CH$3:CH$500)+IF($C7="",0,SUMIF('DADOS BRUTOS'!$A$3:$A$500,$C7,'DADOS BRUTOS'!CH$3:CH$500)))</f>
        <v/>
      </c>
      <c r="FI7" s="122">
        <f>IF(OR(FI$4="",$B7=""),0,SUMIF('DADOS BRUTOS'!$A$3:$A$500,$B7,'DADOS BRUTOS'!CI$3:CI$500)+IF($C7="",0,SUMIF('DADOS BRUTOS'!$A$3:$A$500,$C7,'DADOS BRUTOS'!CI$3:CI$500)))</f>
        <v/>
      </c>
      <c r="FJ7" s="122">
        <f>IF(OR(FJ$4="",$B7=""),0,SUMIF('DADOS BRUTOS'!$A$3:$A$500,$B7,'DADOS BRUTOS'!CJ$3:CJ$500)+IF($C7="",0,SUMIF('DADOS BRUTOS'!$A$3:$A$500,$C7,'DADOS BRUTOS'!CJ$3:CJ$500)))</f>
        <v/>
      </c>
      <c r="FK7" s="122">
        <f>IF(OR(FK$4="",$B7=""),0,SUMIF('DADOS BRUTOS'!$A$3:$A$500,$B7,'DADOS BRUTOS'!CK$3:CK$500)+IF($C7="",0,SUMIF('DADOS BRUTOS'!$A$3:$A$500,$C7,'DADOS BRUTOS'!CK$3:CK$500)))</f>
        <v/>
      </c>
      <c r="FL7" s="122">
        <f>IF(OR(FL$4="",$B7=""),0,SUMIF('DADOS BRUTOS'!$A$3:$A$500,$B7,'DADOS BRUTOS'!CL$3:CL$500)+IF($C7="",0,SUMIF('DADOS BRUTOS'!$A$3:$A$500,$C7,'DADOS BRUTOS'!CL$3:CL$500)))</f>
        <v/>
      </c>
      <c r="FM7" s="122">
        <f>IF(OR(FM$4="",$B7=""),0,SUMIF('DADOS BRUTOS'!$A$3:$A$500,$B7,'DADOS BRUTOS'!CM$3:CM$500)+IF($C7="",0,SUMIF('DADOS BRUTOS'!$A$3:$A$500,$C7,'DADOS BRUTOS'!CM$3:CM$500)))</f>
        <v/>
      </c>
      <c r="FN7" s="122">
        <f>IF(OR(FN$4="",$B7=""),0,SUMIF('DADOS BRUTOS'!$A$3:$A$500,$B7,'DADOS BRUTOS'!CN$3:CN$500)+IF($C7="",0,SUMIF('DADOS BRUTOS'!$A$3:$A$500,$C7,'DADOS BRUTOS'!CN$3:CN$500)))</f>
        <v/>
      </c>
      <c r="FO7" s="122">
        <f>IF(OR(FO$4="",$B7=""),0,SUMIF('DADOS BRUTOS'!$A$3:$A$500,$B7,'DADOS BRUTOS'!CO$3:CO$500)+IF($C7="",0,SUMIF('DADOS BRUTOS'!$A$3:$A$500,$C7,'DADOS BRUTOS'!CO$3:CO$500)))</f>
        <v/>
      </c>
      <c r="FP7" s="122">
        <f>IF(OR(FP$4="",$B7=""),0,SUMIF('DADOS BRUTOS'!$A$3:$A$500,$B7,'DADOS BRUTOS'!CP$3:CP$500)+IF($C7="",0,SUMIF('DADOS BRUTOS'!$A$3:$A$500,$C7,'DADOS BRUTOS'!CP$3:CP$500)))</f>
        <v/>
      </c>
      <c r="FQ7" s="122">
        <f>IF(OR(FQ$4="",$B7=""),0,SUMIF('DADOS BRUTOS'!$A$3:$A$500,$B7,'DADOS BRUTOS'!CQ$3:CQ$500)+IF($C7="",0,SUMIF('DADOS BRUTOS'!$A$3:$A$500,$C7,'DADOS BRUTOS'!CQ$3:CQ$500)))</f>
        <v/>
      </c>
      <c r="FR7" s="122">
        <f>IF(OR(FR$4="",$B7=""),0,SUMIF('DADOS BRUTOS'!$A$3:$A$500,$B7,'DADOS BRUTOS'!CR$3:CR$500)+IF($C7="",0,SUMIF('DADOS BRUTOS'!$A$3:$A$500,$C7,'DADOS BRUTOS'!CR$3:CR$500)))</f>
        <v/>
      </c>
      <c r="FS7" s="122">
        <f>IF(OR(FS$4="",$B7=""),0,SUMIF('DADOS BRUTOS'!$A$3:$A$500,$B7,'DADOS BRUTOS'!CS$3:CS$500)+IF($C7="",0,SUMIF('DADOS BRUTOS'!$A$3:$A$500,$C7,'DADOS BRUTOS'!CS$3:CS$500)))</f>
        <v/>
      </c>
      <c r="FT7" s="122">
        <f>IF(OR(FT$4="",$B7=""),0,SUMIF('DADOS BRUTOS'!$A$3:$A$500,$B7,'DADOS BRUTOS'!CT$3:CT$500)+IF($C7="",0,SUMIF('DADOS BRUTOS'!$A$3:$A$500,$C7,'DADOS BRUTOS'!CT$3:CT$500)))</f>
        <v/>
      </c>
      <c r="FU7" s="122">
        <f>IF(OR(FU$4="",$B7=""),0,SUMIF('DADOS BRUTOS'!$A$3:$A$500,$B7,'DADOS BRUTOS'!CU$3:CU$500)+IF($C7="",0,SUMIF('DADOS BRUTOS'!$A$3:$A$500,$C7,'DADOS BRUTOS'!CU$3:CU$500)))</f>
        <v/>
      </c>
      <c r="FV7" s="122">
        <f>IF(OR(FV$4="",$B7=""),0,SUMIF('DADOS BRUTOS'!$A$3:$A$500,$B7,'DADOS BRUTOS'!CV$3:CV$500)+IF($C7="",0,SUMIF('DADOS BRUTOS'!$A$3:$A$500,$C7,'DADOS BRUTOS'!CV$3:CV$500)))</f>
        <v/>
      </c>
      <c r="FW7" s="122">
        <f>IF(OR(FW$4="",$B7=""),0,SUMIF('DADOS BRUTOS'!$A$3:$A$500,$B7,'DADOS BRUTOS'!CW$3:CW$500)+IF($C7="",0,SUMIF('DADOS BRUTOS'!$A$3:$A$500,$C7,'DADOS BRUTOS'!CW$3:CW$500)))</f>
        <v/>
      </c>
      <c r="FX7" s="122">
        <f>IF(OR(FX$4="",$B7=""),0,SUMIF('DADOS BRUTOS'!$A$3:$A$500,$B7,'DADOS BRUTOS'!CX$3:CX$500)+IF($C7="",0,SUMIF('DADOS BRUTOS'!$A$3:$A$500,$C7,'DADOS BRUTOS'!CX$3:CX$500)))</f>
        <v/>
      </c>
      <c r="FY7" s="122">
        <f>IF(OR(FY$4="",$B7=""),0,SUMIF('DADOS BRUTOS'!$A$3:$A$500,$B7,'DADOS BRUTOS'!CY$3:CY$500)+IF($C7="",0,SUMIF('DADOS BRUTOS'!$A$3:$A$500,$C7,'DADOS BRUTOS'!CY$3:CY$500)))</f>
        <v/>
      </c>
      <c r="FZ7" s="122">
        <f>IF(OR(FZ$4="",$B7=""),0,SUMIF('DADOS BRUTOS'!$A$3:$A$500,$B7,'DADOS BRUTOS'!CZ$3:CZ$500)+IF($C7="",0,SUMIF('DADOS BRUTOS'!$A$3:$A$500,$C7,'DADOS BRUTOS'!CZ$3:CZ$500)))</f>
        <v/>
      </c>
      <c r="GA7" s="122">
        <f>IF(OR(GA$4="",$B7=""),0,SUMIF('DADOS BRUTOS'!$A$3:$A$500,$B7,'DADOS BRUTOS'!DA$3:DA$500)+IF($C7="",0,SUMIF('DADOS BRUTOS'!$A$3:$A$500,$C7,'DADOS BRUTOS'!DA$3:DA$500)))</f>
        <v/>
      </c>
      <c r="GB7" s="122">
        <f>IF(OR(GB$4="",$B7=""),0,SUMIF('DADOS BRUTOS'!$A$3:$A$500,$B7,'DADOS BRUTOS'!DB$3:DB$500)+IF($C7="",0,SUMIF('DADOS BRUTOS'!$A$3:$A$500,$C7,'DADOS BRUTOS'!DB$3:DB$500)))</f>
        <v/>
      </c>
      <c r="GC7" s="122">
        <f>IF(OR(GC$4="",$B7=""),0,SUMIF('DADOS BRUTOS'!$A$3:$A$500,$B7,'DADOS BRUTOS'!DC$3:DC$500)+IF($C7="",0,SUMIF('DADOS BRUTOS'!$A$3:$A$500,$C7,'DADOS BRUTOS'!DC$3:DC$500)))</f>
        <v/>
      </c>
      <c r="GD7" s="122">
        <f>IF(OR(GD$4="",$B7=""),0,SUMIF('DADOS BRUTOS'!$A$3:$A$500,$B7,'DADOS BRUTOS'!DD$3:DD$500)+IF($C7="",0,SUMIF('DADOS BRUTOS'!$A$3:$A$500,$C7,'DADOS BRUTOS'!DD$3:DD$500)))</f>
        <v/>
      </c>
      <c r="GE7" s="122">
        <f>IF(OR(GE$4="",$B7=""),0,SUMIF('DADOS BRUTOS'!$A$3:$A$500,$B7,'DADOS BRUTOS'!DE$3:DE$500)+IF($C7="",0,SUMIF('DADOS BRUTOS'!$A$3:$A$500,$C7,'DADOS BRUTOS'!DE$3:DE$500)))</f>
        <v/>
      </c>
      <c r="GF7" s="122">
        <f>IF(OR(GF$4="",$B7=""),0,SUMIF('DADOS BRUTOS'!$A$3:$A$500,$B7,'DADOS BRUTOS'!DF$3:DF$500)+IF($C7="",0,SUMIF('DADOS BRUTOS'!$A$3:$A$500,$C7,'DADOS BRUTOS'!DF$3:DF$500)))</f>
        <v/>
      </c>
      <c r="GG7" s="122">
        <f>IF(OR(GG$4="",$B7=""),0,SUMIF('DADOS BRUTOS'!$A$3:$A$500,$B7,'DADOS BRUTOS'!DG$3:DG$500)+IF($C7="",0,SUMIF('DADOS BRUTOS'!$A$3:$A$500,$C7,'DADOS BRUTOS'!DG$3:DG$500)))</f>
        <v/>
      </c>
      <c r="GH7" s="122">
        <f>IF(OR(GH$4="",$B7=""),0,SUMIF('DADOS BRUTOS'!$A$3:$A$500,$B7,'DADOS BRUTOS'!DH$3:DH$500)+IF($C7="",0,SUMIF('DADOS BRUTOS'!$A$3:$A$500,$C7,'DADOS BRUTOS'!DH$3:DH$500)))</f>
        <v/>
      </c>
      <c r="GI7" s="122">
        <f>IF(OR(GI$4="",$B7=""),0,SUMIF('DADOS BRUTOS'!$A$3:$A$500,$B7,'DADOS BRUTOS'!DI$3:DI$500)+IF($C7="",0,SUMIF('DADOS BRUTOS'!$A$3:$A$500,$C7,'DADOS BRUTOS'!DI$3:DI$500)))</f>
        <v/>
      </c>
      <c r="GJ7" s="122">
        <f>IF(OR(GJ$4="",$B7=""),0,SUMIF('DADOS BRUTOS'!$A$3:$A$500,$B7,'DADOS BRUTOS'!DJ$3:DJ$500)+IF($C7="",0,SUMIF('DADOS BRUTOS'!$A$3:$A$500,$C7,'DADOS BRUTOS'!DJ$3:DJ$500)))</f>
        <v/>
      </c>
      <c r="GK7" s="122">
        <f>IF(OR(GK$4="",$B7=""),0,SUMIF('DADOS BRUTOS'!$A$3:$A$500,$B7,'DADOS BRUTOS'!DK$3:DK$500)+IF($C7="",0,SUMIF('DADOS BRUTOS'!$A$3:$A$500,$C7,'DADOS BRUTOS'!DK$3:DK$500)))</f>
        <v/>
      </c>
      <c r="GL7" s="122">
        <f>IF(OR(GL$4="",$B7=""),0,SUMIF('DADOS BRUTOS'!$A$3:$A$500,$B7,'DADOS BRUTOS'!DL$3:DL$500)+IF($C7="",0,SUMIF('DADOS BRUTOS'!$A$3:$A$500,$C7,'DADOS BRUTOS'!DL$3:DL$500)))</f>
        <v/>
      </c>
      <c r="GM7" s="122">
        <f>IF(OR(GM$4="",$B7=""),0,SUMIF('DADOS BRUTOS'!$A$3:$A$500,$B7,'DADOS BRUTOS'!DM$3:DM$500)+IF($C7="",0,SUMIF('DADOS BRUTOS'!$A$3:$A$500,$C7,'DADOS BRUTOS'!DM$3:DM$500)))</f>
        <v/>
      </c>
      <c r="GN7" s="122">
        <f>IF(OR(GN$4="",$B7=""),0,SUMIF('DADOS BRUTOS'!$A$3:$A$500,$B7,'DADOS BRUTOS'!DN$3:DN$500)+IF($C7="",0,SUMIF('DADOS BRUTOS'!$A$3:$A$500,$C7,'DADOS BRUTOS'!DN$3:DN$500)))</f>
        <v/>
      </c>
      <c r="GO7" s="122">
        <f>IF(OR(GO$4="",$B7=""),0,SUMIF('DADOS BRUTOS'!$A$3:$A$500,$B7,'DADOS BRUTOS'!DO$3:DO$500)+IF($C7="",0,SUMIF('DADOS BRUTOS'!$A$3:$A$500,$C7,'DADOS BRUTOS'!DO$3:DO$500)))</f>
        <v/>
      </c>
      <c r="GP7" s="122">
        <f>IF(OR(GP$4="",$B7=""),0,SUMIF('DADOS BRUTOS'!$A$3:$A$500,$B7,'DADOS BRUTOS'!DP$3:DP$500)+IF($C7="",0,SUMIF('DADOS BRUTOS'!$A$3:$A$500,$C7,'DADOS BRUTOS'!DP$3:DP$500)))</f>
        <v/>
      </c>
      <c r="GQ7" s="122">
        <f>IF(OR(GQ$4="",$B7=""),0,SUMIF('DADOS BRUTOS'!$A$3:$A$500,$B7,'DADOS BRUTOS'!DQ$3:DQ$500)+IF($C7="",0,SUMIF('DADOS BRUTOS'!$A$3:$A$500,$C7,'DADOS BRUTOS'!DQ$3:DQ$500)))</f>
        <v/>
      </c>
      <c r="GR7" s="122">
        <f>IF(OR(GR$4="",$B7=""),0,SUMIF('DADOS BRUTOS'!$A$3:$A$500,$B7,'DADOS BRUTOS'!DR$3:DR$500)+IF($C7="",0,SUMIF('DADOS BRUTOS'!$A$3:$A$500,$C7,'DADOS BRUTOS'!DR$3:DR$500)))</f>
        <v/>
      </c>
      <c r="GS7" s="122">
        <f>IF(OR(GS$4="",$B7=""),0,SUMIF('DADOS BRUTOS'!$A$3:$A$500,$B7,'DADOS BRUTOS'!DS$3:DS$500)+IF($C7="",0,SUMIF('DADOS BRUTOS'!$A$3:$A$500,$C7,'DADOS BRUTOS'!DS$3:DS$500)))</f>
        <v/>
      </c>
      <c r="GT7" s="122">
        <f>IF(OR(GT$4="",$B7=""),0,SUMIF('DADOS BRUTOS'!$A$3:$A$500,$B7,'DADOS BRUTOS'!DT$3:DT$500)+IF($C7="",0,SUMIF('DADOS BRUTOS'!$A$3:$A$500,$C7,'DADOS BRUTOS'!DT$3:DT$500)))</f>
        <v/>
      </c>
      <c r="GU7" s="122">
        <f>IF(OR(GU$4="",$B7=""),0,SUMIF('DADOS BRUTOS'!$A$3:$A$500,$B7,'DADOS BRUTOS'!DU$3:DU$500)+IF($C7="",0,SUMIF('DADOS BRUTOS'!$A$3:$A$500,$C7,'DADOS BRUTOS'!DU$3:DU$500)))</f>
        <v/>
      </c>
      <c r="GV7" s="122">
        <f>IF(OR(GV$4="",$B7=""),0,SUMIF('DADOS BRUTOS'!$A$3:$A$500,$B7,'DADOS BRUTOS'!DV$3:DV$500)+IF($C7="",0,SUMIF('DADOS BRUTOS'!$A$3:$A$500,$C7,'DADOS BRUTOS'!DV$3:DV$500)))</f>
        <v/>
      </c>
      <c r="GW7" s="122">
        <f>IF(OR(GW$4="",$B7=""),0,SUMIF('DADOS BRUTOS'!$A$3:$A$500,$B7,'DADOS BRUTOS'!DW$3:DW$500)+IF($C7="",0,SUMIF('DADOS BRUTOS'!$A$3:$A$500,$C7,'DADOS BRUTOS'!DW$3:DW$500)))</f>
        <v/>
      </c>
      <c r="GX7" s="122">
        <f>IF(OR(GX$4="",$B7=""),0,SUMIF('DADOS BRUTOS'!$A$3:$A$500,$B7,'DADOS BRUTOS'!DX$3:DX$500)+IF($C7="",0,SUMIF('DADOS BRUTOS'!$A$3:$A$500,$C7,'DADOS BRUTOS'!DX$3:DX$500)))</f>
        <v/>
      </c>
      <c r="GY7" s="122">
        <f>IF(OR(GY$4="",$B7=""),0,SUMIF('DADOS BRUTOS'!$A$3:$A$500,$B7,'DADOS BRUTOS'!DY$3:DY$500)+IF($C7="",0,SUMIF('DADOS BRUTOS'!$A$3:$A$500,$C7,'DADOS BRUTOS'!DY$3:DY$500)))</f>
        <v/>
      </c>
      <c r="GZ7" s="122">
        <f>IF(OR(GZ$4="",$B7=""),0,SUMIF('DADOS BRUTOS'!$A$3:$A$500,$B7,'DADOS BRUTOS'!DZ$3:DZ$500)+IF($C7="",0,SUMIF('DADOS BRUTOS'!$A$3:$A$500,$C7,'DADOS BRUTOS'!DZ$3:DZ$500)))</f>
        <v/>
      </c>
      <c r="HA7" s="122">
        <f>IF(OR(HA$4="",$B7=""),0,SUMIF('DADOS BRUTOS'!$A$3:$A$500,$B7,'DADOS BRUTOS'!EA$3:EA$500)+IF($C7="",0,SUMIF('DADOS BRUTOS'!$A$3:$A$500,$C7,'DADOS BRUTOS'!EA$3:EA$500)))</f>
        <v/>
      </c>
      <c r="HB7" s="122">
        <f>IF(OR(HB$4="",$B7=""),0,SUMIF('DADOS BRUTOS'!$A$3:$A$500,$B7,'DADOS BRUTOS'!EB$3:EB$500)+IF($C7="",0,SUMIF('DADOS BRUTOS'!$A$3:$A$500,$C7,'DADOS BRUTOS'!EB$3:EB$500)))</f>
        <v/>
      </c>
      <c r="HC7" s="122">
        <f>IF(OR(HC$4="",$B7=""),0,SUMIF('DADOS BRUTOS'!$A$3:$A$500,$B7,'DADOS BRUTOS'!EC$3:EC$500)+IF($C7="",0,SUMIF('DADOS BRUTOS'!$A$3:$A$500,$C7,'DADOS BRUTOS'!EC$3:EC$500)))</f>
        <v/>
      </c>
      <c r="HD7" s="122">
        <f>IF(OR(HD$4="",$B7=""),0,SUMIF('DADOS BRUTOS'!$A$3:$A$500,$B7,'DADOS BRUTOS'!ED$3:ED$500)+IF($C7="",0,SUMIF('DADOS BRUTOS'!$A$3:$A$500,$C7,'DADOS BRUTOS'!ED$3:ED$500)))</f>
        <v/>
      </c>
      <c r="HE7" s="122">
        <f>IF(OR(HE$4="",$B7=""),0,SUMIF('DADOS BRUTOS'!$A$3:$A$500,$B7,'DADOS BRUTOS'!EE$3:EE$500)+IF($C7="",0,SUMIF('DADOS BRUTOS'!$A$3:$A$500,$C7,'DADOS BRUTOS'!EE$3:EE$500)))</f>
        <v/>
      </c>
      <c r="HF7" s="122">
        <f>IF(OR(HF$4="",$B7=""),0,SUMIF('DADOS BRUTOS'!$A$3:$A$500,$B7,'DADOS BRUTOS'!EF$3:EF$500)+IF($C7="",0,SUMIF('DADOS BRUTOS'!$A$3:$A$500,$C7,'DADOS BRUTOS'!EF$3:EF$500)))</f>
        <v/>
      </c>
      <c r="HG7" s="122">
        <f>IF(OR(HG$4="",$B7=""),0,SUMIF('DADOS BRUTOS'!$A$3:$A$500,$B7,'DADOS BRUTOS'!EG$3:EG$500)+IF($C7="",0,SUMIF('DADOS BRUTOS'!$A$3:$A$500,$C7,'DADOS BRUTOS'!EG$3:EG$500)))</f>
        <v/>
      </c>
      <c r="HH7" s="122">
        <f>IF(OR(HH$4="",$B7=""),0,SUMIF('DADOS BRUTOS'!$A$3:$A$500,$B7,'DADOS BRUTOS'!EH$3:EH$500)+IF($C7="",0,SUMIF('DADOS BRUTOS'!$A$3:$A$500,$C7,'DADOS BRUTOS'!EH$3:EH$500)))</f>
        <v/>
      </c>
      <c r="HI7" s="122">
        <f>IF(OR(HI$4="",$B7=""),0,SUMIF('DADOS BRUTOS'!$A$3:$A$500,$B7,'DADOS BRUTOS'!EI$3:EI$500)+IF($C7="",0,SUMIF('DADOS BRUTOS'!$A$3:$A$500,$C7,'DADOS BRUTOS'!EI$3:EI$500)))</f>
        <v/>
      </c>
      <c r="HJ7" s="122">
        <f>IF(OR(HJ$4="",$B7=""),0,SUMIF('DADOS BRUTOS'!$A$3:$A$500,$B7,'DADOS BRUTOS'!EJ$3:EJ$500)+IF($C7="",0,SUMIF('DADOS BRUTOS'!$A$3:$A$500,$C7,'DADOS BRUTOS'!EJ$3:EJ$500)))</f>
        <v/>
      </c>
      <c r="HK7" s="122">
        <f>IF(OR(HK$4="",$B7=""),0,SUMIF('DADOS BRUTOS'!$A$3:$A$500,$B7,'DADOS BRUTOS'!EK$3:EK$500)+IF($C7="",0,SUMIF('DADOS BRUTOS'!$A$3:$A$500,$C7,'DADOS BRUTOS'!EK$3:EK$500)))</f>
        <v/>
      </c>
      <c r="HL7" s="122">
        <f>IF(OR(HL$4="",$B7=""),0,SUMIF('DADOS BRUTOS'!$A$3:$A$500,$B7,'DADOS BRUTOS'!EL$3:EL$500)+IF($C7="",0,SUMIF('DADOS BRUTOS'!$A$3:$A$500,$C7,'DADOS BRUTOS'!EL$3:EL$500)))</f>
        <v/>
      </c>
      <c r="HM7" s="122">
        <f>IF(OR(HM$4="",$B7=""),0,SUMIF('DADOS BRUTOS'!$A$3:$A$500,$B7,'DADOS BRUTOS'!EM$3:EM$500)+IF($C7="",0,SUMIF('DADOS BRUTOS'!$A$3:$A$500,$C7,'DADOS BRUTOS'!EM$3:EM$500)))</f>
        <v/>
      </c>
      <c r="HN7" s="122">
        <f>IF(OR(HN$4="",$B7=""),0,SUMIF('DADOS BRUTOS'!$A$3:$A$500,$B7,'DADOS BRUTOS'!EN$3:EN$500)+IF($C7="",0,SUMIF('DADOS BRUTOS'!$A$3:$A$500,$C7,'DADOS BRUTOS'!EN$3:EN$500)))</f>
        <v/>
      </c>
      <c r="HO7" s="122">
        <f>IF(OR(HO$4="",$B7=""),0,SUMIF('DADOS BRUTOS'!$A$3:$A$500,$B7,'DADOS BRUTOS'!EO$3:EO$500)+IF($C7="",0,SUMIF('DADOS BRUTOS'!$A$3:$A$500,$C7,'DADOS BRUTOS'!EO$3:EO$500)))</f>
        <v/>
      </c>
      <c r="HP7" s="122">
        <f>IF(OR(HP$4="",$B7=""),0,SUMIF('DADOS BRUTOS'!$A$3:$A$500,$B7,'DADOS BRUTOS'!EP$3:EP$500)+IF($C7="",0,SUMIF('DADOS BRUTOS'!$A$3:$A$500,$C7,'DADOS BRUTOS'!EP$3:EP$500)))</f>
        <v/>
      </c>
      <c r="HQ7" s="122">
        <f>IF(OR(HQ$4="",$B7=""),0,SUMIF('DADOS BRUTOS'!$A$3:$A$500,$B7,'DADOS BRUTOS'!EQ$3:EQ$500)+IF($C7="",0,SUMIF('DADOS BRUTOS'!$A$3:$A$500,$C7,'DADOS BRUTOS'!EQ$3:EQ$500)))</f>
        <v/>
      </c>
      <c r="HR7" s="122">
        <f>IF(OR(HR$4="",$B7=""),0,SUMIF('DADOS BRUTOS'!$A$3:$A$500,$B7,'DADOS BRUTOS'!ER$3:ER$500)+IF($C7="",0,SUMIF('DADOS BRUTOS'!$A$3:$A$500,$C7,'DADOS BRUTOS'!ER$3:ER$500)))</f>
        <v/>
      </c>
      <c r="HS7" s="122">
        <f>IF(OR(HS$4="",$B7=""),0,SUMIF('DADOS BRUTOS'!$A$3:$A$500,$B7,'DADOS BRUTOS'!ES$3:ES$500)+IF($C7="",0,SUMIF('DADOS BRUTOS'!$A$3:$A$500,$C7,'DADOS BRUTOS'!ES$3:ES$500)))</f>
        <v/>
      </c>
      <c r="HT7" s="122">
        <f>IF(OR(HT$4="",$B7=""),0,SUMIF('DADOS BRUTOS'!$A$3:$A$500,$B7,'DADOS BRUTOS'!ET$3:ET$500)+IF($C7="",0,SUMIF('DADOS BRUTOS'!$A$3:$A$500,$C7,'DADOS BRUTOS'!ET$3:ET$500)))</f>
        <v/>
      </c>
      <c r="HU7" s="122">
        <f>IF(OR(HU$4="",$B7=""),0,SUMIF('DADOS BRUTOS'!$A$3:$A$500,$B7,'DADOS BRUTOS'!EU$3:EU$500)+IF($C7="",0,SUMIF('DADOS BRUTOS'!$A$3:$A$500,$C7,'DADOS BRUTOS'!EU$3:EU$500)))</f>
        <v/>
      </c>
      <c r="HV7" s="122">
        <f>IF(OR(HV$4="",$B7=""),0,SUMIF('DADOS BRUTOS'!$A$3:$A$500,$B7,'DADOS BRUTOS'!EV$3:EV$500)+IF($C7="",0,SUMIF('DADOS BRUTOS'!$A$3:$A$500,$C7,'DADOS BRUTOS'!EV$3:EV$500)))</f>
        <v/>
      </c>
      <c r="HW7" s="122">
        <f>IF(OR(HW$4="",$B7=""),0,SUMIF('DADOS BRUTOS'!$A$3:$A$500,$B7,'DADOS BRUTOS'!EW$3:EW$500)+IF($C7="",0,SUMIF('DADOS BRUTOS'!$A$3:$A$500,$C7,'DADOS BRUTOS'!EW$3:EW$500)))</f>
        <v/>
      </c>
      <c r="HX7" s="122">
        <f>IF(OR(HX$4="",$B7=""),0,SUMIF('DADOS BRUTOS'!$A$3:$A$500,$B7,'DADOS BRUTOS'!EX$3:EX$500)+IF($C7="",0,SUMIF('DADOS BRUTOS'!$A$3:$A$500,$C7,'DADOS BRUTOS'!EX$3:EX$500)))</f>
        <v/>
      </c>
      <c r="HY7" s="122">
        <f>IF(OR(HY$4="",$B7=""),0,SUMIF('DADOS BRUTOS'!$A$3:$A$500,$B7,'DADOS BRUTOS'!EY$3:EY$500)+IF($C7="",0,SUMIF('DADOS BRUTOS'!$A$3:$A$500,$C7,'DADOS BRUTOS'!EY$3:EY$500)))</f>
        <v/>
      </c>
      <c r="HZ7" s="122">
        <f>IF(OR(HZ$4="",$B7=""),0,SUMIF('DADOS BRUTOS'!$A$3:$A$500,$B7,'DADOS BRUTOS'!EZ$3:EZ$500)+IF($C7="",0,SUMIF('DADOS BRUTOS'!$A$3:$A$500,$C7,'DADOS BRUTOS'!EZ$3:EZ$500)))</f>
        <v/>
      </c>
      <c r="IA7" s="122">
        <f>IF(OR(IA$4="",$B7=""),0,SUMIF('DADOS BRUTOS'!$A$3:$A$500,$B7,'DADOS BRUTOS'!FA$3:FA$500)+IF($C7="",0,SUMIF('DADOS BRUTOS'!$A$3:$A$500,$C7,'DADOS BRUTOS'!FA$3:FA$500)))</f>
        <v/>
      </c>
      <c r="IB7" s="122">
        <f>IF(OR(IB$4="",$B7=""),0,SUMIF('DADOS BRUTOS'!$A$3:$A$500,$B7,'DADOS BRUTOS'!FB$3:FB$500)+IF($C7="",0,SUMIF('DADOS BRUTOS'!$A$3:$A$500,$C7,'DADOS BRUTOS'!FB$3:FB$500)))</f>
        <v/>
      </c>
      <c r="IC7" s="122">
        <f>IF(OR(IC$4="",$B7=""),0,SUMIF('DADOS BRUTOS'!$A$3:$A$500,$B7,'DADOS BRUTOS'!FC$3:FC$500)+IF($C7="",0,SUMIF('DADOS BRUTOS'!$A$3:$A$500,$C7,'DADOS BRUTOS'!FC$3:FC$500)))</f>
        <v/>
      </c>
      <c r="ID7" s="122">
        <f>IF(OR(ID$4="",$B7=""),0,SUMIF('DADOS BRUTOS'!$A$3:$A$500,$B7,'DADOS BRUTOS'!FD$3:FD$500)+IF($C7="",0,SUMIF('DADOS BRUTOS'!$A$3:$A$500,$C7,'DADOS BRUTOS'!FD$3:FD$500)))</f>
        <v/>
      </c>
      <c r="IE7" s="122">
        <f>IF(OR(IE$4="",$B7=""),0,SUMIF('DADOS BRUTOS'!$A$3:$A$500,$B7,'DADOS BRUTOS'!FE$3:FE$500)+IF($C7="",0,SUMIF('DADOS BRUTOS'!$A$3:$A$500,$C7,'DADOS BRUTOS'!FE$3:FE$500)))</f>
        <v/>
      </c>
      <c r="IF7" s="122">
        <f>IF(OR(IF$4="",$B7=""),0,SUMIF('DADOS BRUTOS'!$A$3:$A$500,$B7,'DADOS BRUTOS'!FF$3:FF$500)+IF($C7="",0,SUMIF('DADOS BRUTOS'!$A$3:$A$500,$C7,'DADOS BRUTOS'!FF$3:FF$500)))</f>
        <v/>
      </c>
      <c r="IG7" s="122">
        <f>IF(OR(IG$4="",$B7=""),0,SUMIF('DADOS BRUTOS'!$A$3:$A$500,$B7,'DADOS BRUTOS'!FG$3:FG$500)+IF($C7="",0,SUMIF('DADOS BRUTOS'!$A$3:$A$500,$C7,'DADOS BRUTOS'!FG$3:FG$500)))</f>
        <v/>
      </c>
      <c r="IH7" s="122">
        <f>IF(OR(IH$4="",$B7=""),0,SUMIF('DADOS BRUTOS'!$A$3:$A$500,$B7,'DADOS BRUTOS'!FH$3:FH$500)+IF($C7="",0,SUMIF('DADOS BRUTOS'!$A$3:$A$500,$C7,'DADOS BRUTOS'!FH$3:FH$500)))</f>
        <v/>
      </c>
      <c r="II7" s="122">
        <f>IF(OR(II$4="",$B7=""),0,SUMIF('DADOS BRUTOS'!$A$3:$A$500,$B7,'DADOS BRUTOS'!FI$3:FI$500)+IF($C7="",0,SUMIF('DADOS BRUTOS'!$A$3:$A$500,$C7,'DADOS BRUTOS'!FI$3:FI$500)))</f>
        <v/>
      </c>
      <c r="IJ7" s="122">
        <f>IF(OR(IJ$4="",$B7=""),0,SUMIF('DADOS BRUTOS'!$A$3:$A$500,$B7,'DADOS BRUTOS'!FJ$3:FJ$500)+IF($C7="",0,SUMIF('DADOS BRUTOS'!$A$3:$A$500,$C7,'DADOS BRUTOS'!FJ$3:FJ$500)))</f>
        <v/>
      </c>
      <c r="IK7" s="122">
        <f>IF(OR(IK$4="",$B7=""),0,SUMIF('DADOS BRUTOS'!$A$3:$A$500,$B7,'DADOS BRUTOS'!FK$3:FK$500)+IF($C7="",0,SUMIF('DADOS BRUTOS'!$A$3:$A$500,$C7,'DADOS BRUTOS'!FK$3:FK$500)))</f>
        <v/>
      </c>
      <c r="IL7" s="122">
        <f>IF(OR(IL$4="",$B7=""),0,SUMIF('DADOS BRUTOS'!$A$3:$A$500,$B7,'DADOS BRUTOS'!FL$3:FL$500)+IF($C7="",0,SUMIF('DADOS BRUTOS'!$A$3:$A$500,$C7,'DADOS BRUTOS'!FL$3:FL$500)))</f>
        <v/>
      </c>
      <c r="IM7" s="122">
        <f>IF(OR(IM$4="",$B7=""),0,SUMIF('DADOS BRUTOS'!$A$3:$A$500,$B7,'DADOS BRUTOS'!FM$3:FM$500)+IF($C7="",0,SUMIF('DADOS BRUTOS'!$A$3:$A$500,$C7,'DADOS BRUTOS'!FM$3:FM$500)))</f>
        <v/>
      </c>
      <c r="IN7" s="122">
        <f>IF(OR(IN$4="",$B7=""),0,SUMIF('DADOS BRUTOS'!$A$3:$A$500,$B7,'DADOS BRUTOS'!FN$3:FN$500)+IF($C7="",0,SUMIF('DADOS BRUTOS'!$A$3:$A$500,$C7,'DADOS BRUTOS'!FN$3:FN$500)))</f>
        <v/>
      </c>
      <c r="IO7" s="122">
        <f>IF(OR(IO$4="",$B7=""),0,SUMIF('DADOS BRUTOS'!$A$3:$A$500,$B7,'DADOS BRUTOS'!FO$3:FO$500)+IF($C7="",0,SUMIF('DADOS BRUTOS'!$A$3:$A$500,$C7,'DADOS BRUTOS'!FO$3:FO$500)))</f>
        <v/>
      </c>
      <c r="IP7" s="122">
        <f>IF(OR(IP$4="",$B7=""),0,SUMIF('DADOS BRUTOS'!$A$3:$A$500,$B7,'DADOS BRUTOS'!FP$3:FP$500)+IF($C7="",0,SUMIF('DADOS BRUTOS'!$A$3:$A$500,$C7,'DADOS BRUTOS'!FP$3:FP$500)))</f>
        <v/>
      </c>
      <c r="IQ7" s="122">
        <f>IF(OR(IQ$4="",$B7=""),0,SUMIF('DADOS BRUTOS'!$A$3:$A$500,$B7,'DADOS BRUTOS'!FQ$3:FQ$500)+IF($C7="",0,SUMIF('DADOS BRUTOS'!$A$3:$A$500,$C7,'DADOS BRUTOS'!FQ$3:FQ$500)))</f>
        <v/>
      </c>
      <c r="IR7" s="122">
        <f>IF(OR(IR$4="",$B7=""),0,SUMIF('DADOS BRUTOS'!$A$3:$A$500,$B7,'DADOS BRUTOS'!FR$3:FR$500)+IF($C7="",0,SUMIF('DADOS BRUTOS'!$A$3:$A$500,$C7,'DADOS BRUTOS'!FR$3:FR$500)))</f>
        <v/>
      </c>
      <c r="IS7" s="122">
        <f>IF(OR(IS$4="",$B7=""),0,SUMIF('DADOS BRUTOS'!$A$3:$A$500,$B7,'DADOS BRUTOS'!FS$3:FS$500)+IF($C7="",0,SUMIF('DADOS BRUTOS'!$A$3:$A$500,$C7,'DADOS BRUTOS'!FS$3:FS$500)))</f>
        <v/>
      </c>
      <c r="IT7" s="122">
        <f>IF(OR(IT$4="",$B7=""),0,SUMIF('DADOS BRUTOS'!$A$3:$A$500,$B7,'DADOS BRUTOS'!FT$3:FT$500)+IF($C7="",0,SUMIF('DADOS BRUTOS'!$A$3:$A$500,$C7,'DADOS BRUTOS'!FT$3:FT$500)))</f>
        <v/>
      </c>
      <c r="IU7" s="122">
        <f>IF(OR(IU$4="",$B7=""),0,SUMIF('DADOS BRUTOS'!$A$3:$A$500,$B7,'DADOS BRUTOS'!FU$3:FU$500)+IF($C7="",0,SUMIF('DADOS BRUTOS'!$A$3:$A$500,$C7,'DADOS BRUTOS'!FU$3:FU$500)))</f>
        <v/>
      </c>
      <c r="IV7" s="122">
        <f>IF(OR(IV$4="",$B7=""),0,SUMIF('DADOS BRUTOS'!$A$3:$A$500,$B7,'DADOS BRUTOS'!FV$3:FV$500)+IF($C7="",0,SUMIF('DADOS BRUTOS'!$A$3:$A$500,$C7,'DADOS BRUTOS'!FV$3:FV$500)))</f>
        <v/>
      </c>
      <c r="IW7" s="122">
        <f>IF(OR(IW$4="",$B7=""),0,SUMIF('DADOS BRUTOS'!$A$3:$A$500,$B7,'DADOS BRUTOS'!FW$3:FW$500)+IF($C7="",0,SUMIF('DADOS BRUTOS'!$A$3:$A$500,$C7,'DADOS BRUTOS'!FW$3:FW$500)))</f>
        <v/>
      </c>
      <c r="IX7" s="122">
        <f>IF(OR(IX$4="",$B7=""),0,SUMIF('DADOS BRUTOS'!$A$3:$A$500,$B7,'DADOS BRUTOS'!FX$3:FX$500)+IF($C7="",0,SUMIF('DADOS BRUTOS'!$A$3:$A$500,$C7,'DADOS BRUTOS'!FX$3:FX$500)))</f>
        <v/>
      </c>
      <c r="IY7" s="122">
        <f>IF(OR(IY$4="",$B7=""),0,SUMIF('DADOS BRUTOS'!$A$3:$A$500,$B7,'DADOS BRUTOS'!FY$3:FY$500)+IF($C7="",0,SUMIF('DADOS BRUTOS'!$A$3:$A$500,$C7,'DADOS BRUTOS'!FY$3:FY$500)))</f>
        <v/>
      </c>
      <c r="IZ7" s="122">
        <f>IF(OR(IZ$4="",$B7=""),0,SUMIF('DADOS BRUTOS'!$A$3:$A$500,$B7,'DADOS BRUTOS'!FZ$3:FZ$500)+IF($C7="",0,SUMIF('DADOS BRUTOS'!$A$3:$A$500,$C7,'DADOS BRUTOS'!FZ$3:FZ$500)))</f>
        <v/>
      </c>
      <c r="JA7" s="122">
        <f>IF(OR(JA$4="",$B7=""),0,SUMIF('DADOS BRUTOS'!$A$3:$A$500,$B7,'DADOS BRUTOS'!GA$3:GA$500)+IF($C7="",0,SUMIF('DADOS BRUTOS'!$A$3:$A$500,$C7,'DADOS BRUTOS'!GA$3:GA$500)))</f>
        <v/>
      </c>
      <c r="JB7" s="122">
        <f>IF(OR(JB$4="",$B7=""),0,SUMIF('DADOS BRUTOS'!$A$3:$A$500,$B7,'DADOS BRUTOS'!GB$3:GB$500)+IF($C7="",0,SUMIF('DADOS BRUTOS'!$A$3:$A$500,$C7,'DADOS BRUTOS'!GB$3:GB$500)))</f>
        <v/>
      </c>
      <c r="JC7" s="122">
        <f>IF(OR(JC$4="",$B7=""),0,SUMIF('DADOS BRUTOS'!$A$3:$A$500,$B7,'DADOS BRUTOS'!GC$3:GC$500)+IF($C7="",0,SUMIF('DADOS BRUTOS'!$A$3:$A$500,$C7,'DADOS BRUTOS'!GC$3:GC$500)))</f>
        <v/>
      </c>
      <c r="JD7" s="122">
        <f>IF(OR(JD$4="",$B7=""),0,SUMIF('DADOS BRUTOS'!$A$3:$A$500,$B7,'DADOS BRUTOS'!GD$3:GD$500)+IF($C7="",0,SUMIF('DADOS BRUTOS'!$A$3:$A$500,$C7,'DADOS BRUTOS'!GD$3:GD$500)))</f>
        <v/>
      </c>
      <c r="JE7" s="122">
        <f>IF(OR(JE$4="",$B7=""),0,SUMIF('DADOS BRUTOS'!$A$3:$A$500,$B7,'DADOS BRUTOS'!GE$3:GE$500)+IF($C7="",0,SUMIF('DADOS BRUTOS'!$A$3:$A$500,$C7,'DADOS BRUTOS'!GE$3:GE$500)))</f>
        <v/>
      </c>
      <c r="JF7" s="122">
        <f>IF(OR(JF$4="",$B7=""),0,SUMIF('DADOS BRUTOS'!$A$3:$A$500,$B7,'DADOS BRUTOS'!GF$3:GF$500)+IF($C7="",0,SUMIF('DADOS BRUTOS'!$A$3:$A$500,$C7,'DADOS BRUTOS'!GF$3:GF$500)))</f>
        <v/>
      </c>
      <c r="JG7" s="122">
        <f>IF(OR(JG$4="",$B7=""),0,SUMIF('DADOS BRUTOS'!$A$3:$A$500,$B7,'DADOS BRUTOS'!GG$3:GG$500)+IF($C7="",0,SUMIF('DADOS BRUTOS'!$A$3:$A$500,$C7,'DADOS BRUTOS'!GG$3:GG$500)))</f>
        <v/>
      </c>
      <c r="JH7" s="122">
        <f>IF(OR(JH$4="",$B7=""),0,SUMIF('DADOS BRUTOS'!$A$3:$A$500,$B7,'DADOS BRUTOS'!GH$3:GH$500)+IF($C7="",0,SUMIF('DADOS BRUTOS'!$A$3:$A$500,$C7,'DADOS BRUTOS'!GH$3:GH$500)))</f>
        <v/>
      </c>
      <c r="JI7" s="122">
        <f>IF(OR(JI$4="",$B7=""),0,SUMIF('DADOS BRUTOS'!$A$3:$A$500,$B7,'DADOS BRUTOS'!GI$3:GI$500)+IF($C7="",0,SUMIF('DADOS BRUTOS'!$A$3:$A$500,$C7,'DADOS BRUTOS'!GI$3:GI$500)))</f>
        <v/>
      </c>
      <c r="JJ7" s="122">
        <f>IF(OR(JJ$4="",$B7=""),0,SUMIF('DADOS BRUTOS'!$A$3:$A$500,$B7,'DADOS BRUTOS'!GJ$3:GJ$500)+IF($C7="",0,SUMIF('DADOS BRUTOS'!$A$3:$A$500,$C7,'DADOS BRUTOS'!GJ$3:GJ$500)))</f>
        <v/>
      </c>
      <c r="JK7" s="122">
        <f>IF(OR(JK$4="",$B7=""),0,SUMIF('DADOS BRUTOS'!$A$3:$A$500,$B7,'DADOS BRUTOS'!GK$3:GK$500)+IF($C7="",0,SUMIF('DADOS BRUTOS'!$A$3:$A$500,$C7,'DADOS BRUTOS'!GK$3:GK$500)))</f>
        <v/>
      </c>
      <c r="JL7" s="122">
        <f>IF(OR(JL$4="",$B7=""),0,SUMIF('DADOS BRUTOS'!$A$3:$A$500,$B7,'DADOS BRUTOS'!GL$3:GL$500)+IF($C7="",0,SUMIF('DADOS BRUTOS'!$A$3:$A$500,$C7,'DADOS BRUTOS'!GL$3:GL$500)))</f>
        <v/>
      </c>
      <c r="JM7" s="122">
        <f>IF(OR(JM$4="",$B7=""),0,SUMIF('DADOS BRUTOS'!$A$3:$A$500,$B7,'DADOS BRUTOS'!GM$3:GM$500)+IF($C7="",0,SUMIF('DADOS BRUTOS'!$A$3:$A$500,$C7,'DADOS BRUTOS'!GM$3:GM$500)))</f>
        <v/>
      </c>
      <c r="JN7" s="122">
        <f>IF(OR(JN$4="",$B7=""),0,SUMIF('DADOS BRUTOS'!$A$3:$A$500,$B7,'DADOS BRUTOS'!GN$3:GN$500)+IF($C7="",0,SUMIF('DADOS BRUTOS'!$A$3:$A$500,$C7,'DADOS BRUTOS'!GN$3:GN$500)))</f>
        <v/>
      </c>
      <c r="JO7" s="122">
        <f>IF(OR(JO$4="",$B7=""),0,SUMIF('DADOS BRUTOS'!$A$3:$A$500,$B7,'DADOS BRUTOS'!GO$3:GO$500)+IF($C7="",0,SUMIF('DADOS BRUTOS'!$A$3:$A$500,$C7,'DADOS BRUTOS'!GO$3:GO$500)))</f>
        <v/>
      </c>
      <c r="JP7" s="122">
        <f>IF(OR(JP$4="",$B7=""),0,SUMIF('DADOS BRUTOS'!$A$3:$A$500,$B7,'DADOS BRUTOS'!GP$3:GP$500)+IF($C7="",0,SUMIF('DADOS BRUTOS'!$A$3:$A$500,$C7,'DADOS BRUTOS'!GP$3:GP$500)))</f>
        <v/>
      </c>
      <c r="JQ7" s="122">
        <f>IF(OR(JQ$4="",$B7=""),0,SUMIF('DADOS BRUTOS'!$A$3:$A$500,$B7,'DADOS BRUTOS'!GQ$3:GQ$500)+IF($C7="",0,SUMIF('DADOS BRUTOS'!$A$3:$A$500,$C7,'DADOS BRUTOS'!GQ$3:GQ$500)))</f>
        <v/>
      </c>
      <c r="JR7" s="122">
        <f>IF(OR(JR$4="",$B7=""),0,SUMIF('DADOS BRUTOS'!$A$3:$A$500,$B7,'DADOS BRUTOS'!GR$3:GR$500)+IF($C7="",0,SUMIF('DADOS BRUTOS'!$A$3:$A$500,$C7,'DADOS BRUTOS'!GR$3:GR$500)))</f>
        <v/>
      </c>
      <c r="JS7" s="122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2">
        <f>IF(OR(CB$4="",$B8=""),0,SUMIF('DADOS BRUTOS'!$A$3:$A$500,$B8,'DADOS BRUTOS'!B$3:B$500)+IF($C8="",0,SUMIF('DADOS BRUTOS'!$A$3:$A$500,$C8,'DADOS BRUTOS'!B$3:B$500)))</f>
        <v/>
      </c>
      <c r="CC8" s="122">
        <f>IF(OR(CC$4="",$B8=""),0,SUMIF('DADOS BRUTOS'!$A$3:$A$500,$B8,'DADOS BRUTOS'!C$3:C$500)+IF($C8="",0,SUMIF('DADOS BRUTOS'!$A$3:$A$500,$C8,'DADOS BRUTOS'!C$3:C$500)))</f>
        <v/>
      </c>
      <c r="CD8" s="122">
        <f>IF(OR(CD$4="",$B8=""),0,SUMIF('DADOS BRUTOS'!$A$3:$A$500,$B8,'DADOS BRUTOS'!D$3:D$500)+IF($C8="",0,SUMIF('DADOS BRUTOS'!$A$3:$A$500,$C8,'DADOS BRUTOS'!D$3:D$500)))</f>
        <v/>
      </c>
      <c r="CE8" s="122">
        <f>IF(OR(CE$4="",$B8=""),0,SUMIF('DADOS BRUTOS'!$A$3:$A$500,$B8,'DADOS BRUTOS'!E$3:E$500)+IF($C8="",0,SUMIF('DADOS BRUTOS'!$A$3:$A$500,$C8,'DADOS BRUTOS'!E$3:E$500)))</f>
        <v/>
      </c>
      <c r="CF8" s="122">
        <f>IF(OR(CF$4="",$B8=""),0,SUMIF('DADOS BRUTOS'!$A$3:$A$500,$B8,'DADOS BRUTOS'!F$3:F$500)+IF($C8="",0,SUMIF('DADOS BRUTOS'!$A$3:$A$500,$C8,'DADOS BRUTOS'!F$3:F$500)))</f>
        <v/>
      </c>
      <c r="CG8" s="122">
        <f>IF(OR(CG$4="",$B8=""),0,SUMIF('DADOS BRUTOS'!$A$3:$A$500,$B8,'DADOS BRUTOS'!G$3:G$500)+IF($C8="",0,SUMIF('DADOS BRUTOS'!$A$3:$A$500,$C8,'DADOS BRUTOS'!G$3:G$500)))</f>
        <v/>
      </c>
      <c r="CH8" s="122">
        <f>IF(OR(CH$4="",$B8=""),0,SUMIF('DADOS BRUTOS'!$A$3:$A$500,$B8,'DADOS BRUTOS'!H$3:H$500)+IF($C8="",0,SUMIF('DADOS BRUTOS'!$A$3:$A$500,$C8,'DADOS BRUTOS'!H$3:H$500)))</f>
        <v/>
      </c>
      <c r="CI8" s="122">
        <f>IF(OR(CI$4="",$B8=""),0,SUMIF('DADOS BRUTOS'!$A$3:$A$500,$B8,'DADOS BRUTOS'!I$3:I$500)+IF($C8="",0,SUMIF('DADOS BRUTOS'!$A$3:$A$500,$C8,'DADOS BRUTOS'!I$3:I$500)))</f>
        <v/>
      </c>
      <c r="CJ8" s="122">
        <f>IF(OR(CJ$4="",$B8=""),0,SUMIF('DADOS BRUTOS'!$A$3:$A$500,$B8,'DADOS BRUTOS'!J$3:J$500)+IF($C8="",0,SUMIF('DADOS BRUTOS'!$A$3:$A$500,$C8,'DADOS BRUTOS'!J$3:J$500)))</f>
        <v/>
      </c>
      <c r="CK8" s="122">
        <f>IF(OR(CK$4="",$B8=""),0,SUMIF('DADOS BRUTOS'!$A$3:$A$500,$B8,'DADOS BRUTOS'!K$3:K$500)+IF($C8="",0,SUMIF('DADOS BRUTOS'!$A$3:$A$500,$C8,'DADOS BRUTOS'!K$3:K$500)))</f>
        <v/>
      </c>
      <c r="CL8" s="122">
        <f>IF(OR(CL$4="",$B8=""),0,SUMIF('DADOS BRUTOS'!$A$3:$A$500,$B8,'DADOS BRUTOS'!L$3:L$500)+IF($C8="",0,SUMIF('DADOS BRUTOS'!$A$3:$A$500,$C8,'DADOS BRUTOS'!L$3:L$500)))</f>
        <v/>
      </c>
      <c r="CM8" s="122">
        <f>IF(OR(CM$4="",$B8=""),0,SUMIF('DADOS BRUTOS'!$A$3:$A$500,$B8,'DADOS BRUTOS'!M$3:M$500)+IF($C8="",0,SUMIF('DADOS BRUTOS'!$A$3:$A$500,$C8,'DADOS BRUTOS'!M$3:M$500)))</f>
        <v/>
      </c>
      <c r="CN8" s="122">
        <f>IF(OR(CN$4="",$B8=""),0,SUMIF('DADOS BRUTOS'!$A$3:$A$500,$B8,'DADOS BRUTOS'!N$3:N$500)+IF($C8="",0,SUMIF('DADOS BRUTOS'!$A$3:$A$500,$C8,'DADOS BRUTOS'!N$3:N$500)))</f>
        <v/>
      </c>
      <c r="CO8" s="122">
        <f>IF(OR(CO$4="",$B8=""),0,SUMIF('DADOS BRUTOS'!$A$3:$A$500,$B8,'DADOS BRUTOS'!O$3:O$500)+IF($C8="",0,SUMIF('DADOS BRUTOS'!$A$3:$A$500,$C8,'DADOS BRUTOS'!O$3:O$500)))</f>
        <v/>
      </c>
      <c r="CP8" s="122">
        <f>IF(OR(CP$4="",$B8=""),0,SUMIF('DADOS BRUTOS'!$A$3:$A$500,$B8,'DADOS BRUTOS'!P$3:P$500)+IF($C8="",0,SUMIF('DADOS BRUTOS'!$A$3:$A$500,$C8,'DADOS BRUTOS'!P$3:P$500)))</f>
        <v/>
      </c>
      <c r="CQ8" s="122">
        <f>IF(OR(CQ$4="",$B8=""),0,SUMIF('DADOS BRUTOS'!$A$3:$A$500,$B8,'DADOS BRUTOS'!Q$3:Q$500)+IF($C8="",0,SUMIF('DADOS BRUTOS'!$A$3:$A$500,$C8,'DADOS BRUTOS'!Q$3:Q$500)))</f>
        <v/>
      </c>
      <c r="CR8" s="122">
        <f>IF(OR(CR$4="",$B8=""),0,SUMIF('DADOS BRUTOS'!$A$3:$A$500,$B8,'DADOS BRUTOS'!R$3:R$500)+IF($C8="",0,SUMIF('DADOS BRUTOS'!$A$3:$A$500,$C8,'DADOS BRUTOS'!R$3:R$500)))</f>
        <v/>
      </c>
      <c r="CS8" s="122">
        <f>IF(OR(CS$4="",$B8=""),0,SUMIF('DADOS BRUTOS'!$A$3:$A$500,$B8,'DADOS BRUTOS'!S$3:S$500)+IF($C8="",0,SUMIF('DADOS BRUTOS'!$A$3:$A$500,$C8,'DADOS BRUTOS'!S$3:S$500)))</f>
        <v/>
      </c>
      <c r="CT8" s="122">
        <f>IF(OR(CT$4="",$B8=""),0,SUMIF('DADOS BRUTOS'!$A$3:$A$500,$B8,'DADOS BRUTOS'!T$3:T$500)+IF($C8="",0,SUMIF('DADOS BRUTOS'!$A$3:$A$500,$C8,'DADOS BRUTOS'!T$3:T$500)))</f>
        <v/>
      </c>
      <c r="CU8" s="122">
        <f>IF(OR(CU$4="",$B8=""),0,SUMIF('DADOS BRUTOS'!$A$3:$A$500,$B8,'DADOS BRUTOS'!U$3:U$500)+IF($C8="",0,SUMIF('DADOS BRUTOS'!$A$3:$A$500,$C8,'DADOS BRUTOS'!U$3:U$500)))</f>
        <v/>
      </c>
      <c r="CV8" s="122">
        <f>IF(OR(CV$4="",$B8=""),0,SUMIF('DADOS BRUTOS'!$A$3:$A$500,$B8,'DADOS BRUTOS'!V$3:V$500)+IF($C8="",0,SUMIF('DADOS BRUTOS'!$A$3:$A$500,$C8,'DADOS BRUTOS'!V$3:V$500)))</f>
        <v/>
      </c>
      <c r="CW8" s="122">
        <f>IF(OR(CW$4="",$B8=""),0,SUMIF('DADOS BRUTOS'!$A$3:$A$500,$B8,'DADOS BRUTOS'!W$3:W$500)+IF($C8="",0,SUMIF('DADOS BRUTOS'!$A$3:$A$500,$C8,'DADOS BRUTOS'!W$3:W$500)))</f>
        <v/>
      </c>
      <c r="CX8" s="122">
        <f>IF(OR(CX$4="",$B8=""),0,SUMIF('DADOS BRUTOS'!$A$3:$A$500,$B8,'DADOS BRUTOS'!X$3:X$500)+IF($C8="",0,SUMIF('DADOS BRUTOS'!$A$3:$A$500,$C8,'DADOS BRUTOS'!X$3:X$500)))</f>
        <v/>
      </c>
      <c r="CY8" s="122">
        <f>IF(OR(CY$4="",$B8=""),0,SUMIF('DADOS BRUTOS'!$A$3:$A$500,$B8,'DADOS BRUTOS'!Y$3:Y$500)+IF($C8="",0,SUMIF('DADOS BRUTOS'!$A$3:$A$500,$C8,'DADOS BRUTOS'!Y$3:Y$500)))</f>
        <v/>
      </c>
      <c r="CZ8" s="122">
        <f>IF(OR(CZ$4="",$B8=""),0,SUMIF('DADOS BRUTOS'!$A$3:$A$500,$B8,'DADOS BRUTOS'!Z$3:Z$500)+IF($C8="",0,SUMIF('DADOS BRUTOS'!$A$3:$A$500,$C8,'DADOS BRUTOS'!Z$3:Z$500)))</f>
        <v/>
      </c>
      <c r="DA8" s="122">
        <f>IF(OR(DA$4="",$B8=""),0,SUMIF('DADOS BRUTOS'!$A$3:$A$500,$B8,'DADOS BRUTOS'!AA$3:AA$500)+IF($C8="",0,SUMIF('DADOS BRUTOS'!$A$3:$A$500,$C8,'DADOS BRUTOS'!AA$3:AA$500)))</f>
        <v/>
      </c>
      <c r="DB8" s="122">
        <f>IF(OR(DB$4="",$B8=""),0,SUMIF('DADOS BRUTOS'!$A$3:$A$500,$B8,'DADOS BRUTOS'!AB$3:AB$500)+IF($C8="",0,SUMIF('DADOS BRUTOS'!$A$3:$A$500,$C8,'DADOS BRUTOS'!AB$3:AB$500)))</f>
        <v/>
      </c>
      <c r="DC8" s="122">
        <f>IF(OR(DC$4="",$B8=""),0,SUMIF('DADOS BRUTOS'!$A$3:$A$500,$B8,'DADOS BRUTOS'!AC$3:AC$500)+IF($C8="",0,SUMIF('DADOS BRUTOS'!$A$3:$A$500,$C8,'DADOS BRUTOS'!AC$3:AC$500)))</f>
        <v/>
      </c>
      <c r="DD8" s="122">
        <f>IF(OR(DD$4="",$B8=""),0,SUMIF('DADOS BRUTOS'!$A$3:$A$500,$B8,'DADOS BRUTOS'!AD$3:AD$500)+IF($C8="",0,SUMIF('DADOS BRUTOS'!$A$3:$A$500,$C8,'DADOS BRUTOS'!AD$3:AD$500)))</f>
        <v/>
      </c>
      <c r="DE8" s="122">
        <f>IF(OR(DE$4="",$B8=""),0,SUMIF('DADOS BRUTOS'!$A$3:$A$500,$B8,'DADOS BRUTOS'!AE$3:AE$500)+IF($C8="",0,SUMIF('DADOS BRUTOS'!$A$3:$A$500,$C8,'DADOS BRUTOS'!AE$3:AE$500)))</f>
        <v/>
      </c>
      <c r="DF8" s="122">
        <f>IF(OR(DF$4="",$B8=""),0,SUMIF('DADOS BRUTOS'!$A$3:$A$500,$B8,'DADOS BRUTOS'!AF$3:AF$500)+IF($C8="",0,SUMIF('DADOS BRUTOS'!$A$3:$A$500,$C8,'DADOS BRUTOS'!AF$3:AF$500)))</f>
        <v/>
      </c>
      <c r="DG8" s="122">
        <f>IF(OR(DG$4="",$B8=""),0,SUMIF('DADOS BRUTOS'!$A$3:$A$500,$B8,'DADOS BRUTOS'!AG$3:AG$500)+IF($C8="",0,SUMIF('DADOS BRUTOS'!$A$3:$A$500,$C8,'DADOS BRUTOS'!AG$3:AG$500)))</f>
        <v/>
      </c>
      <c r="DH8" s="122">
        <f>IF(OR(DH$4="",$B8=""),0,SUMIF('DADOS BRUTOS'!$A$3:$A$500,$B8,'DADOS BRUTOS'!AH$3:AH$500)+IF($C8="",0,SUMIF('DADOS BRUTOS'!$A$3:$A$500,$C8,'DADOS BRUTOS'!AH$3:AH$500)))</f>
        <v/>
      </c>
      <c r="DI8" s="122">
        <f>IF(OR(DI$4="",$B8=""),0,SUMIF('DADOS BRUTOS'!$A$3:$A$500,$B8,'DADOS BRUTOS'!AI$3:AI$500)+IF($C8="",0,SUMIF('DADOS BRUTOS'!$A$3:$A$500,$C8,'DADOS BRUTOS'!AI$3:AI$500)))</f>
        <v/>
      </c>
      <c r="DJ8" s="122">
        <f>IF(OR(DJ$4="",$B8=""),0,SUMIF('DADOS BRUTOS'!$A$3:$A$500,$B8,'DADOS BRUTOS'!AJ$3:AJ$500)+IF($C8="",0,SUMIF('DADOS BRUTOS'!$A$3:$A$500,$C8,'DADOS BRUTOS'!AJ$3:AJ$500)))</f>
        <v/>
      </c>
      <c r="DK8" s="122">
        <f>IF(OR(DK$4="",$B8=""),0,SUMIF('DADOS BRUTOS'!$A$3:$A$500,$B8,'DADOS BRUTOS'!AK$3:AK$500)+IF($C8="",0,SUMIF('DADOS BRUTOS'!$A$3:$A$500,$C8,'DADOS BRUTOS'!AK$3:AK$500)))</f>
        <v/>
      </c>
      <c r="DL8" s="122">
        <f>IF(OR(DL$4="",$B8=""),0,SUMIF('DADOS BRUTOS'!$A$3:$A$500,$B8,'DADOS BRUTOS'!AL$3:AL$500)+IF($C8="",0,SUMIF('DADOS BRUTOS'!$A$3:$A$500,$C8,'DADOS BRUTOS'!AL$3:AL$500)))</f>
        <v/>
      </c>
      <c r="DM8" s="122">
        <f>IF(OR(DM$4="",$B8=""),0,SUMIF('DADOS BRUTOS'!$A$3:$A$500,$B8,'DADOS BRUTOS'!AM$3:AM$500)+IF($C8="",0,SUMIF('DADOS BRUTOS'!$A$3:$A$500,$C8,'DADOS BRUTOS'!AM$3:AM$500)))</f>
        <v/>
      </c>
      <c r="DN8" s="122">
        <f>IF(OR(DN$4="",$B8=""),0,SUMIF('DADOS BRUTOS'!$A$3:$A$500,$B8,'DADOS BRUTOS'!AN$3:AN$500)+IF($C8="",0,SUMIF('DADOS BRUTOS'!$A$3:$A$500,$C8,'DADOS BRUTOS'!AN$3:AN$500)))</f>
        <v/>
      </c>
      <c r="DO8" s="122">
        <f>IF(OR(DO$4="",$B8=""),0,SUMIF('DADOS BRUTOS'!$A$3:$A$500,$B8,'DADOS BRUTOS'!AO$3:AO$500)+IF($C8="",0,SUMIF('DADOS BRUTOS'!$A$3:$A$500,$C8,'DADOS BRUTOS'!AO$3:AO$500)))</f>
        <v/>
      </c>
      <c r="DP8" s="122">
        <f>IF(OR(DP$4="",$B8=""),0,SUMIF('DADOS BRUTOS'!$A$3:$A$500,$B8,'DADOS BRUTOS'!AP$3:AP$500)+IF($C8="",0,SUMIF('DADOS BRUTOS'!$A$3:$A$500,$C8,'DADOS BRUTOS'!AP$3:AP$500)))</f>
        <v/>
      </c>
      <c r="DQ8" s="122">
        <f>IF(OR(DQ$4="",$B8=""),0,SUMIF('DADOS BRUTOS'!$A$3:$A$500,$B8,'DADOS BRUTOS'!AQ$3:AQ$500)+IF($C8="",0,SUMIF('DADOS BRUTOS'!$A$3:$A$500,$C8,'DADOS BRUTOS'!AQ$3:AQ$500)))</f>
        <v/>
      </c>
      <c r="DR8" s="122">
        <f>IF(OR(DR$4="",$B8=""),0,SUMIF('DADOS BRUTOS'!$A$3:$A$500,$B8,'DADOS BRUTOS'!AR$3:AR$500)+IF($C8="",0,SUMIF('DADOS BRUTOS'!$A$3:$A$500,$C8,'DADOS BRUTOS'!AR$3:AR$500)))</f>
        <v/>
      </c>
      <c r="DS8" s="122">
        <f>IF(OR(DS$4="",$B8=""),0,SUMIF('DADOS BRUTOS'!$A$3:$A$500,$B8,'DADOS BRUTOS'!AS$3:AS$500)+IF($C8="",0,SUMIF('DADOS BRUTOS'!$A$3:$A$500,$C8,'DADOS BRUTOS'!AS$3:AS$500)))</f>
        <v/>
      </c>
      <c r="DT8" s="122">
        <f>IF(OR(DT$4="",$B8=""),0,SUMIF('DADOS BRUTOS'!$A$3:$A$500,$B8,'DADOS BRUTOS'!AT$3:AT$500)+IF($C8="",0,SUMIF('DADOS BRUTOS'!$A$3:$A$500,$C8,'DADOS BRUTOS'!AT$3:AT$500)))</f>
        <v/>
      </c>
      <c r="DU8" s="122">
        <f>IF(OR(DU$4="",$B8=""),0,SUMIF('DADOS BRUTOS'!$A$3:$A$500,$B8,'DADOS BRUTOS'!AU$3:AU$500)+IF($C8="",0,SUMIF('DADOS BRUTOS'!$A$3:$A$500,$C8,'DADOS BRUTOS'!AU$3:AU$500)))</f>
        <v/>
      </c>
      <c r="DV8" s="122">
        <f>IF(OR(DV$4="",$B8=""),0,SUMIF('DADOS BRUTOS'!$A$3:$A$500,$B8,'DADOS BRUTOS'!AV$3:AV$500)+IF($C8="",0,SUMIF('DADOS BRUTOS'!$A$3:$A$500,$C8,'DADOS BRUTOS'!AV$3:AV$500)))</f>
        <v/>
      </c>
      <c r="DW8" s="122">
        <f>IF(OR(DW$4="",$B8=""),0,SUMIF('DADOS BRUTOS'!$A$3:$A$500,$B8,'DADOS BRUTOS'!AW$3:AW$500)+IF($C8="",0,SUMIF('DADOS BRUTOS'!$A$3:$A$500,$C8,'DADOS BRUTOS'!AW$3:AW$500)))</f>
        <v/>
      </c>
      <c r="DX8" s="122">
        <f>IF(OR(DX$4="",$B8=""),0,SUMIF('DADOS BRUTOS'!$A$3:$A$500,$B8,'DADOS BRUTOS'!AX$3:AX$500)+IF($C8="",0,SUMIF('DADOS BRUTOS'!$A$3:$A$500,$C8,'DADOS BRUTOS'!AX$3:AX$500)))</f>
        <v/>
      </c>
      <c r="DY8" s="122">
        <f>IF(OR(DY$4="",$B8=""),0,SUMIF('DADOS BRUTOS'!$A$3:$A$500,$B8,'DADOS BRUTOS'!AY$3:AY$500)+IF($C8="",0,SUMIF('DADOS BRUTOS'!$A$3:$A$500,$C8,'DADOS BRUTOS'!AY$3:AY$500)))</f>
        <v/>
      </c>
      <c r="DZ8" s="122">
        <f>IF(OR(DZ$4="",$B8=""),0,SUMIF('DADOS BRUTOS'!$A$3:$A$500,$B8,'DADOS BRUTOS'!AZ$3:AZ$500)+IF($C8="",0,SUMIF('DADOS BRUTOS'!$A$3:$A$500,$C8,'DADOS BRUTOS'!AZ$3:AZ$500)))</f>
        <v/>
      </c>
      <c r="EA8" s="122">
        <f>IF(OR(EA$4="",$B8=""),0,SUMIF('DADOS BRUTOS'!$A$3:$A$500,$B8,'DADOS BRUTOS'!BA$3:BA$500)+IF($C8="",0,SUMIF('DADOS BRUTOS'!$A$3:$A$500,$C8,'DADOS BRUTOS'!BA$3:BA$500)))</f>
        <v/>
      </c>
      <c r="EB8" s="122">
        <f>IF(OR(EB$4="",$B8=""),0,SUMIF('DADOS BRUTOS'!$A$3:$A$500,$B8,'DADOS BRUTOS'!BB$3:BB$500)+IF($C8="",0,SUMIF('DADOS BRUTOS'!$A$3:$A$500,$C8,'DADOS BRUTOS'!BB$3:BB$500)))</f>
        <v/>
      </c>
      <c r="EC8" s="122">
        <f>IF(OR(EC$4="",$B8=""),0,SUMIF('DADOS BRUTOS'!$A$3:$A$500,$B8,'DADOS BRUTOS'!BC$3:BC$500)+IF($C8="",0,SUMIF('DADOS BRUTOS'!$A$3:$A$500,$C8,'DADOS BRUTOS'!BC$3:BC$500)))</f>
        <v/>
      </c>
      <c r="ED8" s="122">
        <f>IF(OR(ED$4="",$B8=""),0,SUMIF('DADOS BRUTOS'!$A$3:$A$500,$B8,'DADOS BRUTOS'!BD$3:BD$500)+IF($C8="",0,SUMIF('DADOS BRUTOS'!$A$3:$A$500,$C8,'DADOS BRUTOS'!BD$3:BD$500)))</f>
        <v/>
      </c>
      <c r="EE8" s="122">
        <f>IF(OR(EE$4="",$B8=""),0,SUMIF('DADOS BRUTOS'!$A$3:$A$500,$B8,'DADOS BRUTOS'!BE$3:BE$500)+IF($C8="",0,SUMIF('DADOS BRUTOS'!$A$3:$A$500,$C8,'DADOS BRUTOS'!BE$3:BE$500)))</f>
        <v/>
      </c>
      <c r="EF8" s="122">
        <f>IF(OR(EF$4="",$B8=""),0,SUMIF('DADOS BRUTOS'!$A$3:$A$500,$B8,'DADOS BRUTOS'!BF$3:BF$500)+IF($C8="",0,SUMIF('DADOS BRUTOS'!$A$3:$A$500,$C8,'DADOS BRUTOS'!BF$3:BF$500)))</f>
        <v/>
      </c>
      <c r="EG8" s="122">
        <f>IF(OR(EG$4="",$B8=""),0,SUMIF('DADOS BRUTOS'!$A$3:$A$500,$B8,'DADOS BRUTOS'!BG$3:BG$500)+IF($C8="",0,SUMIF('DADOS BRUTOS'!$A$3:$A$500,$C8,'DADOS BRUTOS'!BG$3:BG$500)))</f>
        <v/>
      </c>
      <c r="EH8" s="122">
        <f>IF(OR(EH$4="",$B8=""),0,SUMIF('DADOS BRUTOS'!$A$3:$A$500,$B8,'DADOS BRUTOS'!BH$3:BH$500)+IF($C8="",0,SUMIF('DADOS BRUTOS'!$A$3:$A$500,$C8,'DADOS BRUTOS'!BH$3:BH$500)))</f>
        <v/>
      </c>
      <c r="EI8" s="122">
        <f>IF(OR(EI$4="",$B8=""),0,SUMIF('DADOS BRUTOS'!$A$3:$A$500,$B8,'DADOS BRUTOS'!BI$3:BI$500)+IF($C8="",0,SUMIF('DADOS BRUTOS'!$A$3:$A$500,$C8,'DADOS BRUTOS'!BI$3:BI$500)))</f>
        <v/>
      </c>
      <c r="EJ8" s="122">
        <f>IF(OR(EJ$4="",$B8=""),0,SUMIF('DADOS BRUTOS'!$A$3:$A$500,$B8,'DADOS BRUTOS'!BJ$3:BJ$500)+IF($C8="",0,SUMIF('DADOS BRUTOS'!$A$3:$A$500,$C8,'DADOS BRUTOS'!BJ$3:BJ$500)))</f>
        <v/>
      </c>
      <c r="EK8" s="122">
        <f>IF(OR(EK$4="",$B8=""),0,SUMIF('DADOS BRUTOS'!$A$3:$A$500,$B8,'DADOS BRUTOS'!BK$3:BK$500)+IF($C8="",0,SUMIF('DADOS BRUTOS'!$A$3:$A$500,$C8,'DADOS BRUTOS'!BK$3:BK$500)))</f>
        <v/>
      </c>
      <c r="EL8" s="122">
        <f>IF(OR(EL$4="",$B8=""),0,SUMIF('DADOS BRUTOS'!$A$3:$A$500,$B8,'DADOS BRUTOS'!BL$3:BL$500)+IF($C8="",0,SUMIF('DADOS BRUTOS'!$A$3:$A$500,$C8,'DADOS BRUTOS'!BL$3:BL$500)))</f>
        <v/>
      </c>
      <c r="EM8" s="122">
        <f>IF(OR(EM$4="",$B8=""),0,SUMIF('DADOS BRUTOS'!$A$3:$A$500,$B8,'DADOS BRUTOS'!BM$3:BM$500)+IF($C8="",0,SUMIF('DADOS BRUTOS'!$A$3:$A$500,$C8,'DADOS BRUTOS'!BM$3:BM$500)))</f>
        <v/>
      </c>
      <c r="EN8" s="122">
        <f>IF(OR(EN$4="",$B8=""),0,SUMIF('DADOS BRUTOS'!$A$3:$A$500,$B8,'DADOS BRUTOS'!BN$3:BN$500)+IF($C8="",0,SUMIF('DADOS BRUTOS'!$A$3:$A$500,$C8,'DADOS BRUTOS'!BN$3:BN$500)))</f>
        <v/>
      </c>
      <c r="EO8" s="122">
        <f>IF(OR(EO$4="",$B8=""),0,SUMIF('DADOS BRUTOS'!$A$3:$A$500,$B8,'DADOS BRUTOS'!BO$3:BO$500)+IF($C8="",0,SUMIF('DADOS BRUTOS'!$A$3:$A$500,$C8,'DADOS BRUTOS'!BO$3:BO$500)))</f>
        <v/>
      </c>
      <c r="EP8" s="122">
        <f>IF(OR(EP$4="",$B8=""),0,SUMIF('DADOS BRUTOS'!$A$3:$A$500,$B8,'DADOS BRUTOS'!BP$3:BP$500)+IF($C8="",0,SUMIF('DADOS BRUTOS'!$A$3:$A$500,$C8,'DADOS BRUTOS'!BP$3:BP$500)))</f>
        <v/>
      </c>
      <c r="EQ8" s="122">
        <f>IF(OR(EQ$4="",$B8=""),0,SUMIF('DADOS BRUTOS'!$A$3:$A$500,$B8,'DADOS BRUTOS'!BQ$3:BQ$500)+IF($C8="",0,SUMIF('DADOS BRUTOS'!$A$3:$A$500,$C8,'DADOS BRUTOS'!BQ$3:BQ$500)))</f>
        <v/>
      </c>
      <c r="ER8" s="122">
        <f>IF(OR(ER$4="",$B8=""),0,SUMIF('DADOS BRUTOS'!$A$3:$A$500,$B8,'DADOS BRUTOS'!BR$3:BR$500)+IF($C8="",0,SUMIF('DADOS BRUTOS'!$A$3:$A$500,$C8,'DADOS BRUTOS'!BR$3:BR$500)))</f>
        <v/>
      </c>
      <c r="ES8" s="122">
        <f>IF(OR(ES$4="",$B8=""),0,SUMIF('DADOS BRUTOS'!$A$3:$A$500,$B8,'DADOS BRUTOS'!BS$3:BS$500)+IF($C8="",0,SUMIF('DADOS BRUTOS'!$A$3:$A$500,$C8,'DADOS BRUTOS'!BS$3:BS$500)))</f>
        <v/>
      </c>
      <c r="ET8" s="122">
        <f>IF(OR(ET$4="",$B8=""),0,SUMIF('DADOS BRUTOS'!$A$3:$A$500,$B8,'DADOS BRUTOS'!BT$3:BT$500)+IF($C8="",0,SUMIF('DADOS BRUTOS'!$A$3:$A$500,$C8,'DADOS BRUTOS'!BT$3:BT$500)))</f>
        <v/>
      </c>
      <c r="EU8" s="122">
        <f>IF(OR(EU$4="",$B8=""),0,SUMIF('DADOS BRUTOS'!$A$3:$A$500,$B8,'DADOS BRUTOS'!BU$3:BU$500)+IF($C8="",0,SUMIF('DADOS BRUTOS'!$A$3:$A$500,$C8,'DADOS BRUTOS'!BU$3:BU$500)))</f>
        <v/>
      </c>
      <c r="EV8" s="122">
        <f>IF(OR(EV$4="",$B8=""),0,SUMIF('DADOS BRUTOS'!$A$3:$A$500,$B8,'DADOS BRUTOS'!BV$3:BV$500)+IF($C8="",0,SUMIF('DADOS BRUTOS'!$A$3:$A$500,$C8,'DADOS BRUTOS'!BV$3:BV$500)))</f>
        <v/>
      </c>
      <c r="EW8" s="122">
        <f>IF(OR(EW$4="",$B8=""),0,SUMIF('DADOS BRUTOS'!$A$3:$A$500,$B8,'DADOS BRUTOS'!BW$3:BW$500)+IF($C8="",0,SUMIF('DADOS BRUTOS'!$A$3:$A$500,$C8,'DADOS BRUTOS'!BW$3:BW$500)))</f>
        <v/>
      </c>
      <c r="EX8" s="122">
        <f>IF(OR(EX$4="",$B8=""),0,SUMIF('DADOS BRUTOS'!$A$3:$A$500,$B8,'DADOS BRUTOS'!BX$3:BX$500)+IF($C8="",0,SUMIF('DADOS BRUTOS'!$A$3:$A$500,$C8,'DADOS BRUTOS'!BX$3:BX$500)))</f>
        <v/>
      </c>
      <c r="EY8" s="122">
        <f>IF(OR(EY$4="",$B8=""),0,SUMIF('DADOS BRUTOS'!$A$3:$A$500,$B8,'DADOS BRUTOS'!BY$3:BY$500)+IF($C8="",0,SUMIF('DADOS BRUTOS'!$A$3:$A$500,$C8,'DADOS BRUTOS'!BY$3:BY$500)))</f>
        <v/>
      </c>
      <c r="EZ8" s="122">
        <f>IF(OR(EZ$4="",$B8=""),0,SUMIF('DADOS BRUTOS'!$A$3:$A$500,$B8,'DADOS BRUTOS'!BZ$3:BZ$500)+IF($C8="",0,SUMIF('DADOS BRUTOS'!$A$3:$A$500,$C8,'DADOS BRUTOS'!BZ$3:BZ$500)))</f>
        <v/>
      </c>
      <c r="FA8" s="122">
        <f>IF(OR(FA$4="",$B8=""),0,SUMIF('DADOS BRUTOS'!$A$3:$A$500,$B8,'DADOS BRUTOS'!CA$3:CA$500)+IF($C8="",0,SUMIF('DADOS BRUTOS'!$A$3:$A$500,$C8,'DADOS BRUTOS'!CA$3:CA$500)))</f>
        <v/>
      </c>
      <c r="FB8" s="122">
        <f>IF(OR(FB$4="",$B8=""),0,SUMIF('DADOS BRUTOS'!$A$3:$A$500,$B8,'DADOS BRUTOS'!CB$3:CB$500)+IF($C8="",0,SUMIF('DADOS BRUTOS'!$A$3:$A$500,$C8,'DADOS BRUTOS'!CB$3:CB$500)))</f>
        <v/>
      </c>
      <c r="FC8" s="122">
        <f>IF(OR(FC$4="",$B8=""),0,SUMIF('DADOS BRUTOS'!$A$3:$A$500,$B8,'DADOS BRUTOS'!CC$3:CC$500)+IF($C8="",0,SUMIF('DADOS BRUTOS'!$A$3:$A$500,$C8,'DADOS BRUTOS'!CC$3:CC$500)))</f>
        <v/>
      </c>
      <c r="FD8" s="122">
        <f>IF(OR(FD$4="",$B8=""),0,SUMIF('DADOS BRUTOS'!$A$3:$A$500,$B8,'DADOS BRUTOS'!CD$3:CD$500)+IF($C8="",0,SUMIF('DADOS BRUTOS'!$A$3:$A$500,$C8,'DADOS BRUTOS'!CD$3:CD$500)))</f>
        <v/>
      </c>
      <c r="FE8" s="122">
        <f>IF(OR(FE$4="",$B8=""),0,SUMIF('DADOS BRUTOS'!$A$3:$A$500,$B8,'DADOS BRUTOS'!CE$3:CE$500)+IF($C8="",0,SUMIF('DADOS BRUTOS'!$A$3:$A$500,$C8,'DADOS BRUTOS'!CE$3:CE$500)))</f>
        <v/>
      </c>
      <c r="FF8" s="122">
        <f>IF(OR(FF$4="",$B8=""),0,SUMIF('DADOS BRUTOS'!$A$3:$A$500,$B8,'DADOS BRUTOS'!CF$3:CF$500)+IF($C8="",0,SUMIF('DADOS BRUTOS'!$A$3:$A$500,$C8,'DADOS BRUTOS'!CF$3:CF$500)))</f>
        <v/>
      </c>
      <c r="FG8" s="122">
        <f>IF(OR(FG$4="",$B8=""),0,SUMIF('DADOS BRUTOS'!$A$3:$A$500,$B8,'DADOS BRUTOS'!CG$3:CG$500)+IF($C8="",0,SUMIF('DADOS BRUTOS'!$A$3:$A$500,$C8,'DADOS BRUTOS'!CG$3:CG$500)))</f>
        <v/>
      </c>
      <c r="FH8" s="122">
        <f>IF(OR(FH$4="",$B8=""),0,SUMIF('DADOS BRUTOS'!$A$3:$A$500,$B8,'DADOS BRUTOS'!CH$3:CH$500)+IF($C8="",0,SUMIF('DADOS BRUTOS'!$A$3:$A$500,$C8,'DADOS BRUTOS'!CH$3:CH$500)))</f>
        <v/>
      </c>
      <c r="FI8" s="122">
        <f>IF(OR(FI$4="",$B8=""),0,SUMIF('DADOS BRUTOS'!$A$3:$A$500,$B8,'DADOS BRUTOS'!CI$3:CI$500)+IF($C8="",0,SUMIF('DADOS BRUTOS'!$A$3:$A$500,$C8,'DADOS BRUTOS'!CI$3:CI$500)))</f>
        <v/>
      </c>
      <c r="FJ8" s="122">
        <f>IF(OR(FJ$4="",$B8=""),0,SUMIF('DADOS BRUTOS'!$A$3:$A$500,$B8,'DADOS BRUTOS'!CJ$3:CJ$500)+IF($C8="",0,SUMIF('DADOS BRUTOS'!$A$3:$A$500,$C8,'DADOS BRUTOS'!CJ$3:CJ$500)))</f>
        <v/>
      </c>
      <c r="FK8" s="122">
        <f>IF(OR(FK$4="",$B8=""),0,SUMIF('DADOS BRUTOS'!$A$3:$A$500,$B8,'DADOS BRUTOS'!CK$3:CK$500)+IF($C8="",0,SUMIF('DADOS BRUTOS'!$A$3:$A$500,$C8,'DADOS BRUTOS'!CK$3:CK$500)))</f>
        <v/>
      </c>
      <c r="FL8" s="122">
        <f>IF(OR(FL$4="",$B8=""),0,SUMIF('DADOS BRUTOS'!$A$3:$A$500,$B8,'DADOS BRUTOS'!CL$3:CL$500)+IF($C8="",0,SUMIF('DADOS BRUTOS'!$A$3:$A$500,$C8,'DADOS BRUTOS'!CL$3:CL$500)))</f>
        <v/>
      </c>
      <c r="FM8" s="122">
        <f>IF(OR(FM$4="",$B8=""),0,SUMIF('DADOS BRUTOS'!$A$3:$A$500,$B8,'DADOS BRUTOS'!CM$3:CM$500)+IF($C8="",0,SUMIF('DADOS BRUTOS'!$A$3:$A$500,$C8,'DADOS BRUTOS'!CM$3:CM$500)))</f>
        <v/>
      </c>
      <c r="FN8" s="122">
        <f>IF(OR(FN$4="",$B8=""),0,SUMIF('DADOS BRUTOS'!$A$3:$A$500,$B8,'DADOS BRUTOS'!CN$3:CN$500)+IF($C8="",0,SUMIF('DADOS BRUTOS'!$A$3:$A$500,$C8,'DADOS BRUTOS'!CN$3:CN$500)))</f>
        <v/>
      </c>
      <c r="FO8" s="122">
        <f>IF(OR(FO$4="",$B8=""),0,SUMIF('DADOS BRUTOS'!$A$3:$A$500,$B8,'DADOS BRUTOS'!CO$3:CO$500)+IF($C8="",0,SUMIF('DADOS BRUTOS'!$A$3:$A$500,$C8,'DADOS BRUTOS'!CO$3:CO$500)))</f>
        <v/>
      </c>
      <c r="FP8" s="122">
        <f>IF(OR(FP$4="",$B8=""),0,SUMIF('DADOS BRUTOS'!$A$3:$A$500,$B8,'DADOS BRUTOS'!CP$3:CP$500)+IF($C8="",0,SUMIF('DADOS BRUTOS'!$A$3:$A$500,$C8,'DADOS BRUTOS'!CP$3:CP$500)))</f>
        <v/>
      </c>
      <c r="FQ8" s="122">
        <f>IF(OR(FQ$4="",$B8=""),0,SUMIF('DADOS BRUTOS'!$A$3:$A$500,$B8,'DADOS BRUTOS'!CQ$3:CQ$500)+IF($C8="",0,SUMIF('DADOS BRUTOS'!$A$3:$A$500,$C8,'DADOS BRUTOS'!CQ$3:CQ$500)))</f>
        <v/>
      </c>
      <c r="FR8" s="122">
        <f>IF(OR(FR$4="",$B8=""),0,SUMIF('DADOS BRUTOS'!$A$3:$A$500,$B8,'DADOS BRUTOS'!CR$3:CR$500)+IF($C8="",0,SUMIF('DADOS BRUTOS'!$A$3:$A$500,$C8,'DADOS BRUTOS'!CR$3:CR$500)))</f>
        <v/>
      </c>
      <c r="FS8" s="122">
        <f>IF(OR(FS$4="",$B8=""),0,SUMIF('DADOS BRUTOS'!$A$3:$A$500,$B8,'DADOS BRUTOS'!CS$3:CS$500)+IF($C8="",0,SUMIF('DADOS BRUTOS'!$A$3:$A$500,$C8,'DADOS BRUTOS'!CS$3:CS$500)))</f>
        <v/>
      </c>
      <c r="FT8" s="122">
        <f>IF(OR(FT$4="",$B8=""),0,SUMIF('DADOS BRUTOS'!$A$3:$A$500,$B8,'DADOS BRUTOS'!CT$3:CT$500)+IF($C8="",0,SUMIF('DADOS BRUTOS'!$A$3:$A$500,$C8,'DADOS BRUTOS'!CT$3:CT$500)))</f>
        <v/>
      </c>
      <c r="FU8" s="122">
        <f>IF(OR(FU$4="",$B8=""),0,SUMIF('DADOS BRUTOS'!$A$3:$A$500,$B8,'DADOS BRUTOS'!CU$3:CU$500)+IF($C8="",0,SUMIF('DADOS BRUTOS'!$A$3:$A$500,$C8,'DADOS BRUTOS'!CU$3:CU$500)))</f>
        <v/>
      </c>
      <c r="FV8" s="122">
        <f>IF(OR(FV$4="",$B8=""),0,SUMIF('DADOS BRUTOS'!$A$3:$A$500,$B8,'DADOS BRUTOS'!CV$3:CV$500)+IF($C8="",0,SUMIF('DADOS BRUTOS'!$A$3:$A$500,$C8,'DADOS BRUTOS'!CV$3:CV$500)))</f>
        <v/>
      </c>
      <c r="FW8" s="122">
        <f>IF(OR(FW$4="",$B8=""),0,SUMIF('DADOS BRUTOS'!$A$3:$A$500,$B8,'DADOS BRUTOS'!CW$3:CW$500)+IF($C8="",0,SUMIF('DADOS BRUTOS'!$A$3:$A$500,$C8,'DADOS BRUTOS'!CW$3:CW$500)))</f>
        <v/>
      </c>
      <c r="FX8" s="122">
        <f>IF(OR(FX$4="",$B8=""),0,SUMIF('DADOS BRUTOS'!$A$3:$A$500,$B8,'DADOS BRUTOS'!CX$3:CX$500)+IF($C8="",0,SUMIF('DADOS BRUTOS'!$A$3:$A$500,$C8,'DADOS BRUTOS'!CX$3:CX$500)))</f>
        <v/>
      </c>
      <c r="FY8" s="122">
        <f>IF(OR(FY$4="",$B8=""),0,SUMIF('DADOS BRUTOS'!$A$3:$A$500,$B8,'DADOS BRUTOS'!CY$3:CY$500)+IF($C8="",0,SUMIF('DADOS BRUTOS'!$A$3:$A$500,$C8,'DADOS BRUTOS'!CY$3:CY$500)))</f>
        <v/>
      </c>
      <c r="FZ8" s="122">
        <f>IF(OR(FZ$4="",$B8=""),0,SUMIF('DADOS BRUTOS'!$A$3:$A$500,$B8,'DADOS BRUTOS'!CZ$3:CZ$500)+IF($C8="",0,SUMIF('DADOS BRUTOS'!$A$3:$A$500,$C8,'DADOS BRUTOS'!CZ$3:CZ$500)))</f>
        <v/>
      </c>
      <c r="GA8" s="122">
        <f>IF(OR(GA$4="",$B8=""),0,SUMIF('DADOS BRUTOS'!$A$3:$A$500,$B8,'DADOS BRUTOS'!DA$3:DA$500)+IF($C8="",0,SUMIF('DADOS BRUTOS'!$A$3:$A$500,$C8,'DADOS BRUTOS'!DA$3:DA$500)))</f>
        <v/>
      </c>
      <c r="GB8" s="122">
        <f>IF(OR(GB$4="",$B8=""),0,SUMIF('DADOS BRUTOS'!$A$3:$A$500,$B8,'DADOS BRUTOS'!DB$3:DB$500)+IF($C8="",0,SUMIF('DADOS BRUTOS'!$A$3:$A$500,$C8,'DADOS BRUTOS'!DB$3:DB$500)))</f>
        <v/>
      </c>
      <c r="GC8" s="122">
        <f>IF(OR(GC$4="",$B8=""),0,SUMIF('DADOS BRUTOS'!$A$3:$A$500,$B8,'DADOS BRUTOS'!DC$3:DC$500)+IF($C8="",0,SUMIF('DADOS BRUTOS'!$A$3:$A$500,$C8,'DADOS BRUTOS'!DC$3:DC$500)))</f>
        <v/>
      </c>
      <c r="GD8" s="122">
        <f>IF(OR(GD$4="",$B8=""),0,SUMIF('DADOS BRUTOS'!$A$3:$A$500,$B8,'DADOS BRUTOS'!DD$3:DD$500)+IF($C8="",0,SUMIF('DADOS BRUTOS'!$A$3:$A$500,$C8,'DADOS BRUTOS'!DD$3:DD$500)))</f>
        <v/>
      </c>
      <c r="GE8" s="122">
        <f>IF(OR(GE$4="",$B8=""),0,SUMIF('DADOS BRUTOS'!$A$3:$A$500,$B8,'DADOS BRUTOS'!DE$3:DE$500)+IF($C8="",0,SUMIF('DADOS BRUTOS'!$A$3:$A$500,$C8,'DADOS BRUTOS'!DE$3:DE$500)))</f>
        <v/>
      </c>
      <c r="GF8" s="122">
        <f>IF(OR(GF$4="",$B8=""),0,SUMIF('DADOS BRUTOS'!$A$3:$A$500,$B8,'DADOS BRUTOS'!DF$3:DF$500)+IF($C8="",0,SUMIF('DADOS BRUTOS'!$A$3:$A$500,$C8,'DADOS BRUTOS'!DF$3:DF$500)))</f>
        <v/>
      </c>
      <c r="GG8" s="122">
        <f>IF(OR(GG$4="",$B8=""),0,SUMIF('DADOS BRUTOS'!$A$3:$A$500,$B8,'DADOS BRUTOS'!DG$3:DG$500)+IF($C8="",0,SUMIF('DADOS BRUTOS'!$A$3:$A$500,$C8,'DADOS BRUTOS'!DG$3:DG$500)))</f>
        <v/>
      </c>
      <c r="GH8" s="122">
        <f>IF(OR(GH$4="",$B8=""),0,SUMIF('DADOS BRUTOS'!$A$3:$A$500,$B8,'DADOS BRUTOS'!DH$3:DH$500)+IF($C8="",0,SUMIF('DADOS BRUTOS'!$A$3:$A$500,$C8,'DADOS BRUTOS'!DH$3:DH$500)))</f>
        <v/>
      </c>
      <c r="GI8" s="122">
        <f>IF(OR(GI$4="",$B8=""),0,SUMIF('DADOS BRUTOS'!$A$3:$A$500,$B8,'DADOS BRUTOS'!DI$3:DI$500)+IF($C8="",0,SUMIF('DADOS BRUTOS'!$A$3:$A$500,$C8,'DADOS BRUTOS'!DI$3:DI$500)))</f>
        <v/>
      </c>
      <c r="GJ8" s="122">
        <f>IF(OR(GJ$4="",$B8=""),0,SUMIF('DADOS BRUTOS'!$A$3:$A$500,$B8,'DADOS BRUTOS'!DJ$3:DJ$500)+IF($C8="",0,SUMIF('DADOS BRUTOS'!$A$3:$A$500,$C8,'DADOS BRUTOS'!DJ$3:DJ$500)))</f>
        <v/>
      </c>
      <c r="GK8" s="122">
        <f>IF(OR(GK$4="",$B8=""),0,SUMIF('DADOS BRUTOS'!$A$3:$A$500,$B8,'DADOS BRUTOS'!DK$3:DK$500)+IF($C8="",0,SUMIF('DADOS BRUTOS'!$A$3:$A$500,$C8,'DADOS BRUTOS'!DK$3:DK$500)))</f>
        <v/>
      </c>
      <c r="GL8" s="122">
        <f>IF(OR(GL$4="",$B8=""),0,SUMIF('DADOS BRUTOS'!$A$3:$A$500,$B8,'DADOS BRUTOS'!DL$3:DL$500)+IF($C8="",0,SUMIF('DADOS BRUTOS'!$A$3:$A$500,$C8,'DADOS BRUTOS'!DL$3:DL$500)))</f>
        <v/>
      </c>
      <c r="GM8" s="122">
        <f>IF(OR(GM$4="",$B8=""),0,SUMIF('DADOS BRUTOS'!$A$3:$A$500,$B8,'DADOS BRUTOS'!DM$3:DM$500)+IF($C8="",0,SUMIF('DADOS BRUTOS'!$A$3:$A$500,$C8,'DADOS BRUTOS'!DM$3:DM$500)))</f>
        <v/>
      </c>
      <c r="GN8" s="122">
        <f>IF(OR(GN$4="",$B8=""),0,SUMIF('DADOS BRUTOS'!$A$3:$A$500,$B8,'DADOS BRUTOS'!DN$3:DN$500)+IF($C8="",0,SUMIF('DADOS BRUTOS'!$A$3:$A$500,$C8,'DADOS BRUTOS'!DN$3:DN$500)))</f>
        <v/>
      </c>
      <c r="GO8" s="122">
        <f>IF(OR(GO$4="",$B8=""),0,SUMIF('DADOS BRUTOS'!$A$3:$A$500,$B8,'DADOS BRUTOS'!DO$3:DO$500)+IF($C8="",0,SUMIF('DADOS BRUTOS'!$A$3:$A$500,$C8,'DADOS BRUTOS'!DO$3:DO$500)))</f>
        <v/>
      </c>
      <c r="GP8" s="122">
        <f>IF(OR(GP$4="",$B8=""),0,SUMIF('DADOS BRUTOS'!$A$3:$A$500,$B8,'DADOS BRUTOS'!DP$3:DP$500)+IF($C8="",0,SUMIF('DADOS BRUTOS'!$A$3:$A$500,$C8,'DADOS BRUTOS'!DP$3:DP$500)))</f>
        <v/>
      </c>
      <c r="GQ8" s="122">
        <f>IF(OR(GQ$4="",$B8=""),0,SUMIF('DADOS BRUTOS'!$A$3:$A$500,$B8,'DADOS BRUTOS'!DQ$3:DQ$500)+IF($C8="",0,SUMIF('DADOS BRUTOS'!$A$3:$A$500,$C8,'DADOS BRUTOS'!DQ$3:DQ$500)))</f>
        <v/>
      </c>
      <c r="GR8" s="122">
        <f>IF(OR(GR$4="",$B8=""),0,SUMIF('DADOS BRUTOS'!$A$3:$A$500,$B8,'DADOS BRUTOS'!DR$3:DR$500)+IF($C8="",0,SUMIF('DADOS BRUTOS'!$A$3:$A$500,$C8,'DADOS BRUTOS'!DR$3:DR$500)))</f>
        <v/>
      </c>
      <c r="GS8" s="122">
        <f>IF(OR(GS$4="",$B8=""),0,SUMIF('DADOS BRUTOS'!$A$3:$A$500,$B8,'DADOS BRUTOS'!DS$3:DS$500)+IF($C8="",0,SUMIF('DADOS BRUTOS'!$A$3:$A$500,$C8,'DADOS BRUTOS'!DS$3:DS$500)))</f>
        <v/>
      </c>
      <c r="GT8" s="122">
        <f>IF(OR(GT$4="",$B8=""),0,SUMIF('DADOS BRUTOS'!$A$3:$A$500,$B8,'DADOS BRUTOS'!DT$3:DT$500)+IF($C8="",0,SUMIF('DADOS BRUTOS'!$A$3:$A$500,$C8,'DADOS BRUTOS'!DT$3:DT$500)))</f>
        <v/>
      </c>
      <c r="GU8" s="122">
        <f>IF(OR(GU$4="",$B8=""),0,SUMIF('DADOS BRUTOS'!$A$3:$A$500,$B8,'DADOS BRUTOS'!DU$3:DU$500)+IF($C8="",0,SUMIF('DADOS BRUTOS'!$A$3:$A$500,$C8,'DADOS BRUTOS'!DU$3:DU$500)))</f>
        <v/>
      </c>
      <c r="GV8" s="122">
        <f>IF(OR(GV$4="",$B8=""),0,SUMIF('DADOS BRUTOS'!$A$3:$A$500,$B8,'DADOS BRUTOS'!DV$3:DV$500)+IF($C8="",0,SUMIF('DADOS BRUTOS'!$A$3:$A$500,$C8,'DADOS BRUTOS'!DV$3:DV$500)))</f>
        <v/>
      </c>
      <c r="GW8" s="122">
        <f>IF(OR(GW$4="",$B8=""),0,SUMIF('DADOS BRUTOS'!$A$3:$A$500,$B8,'DADOS BRUTOS'!DW$3:DW$500)+IF($C8="",0,SUMIF('DADOS BRUTOS'!$A$3:$A$500,$C8,'DADOS BRUTOS'!DW$3:DW$500)))</f>
        <v/>
      </c>
      <c r="GX8" s="122">
        <f>IF(OR(GX$4="",$B8=""),0,SUMIF('DADOS BRUTOS'!$A$3:$A$500,$B8,'DADOS BRUTOS'!DX$3:DX$500)+IF($C8="",0,SUMIF('DADOS BRUTOS'!$A$3:$A$500,$C8,'DADOS BRUTOS'!DX$3:DX$500)))</f>
        <v/>
      </c>
      <c r="GY8" s="122">
        <f>IF(OR(GY$4="",$B8=""),0,SUMIF('DADOS BRUTOS'!$A$3:$A$500,$B8,'DADOS BRUTOS'!DY$3:DY$500)+IF($C8="",0,SUMIF('DADOS BRUTOS'!$A$3:$A$500,$C8,'DADOS BRUTOS'!DY$3:DY$500)))</f>
        <v/>
      </c>
      <c r="GZ8" s="122">
        <f>IF(OR(GZ$4="",$B8=""),0,SUMIF('DADOS BRUTOS'!$A$3:$A$500,$B8,'DADOS BRUTOS'!DZ$3:DZ$500)+IF($C8="",0,SUMIF('DADOS BRUTOS'!$A$3:$A$500,$C8,'DADOS BRUTOS'!DZ$3:DZ$500)))</f>
        <v/>
      </c>
      <c r="HA8" s="122">
        <f>IF(OR(HA$4="",$B8=""),0,SUMIF('DADOS BRUTOS'!$A$3:$A$500,$B8,'DADOS BRUTOS'!EA$3:EA$500)+IF($C8="",0,SUMIF('DADOS BRUTOS'!$A$3:$A$500,$C8,'DADOS BRUTOS'!EA$3:EA$500)))</f>
        <v/>
      </c>
      <c r="HB8" s="122">
        <f>IF(OR(HB$4="",$B8=""),0,SUMIF('DADOS BRUTOS'!$A$3:$A$500,$B8,'DADOS BRUTOS'!EB$3:EB$500)+IF($C8="",0,SUMIF('DADOS BRUTOS'!$A$3:$A$500,$C8,'DADOS BRUTOS'!EB$3:EB$500)))</f>
        <v/>
      </c>
      <c r="HC8" s="122">
        <f>IF(OR(HC$4="",$B8=""),0,SUMIF('DADOS BRUTOS'!$A$3:$A$500,$B8,'DADOS BRUTOS'!EC$3:EC$500)+IF($C8="",0,SUMIF('DADOS BRUTOS'!$A$3:$A$500,$C8,'DADOS BRUTOS'!EC$3:EC$500)))</f>
        <v/>
      </c>
      <c r="HD8" s="122">
        <f>IF(OR(HD$4="",$B8=""),0,SUMIF('DADOS BRUTOS'!$A$3:$A$500,$B8,'DADOS BRUTOS'!ED$3:ED$500)+IF($C8="",0,SUMIF('DADOS BRUTOS'!$A$3:$A$500,$C8,'DADOS BRUTOS'!ED$3:ED$500)))</f>
        <v/>
      </c>
      <c r="HE8" s="122">
        <f>IF(OR(HE$4="",$B8=""),0,SUMIF('DADOS BRUTOS'!$A$3:$A$500,$B8,'DADOS BRUTOS'!EE$3:EE$500)+IF($C8="",0,SUMIF('DADOS BRUTOS'!$A$3:$A$500,$C8,'DADOS BRUTOS'!EE$3:EE$500)))</f>
        <v/>
      </c>
      <c r="HF8" s="122">
        <f>IF(OR(HF$4="",$B8=""),0,SUMIF('DADOS BRUTOS'!$A$3:$A$500,$B8,'DADOS BRUTOS'!EF$3:EF$500)+IF($C8="",0,SUMIF('DADOS BRUTOS'!$A$3:$A$500,$C8,'DADOS BRUTOS'!EF$3:EF$500)))</f>
        <v/>
      </c>
      <c r="HG8" s="122">
        <f>IF(OR(HG$4="",$B8=""),0,SUMIF('DADOS BRUTOS'!$A$3:$A$500,$B8,'DADOS BRUTOS'!EG$3:EG$500)+IF($C8="",0,SUMIF('DADOS BRUTOS'!$A$3:$A$500,$C8,'DADOS BRUTOS'!EG$3:EG$500)))</f>
        <v/>
      </c>
      <c r="HH8" s="122">
        <f>IF(OR(HH$4="",$B8=""),0,SUMIF('DADOS BRUTOS'!$A$3:$A$500,$B8,'DADOS BRUTOS'!EH$3:EH$500)+IF($C8="",0,SUMIF('DADOS BRUTOS'!$A$3:$A$500,$C8,'DADOS BRUTOS'!EH$3:EH$500)))</f>
        <v/>
      </c>
      <c r="HI8" s="122">
        <f>IF(OR(HI$4="",$B8=""),0,SUMIF('DADOS BRUTOS'!$A$3:$A$500,$B8,'DADOS BRUTOS'!EI$3:EI$500)+IF($C8="",0,SUMIF('DADOS BRUTOS'!$A$3:$A$500,$C8,'DADOS BRUTOS'!EI$3:EI$500)))</f>
        <v/>
      </c>
      <c r="HJ8" s="122">
        <f>IF(OR(HJ$4="",$B8=""),0,SUMIF('DADOS BRUTOS'!$A$3:$A$500,$B8,'DADOS BRUTOS'!EJ$3:EJ$500)+IF($C8="",0,SUMIF('DADOS BRUTOS'!$A$3:$A$500,$C8,'DADOS BRUTOS'!EJ$3:EJ$500)))</f>
        <v/>
      </c>
      <c r="HK8" s="122">
        <f>IF(OR(HK$4="",$B8=""),0,SUMIF('DADOS BRUTOS'!$A$3:$A$500,$B8,'DADOS BRUTOS'!EK$3:EK$500)+IF($C8="",0,SUMIF('DADOS BRUTOS'!$A$3:$A$500,$C8,'DADOS BRUTOS'!EK$3:EK$500)))</f>
        <v/>
      </c>
      <c r="HL8" s="122">
        <f>IF(OR(HL$4="",$B8=""),0,SUMIF('DADOS BRUTOS'!$A$3:$A$500,$B8,'DADOS BRUTOS'!EL$3:EL$500)+IF($C8="",0,SUMIF('DADOS BRUTOS'!$A$3:$A$500,$C8,'DADOS BRUTOS'!EL$3:EL$500)))</f>
        <v/>
      </c>
      <c r="HM8" s="122">
        <f>IF(OR(HM$4="",$B8=""),0,SUMIF('DADOS BRUTOS'!$A$3:$A$500,$B8,'DADOS BRUTOS'!EM$3:EM$500)+IF($C8="",0,SUMIF('DADOS BRUTOS'!$A$3:$A$500,$C8,'DADOS BRUTOS'!EM$3:EM$500)))</f>
        <v/>
      </c>
      <c r="HN8" s="122">
        <f>IF(OR(HN$4="",$B8=""),0,SUMIF('DADOS BRUTOS'!$A$3:$A$500,$B8,'DADOS BRUTOS'!EN$3:EN$500)+IF($C8="",0,SUMIF('DADOS BRUTOS'!$A$3:$A$500,$C8,'DADOS BRUTOS'!EN$3:EN$500)))</f>
        <v/>
      </c>
      <c r="HO8" s="122">
        <f>IF(OR(HO$4="",$B8=""),0,SUMIF('DADOS BRUTOS'!$A$3:$A$500,$B8,'DADOS BRUTOS'!EO$3:EO$500)+IF($C8="",0,SUMIF('DADOS BRUTOS'!$A$3:$A$500,$C8,'DADOS BRUTOS'!EO$3:EO$500)))</f>
        <v/>
      </c>
      <c r="HP8" s="122">
        <f>IF(OR(HP$4="",$B8=""),0,SUMIF('DADOS BRUTOS'!$A$3:$A$500,$B8,'DADOS BRUTOS'!EP$3:EP$500)+IF($C8="",0,SUMIF('DADOS BRUTOS'!$A$3:$A$500,$C8,'DADOS BRUTOS'!EP$3:EP$500)))</f>
        <v/>
      </c>
      <c r="HQ8" s="122">
        <f>IF(OR(HQ$4="",$B8=""),0,SUMIF('DADOS BRUTOS'!$A$3:$A$500,$B8,'DADOS BRUTOS'!EQ$3:EQ$500)+IF($C8="",0,SUMIF('DADOS BRUTOS'!$A$3:$A$500,$C8,'DADOS BRUTOS'!EQ$3:EQ$500)))</f>
        <v/>
      </c>
      <c r="HR8" s="122">
        <f>IF(OR(HR$4="",$B8=""),0,SUMIF('DADOS BRUTOS'!$A$3:$A$500,$B8,'DADOS BRUTOS'!ER$3:ER$500)+IF($C8="",0,SUMIF('DADOS BRUTOS'!$A$3:$A$500,$C8,'DADOS BRUTOS'!ER$3:ER$500)))</f>
        <v/>
      </c>
      <c r="HS8" s="122">
        <f>IF(OR(HS$4="",$B8=""),0,SUMIF('DADOS BRUTOS'!$A$3:$A$500,$B8,'DADOS BRUTOS'!ES$3:ES$500)+IF($C8="",0,SUMIF('DADOS BRUTOS'!$A$3:$A$500,$C8,'DADOS BRUTOS'!ES$3:ES$500)))</f>
        <v/>
      </c>
      <c r="HT8" s="122">
        <f>IF(OR(HT$4="",$B8=""),0,SUMIF('DADOS BRUTOS'!$A$3:$A$500,$B8,'DADOS BRUTOS'!ET$3:ET$500)+IF($C8="",0,SUMIF('DADOS BRUTOS'!$A$3:$A$500,$C8,'DADOS BRUTOS'!ET$3:ET$500)))</f>
        <v/>
      </c>
      <c r="HU8" s="122">
        <f>IF(OR(HU$4="",$B8=""),0,SUMIF('DADOS BRUTOS'!$A$3:$A$500,$B8,'DADOS BRUTOS'!EU$3:EU$500)+IF($C8="",0,SUMIF('DADOS BRUTOS'!$A$3:$A$500,$C8,'DADOS BRUTOS'!EU$3:EU$500)))</f>
        <v/>
      </c>
      <c r="HV8" s="122">
        <f>IF(OR(HV$4="",$B8=""),0,SUMIF('DADOS BRUTOS'!$A$3:$A$500,$B8,'DADOS BRUTOS'!EV$3:EV$500)+IF($C8="",0,SUMIF('DADOS BRUTOS'!$A$3:$A$500,$C8,'DADOS BRUTOS'!EV$3:EV$500)))</f>
        <v/>
      </c>
      <c r="HW8" s="122">
        <f>IF(OR(HW$4="",$B8=""),0,SUMIF('DADOS BRUTOS'!$A$3:$A$500,$B8,'DADOS BRUTOS'!EW$3:EW$500)+IF($C8="",0,SUMIF('DADOS BRUTOS'!$A$3:$A$500,$C8,'DADOS BRUTOS'!EW$3:EW$500)))</f>
        <v/>
      </c>
      <c r="HX8" s="122">
        <f>IF(OR(HX$4="",$B8=""),0,SUMIF('DADOS BRUTOS'!$A$3:$A$500,$B8,'DADOS BRUTOS'!EX$3:EX$500)+IF($C8="",0,SUMIF('DADOS BRUTOS'!$A$3:$A$500,$C8,'DADOS BRUTOS'!EX$3:EX$500)))</f>
        <v/>
      </c>
      <c r="HY8" s="122">
        <f>IF(OR(HY$4="",$B8=""),0,SUMIF('DADOS BRUTOS'!$A$3:$A$500,$B8,'DADOS BRUTOS'!EY$3:EY$500)+IF($C8="",0,SUMIF('DADOS BRUTOS'!$A$3:$A$500,$C8,'DADOS BRUTOS'!EY$3:EY$500)))</f>
        <v/>
      </c>
      <c r="HZ8" s="122">
        <f>IF(OR(HZ$4="",$B8=""),0,SUMIF('DADOS BRUTOS'!$A$3:$A$500,$B8,'DADOS BRUTOS'!EZ$3:EZ$500)+IF($C8="",0,SUMIF('DADOS BRUTOS'!$A$3:$A$500,$C8,'DADOS BRUTOS'!EZ$3:EZ$500)))</f>
        <v/>
      </c>
      <c r="IA8" s="122">
        <f>IF(OR(IA$4="",$B8=""),0,SUMIF('DADOS BRUTOS'!$A$3:$A$500,$B8,'DADOS BRUTOS'!FA$3:FA$500)+IF($C8="",0,SUMIF('DADOS BRUTOS'!$A$3:$A$500,$C8,'DADOS BRUTOS'!FA$3:FA$500)))</f>
        <v/>
      </c>
      <c r="IB8" s="122">
        <f>IF(OR(IB$4="",$B8=""),0,SUMIF('DADOS BRUTOS'!$A$3:$A$500,$B8,'DADOS BRUTOS'!FB$3:FB$500)+IF($C8="",0,SUMIF('DADOS BRUTOS'!$A$3:$A$500,$C8,'DADOS BRUTOS'!FB$3:FB$500)))</f>
        <v/>
      </c>
      <c r="IC8" s="122">
        <f>IF(OR(IC$4="",$B8=""),0,SUMIF('DADOS BRUTOS'!$A$3:$A$500,$B8,'DADOS BRUTOS'!FC$3:FC$500)+IF($C8="",0,SUMIF('DADOS BRUTOS'!$A$3:$A$500,$C8,'DADOS BRUTOS'!FC$3:FC$500)))</f>
        <v/>
      </c>
      <c r="ID8" s="122">
        <f>IF(OR(ID$4="",$B8=""),0,SUMIF('DADOS BRUTOS'!$A$3:$A$500,$B8,'DADOS BRUTOS'!FD$3:FD$500)+IF($C8="",0,SUMIF('DADOS BRUTOS'!$A$3:$A$500,$C8,'DADOS BRUTOS'!FD$3:FD$500)))</f>
        <v/>
      </c>
      <c r="IE8" s="122">
        <f>IF(OR(IE$4="",$B8=""),0,SUMIF('DADOS BRUTOS'!$A$3:$A$500,$B8,'DADOS BRUTOS'!FE$3:FE$500)+IF($C8="",0,SUMIF('DADOS BRUTOS'!$A$3:$A$500,$C8,'DADOS BRUTOS'!FE$3:FE$500)))</f>
        <v/>
      </c>
      <c r="IF8" s="122">
        <f>IF(OR(IF$4="",$B8=""),0,SUMIF('DADOS BRUTOS'!$A$3:$A$500,$B8,'DADOS BRUTOS'!FF$3:FF$500)+IF($C8="",0,SUMIF('DADOS BRUTOS'!$A$3:$A$500,$C8,'DADOS BRUTOS'!FF$3:FF$500)))</f>
        <v/>
      </c>
      <c r="IG8" s="122">
        <f>IF(OR(IG$4="",$B8=""),0,SUMIF('DADOS BRUTOS'!$A$3:$A$500,$B8,'DADOS BRUTOS'!FG$3:FG$500)+IF($C8="",0,SUMIF('DADOS BRUTOS'!$A$3:$A$500,$C8,'DADOS BRUTOS'!FG$3:FG$500)))</f>
        <v/>
      </c>
      <c r="IH8" s="122">
        <f>IF(OR(IH$4="",$B8=""),0,SUMIF('DADOS BRUTOS'!$A$3:$A$500,$B8,'DADOS BRUTOS'!FH$3:FH$500)+IF($C8="",0,SUMIF('DADOS BRUTOS'!$A$3:$A$500,$C8,'DADOS BRUTOS'!FH$3:FH$500)))</f>
        <v/>
      </c>
      <c r="II8" s="122">
        <f>IF(OR(II$4="",$B8=""),0,SUMIF('DADOS BRUTOS'!$A$3:$A$500,$B8,'DADOS BRUTOS'!FI$3:FI$500)+IF($C8="",0,SUMIF('DADOS BRUTOS'!$A$3:$A$500,$C8,'DADOS BRUTOS'!FI$3:FI$500)))</f>
        <v/>
      </c>
      <c r="IJ8" s="122">
        <f>IF(OR(IJ$4="",$B8=""),0,SUMIF('DADOS BRUTOS'!$A$3:$A$500,$B8,'DADOS BRUTOS'!FJ$3:FJ$500)+IF($C8="",0,SUMIF('DADOS BRUTOS'!$A$3:$A$500,$C8,'DADOS BRUTOS'!FJ$3:FJ$500)))</f>
        <v/>
      </c>
      <c r="IK8" s="122">
        <f>IF(OR(IK$4="",$B8=""),0,SUMIF('DADOS BRUTOS'!$A$3:$A$500,$B8,'DADOS BRUTOS'!FK$3:FK$500)+IF($C8="",0,SUMIF('DADOS BRUTOS'!$A$3:$A$500,$C8,'DADOS BRUTOS'!FK$3:FK$500)))</f>
        <v/>
      </c>
      <c r="IL8" s="122">
        <f>IF(OR(IL$4="",$B8=""),0,SUMIF('DADOS BRUTOS'!$A$3:$A$500,$B8,'DADOS BRUTOS'!FL$3:FL$500)+IF($C8="",0,SUMIF('DADOS BRUTOS'!$A$3:$A$500,$C8,'DADOS BRUTOS'!FL$3:FL$500)))</f>
        <v/>
      </c>
      <c r="IM8" s="122">
        <f>IF(OR(IM$4="",$B8=""),0,SUMIF('DADOS BRUTOS'!$A$3:$A$500,$B8,'DADOS BRUTOS'!FM$3:FM$500)+IF($C8="",0,SUMIF('DADOS BRUTOS'!$A$3:$A$500,$C8,'DADOS BRUTOS'!FM$3:FM$500)))</f>
        <v/>
      </c>
      <c r="IN8" s="122">
        <f>IF(OR(IN$4="",$B8=""),0,SUMIF('DADOS BRUTOS'!$A$3:$A$500,$B8,'DADOS BRUTOS'!FN$3:FN$500)+IF($C8="",0,SUMIF('DADOS BRUTOS'!$A$3:$A$500,$C8,'DADOS BRUTOS'!FN$3:FN$500)))</f>
        <v/>
      </c>
      <c r="IO8" s="122">
        <f>IF(OR(IO$4="",$B8=""),0,SUMIF('DADOS BRUTOS'!$A$3:$A$500,$B8,'DADOS BRUTOS'!FO$3:FO$500)+IF($C8="",0,SUMIF('DADOS BRUTOS'!$A$3:$A$500,$C8,'DADOS BRUTOS'!FO$3:FO$500)))</f>
        <v/>
      </c>
      <c r="IP8" s="122">
        <f>IF(OR(IP$4="",$B8=""),0,SUMIF('DADOS BRUTOS'!$A$3:$A$500,$B8,'DADOS BRUTOS'!FP$3:FP$500)+IF($C8="",0,SUMIF('DADOS BRUTOS'!$A$3:$A$500,$C8,'DADOS BRUTOS'!FP$3:FP$500)))</f>
        <v/>
      </c>
      <c r="IQ8" s="122">
        <f>IF(OR(IQ$4="",$B8=""),0,SUMIF('DADOS BRUTOS'!$A$3:$A$500,$B8,'DADOS BRUTOS'!FQ$3:FQ$500)+IF($C8="",0,SUMIF('DADOS BRUTOS'!$A$3:$A$500,$C8,'DADOS BRUTOS'!FQ$3:FQ$500)))</f>
        <v/>
      </c>
      <c r="IR8" s="122">
        <f>IF(OR(IR$4="",$B8=""),0,SUMIF('DADOS BRUTOS'!$A$3:$A$500,$B8,'DADOS BRUTOS'!FR$3:FR$500)+IF($C8="",0,SUMIF('DADOS BRUTOS'!$A$3:$A$500,$C8,'DADOS BRUTOS'!FR$3:FR$500)))</f>
        <v/>
      </c>
      <c r="IS8" s="122">
        <f>IF(OR(IS$4="",$B8=""),0,SUMIF('DADOS BRUTOS'!$A$3:$A$500,$B8,'DADOS BRUTOS'!FS$3:FS$500)+IF($C8="",0,SUMIF('DADOS BRUTOS'!$A$3:$A$500,$C8,'DADOS BRUTOS'!FS$3:FS$500)))</f>
        <v/>
      </c>
      <c r="IT8" s="122">
        <f>IF(OR(IT$4="",$B8=""),0,SUMIF('DADOS BRUTOS'!$A$3:$A$500,$B8,'DADOS BRUTOS'!FT$3:FT$500)+IF($C8="",0,SUMIF('DADOS BRUTOS'!$A$3:$A$500,$C8,'DADOS BRUTOS'!FT$3:FT$500)))</f>
        <v/>
      </c>
      <c r="IU8" s="122">
        <f>IF(OR(IU$4="",$B8=""),0,SUMIF('DADOS BRUTOS'!$A$3:$A$500,$B8,'DADOS BRUTOS'!FU$3:FU$500)+IF($C8="",0,SUMIF('DADOS BRUTOS'!$A$3:$A$500,$C8,'DADOS BRUTOS'!FU$3:FU$500)))</f>
        <v/>
      </c>
      <c r="IV8" s="122">
        <f>IF(OR(IV$4="",$B8=""),0,SUMIF('DADOS BRUTOS'!$A$3:$A$500,$B8,'DADOS BRUTOS'!FV$3:FV$500)+IF($C8="",0,SUMIF('DADOS BRUTOS'!$A$3:$A$500,$C8,'DADOS BRUTOS'!FV$3:FV$500)))</f>
        <v/>
      </c>
      <c r="IW8" s="122">
        <f>IF(OR(IW$4="",$B8=""),0,SUMIF('DADOS BRUTOS'!$A$3:$A$500,$B8,'DADOS BRUTOS'!FW$3:FW$500)+IF($C8="",0,SUMIF('DADOS BRUTOS'!$A$3:$A$500,$C8,'DADOS BRUTOS'!FW$3:FW$500)))</f>
        <v/>
      </c>
      <c r="IX8" s="122">
        <f>IF(OR(IX$4="",$B8=""),0,SUMIF('DADOS BRUTOS'!$A$3:$A$500,$B8,'DADOS BRUTOS'!FX$3:FX$500)+IF($C8="",0,SUMIF('DADOS BRUTOS'!$A$3:$A$500,$C8,'DADOS BRUTOS'!FX$3:FX$500)))</f>
        <v/>
      </c>
      <c r="IY8" s="122">
        <f>IF(OR(IY$4="",$B8=""),0,SUMIF('DADOS BRUTOS'!$A$3:$A$500,$B8,'DADOS BRUTOS'!FY$3:FY$500)+IF($C8="",0,SUMIF('DADOS BRUTOS'!$A$3:$A$500,$C8,'DADOS BRUTOS'!FY$3:FY$500)))</f>
        <v/>
      </c>
      <c r="IZ8" s="122">
        <f>IF(OR(IZ$4="",$B8=""),0,SUMIF('DADOS BRUTOS'!$A$3:$A$500,$B8,'DADOS BRUTOS'!FZ$3:FZ$500)+IF($C8="",0,SUMIF('DADOS BRUTOS'!$A$3:$A$500,$C8,'DADOS BRUTOS'!FZ$3:FZ$500)))</f>
        <v/>
      </c>
      <c r="JA8" s="122">
        <f>IF(OR(JA$4="",$B8=""),0,SUMIF('DADOS BRUTOS'!$A$3:$A$500,$B8,'DADOS BRUTOS'!GA$3:GA$500)+IF($C8="",0,SUMIF('DADOS BRUTOS'!$A$3:$A$500,$C8,'DADOS BRUTOS'!GA$3:GA$500)))</f>
        <v/>
      </c>
      <c r="JB8" s="122">
        <f>IF(OR(JB$4="",$B8=""),0,SUMIF('DADOS BRUTOS'!$A$3:$A$500,$B8,'DADOS BRUTOS'!GB$3:GB$500)+IF($C8="",0,SUMIF('DADOS BRUTOS'!$A$3:$A$500,$C8,'DADOS BRUTOS'!GB$3:GB$500)))</f>
        <v/>
      </c>
      <c r="JC8" s="122">
        <f>IF(OR(JC$4="",$B8=""),0,SUMIF('DADOS BRUTOS'!$A$3:$A$500,$B8,'DADOS BRUTOS'!GC$3:GC$500)+IF($C8="",0,SUMIF('DADOS BRUTOS'!$A$3:$A$500,$C8,'DADOS BRUTOS'!GC$3:GC$500)))</f>
        <v/>
      </c>
      <c r="JD8" s="122">
        <f>IF(OR(JD$4="",$B8=""),0,SUMIF('DADOS BRUTOS'!$A$3:$A$500,$B8,'DADOS BRUTOS'!GD$3:GD$500)+IF($C8="",0,SUMIF('DADOS BRUTOS'!$A$3:$A$500,$C8,'DADOS BRUTOS'!GD$3:GD$500)))</f>
        <v/>
      </c>
      <c r="JE8" s="122">
        <f>IF(OR(JE$4="",$B8=""),0,SUMIF('DADOS BRUTOS'!$A$3:$A$500,$B8,'DADOS BRUTOS'!GE$3:GE$500)+IF($C8="",0,SUMIF('DADOS BRUTOS'!$A$3:$A$500,$C8,'DADOS BRUTOS'!GE$3:GE$500)))</f>
        <v/>
      </c>
      <c r="JF8" s="122">
        <f>IF(OR(JF$4="",$B8=""),0,SUMIF('DADOS BRUTOS'!$A$3:$A$500,$B8,'DADOS BRUTOS'!GF$3:GF$500)+IF($C8="",0,SUMIF('DADOS BRUTOS'!$A$3:$A$500,$C8,'DADOS BRUTOS'!GF$3:GF$500)))</f>
        <v/>
      </c>
      <c r="JG8" s="122">
        <f>IF(OR(JG$4="",$B8=""),0,SUMIF('DADOS BRUTOS'!$A$3:$A$500,$B8,'DADOS BRUTOS'!GG$3:GG$500)+IF($C8="",0,SUMIF('DADOS BRUTOS'!$A$3:$A$500,$C8,'DADOS BRUTOS'!GG$3:GG$500)))</f>
        <v/>
      </c>
      <c r="JH8" s="122">
        <f>IF(OR(JH$4="",$B8=""),0,SUMIF('DADOS BRUTOS'!$A$3:$A$500,$B8,'DADOS BRUTOS'!GH$3:GH$500)+IF($C8="",0,SUMIF('DADOS BRUTOS'!$A$3:$A$500,$C8,'DADOS BRUTOS'!GH$3:GH$500)))</f>
        <v/>
      </c>
      <c r="JI8" s="122">
        <f>IF(OR(JI$4="",$B8=""),0,SUMIF('DADOS BRUTOS'!$A$3:$A$500,$B8,'DADOS BRUTOS'!GI$3:GI$500)+IF($C8="",0,SUMIF('DADOS BRUTOS'!$A$3:$A$500,$C8,'DADOS BRUTOS'!GI$3:GI$500)))</f>
        <v/>
      </c>
      <c r="JJ8" s="122">
        <f>IF(OR(JJ$4="",$B8=""),0,SUMIF('DADOS BRUTOS'!$A$3:$A$500,$B8,'DADOS BRUTOS'!GJ$3:GJ$500)+IF($C8="",0,SUMIF('DADOS BRUTOS'!$A$3:$A$500,$C8,'DADOS BRUTOS'!GJ$3:GJ$500)))</f>
        <v/>
      </c>
      <c r="JK8" s="122">
        <f>IF(OR(JK$4="",$B8=""),0,SUMIF('DADOS BRUTOS'!$A$3:$A$500,$B8,'DADOS BRUTOS'!GK$3:GK$500)+IF($C8="",0,SUMIF('DADOS BRUTOS'!$A$3:$A$500,$C8,'DADOS BRUTOS'!GK$3:GK$500)))</f>
        <v/>
      </c>
      <c r="JL8" s="122">
        <f>IF(OR(JL$4="",$B8=""),0,SUMIF('DADOS BRUTOS'!$A$3:$A$500,$B8,'DADOS BRUTOS'!GL$3:GL$500)+IF($C8="",0,SUMIF('DADOS BRUTOS'!$A$3:$A$500,$C8,'DADOS BRUTOS'!GL$3:GL$500)))</f>
        <v/>
      </c>
      <c r="JM8" s="122">
        <f>IF(OR(JM$4="",$B8=""),0,SUMIF('DADOS BRUTOS'!$A$3:$A$500,$B8,'DADOS BRUTOS'!GM$3:GM$500)+IF($C8="",0,SUMIF('DADOS BRUTOS'!$A$3:$A$500,$C8,'DADOS BRUTOS'!GM$3:GM$500)))</f>
        <v/>
      </c>
      <c r="JN8" s="122">
        <f>IF(OR(JN$4="",$B8=""),0,SUMIF('DADOS BRUTOS'!$A$3:$A$500,$B8,'DADOS BRUTOS'!GN$3:GN$500)+IF($C8="",0,SUMIF('DADOS BRUTOS'!$A$3:$A$500,$C8,'DADOS BRUTOS'!GN$3:GN$500)))</f>
        <v/>
      </c>
      <c r="JO8" s="122">
        <f>IF(OR(JO$4="",$B8=""),0,SUMIF('DADOS BRUTOS'!$A$3:$A$500,$B8,'DADOS BRUTOS'!GO$3:GO$500)+IF($C8="",0,SUMIF('DADOS BRUTOS'!$A$3:$A$500,$C8,'DADOS BRUTOS'!GO$3:GO$500)))</f>
        <v/>
      </c>
      <c r="JP8" s="122">
        <f>IF(OR(JP$4="",$B8=""),0,SUMIF('DADOS BRUTOS'!$A$3:$A$500,$B8,'DADOS BRUTOS'!GP$3:GP$500)+IF($C8="",0,SUMIF('DADOS BRUTOS'!$A$3:$A$500,$C8,'DADOS BRUTOS'!GP$3:GP$500)))</f>
        <v/>
      </c>
      <c r="JQ8" s="122">
        <f>IF(OR(JQ$4="",$B8=""),0,SUMIF('DADOS BRUTOS'!$A$3:$A$500,$B8,'DADOS BRUTOS'!GQ$3:GQ$500)+IF($C8="",0,SUMIF('DADOS BRUTOS'!$A$3:$A$500,$C8,'DADOS BRUTOS'!GQ$3:GQ$500)))</f>
        <v/>
      </c>
      <c r="JR8" s="122">
        <f>IF(OR(JR$4="",$B8=""),0,SUMIF('DADOS BRUTOS'!$A$3:$A$500,$B8,'DADOS BRUTOS'!GR$3:GR$500)+IF($C8="",0,SUMIF('DADOS BRUTOS'!$A$3:$A$500,$C8,'DADOS BRUTOS'!GR$3:GR$500)))</f>
        <v/>
      </c>
      <c r="JS8" s="122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2">
        <f>IF(OR(CB$4="",$B9=""),0,SUMIF('DADOS BRUTOS'!$A$3:$A$500,$B9,'DADOS BRUTOS'!B$3:B$500)+IF($C9="",0,SUMIF('DADOS BRUTOS'!$A$3:$A$500,$C9,'DADOS BRUTOS'!B$3:B$500)))</f>
        <v/>
      </c>
      <c r="CC9" s="122">
        <f>IF(OR(CC$4="",$B9=""),0,SUMIF('DADOS BRUTOS'!$A$3:$A$500,$B9,'DADOS BRUTOS'!C$3:C$500)+IF($C9="",0,SUMIF('DADOS BRUTOS'!$A$3:$A$500,$C9,'DADOS BRUTOS'!C$3:C$500)))</f>
        <v/>
      </c>
      <c r="CD9" s="122">
        <f>IF(OR(CD$4="",$B9=""),0,SUMIF('DADOS BRUTOS'!$A$3:$A$500,$B9,'DADOS BRUTOS'!D$3:D$500)+IF($C9="",0,SUMIF('DADOS BRUTOS'!$A$3:$A$500,$C9,'DADOS BRUTOS'!D$3:D$500)))</f>
        <v/>
      </c>
      <c r="CE9" s="122">
        <f>IF(OR(CE$4="",$B9=""),0,SUMIF('DADOS BRUTOS'!$A$3:$A$500,$B9,'DADOS BRUTOS'!E$3:E$500)+IF($C9="",0,SUMIF('DADOS BRUTOS'!$A$3:$A$500,$C9,'DADOS BRUTOS'!E$3:E$500)))</f>
        <v/>
      </c>
      <c r="CF9" s="122">
        <f>IF(OR(CF$4="",$B9=""),0,SUMIF('DADOS BRUTOS'!$A$3:$A$500,$B9,'DADOS BRUTOS'!F$3:F$500)+IF($C9="",0,SUMIF('DADOS BRUTOS'!$A$3:$A$500,$C9,'DADOS BRUTOS'!F$3:F$500)))</f>
        <v/>
      </c>
      <c r="CG9" s="122">
        <f>IF(OR(CG$4="",$B9=""),0,SUMIF('DADOS BRUTOS'!$A$3:$A$500,$B9,'DADOS BRUTOS'!G$3:G$500)+IF($C9="",0,SUMIF('DADOS BRUTOS'!$A$3:$A$500,$C9,'DADOS BRUTOS'!G$3:G$500)))</f>
        <v/>
      </c>
      <c r="CH9" s="122">
        <f>IF(OR(CH$4="",$B9=""),0,SUMIF('DADOS BRUTOS'!$A$3:$A$500,$B9,'DADOS BRUTOS'!H$3:H$500)+IF($C9="",0,SUMIF('DADOS BRUTOS'!$A$3:$A$500,$C9,'DADOS BRUTOS'!H$3:H$500)))</f>
        <v/>
      </c>
      <c r="CI9" s="122">
        <f>IF(OR(CI$4="",$B9=""),0,SUMIF('DADOS BRUTOS'!$A$3:$A$500,$B9,'DADOS BRUTOS'!I$3:I$500)+IF($C9="",0,SUMIF('DADOS BRUTOS'!$A$3:$A$500,$C9,'DADOS BRUTOS'!I$3:I$500)))</f>
        <v/>
      </c>
      <c r="CJ9" s="122">
        <f>IF(OR(CJ$4="",$B9=""),0,SUMIF('DADOS BRUTOS'!$A$3:$A$500,$B9,'DADOS BRUTOS'!J$3:J$500)+IF($C9="",0,SUMIF('DADOS BRUTOS'!$A$3:$A$500,$C9,'DADOS BRUTOS'!J$3:J$500)))</f>
        <v/>
      </c>
      <c r="CK9" s="122">
        <f>IF(OR(CK$4="",$B9=""),0,SUMIF('DADOS BRUTOS'!$A$3:$A$500,$B9,'DADOS BRUTOS'!K$3:K$500)+IF($C9="",0,SUMIF('DADOS BRUTOS'!$A$3:$A$500,$C9,'DADOS BRUTOS'!K$3:K$500)))</f>
        <v/>
      </c>
      <c r="CL9" s="122">
        <f>IF(OR(CL$4="",$B9=""),0,SUMIF('DADOS BRUTOS'!$A$3:$A$500,$B9,'DADOS BRUTOS'!L$3:L$500)+IF($C9="",0,SUMIF('DADOS BRUTOS'!$A$3:$A$500,$C9,'DADOS BRUTOS'!L$3:L$500)))</f>
        <v/>
      </c>
      <c r="CM9" s="122">
        <f>IF(OR(CM$4="",$B9=""),0,SUMIF('DADOS BRUTOS'!$A$3:$A$500,$B9,'DADOS BRUTOS'!M$3:M$500)+IF($C9="",0,SUMIF('DADOS BRUTOS'!$A$3:$A$500,$C9,'DADOS BRUTOS'!M$3:M$500)))</f>
        <v/>
      </c>
      <c r="CN9" s="122">
        <f>IF(OR(CN$4="",$B9=""),0,SUMIF('DADOS BRUTOS'!$A$3:$A$500,$B9,'DADOS BRUTOS'!N$3:N$500)+IF($C9="",0,SUMIF('DADOS BRUTOS'!$A$3:$A$500,$C9,'DADOS BRUTOS'!N$3:N$500)))</f>
        <v/>
      </c>
      <c r="CO9" s="122">
        <f>IF(OR(CO$4="",$B9=""),0,SUMIF('DADOS BRUTOS'!$A$3:$A$500,$B9,'DADOS BRUTOS'!O$3:O$500)+IF($C9="",0,SUMIF('DADOS BRUTOS'!$A$3:$A$500,$C9,'DADOS BRUTOS'!O$3:O$500)))</f>
        <v/>
      </c>
      <c r="CP9" s="122">
        <f>IF(OR(CP$4="",$B9=""),0,SUMIF('DADOS BRUTOS'!$A$3:$A$500,$B9,'DADOS BRUTOS'!P$3:P$500)+IF($C9="",0,SUMIF('DADOS BRUTOS'!$A$3:$A$500,$C9,'DADOS BRUTOS'!P$3:P$500)))</f>
        <v/>
      </c>
      <c r="CQ9" s="122">
        <f>IF(OR(CQ$4="",$B9=""),0,SUMIF('DADOS BRUTOS'!$A$3:$A$500,$B9,'DADOS BRUTOS'!Q$3:Q$500)+IF($C9="",0,SUMIF('DADOS BRUTOS'!$A$3:$A$500,$C9,'DADOS BRUTOS'!Q$3:Q$500)))</f>
        <v/>
      </c>
      <c r="CR9" s="122">
        <f>IF(OR(CR$4="",$B9=""),0,SUMIF('DADOS BRUTOS'!$A$3:$A$500,$B9,'DADOS BRUTOS'!R$3:R$500)+IF($C9="",0,SUMIF('DADOS BRUTOS'!$A$3:$A$500,$C9,'DADOS BRUTOS'!R$3:R$500)))</f>
        <v/>
      </c>
      <c r="CS9" s="122">
        <f>IF(OR(CS$4="",$B9=""),0,SUMIF('DADOS BRUTOS'!$A$3:$A$500,$B9,'DADOS BRUTOS'!S$3:S$500)+IF($C9="",0,SUMIF('DADOS BRUTOS'!$A$3:$A$500,$C9,'DADOS BRUTOS'!S$3:S$500)))</f>
        <v/>
      </c>
      <c r="CT9" s="122">
        <f>IF(OR(CT$4="",$B9=""),0,SUMIF('DADOS BRUTOS'!$A$3:$A$500,$B9,'DADOS BRUTOS'!T$3:T$500)+IF($C9="",0,SUMIF('DADOS BRUTOS'!$A$3:$A$500,$C9,'DADOS BRUTOS'!T$3:T$500)))</f>
        <v/>
      </c>
      <c r="CU9" s="122">
        <f>IF(OR(CU$4="",$B9=""),0,SUMIF('DADOS BRUTOS'!$A$3:$A$500,$B9,'DADOS BRUTOS'!U$3:U$500)+IF($C9="",0,SUMIF('DADOS BRUTOS'!$A$3:$A$500,$C9,'DADOS BRUTOS'!U$3:U$500)))</f>
        <v/>
      </c>
      <c r="CV9" s="122">
        <f>IF(OR(CV$4="",$B9=""),0,SUMIF('DADOS BRUTOS'!$A$3:$A$500,$B9,'DADOS BRUTOS'!V$3:V$500)+IF($C9="",0,SUMIF('DADOS BRUTOS'!$A$3:$A$500,$C9,'DADOS BRUTOS'!V$3:V$500)))</f>
        <v/>
      </c>
      <c r="CW9" s="122">
        <f>IF(OR(CW$4="",$B9=""),0,SUMIF('DADOS BRUTOS'!$A$3:$A$500,$B9,'DADOS BRUTOS'!W$3:W$500)+IF($C9="",0,SUMIF('DADOS BRUTOS'!$A$3:$A$500,$C9,'DADOS BRUTOS'!W$3:W$500)))</f>
        <v/>
      </c>
      <c r="CX9" s="122">
        <f>IF(OR(CX$4="",$B9=""),0,SUMIF('DADOS BRUTOS'!$A$3:$A$500,$B9,'DADOS BRUTOS'!X$3:X$500)+IF($C9="",0,SUMIF('DADOS BRUTOS'!$A$3:$A$500,$C9,'DADOS BRUTOS'!X$3:X$500)))</f>
        <v/>
      </c>
      <c r="CY9" s="122">
        <f>IF(OR(CY$4="",$B9=""),0,SUMIF('DADOS BRUTOS'!$A$3:$A$500,$B9,'DADOS BRUTOS'!Y$3:Y$500)+IF($C9="",0,SUMIF('DADOS BRUTOS'!$A$3:$A$500,$C9,'DADOS BRUTOS'!Y$3:Y$500)))</f>
        <v/>
      </c>
      <c r="CZ9" s="122">
        <f>IF(OR(CZ$4="",$B9=""),0,SUMIF('DADOS BRUTOS'!$A$3:$A$500,$B9,'DADOS BRUTOS'!Z$3:Z$500)+IF($C9="",0,SUMIF('DADOS BRUTOS'!$A$3:$A$500,$C9,'DADOS BRUTOS'!Z$3:Z$500)))</f>
        <v/>
      </c>
      <c r="DA9" s="122">
        <f>IF(OR(DA$4="",$B9=""),0,SUMIF('DADOS BRUTOS'!$A$3:$A$500,$B9,'DADOS BRUTOS'!AA$3:AA$500)+IF($C9="",0,SUMIF('DADOS BRUTOS'!$A$3:$A$500,$C9,'DADOS BRUTOS'!AA$3:AA$500)))</f>
        <v/>
      </c>
      <c r="DB9" s="122">
        <f>IF(OR(DB$4="",$B9=""),0,SUMIF('DADOS BRUTOS'!$A$3:$A$500,$B9,'DADOS BRUTOS'!AB$3:AB$500)+IF($C9="",0,SUMIF('DADOS BRUTOS'!$A$3:$A$500,$C9,'DADOS BRUTOS'!AB$3:AB$500)))</f>
        <v/>
      </c>
      <c r="DC9" s="122">
        <f>IF(OR(DC$4="",$B9=""),0,SUMIF('DADOS BRUTOS'!$A$3:$A$500,$B9,'DADOS BRUTOS'!AC$3:AC$500)+IF($C9="",0,SUMIF('DADOS BRUTOS'!$A$3:$A$500,$C9,'DADOS BRUTOS'!AC$3:AC$500)))</f>
        <v/>
      </c>
      <c r="DD9" s="122">
        <f>IF(OR(DD$4="",$B9=""),0,SUMIF('DADOS BRUTOS'!$A$3:$A$500,$B9,'DADOS BRUTOS'!AD$3:AD$500)+IF($C9="",0,SUMIF('DADOS BRUTOS'!$A$3:$A$500,$C9,'DADOS BRUTOS'!AD$3:AD$500)))</f>
        <v/>
      </c>
      <c r="DE9" s="122">
        <f>IF(OR(DE$4="",$B9=""),0,SUMIF('DADOS BRUTOS'!$A$3:$A$500,$B9,'DADOS BRUTOS'!AE$3:AE$500)+IF($C9="",0,SUMIF('DADOS BRUTOS'!$A$3:$A$500,$C9,'DADOS BRUTOS'!AE$3:AE$500)))</f>
        <v/>
      </c>
      <c r="DF9" s="122">
        <f>IF(OR(DF$4="",$B9=""),0,SUMIF('DADOS BRUTOS'!$A$3:$A$500,$B9,'DADOS BRUTOS'!AF$3:AF$500)+IF($C9="",0,SUMIF('DADOS BRUTOS'!$A$3:$A$500,$C9,'DADOS BRUTOS'!AF$3:AF$500)))</f>
        <v/>
      </c>
      <c r="DG9" s="122">
        <f>IF(OR(DG$4="",$B9=""),0,SUMIF('DADOS BRUTOS'!$A$3:$A$500,$B9,'DADOS BRUTOS'!AG$3:AG$500)+IF($C9="",0,SUMIF('DADOS BRUTOS'!$A$3:$A$500,$C9,'DADOS BRUTOS'!AG$3:AG$500)))</f>
        <v/>
      </c>
      <c r="DH9" s="122">
        <f>IF(OR(DH$4="",$B9=""),0,SUMIF('DADOS BRUTOS'!$A$3:$A$500,$B9,'DADOS BRUTOS'!AH$3:AH$500)+IF($C9="",0,SUMIF('DADOS BRUTOS'!$A$3:$A$500,$C9,'DADOS BRUTOS'!AH$3:AH$500)))</f>
        <v/>
      </c>
      <c r="DI9" s="122">
        <f>IF(OR(DI$4="",$B9=""),0,SUMIF('DADOS BRUTOS'!$A$3:$A$500,$B9,'DADOS BRUTOS'!AI$3:AI$500)+IF($C9="",0,SUMIF('DADOS BRUTOS'!$A$3:$A$500,$C9,'DADOS BRUTOS'!AI$3:AI$500)))</f>
        <v/>
      </c>
      <c r="DJ9" s="122">
        <f>IF(OR(DJ$4="",$B9=""),0,SUMIF('DADOS BRUTOS'!$A$3:$A$500,$B9,'DADOS BRUTOS'!AJ$3:AJ$500)+IF($C9="",0,SUMIF('DADOS BRUTOS'!$A$3:$A$500,$C9,'DADOS BRUTOS'!AJ$3:AJ$500)))</f>
        <v/>
      </c>
      <c r="DK9" s="122">
        <f>IF(OR(DK$4="",$B9=""),0,SUMIF('DADOS BRUTOS'!$A$3:$A$500,$B9,'DADOS BRUTOS'!AK$3:AK$500)+IF($C9="",0,SUMIF('DADOS BRUTOS'!$A$3:$A$500,$C9,'DADOS BRUTOS'!AK$3:AK$500)))</f>
        <v/>
      </c>
      <c r="DL9" s="122">
        <f>IF(OR(DL$4="",$B9=""),0,SUMIF('DADOS BRUTOS'!$A$3:$A$500,$B9,'DADOS BRUTOS'!AL$3:AL$500)+IF($C9="",0,SUMIF('DADOS BRUTOS'!$A$3:$A$500,$C9,'DADOS BRUTOS'!AL$3:AL$500)))</f>
        <v/>
      </c>
      <c r="DM9" s="122">
        <f>IF(OR(DM$4="",$B9=""),0,SUMIF('DADOS BRUTOS'!$A$3:$A$500,$B9,'DADOS BRUTOS'!AM$3:AM$500)+IF($C9="",0,SUMIF('DADOS BRUTOS'!$A$3:$A$500,$C9,'DADOS BRUTOS'!AM$3:AM$500)))</f>
        <v/>
      </c>
      <c r="DN9" s="122">
        <f>IF(OR(DN$4="",$B9=""),0,SUMIF('DADOS BRUTOS'!$A$3:$A$500,$B9,'DADOS BRUTOS'!AN$3:AN$500)+IF($C9="",0,SUMIF('DADOS BRUTOS'!$A$3:$A$500,$C9,'DADOS BRUTOS'!AN$3:AN$500)))</f>
        <v/>
      </c>
      <c r="DO9" s="122">
        <f>IF(OR(DO$4="",$B9=""),0,SUMIF('DADOS BRUTOS'!$A$3:$A$500,$B9,'DADOS BRUTOS'!AO$3:AO$500)+IF($C9="",0,SUMIF('DADOS BRUTOS'!$A$3:$A$500,$C9,'DADOS BRUTOS'!AO$3:AO$500)))</f>
        <v/>
      </c>
      <c r="DP9" s="122">
        <f>IF(OR(DP$4="",$B9=""),0,SUMIF('DADOS BRUTOS'!$A$3:$A$500,$B9,'DADOS BRUTOS'!AP$3:AP$500)+IF($C9="",0,SUMIF('DADOS BRUTOS'!$A$3:$A$500,$C9,'DADOS BRUTOS'!AP$3:AP$500)))</f>
        <v/>
      </c>
      <c r="DQ9" s="122">
        <f>IF(OR(DQ$4="",$B9=""),0,SUMIF('DADOS BRUTOS'!$A$3:$A$500,$B9,'DADOS BRUTOS'!AQ$3:AQ$500)+IF($C9="",0,SUMIF('DADOS BRUTOS'!$A$3:$A$500,$C9,'DADOS BRUTOS'!AQ$3:AQ$500)))</f>
        <v/>
      </c>
      <c r="DR9" s="122">
        <f>IF(OR(DR$4="",$B9=""),0,SUMIF('DADOS BRUTOS'!$A$3:$A$500,$B9,'DADOS BRUTOS'!AR$3:AR$500)+IF($C9="",0,SUMIF('DADOS BRUTOS'!$A$3:$A$500,$C9,'DADOS BRUTOS'!AR$3:AR$500)))</f>
        <v/>
      </c>
      <c r="DS9" s="122">
        <f>IF(OR(DS$4="",$B9=""),0,SUMIF('DADOS BRUTOS'!$A$3:$A$500,$B9,'DADOS BRUTOS'!AS$3:AS$500)+IF($C9="",0,SUMIF('DADOS BRUTOS'!$A$3:$A$500,$C9,'DADOS BRUTOS'!AS$3:AS$500)))</f>
        <v/>
      </c>
      <c r="DT9" s="122">
        <f>IF(OR(DT$4="",$B9=""),0,SUMIF('DADOS BRUTOS'!$A$3:$A$500,$B9,'DADOS BRUTOS'!AT$3:AT$500)+IF($C9="",0,SUMIF('DADOS BRUTOS'!$A$3:$A$500,$C9,'DADOS BRUTOS'!AT$3:AT$500)))</f>
        <v/>
      </c>
      <c r="DU9" s="122">
        <f>IF(OR(DU$4="",$B9=""),0,SUMIF('DADOS BRUTOS'!$A$3:$A$500,$B9,'DADOS BRUTOS'!AU$3:AU$500)+IF($C9="",0,SUMIF('DADOS BRUTOS'!$A$3:$A$500,$C9,'DADOS BRUTOS'!AU$3:AU$500)))</f>
        <v/>
      </c>
      <c r="DV9" s="122">
        <f>IF(OR(DV$4="",$B9=""),0,SUMIF('DADOS BRUTOS'!$A$3:$A$500,$B9,'DADOS BRUTOS'!AV$3:AV$500)+IF($C9="",0,SUMIF('DADOS BRUTOS'!$A$3:$A$500,$C9,'DADOS BRUTOS'!AV$3:AV$500)))</f>
        <v/>
      </c>
      <c r="DW9" s="122">
        <f>IF(OR(DW$4="",$B9=""),0,SUMIF('DADOS BRUTOS'!$A$3:$A$500,$B9,'DADOS BRUTOS'!AW$3:AW$500)+IF($C9="",0,SUMIF('DADOS BRUTOS'!$A$3:$A$500,$C9,'DADOS BRUTOS'!AW$3:AW$500)))</f>
        <v/>
      </c>
      <c r="DX9" s="122">
        <f>IF(OR(DX$4="",$B9=""),0,SUMIF('DADOS BRUTOS'!$A$3:$A$500,$B9,'DADOS BRUTOS'!AX$3:AX$500)+IF($C9="",0,SUMIF('DADOS BRUTOS'!$A$3:$A$500,$C9,'DADOS BRUTOS'!AX$3:AX$500)))</f>
        <v/>
      </c>
      <c r="DY9" s="122">
        <f>IF(OR(DY$4="",$B9=""),0,SUMIF('DADOS BRUTOS'!$A$3:$A$500,$B9,'DADOS BRUTOS'!AY$3:AY$500)+IF($C9="",0,SUMIF('DADOS BRUTOS'!$A$3:$A$500,$C9,'DADOS BRUTOS'!AY$3:AY$500)))</f>
        <v/>
      </c>
      <c r="DZ9" s="122">
        <f>IF(OR(DZ$4="",$B9=""),0,SUMIF('DADOS BRUTOS'!$A$3:$A$500,$B9,'DADOS BRUTOS'!AZ$3:AZ$500)+IF($C9="",0,SUMIF('DADOS BRUTOS'!$A$3:$A$500,$C9,'DADOS BRUTOS'!AZ$3:AZ$500)))</f>
        <v/>
      </c>
      <c r="EA9" s="122">
        <f>IF(OR(EA$4="",$B9=""),0,SUMIF('DADOS BRUTOS'!$A$3:$A$500,$B9,'DADOS BRUTOS'!BA$3:BA$500)+IF($C9="",0,SUMIF('DADOS BRUTOS'!$A$3:$A$500,$C9,'DADOS BRUTOS'!BA$3:BA$500)))</f>
        <v/>
      </c>
      <c r="EB9" s="122">
        <f>IF(OR(EB$4="",$B9=""),0,SUMIF('DADOS BRUTOS'!$A$3:$A$500,$B9,'DADOS BRUTOS'!BB$3:BB$500)+IF($C9="",0,SUMIF('DADOS BRUTOS'!$A$3:$A$500,$C9,'DADOS BRUTOS'!BB$3:BB$500)))</f>
        <v/>
      </c>
      <c r="EC9" s="122">
        <f>IF(OR(EC$4="",$B9=""),0,SUMIF('DADOS BRUTOS'!$A$3:$A$500,$B9,'DADOS BRUTOS'!BC$3:BC$500)+IF($C9="",0,SUMIF('DADOS BRUTOS'!$A$3:$A$500,$C9,'DADOS BRUTOS'!BC$3:BC$500)))</f>
        <v/>
      </c>
      <c r="ED9" s="122">
        <f>IF(OR(ED$4="",$B9=""),0,SUMIF('DADOS BRUTOS'!$A$3:$A$500,$B9,'DADOS BRUTOS'!BD$3:BD$500)+IF($C9="",0,SUMIF('DADOS BRUTOS'!$A$3:$A$500,$C9,'DADOS BRUTOS'!BD$3:BD$500)))</f>
        <v/>
      </c>
      <c r="EE9" s="122">
        <f>IF(OR(EE$4="",$B9=""),0,SUMIF('DADOS BRUTOS'!$A$3:$A$500,$B9,'DADOS BRUTOS'!BE$3:BE$500)+IF($C9="",0,SUMIF('DADOS BRUTOS'!$A$3:$A$500,$C9,'DADOS BRUTOS'!BE$3:BE$500)))</f>
        <v/>
      </c>
      <c r="EF9" s="122">
        <f>IF(OR(EF$4="",$B9=""),0,SUMIF('DADOS BRUTOS'!$A$3:$A$500,$B9,'DADOS BRUTOS'!BF$3:BF$500)+IF($C9="",0,SUMIF('DADOS BRUTOS'!$A$3:$A$500,$C9,'DADOS BRUTOS'!BF$3:BF$500)))</f>
        <v/>
      </c>
      <c r="EG9" s="122">
        <f>IF(OR(EG$4="",$B9=""),0,SUMIF('DADOS BRUTOS'!$A$3:$A$500,$B9,'DADOS BRUTOS'!BG$3:BG$500)+IF($C9="",0,SUMIF('DADOS BRUTOS'!$A$3:$A$500,$C9,'DADOS BRUTOS'!BG$3:BG$500)))</f>
        <v/>
      </c>
      <c r="EH9" s="122">
        <f>IF(OR(EH$4="",$B9=""),0,SUMIF('DADOS BRUTOS'!$A$3:$A$500,$B9,'DADOS BRUTOS'!BH$3:BH$500)+IF($C9="",0,SUMIF('DADOS BRUTOS'!$A$3:$A$500,$C9,'DADOS BRUTOS'!BH$3:BH$500)))</f>
        <v/>
      </c>
      <c r="EI9" s="122">
        <f>IF(OR(EI$4="",$B9=""),0,SUMIF('DADOS BRUTOS'!$A$3:$A$500,$B9,'DADOS BRUTOS'!BI$3:BI$500)+IF($C9="",0,SUMIF('DADOS BRUTOS'!$A$3:$A$500,$C9,'DADOS BRUTOS'!BI$3:BI$500)))</f>
        <v/>
      </c>
      <c r="EJ9" s="122">
        <f>IF(OR(EJ$4="",$B9=""),0,SUMIF('DADOS BRUTOS'!$A$3:$A$500,$B9,'DADOS BRUTOS'!BJ$3:BJ$500)+IF($C9="",0,SUMIF('DADOS BRUTOS'!$A$3:$A$500,$C9,'DADOS BRUTOS'!BJ$3:BJ$500)))</f>
        <v/>
      </c>
      <c r="EK9" s="122">
        <f>IF(OR(EK$4="",$B9=""),0,SUMIF('DADOS BRUTOS'!$A$3:$A$500,$B9,'DADOS BRUTOS'!BK$3:BK$500)+IF($C9="",0,SUMIF('DADOS BRUTOS'!$A$3:$A$500,$C9,'DADOS BRUTOS'!BK$3:BK$500)))</f>
        <v/>
      </c>
      <c r="EL9" s="122">
        <f>IF(OR(EL$4="",$B9=""),0,SUMIF('DADOS BRUTOS'!$A$3:$A$500,$B9,'DADOS BRUTOS'!BL$3:BL$500)+IF($C9="",0,SUMIF('DADOS BRUTOS'!$A$3:$A$500,$C9,'DADOS BRUTOS'!BL$3:BL$500)))</f>
        <v/>
      </c>
      <c r="EM9" s="122">
        <f>IF(OR(EM$4="",$B9=""),0,SUMIF('DADOS BRUTOS'!$A$3:$A$500,$B9,'DADOS BRUTOS'!BM$3:BM$500)+IF($C9="",0,SUMIF('DADOS BRUTOS'!$A$3:$A$500,$C9,'DADOS BRUTOS'!BM$3:BM$500)))</f>
        <v/>
      </c>
      <c r="EN9" s="122">
        <f>IF(OR(EN$4="",$B9=""),0,SUMIF('DADOS BRUTOS'!$A$3:$A$500,$B9,'DADOS BRUTOS'!BN$3:BN$500)+IF($C9="",0,SUMIF('DADOS BRUTOS'!$A$3:$A$500,$C9,'DADOS BRUTOS'!BN$3:BN$500)))</f>
        <v/>
      </c>
      <c r="EO9" s="122">
        <f>IF(OR(EO$4="",$B9=""),0,SUMIF('DADOS BRUTOS'!$A$3:$A$500,$B9,'DADOS BRUTOS'!BO$3:BO$500)+IF($C9="",0,SUMIF('DADOS BRUTOS'!$A$3:$A$500,$C9,'DADOS BRUTOS'!BO$3:BO$500)))</f>
        <v/>
      </c>
      <c r="EP9" s="122">
        <f>IF(OR(EP$4="",$B9=""),0,SUMIF('DADOS BRUTOS'!$A$3:$A$500,$B9,'DADOS BRUTOS'!BP$3:BP$500)+IF($C9="",0,SUMIF('DADOS BRUTOS'!$A$3:$A$500,$C9,'DADOS BRUTOS'!BP$3:BP$500)))</f>
        <v/>
      </c>
      <c r="EQ9" s="122">
        <f>IF(OR(EQ$4="",$B9=""),0,SUMIF('DADOS BRUTOS'!$A$3:$A$500,$B9,'DADOS BRUTOS'!BQ$3:BQ$500)+IF($C9="",0,SUMIF('DADOS BRUTOS'!$A$3:$A$500,$C9,'DADOS BRUTOS'!BQ$3:BQ$500)))</f>
        <v/>
      </c>
      <c r="ER9" s="122">
        <f>IF(OR(ER$4="",$B9=""),0,SUMIF('DADOS BRUTOS'!$A$3:$A$500,$B9,'DADOS BRUTOS'!BR$3:BR$500)+IF($C9="",0,SUMIF('DADOS BRUTOS'!$A$3:$A$500,$C9,'DADOS BRUTOS'!BR$3:BR$500)))</f>
        <v/>
      </c>
      <c r="ES9" s="122">
        <f>IF(OR(ES$4="",$B9=""),0,SUMIF('DADOS BRUTOS'!$A$3:$A$500,$B9,'DADOS BRUTOS'!BS$3:BS$500)+IF($C9="",0,SUMIF('DADOS BRUTOS'!$A$3:$A$500,$C9,'DADOS BRUTOS'!BS$3:BS$500)))</f>
        <v/>
      </c>
      <c r="ET9" s="122">
        <f>IF(OR(ET$4="",$B9=""),0,SUMIF('DADOS BRUTOS'!$A$3:$A$500,$B9,'DADOS BRUTOS'!BT$3:BT$500)+IF($C9="",0,SUMIF('DADOS BRUTOS'!$A$3:$A$500,$C9,'DADOS BRUTOS'!BT$3:BT$500)))</f>
        <v/>
      </c>
      <c r="EU9" s="122">
        <f>IF(OR(EU$4="",$B9=""),0,SUMIF('DADOS BRUTOS'!$A$3:$A$500,$B9,'DADOS BRUTOS'!BU$3:BU$500)+IF($C9="",0,SUMIF('DADOS BRUTOS'!$A$3:$A$500,$C9,'DADOS BRUTOS'!BU$3:BU$500)))</f>
        <v/>
      </c>
      <c r="EV9" s="122">
        <f>IF(OR(EV$4="",$B9=""),0,SUMIF('DADOS BRUTOS'!$A$3:$A$500,$B9,'DADOS BRUTOS'!BV$3:BV$500)+IF($C9="",0,SUMIF('DADOS BRUTOS'!$A$3:$A$500,$C9,'DADOS BRUTOS'!BV$3:BV$500)))</f>
        <v/>
      </c>
      <c r="EW9" s="122">
        <f>IF(OR(EW$4="",$B9=""),0,SUMIF('DADOS BRUTOS'!$A$3:$A$500,$B9,'DADOS BRUTOS'!BW$3:BW$500)+IF($C9="",0,SUMIF('DADOS BRUTOS'!$A$3:$A$500,$C9,'DADOS BRUTOS'!BW$3:BW$500)))</f>
        <v/>
      </c>
      <c r="EX9" s="122">
        <f>IF(OR(EX$4="",$B9=""),0,SUMIF('DADOS BRUTOS'!$A$3:$A$500,$B9,'DADOS BRUTOS'!BX$3:BX$500)+IF($C9="",0,SUMIF('DADOS BRUTOS'!$A$3:$A$500,$C9,'DADOS BRUTOS'!BX$3:BX$500)))</f>
        <v/>
      </c>
      <c r="EY9" s="122">
        <f>IF(OR(EY$4="",$B9=""),0,SUMIF('DADOS BRUTOS'!$A$3:$A$500,$B9,'DADOS BRUTOS'!BY$3:BY$500)+IF($C9="",0,SUMIF('DADOS BRUTOS'!$A$3:$A$500,$C9,'DADOS BRUTOS'!BY$3:BY$500)))</f>
        <v/>
      </c>
      <c r="EZ9" s="122">
        <f>IF(OR(EZ$4="",$B9=""),0,SUMIF('DADOS BRUTOS'!$A$3:$A$500,$B9,'DADOS BRUTOS'!BZ$3:BZ$500)+IF($C9="",0,SUMIF('DADOS BRUTOS'!$A$3:$A$500,$C9,'DADOS BRUTOS'!BZ$3:BZ$500)))</f>
        <v/>
      </c>
      <c r="FA9" s="122">
        <f>IF(OR(FA$4="",$B9=""),0,SUMIF('DADOS BRUTOS'!$A$3:$A$500,$B9,'DADOS BRUTOS'!CA$3:CA$500)+IF($C9="",0,SUMIF('DADOS BRUTOS'!$A$3:$A$500,$C9,'DADOS BRUTOS'!CA$3:CA$500)))</f>
        <v/>
      </c>
      <c r="FB9" s="122">
        <f>IF(OR(FB$4="",$B9=""),0,SUMIF('DADOS BRUTOS'!$A$3:$A$500,$B9,'DADOS BRUTOS'!CB$3:CB$500)+IF($C9="",0,SUMIF('DADOS BRUTOS'!$A$3:$A$500,$C9,'DADOS BRUTOS'!CB$3:CB$500)))</f>
        <v/>
      </c>
      <c r="FC9" s="122">
        <f>IF(OR(FC$4="",$B9=""),0,SUMIF('DADOS BRUTOS'!$A$3:$A$500,$B9,'DADOS BRUTOS'!CC$3:CC$500)+IF($C9="",0,SUMIF('DADOS BRUTOS'!$A$3:$A$500,$C9,'DADOS BRUTOS'!CC$3:CC$500)))</f>
        <v/>
      </c>
      <c r="FD9" s="122">
        <f>IF(OR(FD$4="",$B9=""),0,SUMIF('DADOS BRUTOS'!$A$3:$A$500,$B9,'DADOS BRUTOS'!CD$3:CD$500)+IF($C9="",0,SUMIF('DADOS BRUTOS'!$A$3:$A$500,$C9,'DADOS BRUTOS'!CD$3:CD$500)))</f>
        <v/>
      </c>
      <c r="FE9" s="122">
        <f>IF(OR(FE$4="",$B9=""),0,SUMIF('DADOS BRUTOS'!$A$3:$A$500,$B9,'DADOS BRUTOS'!CE$3:CE$500)+IF($C9="",0,SUMIF('DADOS BRUTOS'!$A$3:$A$500,$C9,'DADOS BRUTOS'!CE$3:CE$500)))</f>
        <v/>
      </c>
      <c r="FF9" s="122">
        <f>IF(OR(FF$4="",$B9=""),0,SUMIF('DADOS BRUTOS'!$A$3:$A$500,$B9,'DADOS BRUTOS'!CF$3:CF$500)+IF($C9="",0,SUMIF('DADOS BRUTOS'!$A$3:$A$500,$C9,'DADOS BRUTOS'!CF$3:CF$500)))</f>
        <v/>
      </c>
      <c r="FG9" s="122">
        <f>IF(OR(FG$4="",$B9=""),0,SUMIF('DADOS BRUTOS'!$A$3:$A$500,$B9,'DADOS BRUTOS'!CG$3:CG$500)+IF($C9="",0,SUMIF('DADOS BRUTOS'!$A$3:$A$500,$C9,'DADOS BRUTOS'!CG$3:CG$500)))</f>
        <v/>
      </c>
      <c r="FH9" s="122">
        <f>IF(OR(FH$4="",$B9=""),0,SUMIF('DADOS BRUTOS'!$A$3:$A$500,$B9,'DADOS BRUTOS'!CH$3:CH$500)+IF($C9="",0,SUMIF('DADOS BRUTOS'!$A$3:$A$500,$C9,'DADOS BRUTOS'!CH$3:CH$500)))</f>
        <v/>
      </c>
      <c r="FI9" s="122">
        <f>IF(OR(FI$4="",$B9=""),0,SUMIF('DADOS BRUTOS'!$A$3:$A$500,$B9,'DADOS BRUTOS'!CI$3:CI$500)+IF($C9="",0,SUMIF('DADOS BRUTOS'!$A$3:$A$500,$C9,'DADOS BRUTOS'!CI$3:CI$500)))</f>
        <v/>
      </c>
      <c r="FJ9" s="122">
        <f>IF(OR(FJ$4="",$B9=""),0,SUMIF('DADOS BRUTOS'!$A$3:$A$500,$B9,'DADOS BRUTOS'!CJ$3:CJ$500)+IF($C9="",0,SUMIF('DADOS BRUTOS'!$A$3:$A$500,$C9,'DADOS BRUTOS'!CJ$3:CJ$500)))</f>
        <v/>
      </c>
      <c r="FK9" s="122">
        <f>IF(OR(FK$4="",$B9=""),0,SUMIF('DADOS BRUTOS'!$A$3:$A$500,$B9,'DADOS BRUTOS'!CK$3:CK$500)+IF($C9="",0,SUMIF('DADOS BRUTOS'!$A$3:$A$500,$C9,'DADOS BRUTOS'!CK$3:CK$500)))</f>
        <v/>
      </c>
      <c r="FL9" s="122">
        <f>IF(OR(FL$4="",$B9=""),0,SUMIF('DADOS BRUTOS'!$A$3:$A$500,$B9,'DADOS BRUTOS'!CL$3:CL$500)+IF($C9="",0,SUMIF('DADOS BRUTOS'!$A$3:$A$500,$C9,'DADOS BRUTOS'!CL$3:CL$500)))</f>
        <v/>
      </c>
      <c r="FM9" s="122">
        <f>IF(OR(FM$4="",$B9=""),0,SUMIF('DADOS BRUTOS'!$A$3:$A$500,$B9,'DADOS BRUTOS'!CM$3:CM$500)+IF($C9="",0,SUMIF('DADOS BRUTOS'!$A$3:$A$500,$C9,'DADOS BRUTOS'!CM$3:CM$500)))</f>
        <v/>
      </c>
      <c r="FN9" s="122">
        <f>IF(OR(FN$4="",$B9=""),0,SUMIF('DADOS BRUTOS'!$A$3:$A$500,$B9,'DADOS BRUTOS'!CN$3:CN$500)+IF($C9="",0,SUMIF('DADOS BRUTOS'!$A$3:$A$500,$C9,'DADOS BRUTOS'!CN$3:CN$500)))</f>
        <v/>
      </c>
      <c r="FO9" s="122">
        <f>IF(OR(FO$4="",$B9=""),0,SUMIF('DADOS BRUTOS'!$A$3:$A$500,$B9,'DADOS BRUTOS'!CO$3:CO$500)+IF($C9="",0,SUMIF('DADOS BRUTOS'!$A$3:$A$500,$C9,'DADOS BRUTOS'!CO$3:CO$500)))</f>
        <v/>
      </c>
      <c r="FP9" s="122">
        <f>IF(OR(FP$4="",$B9=""),0,SUMIF('DADOS BRUTOS'!$A$3:$A$500,$B9,'DADOS BRUTOS'!CP$3:CP$500)+IF($C9="",0,SUMIF('DADOS BRUTOS'!$A$3:$A$500,$C9,'DADOS BRUTOS'!CP$3:CP$500)))</f>
        <v/>
      </c>
      <c r="FQ9" s="122">
        <f>IF(OR(FQ$4="",$B9=""),0,SUMIF('DADOS BRUTOS'!$A$3:$A$500,$B9,'DADOS BRUTOS'!CQ$3:CQ$500)+IF($C9="",0,SUMIF('DADOS BRUTOS'!$A$3:$A$500,$C9,'DADOS BRUTOS'!CQ$3:CQ$500)))</f>
        <v/>
      </c>
      <c r="FR9" s="122">
        <f>IF(OR(FR$4="",$B9=""),0,SUMIF('DADOS BRUTOS'!$A$3:$A$500,$B9,'DADOS BRUTOS'!CR$3:CR$500)+IF($C9="",0,SUMIF('DADOS BRUTOS'!$A$3:$A$500,$C9,'DADOS BRUTOS'!CR$3:CR$500)))</f>
        <v/>
      </c>
      <c r="FS9" s="122">
        <f>IF(OR(FS$4="",$B9=""),0,SUMIF('DADOS BRUTOS'!$A$3:$A$500,$B9,'DADOS BRUTOS'!CS$3:CS$500)+IF($C9="",0,SUMIF('DADOS BRUTOS'!$A$3:$A$500,$C9,'DADOS BRUTOS'!CS$3:CS$500)))</f>
        <v/>
      </c>
      <c r="FT9" s="122">
        <f>IF(OR(FT$4="",$B9=""),0,SUMIF('DADOS BRUTOS'!$A$3:$A$500,$B9,'DADOS BRUTOS'!CT$3:CT$500)+IF($C9="",0,SUMIF('DADOS BRUTOS'!$A$3:$A$500,$C9,'DADOS BRUTOS'!CT$3:CT$500)))</f>
        <v/>
      </c>
      <c r="FU9" s="122">
        <f>IF(OR(FU$4="",$B9=""),0,SUMIF('DADOS BRUTOS'!$A$3:$A$500,$B9,'DADOS BRUTOS'!CU$3:CU$500)+IF($C9="",0,SUMIF('DADOS BRUTOS'!$A$3:$A$500,$C9,'DADOS BRUTOS'!CU$3:CU$500)))</f>
        <v/>
      </c>
      <c r="FV9" s="122">
        <f>IF(OR(FV$4="",$B9=""),0,SUMIF('DADOS BRUTOS'!$A$3:$A$500,$B9,'DADOS BRUTOS'!CV$3:CV$500)+IF($C9="",0,SUMIF('DADOS BRUTOS'!$A$3:$A$500,$C9,'DADOS BRUTOS'!CV$3:CV$500)))</f>
        <v/>
      </c>
      <c r="FW9" s="122">
        <f>IF(OR(FW$4="",$B9=""),0,SUMIF('DADOS BRUTOS'!$A$3:$A$500,$B9,'DADOS BRUTOS'!CW$3:CW$500)+IF($C9="",0,SUMIF('DADOS BRUTOS'!$A$3:$A$500,$C9,'DADOS BRUTOS'!CW$3:CW$500)))</f>
        <v/>
      </c>
      <c r="FX9" s="122">
        <f>IF(OR(FX$4="",$B9=""),0,SUMIF('DADOS BRUTOS'!$A$3:$A$500,$B9,'DADOS BRUTOS'!CX$3:CX$500)+IF($C9="",0,SUMIF('DADOS BRUTOS'!$A$3:$A$500,$C9,'DADOS BRUTOS'!CX$3:CX$500)))</f>
        <v/>
      </c>
      <c r="FY9" s="122">
        <f>IF(OR(FY$4="",$B9=""),0,SUMIF('DADOS BRUTOS'!$A$3:$A$500,$B9,'DADOS BRUTOS'!CY$3:CY$500)+IF($C9="",0,SUMIF('DADOS BRUTOS'!$A$3:$A$500,$C9,'DADOS BRUTOS'!CY$3:CY$500)))</f>
        <v/>
      </c>
      <c r="FZ9" s="122">
        <f>IF(OR(FZ$4="",$B9=""),0,SUMIF('DADOS BRUTOS'!$A$3:$A$500,$B9,'DADOS BRUTOS'!CZ$3:CZ$500)+IF($C9="",0,SUMIF('DADOS BRUTOS'!$A$3:$A$500,$C9,'DADOS BRUTOS'!CZ$3:CZ$500)))</f>
        <v/>
      </c>
      <c r="GA9" s="122">
        <f>IF(OR(GA$4="",$B9=""),0,SUMIF('DADOS BRUTOS'!$A$3:$A$500,$B9,'DADOS BRUTOS'!DA$3:DA$500)+IF($C9="",0,SUMIF('DADOS BRUTOS'!$A$3:$A$500,$C9,'DADOS BRUTOS'!DA$3:DA$500)))</f>
        <v/>
      </c>
      <c r="GB9" s="122">
        <f>IF(OR(GB$4="",$B9=""),0,SUMIF('DADOS BRUTOS'!$A$3:$A$500,$B9,'DADOS BRUTOS'!DB$3:DB$500)+IF($C9="",0,SUMIF('DADOS BRUTOS'!$A$3:$A$500,$C9,'DADOS BRUTOS'!DB$3:DB$500)))</f>
        <v/>
      </c>
      <c r="GC9" s="122">
        <f>IF(OR(GC$4="",$B9=""),0,SUMIF('DADOS BRUTOS'!$A$3:$A$500,$B9,'DADOS BRUTOS'!DC$3:DC$500)+IF($C9="",0,SUMIF('DADOS BRUTOS'!$A$3:$A$500,$C9,'DADOS BRUTOS'!DC$3:DC$500)))</f>
        <v/>
      </c>
      <c r="GD9" s="122">
        <f>IF(OR(GD$4="",$B9=""),0,SUMIF('DADOS BRUTOS'!$A$3:$A$500,$B9,'DADOS BRUTOS'!DD$3:DD$500)+IF($C9="",0,SUMIF('DADOS BRUTOS'!$A$3:$A$500,$C9,'DADOS BRUTOS'!DD$3:DD$500)))</f>
        <v/>
      </c>
      <c r="GE9" s="122">
        <f>IF(OR(GE$4="",$B9=""),0,SUMIF('DADOS BRUTOS'!$A$3:$A$500,$B9,'DADOS BRUTOS'!DE$3:DE$500)+IF($C9="",0,SUMIF('DADOS BRUTOS'!$A$3:$A$500,$C9,'DADOS BRUTOS'!DE$3:DE$500)))</f>
        <v/>
      </c>
      <c r="GF9" s="122">
        <f>IF(OR(GF$4="",$B9=""),0,SUMIF('DADOS BRUTOS'!$A$3:$A$500,$B9,'DADOS BRUTOS'!DF$3:DF$500)+IF($C9="",0,SUMIF('DADOS BRUTOS'!$A$3:$A$500,$C9,'DADOS BRUTOS'!DF$3:DF$500)))</f>
        <v/>
      </c>
      <c r="GG9" s="122">
        <f>IF(OR(GG$4="",$B9=""),0,SUMIF('DADOS BRUTOS'!$A$3:$A$500,$B9,'DADOS BRUTOS'!DG$3:DG$500)+IF($C9="",0,SUMIF('DADOS BRUTOS'!$A$3:$A$500,$C9,'DADOS BRUTOS'!DG$3:DG$500)))</f>
        <v/>
      </c>
      <c r="GH9" s="122">
        <f>IF(OR(GH$4="",$B9=""),0,SUMIF('DADOS BRUTOS'!$A$3:$A$500,$B9,'DADOS BRUTOS'!DH$3:DH$500)+IF($C9="",0,SUMIF('DADOS BRUTOS'!$A$3:$A$500,$C9,'DADOS BRUTOS'!DH$3:DH$500)))</f>
        <v/>
      </c>
      <c r="GI9" s="122">
        <f>IF(OR(GI$4="",$B9=""),0,SUMIF('DADOS BRUTOS'!$A$3:$A$500,$B9,'DADOS BRUTOS'!DI$3:DI$500)+IF($C9="",0,SUMIF('DADOS BRUTOS'!$A$3:$A$500,$C9,'DADOS BRUTOS'!DI$3:DI$500)))</f>
        <v/>
      </c>
      <c r="GJ9" s="122">
        <f>IF(OR(GJ$4="",$B9=""),0,SUMIF('DADOS BRUTOS'!$A$3:$A$500,$B9,'DADOS BRUTOS'!DJ$3:DJ$500)+IF($C9="",0,SUMIF('DADOS BRUTOS'!$A$3:$A$500,$C9,'DADOS BRUTOS'!DJ$3:DJ$500)))</f>
        <v/>
      </c>
      <c r="GK9" s="122">
        <f>IF(OR(GK$4="",$B9=""),0,SUMIF('DADOS BRUTOS'!$A$3:$A$500,$B9,'DADOS BRUTOS'!DK$3:DK$500)+IF($C9="",0,SUMIF('DADOS BRUTOS'!$A$3:$A$500,$C9,'DADOS BRUTOS'!DK$3:DK$500)))</f>
        <v/>
      </c>
      <c r="GL9" s="122">
        <f>IF(OR(GL$4="",$B9=""),0,SUMIF('DADOS BRUTOS'!$A$3:$A$500,$B9,'DADOS BRUTOS'!DL$3:DL$500)+IF($C9="",0,SUMIF('DADOS BRUTOS'!$A$3:$A$500,$C9,'DADOS BRUTOS'!DL$3:DL$500)))</f>
        <v/>
      </c>
      <c r="GM9" s="122">
        <f>IF(OR(GM$4="",$B9=""),0,SUMIF('DADOS BRUTOS'!$A$3:$A$500,$B9,'DADOS BRUTOS'!DM$3:DM$500)+IF($C9="",0,SUMIF('DADOS BRUTOS'!$A$3:$A$500,$C9,'DADOS BRUTOS'!DM$3:DM$500)))</f>
        <v/>
      </c>
      <c r="GN9" s="122">
        <f>IF(OR(GN$4="",$B9=""),0,SUMIF('DADOS BRUTOS'!$A$3:$A$500,$B9,'DADOS BRUTOS'!DN$3:DN$500)+IF($C9="",0,SUMIF('DADOS BRUTOS'!$A$3:$A$500,$C9,'DADOS BRUTOS'!DN$3:DN$500)))</f>
        <v/>
      </c>
      <c r="GO9" s="122">
        <f>IF(OR(GO$4="",$B9=""),0,SUMIF('DADOS BRUTOS'!$A$3:$A$500,$B9,'DADOS BRUTOS'!DO$3:DO$500)+IF($C9="",0,SUMIF('DADOS BRUTOS'!$A$3:$A$500,$C9,'DADOS BRUTOS'!DO$3:DO$500)))</f>
        <v/>
      </c>
      <c r="GP9" s="122">
        <f>IF(OR(GP$4="",$B9=""),0,SUMIF('DADOS BRUTOS'!$A$3:$A$500,$B9,'DADOS BRUTOS'!DP$3:DP$500)+IF($C9="",0,SUMIF('DADOS BRUTOS'!$A$3:$A$500,$C9,'DADOS BRUTOS'!DP$3:DP$500)))</f>
        <v/>
      </c>
      <c r="GQ9" s="122">
        <f>IF(OR(GQ$4="",$B9=""),0,SUMIF('DADOS BRUTOS'!$A$3:$A$500,$B9,'DADOS BRUTOS'!DQ$3:DQ$500)+IF($C9="",0,SUMIF('DADOS BRUTOS'!$A$3:$A$500,$C9,'DADOS BRUTOS'!DQ$3:DQ$500)))</f>
        <v/>
      </c>
      <c r="GR9" s="122">
        <f>IF(OR(GR$4="",$B9=""),0,SUMIF('DADOS BRUTOS'!$A$3:$A$500,$B9,'DADOS BRUTOS'!DR$3:DR$500)+IF($C9="",0,SUMIF('DADOS BRUTOS'!$A$3:$A$500,$C9,'DADOS BRUTOS'!DR$3:DR$500)))</f>
        <v/>
      </c>
      <c r="GS9" s="122">
        <f>IF(OR(GS$4="",$B9=""),0,SUMIF('DADOS BRUTOS'!$A$3:$A$500,$B9,'DADOS BRUTOS'!DS$3:DS$500)+IF($C9="",0,SUMIF('DADOS BRUTOS'!$A$3:$A$500,$C9,'DADOS BRUTOS'!DS$3:DS$500)))</f>
        <v/>
      </c>
      <c r="GT9" s="122">
        <f>IF(OR(GT$4="",$B9=""),0,SUMIF('DADOS BRUTOS'!$A$3:$A$500,$B9,'DADOS BRUTOS'!DT$3:DT$500)+IF($C9="",0,SUMIF('DADOS BRUTOS'!$A$3:$A$500,$C9,'DADOS BRUTOS'!DT$3:DT$500)))</f>
        <v/>
      </c>
      <c r="GU9" s="122">
        <f>IF(OR(GU$4="",$B9=""),0,SUMIF('DADOS BRUTOS'!$A$3:$A$500,$B9,'DADOS BRUTOS'!DU$3:DU$500)+IF($C9="",0,SUMIF('DADOS BRUTOS'!$A$3:$A$500,$C9,'DADOS BRUTOS'!DU$3:DU$500)))</f>
        <v/>
      </c>
      <c r="GV9" s="122">
        <f>IF(OR(GV$4="",$B9=""),0,SUMIF('DADOS BRUTOS'!$A$3:$A$500,$B9,'DADOS BRUTOS'!DV$3:DV$500)+IF($C9="",0,SUMIF('DADOS BRUTOS'!$A$3:$A$500,$C9,'DADOS BRUTOS'!DV$3:DV$500)))</f>
        <v/>
      </c>
      <c r="GW9" s="122">
        <f>IF(OR(GW$4="",$B9=""),0,SUMIF('DADOS BRUTOS'!$A$3:$A$500,$B9,'DADOS BRUTOS'!DW$3:DW$500)+IF($C9="",0,SUMIF('DADOS BRUTOS'!$A$3:$A$500,$C9,'DADOS BRUTOS'!DW$3:DW$500)))</f>
        <v/>
      </c>
      <c r="GX9" s="122">
        <f>IF(OR(GX$4="",$B9=""),0,SUMIF('DADOS BRUTOS'!$A$3:$A$500,$B9,'DADOS BRUTOS'!DX$3:DX$500)+IF($C9="",0,SUMIF('DADOS BRUTOS'!$A$3:$A$500,$C9,'DADOS BRUTOS'!DX$3:DX$500)))</f>
        <v/>
      </c>
      <c r="GY9" s="122">
        <f>IF(OR(GY$4="",$B9=""),0,SUMIF('DADOS BRUTOS'!$A$3:$A$500,$B9,'DADOS BRUTOS'!DY$3:DY$500)+IF($C9="",0,SUMIF('DADOS BRUTOS'!$A$3:$A$500,$C9,'DADOS BRUTOS'!DY$3:DY$500)))</f>
        <v/>
      </c>
      <c r="GZ9" s="122">
        <f>IF(OR(GZ$4="",$B9=""),0,SUMIF('DADOS BRUTOS'!$A$3:$A$500,$B9,'DADOS BRUTOS'!DZ$3:DZ$500)+IF($C9="",0,SUMIF('DADOS BRUTOS'!$A$3:$A$500,$C9,'DADOS BRUTOS'!DZ$3:DZ$500)))</f>
        <v/>
      </c>
      <c r="HA9" s="122">
        <f>IF(OR(HA$4="",$B9=""),0,SUMIF('DADOS BRUTOS'!$A$3:$A$500,$B9,'DADOS BRUTOS'!EA$3:EA$500)+IF($C9="",0,SUMIF('DADOS BRUTOS'!$A$3:$A$500,$C9,'DADOS BRUTOS'!EA$3:EA$500)))</f>
        <v/>
      </c>
      <c r="HB9" s="122">
        <f>IF(OR(HB$4="",$B9=""),0,SUMIF('DADOS BRUTOS'!$A$3:$A$500,$B9,'DADOS BRUTOS'!EB$3:EB$500)+IF($C9="",0,SUMIF('DADOS BRUTOS'!$A$3:$A$500,$C9,'DADOS BRUTOS'!EB$3:EB$500)))</f>
        <v/>
      </c>
      <c r="HC9" s="122">
        <f>IF(OR(HC$4="",$B9=""),0,SUMIF('DADOS BRUTOS'!$A$3:$A$500,$B9,'DADOS BRUTOS'!EC$3:EC$500)+IF($C9="",0,SUMIF('DADOS BRUTOS'!$A$3:$A$500,$C9,'DADOS BRUTOS'!EC$3:EC$500)))</f>
        <v/>
      </c>
      <c r="HD9" s="122">
        <f>IF(OR(HD$4="",$B9=""),0,SUMIF('DADOS BRUTOS'!$A$3:$A$500,$B9,'DADOS BRUTOS'!ED$3:ED$500)+IF($C9="",0,SUMIF('DADOS BRUTOS'!$A$3:$A$500,$C9,'DADOS BRUTOS'!ED$3:ED$500)))</f>
        <v/>
      </c>
      <c r="HE9" s="122">
        <f>IF(OR(HE$4="",$B9=""),0,SUMIF('DADOS BRUTOS'!$A$3:$A$500,$B9,'DADOS BRUTOS'!EE$3:EE$500)+IF($C9="",0,SUMIF('DADOS BRUTOS'!$A$3:$A$500,$C9,'DADOS BRUTOS'!EE$3:EE$500)))</f>
        <v/>
      </c>
      <c r="HF9" s="122">
        <f>IF(OR(HF$4="",$B9=""),0,SUMIF('DADOS BRUTOS'!$A$3:$A$500,$B9,'DADOS BRUTOS'!EF$3:EF$500)+IF($C9="",0,SUMIF('DADOS BRUTOS'!$A$3:$A$500,$C9,'DADOS BRUTOS'!EF$3:EF$500)))</f>
        <v/>
      </c>
      <c r="HG9" s="122">
        <f>IF(OR(HG$4="",$B9=""),0,SUMIF('DADOS BRUTOS'!$A$3:$A$500,$B9,'DADOS BRUTOS'!EG$3:EG$500)+IF($C9="",0,SUMIF('DADOS BRUTOS'!$A$3:$A$500,$C9,'DADOS BRUTOS'!EG$3:EG$500)))</f>
        <v/>
      </c>
      <c r="HH9" s="122">
        <f>IF(OR(HH$4="",$B9=""),0,SUMIF('DADOS BRUTOS'!$A$3:$A$500,$B9,'DADOS BRUTOS'!EH$3:EH$500)+IF($C9="",0,SUMIF('DADOS BRUTOS'!$A$3:$A$500,$C9,'DADOS BRUTOS'!EH$3:EH$500)))</f>
        <v/>
      </c>
      <c r="HI9" s="122">
        <f>IF(OR(HI$4="",$B9=""),0,SUMIF('DADOS BRUTOS'!$A$3:$A$500,$B9,'DADOS BRUTOS'!EI$3:EI$500)+IF($C9="",0,SUMIF('DADOS BRUTOS'!$A$3:$A$500,$C9,'DADOS BRUTOS'!EI$3:EI$500)))</f>
        <v/>
      </c>
      <c r="HJ9" s="122">
        <f>IF(OR(HJ$4="",$B9=""),0,SUMIF('DADOS BRUTOS'!$A$3:$A$500,$B9,'DADOS BRUTOS'!EJ$3:EJ$500)+IF($C9="",0,SUMIF('DADOS BRUTOS'!$A$3:$A$500,$C9,'DADOS BRUTOS'!EJ$3:EJ$500)))</f>
        <v/>
      </c>
      <c r="HK9" s="122">
        <f>IF(OR(HK$4="",$B9=""),0,SUMIF('DADOS BRUTOS'!$A$3:$A$500,$B9,'DADOS BRUTOS'!EK$3:EK$500)+IF($C9="",0,SUMIF('DADOS BRUTOS'!$A$3:$A$500,$C9,'DADOS BRUTOS'!EK$3:EK$500)))</f>
        <v/>
      </c>
      <c r="HL9" s="122">
        <f>IF(OR(HL$4="",$B9=""),0,SUMIF('DADOS BRUTOS'!$A$3:$A$500,$B9,'DADOS BRUTOS'!EL$3:EL$500)+IF($C9="",0,SUMIF('DADOS BRUTOS'!$A$3:$A$500,$C9,'DADOS BRUTOS'!EL$3:EL$500)))</f>
        <v/>
      </c>
      <c r="HM9" s="122">
        <f>IF(OR(HM$4="",$B9=""),0,SUMIF('DADOS BRUTOS'!$A$3:$A$500,$B9,'DADOS BRUTOS'!EM$3:EM$500)+IF($C9="",0,SUMIF('DADOS BRUTOS'!$A$3:$A$500,$C9,'DADOS BRUTOS'!EM$3:EM$500)))</f>
        <v/>
      </c>
      <c r="HN9" s="122">
        <f>IF(OR(HN$4="",$B9=""),0,SUMIF('DADOS BRUTOS'!$A$3:$A$500,$B9,'DADOS BRUTOS'!EN$3:EN$500)+IF($C9="",0,SUMIF('DADOS BRUTOS'!$A$3:$A$500,$C9,'DADOS BRUTOS'!EN$3:EN$500)))</f>
        <v/>
      </c>
      <c r="HO9" s="122">
        <f>IF(OR(HO$4="",$B9=""),0,SUMIF('DADOS BRUTOS'!$A$3:$A$500,$B9,'DADOS BRUTOS'!EO$3:EO$500)+IF($C9="",0,SUMIF('DADOS BRUTOS'!$A$3:$A$500,$C9,'DADOS BRUTOS'!EO$3:EO$500)))</f>
        <v/>
      </c>
      <c r="HP9" s="122">
        <f>IF(OR(HP$4="",$B9=""),0,SUMIF('DADOS BRUTOS'!$A$3:$A$500,$B9,'DADOS BRUTOS'!EP$3:EP$500)+IF($C9="",0,SUMIF('DADOS BRUTOS'!$A$3:$A$500,$C9,'DADOS BRUTOS'!EP$3:EP$500)))</f>
        <v/>
      </c>
      <c r="HQ9" s="122">
        <f>IF(OR(HQ$4="",$B9=""),0,SUMIF('DADOS BRUTOS'!$A$3:$A$500,$B9,'DADOS BRUTOS'!EQ$3:EQ$500)+IF($C9="",0,SUMIF('DADOS BRUTOS'!$A$3:$A$500,$C9,'DADOS BRUTOS'!EQ$3:EQ$500)))</f>
        <v/>
      </c>
      <c r="HR9" s="122">
        <f>IF(OR(HR$4="",$B9=""),0,SUMIF('DADOS BRUTOS'!$A$3:$A$500,$B9,'DADOS BRUTOS'!ER$3:ER$500)+IF($C9="",0,SUMIF('DADOS BRUTOS'!$A$3:$A$500,$C9,'DADOS BRUTOS'!ER$3:ER$500)))</f>
        <v/>
      </c>
      <c r="HS9" s="122">
        <f>IF(OR(HS$4="",$B9=""),0,SUMIF('DADOS BRUTOS'!$A$3:$A$500,$B9,'DADOS BRUTOS'!ES$3:ES$500)+IF($C9="",0,SUMIF('DADOS BRUTOS'!$A$3:$A$500,$C9,'DADOS BRUTOS'!ES$3:ES$500)))</f>
        <v/>
      </c>
      <c r="HT9" s="122">
        <f>IF(OR(HT$4="",$B9=""),0,SUMIF('DADOS BRUTOS'!$A$3:$A$500,$B9,'DADOS BRUTOS'!ET$3:ET$500)+IF($C9="",0,SUMIF('DADOS BRUTOS'!$A$3:$A$500,$C9,'DADOS BRUTOS'!ET$3:ET$500)))</f>
        <v/>
      </c>
      <c r="HU9" s="122">
        <f>IF(OR(HU$4="",$B9=""),0,SUMIF('DADOS BRUTOS'!$A$3:$A$500,$B9,'DADOS BRUTOS'!EU$3:EU$500)+IF($C9="",0,SUMIF('DADOS BRUTOS'!$A$3:$A$500,$C9,'DADOS BRUTOS'!EU$3:EU$500)))</f>
        <v/>
      </c>
      <c r="HV9" s="122">
        <f>IF(OR(HV$4="",$B9=""),0,SUMIF('DADOS BRUTOS'!$A$3:$A$500,$B9,'DADOS BRUTOS'!EV$3:EV$500)+IF($C9="",0,SUMIF('DADOS BRUTOS'!$A$3:$A$500,$C9,'DADOS BRUTOS'!EV$3:EV$500)))</f>
        <v/>
      </c>
      <c r="HW9" s="122">
        <f>IF(OR(HW$4="",$B9=""),0,SUMIF('DADOS BRUTOS'!$A$3:$A$500,$B9,'DADOS BRUTOS'!EW$3:EW$500)+IF($C9="",0,SUMIF('DADOS BRUTOS'!$A$3:$A$500,$C9,'DADOS BRUTOS'!EW$3:EW$500)))</f>
        <v/>
      </c>
      <c r="HX9" s="122">
        <f>IF(OR(HX$4="",$B9=""),0,SUMIF('DADOS BRUTOS'!$A$3:$A$500,$B9,'DADOS BRUTOS'!EX$3:EX$500)+IF($C9="",0,SUMIF('DADOS BRUTOS'!$A$3:$A$500,$C9,'DADOS BRUTOS'!EX$3:EX$500)))</f>
        <v/>
      </c>
      <c r="HY9" s="122">
        <f>IF(OR(HY$4="",$B9=""),0,SUMIF('DADOS BRUTOS'!$A$3:$A$500,$B9,'DADOS BRUTOS'!EY$3:EY$500)+IF($C9="",0,SUMIF('DADOS BRUTOS'!$A$3:$A$500,$C9,'DADOS BRUTOS'!EY$3:EY$500)))</f>
        <v/>
      </c>
      <c r="HZ9" s="122">
        <f>IF(OR(HZ$4="",$B9=""),0,SUMIF('DADOS BRUTOS'!$A$3:$A$500,$B9,'DADOS BRUTOS'!EZ$3:EZ$500)+IF($C9="",0,SUMIF('DADOS BRUTOS'!$A$3:$A$500,$C9,'DADOS BRUTOS'!EZ$3:EZ$500)))</f>
        <v/>
      </c>
      <c r="IA9" s="122">
        <f>IF(OR(IA$4="",$B9=""),0,SUMIF('DADOS BRUTOS'!$A$3:$A$500,$B9,'DADOS BRUTOS'!FA$3:FA$500)+IF($C9="",0,SUMIF('DADOS BRUTOS'!$A$3:$A$500,$C9,'DADOS BRUTOS'!FA$3:FA$500)))</f>
        <v/>
      </c>
      <c r="IB9" s="122">
        <f>IF(OR(IB$4="",$B9=""),0,SUMIF('DADOS BRUTOS'!$A$3:$A$500,$B9,'DADOS BRUTOS'!FB$3:FB$500)+IF($C9="",0,SUMIF('DADOS BRUTOS'!$A$3:$A$500,$C9,'DADOS BRUTOS'!FB$3:FB$500)))</f>
        <v/>
      </c>
      <c r="IC9" s="122">
        <f>IF(OR(IC$4="",$B9=""),0,SUMIF('DADOS BRUTOS'!$A$3:$A$500,$B9,'DADOS BRUTOS'!FC$3:FC$500)+IF($C9="",0,SUMIF('DADOS BRUTOS'!$A$3:$A$500,$C9,'DADOS BRUTOS'!FC$3:FC$500)))</f>
        <v/>
      </c>
      <c r="ID9" s="122">
        <f>IF(OR(ID$4="",$B9=""),0,SUMIF('DADOS BRUTOS'!$A$3:$A$500,$B9,'DADOS BRUTOS'!FD$3:FD$500)+IF($C9="",0,SUMIF('DADOS BRUTOS'!$A$3:$A$500,$C9,'DADOS BRUTOS'!FD$3:FD$500)))</f>
        <v/>
      </c>
      <c r="IE9" s="122">
        <f>IF(OR(IE$4="",$B9=""),0,SUMIF('DADOS BRUTOS'!$A$3:$A$500,$B9,'DADOS BRUTOS'!FE$3:FE$500)+IF($C9="",0,SUMIF('DADOS BRUTOS'!$A$3:$A$500,$C9,'DADOS BRUTOS'!FE$3:FE$500)))</f>
        <v/>
      </c>
      <c r="IF9" s="122">
        <f>IF(OR(IF$4="",$B9=""),0,SUMIF('DADOS BRUTOS'!$A$3:$A$500,$B9,'DADOS BRUTOS'!FF$3:FF$500)+IF($C9="",0,SUMIF('DADOS BRUTOS'!$A$3:$A$500,$C9,'DADOS BRUTOS'!FF$3:FF$500)))</f>
        <v/>
      </c>
      <c r="IG9" s="122">
        <f>IF(OR(IG$4="",$B9=""),0,SUMIF('DADOS BRUTOS'!$A$3:$A$500,$B9,'DADOS BRUTOS'!FG$3:FG$500)+IF($C9="",0,SUMIF('DADOS BRUTOS'!$A$3:$A$500,$C9,'DADOS BRUTOS'!FG$3:FG$500)))</f>
        <v/>
      </c>
      <c r="IH9" s="122">
        <f>IF(OR(IH$4="",$B9=""),0,SUMIF('DADOS BRUTOS'!$A$3:$A$500,$B9,'DADOS BRUTOS'!FH$3:FH$500)+IF($C9="",0,SUMIF('DADOS BRUTOS'!$A$3:$A$500,$C9,'DADOS BRUTOS'!FH$3:FH$500)))</f>
        <v/>
      </c>
      <c r="II9" s="122">
        <f>IF(OR(II$4="",$B9=""),0,SUMIF('DADOS BRUTOS'!$A$3:$A$500,$B9,'DADOS BRUTOS'!FI$3:FI$500)+IF($C9="",0,SUMIF('DADOS BRUTOS'!$A$3:$A$500,$C9,'DADOS BRUTOS'!FI$3:FI$500)))</f>
        <v/>
      </c>
      <c r="IJ9" s="122">
        <f>IF(OR(IJ$4="",$B9=""),0,SUMIF('DADOS BRUTOS'!$A$3:$A$500,$B9,'DADOS BRUTOS'!FJ$3:FJ$500)+IF($C9="",0,SUMIF('DADOS BRUTOS'!$A$3:$A$500,$C9,'DADOS BRUTOS'!FJ$3:FJ$500)))</f>
        <v/>
      </c>
      <c r="IK9" s="122">
        <f>IF(OR(IK$4="",$B9=""),0,SUMIF('DADOS BRUTOS'!$A$3:$A$500,$B9,'DADOS BRUTOS'!FK$3:FK$500)+IF($C9="",0,SUMIF('DADOS BRUTOS'!$A$3:$A$500,$C9,'DADOS BRUTOS'!FK$3:FK$500)))</f>
        <v/>
      </c>
      <c r="IL9" s="122">
        <f>IF(OR(IL$4="",$B9=""),0,SUMIF('DADOS BRUTOS'!$A$3:$A$500,$B9,'DADOS BRUTOS'!FL$3:FL$500)+IF($C9="",0,SUMIF('DADOS BRUTOS'!$A$3:$A$500,$C9,'DADOS BRUTOS'!FL$3:FL$500)))</f>
        <v/>
      </c>
      <c r="IM9" s="122">
        <f>IF(OR(IM$4="",$B9=""),0,SUMIF('DADOS BRUTOS'!$A$3:$A$500,$B9,'DADOS BRUTOS'!FM$3:FM$500)+IF($C9="",0,SUMIF('DADOS BRUTOS'!$A$3:$A$500,$C9,'DADOS BRUTOS'!FM$3:FM$500)))</f>
        <v/>
      </c>
      <c r="IN9" s="122">
        <f>IF(OR(IN$4="",$B9=""),0,SUMIF('DADOS BRUTOS'!$A$3:$A$500,$B9,'DADOS BRUTOS'!FN$3:FN$500)+IF($C9="",0,SUMIF('DADOS BRUTOS'!$A$3:$A$500,$C9,'DADOS BRUTOS'!FN$3:FN$500)))</f>
        <v/>
      </c>
      <c r="IO9" s="122">
        <f>IF(OR(IO$4="",$B9=""),0,SUMIF('DADOS BRUTOS'!$A$3:$A$500,$B9,'DADOS BRUTOS'!FO$3:FO$500)+IF($C9="",0,SUMIF('DADOS BRUTOS'!$A$3:$A$500,$C9,'DADOS BRUTOS'!FO$3:FO$500)))</f>
        <v/>
      </c>
      <c r="IP9" s="122">
        <f>IF(OR(IP$4="",$B9=""),0,SUMIF('DADOS BRUTOS'!$A$3:$A$500,$B9,'DADOS BRUTOS'!FP$3:FP$500)+IF($C9="",0,SUMIF('DADOS BRUTOS'!$A$3:$A$500,$C9,'DADOS BRUTOS'!FP$3:FP$500)))</f>
        <v/>
      </c>
      <c r="IQ9" s="122">
        <f>IF(OR(IQ$4="",$B9=""),0,SUMIF('DADOS BRUTOS'!$A$3:$A$500,$B9,'DADOS BRUTOS'!FQ$3:FQ$500)+IF($C9="",0,SUMIF('DADOS BRUTOS'!$A$3:$A$500,$C9,'DADOS BRUTOS'!FQ$3:FQ$500)))</f>
        <v/>
      </c>
      <c r="IR9" s="122">
        <f>IF(OR(IR$4="",$B9=""),0,SUMIF('DADOS BRUTOS'!$A$3:$A$500,$B9,'DADOS BRUTOS'!FR$3:FR$500)+IF($C9="",0,SUMIF('DADOS BRUTOS'!$A$3:$A$500,$C9,'DADOS BRUTOS'!FR$3:FR$500)))</f>
        <v/>
      </c>
      <c r="IS9" s="122">
        <f>IF(OR(IS$4="",$B9=""),0,SUMIF('DADOS BRUTOS'!$A$3:$A$500,$B9,'DADOS BRUTOS'!FS$3:FS$500)+IF($C9="",0,SUMIF('DADOS BRUTOS'!$A$3:$A$500,$C9,'DADOS BRUTOS'!FS$3:FS$500)))</f>
        <v/>
      </c>
      <c r="IT9" s="122">
        <f>IF(OR(IT$4="",$B9=""),0,SUMIF('DADOS BRUTOS'!$A$3:$A$500,$B9,'DADOS BRUTOS'!FT$3:FT$500)+IF($C9="",0,SUMIF('DADOS BRUTOS'!$A$3:$A$500,$C9,'DADOS BRUTOS'!FT$3:FT$500)))</f>
        <v/>
      </c>
      <c r="IU9" s="122">
        <f>IF(OR(IU$4="",$B9=""),0,SUMIF('DADOS BRUTOS'!$A$3:$A$500,$B9,'DADOS BRUTOS'!FU$3:FU$500)+IF($C9="",0,SUMIF('DADOS BRUTOS'!$A$3:$A$500,$C9,'DADOS BRUTOS'!FU$3:FU$500)))</f>
        <v/>
      </c>
      <c r="IV9" s="122">
        <f>IF(OR(IV$4="",$B9=""),0,SUMIF('DADOS BRUTOS'!$A$3:$A$500,$B9,'DADOS BRUTOS'!FV$3:FV$500)+IF($C9="",0,SUMIF('DADOS BRUTOS'!$A$3:$A$500,$C9,'DADOS BRUTOS'!FV$3:FV$500)))</f>
        <v/>
      </c>
      <c r="IW9" s="122">
        <f>IF(OR(IW$4="",$B9=""),0,SUMIF('DADOS BRUTOS'!$A$3:$A$500,$B9,'DADOS BRUTOS'!FW$3:FW$500)+IF($C9="",0,SUMIF('DADOS BRUTOS'!$A$3:$A$500,$C9,'DADOS BRUTOS'!FW$3:FW$500)))</f>
        <v/>
      </c>
      <c r="IX9" s="122">
        <f>IF(OR(IX$4="",$B9=""),0,SUMIF('DADOS BRUTOS'!$A$3:$A$500,$B9,'DADOS BRUTOS'!FX$3:FX$500)+IF($C9="",0,SUMIF('DADOS BRUTOS'!$A$3:$A$500,$C9,'DADOS BRUTOS'!FX$3:FX$500)))</f>
        <v/>
      </c>
      <c r="IY9" s="122">
        <f>IF(OR(IY$4="",$B9=""),0,SUMIF('DADOS BRUTOS'!$A$3:$A$500,$B9,'DADOS BRUTOS'!FY$3:FY$500)+IF($C9="",0,SUMIF('DADOS BRUTOS'!$A$3:$A$500,$C9,'DADOS BRUTOS'!FY$3:FY$500)))</f>
        <v/>
      </c>
      <c r="IZ9" s="122">
        <f>IF(OR(IZ$4="",$B9=""),0,SUMIF('DADOS BRUTOS'!$A$3:$A$500,$B9,'DADOS BRUTOS'!FZ$3:FZ$500)+IF($C9="",0,SUMIF('DADOS BRUTOS'!$A$3:$A$500,$C9,'DADOS BRUTOS'!FZ$3:FZ$500)))</f>
        <v/>
      </c>
      <c r="JA9" s="122">
        <f>IF(OR(JA$4="",$B9=""),0,SUMIF('DADOS BRUTOS'!$A$3:$A$500,$B9,'DADOS BRUTOS'!GA$3:GA$500)+IF($C9="",0,SUMIF('DADOS BRUTOS'!$A$3:$A$500,$C9,'DADOS BRUTOS'!GA$3:GA$500)))</f>
        <v/>
      </c>
      <c r="JB9" s="122">
        <f>IF(OR(JB$4="",$B9=""),0,SUMIF('DADOS BRUTOS'!$A$3:$A$500,$B9,'DADOS BRUTOS'!GB$3:GB$500)+IF($C9="",0,SUMIF('DADOS BRUTOS'!$A$3:$A$500,$C9,'DADOS BRUTOS'!GB$3:GB$500)))</f>
        <v/>
      </c>
      <c r="JC9" s="122">
        <f>IF(OR(JC$4="",$B9=""),0,SUMIF('DADOS BRUTOS'!$A$3:$A$500,$B9,'DADOS BRUTOS'!GC$3:GC$500)+IF($C9="",0,SUMIF('DADOS BRUTOS'!$A$3:$A$500,$C9,'DADOS BRUTOS'!GC$3:GC$500)))</f>
        <v/>
      </c>
      <c r="JD9" s="122">
        <f>IF(OR(JD$4="",$B9=""),0,SUMIF('DADOS BRUTOS'!$A$3:$A$500,$B9,'DADOS BRUTOS'!GD$3:GD$500)+IF($C9="",0,SUMIF('DADOS BRUTOS'!$A$3:$A$500,$C9,'DADOS BRUTOS'!GD$3:GD$500)))</f>
        <v/>
      </c>
      <c r="JE9" s="122">
        <f>IF(OR(JE$4="",$B9=""),0,SUMIF('DADOS BRUTOS'!$A$3:$A$500,$B9,'DADOS BRUTOS'!GE$3:GE$500)+IF($C9="",0,SUMIF('DADOS BRUTOS'!$A$3:$A$500,$C9,'DADOS BRUTOS'!GE$3:GE$500)))</f>
        <v/>
      </c>
      <c r="JF9" s="122">
        <f>IF(OR(JF$4="",$B9=""),0,SUMIF('DADOS BRUTOS'!$A$3:$A$500,$B9,'DADOS BRUTOS'!GF$3:GF$500)+IF($C9="",0,SUMIF('DADOS BRUTOS'!$A$3:$A$500,$C9,'DADOS BRUTOS'!GF$3:GF$500)))</f>
        <v/>
      </c>
      <c r="JG9" s="122">
        <f>IF(OR(JG$4="",$B9=""),0,SUMIF('DADOS BRUTOS'!$A$3:$A$500,$B9,'DADOS BRUTOS'!GG$3:GG$500)+IF($C9="",0,SUMIF('DADOS BRUTOS'!$A$3:$A$500,$C9,'DADOS BRUTOS'!GG$3:GG$500)))</f>
        <v/>
      </c>
      <c r="JH9" s="122">
        <f>IF(OR(JH$4="",$B9=""),0,SUMIF('DADOS BRUTOS'!$A$3:$A$500,$B9,'DADOS BRUTOS'!GH$3:GH$500)+IF($C9="",0,SUMIF('DADOS BRUTOS'!$A$3:$A$500,$C9,'DADOS BRUTOS'!GH$3:GH$500)))</f>
        <v/>
      </c>
      <c r="JI9" s="122">
        <f>IF(OR(JI$4="",$B9=""),0,SUMIF('DADOS BRUTOS'!$A$3:$A$500,$B9,'DADOS BRUTOS'!GI$3:GI$500)+IF($C9="",0,SUMIF('DADOS BRUTOS'!$A$3:$A$500,$C9,'DADOS BRUTOS'!GI$3:GI$500)))</f>
        <v/>
      </c>
      <c r="JJ9" s="122">
        <f>IF(OR(JJ$4="",$B9=""),0,SUMIF('DADOS BRUTOS'!$A$3:$A$500,$B9,'DADOS BRUTOS'!GJ$3:GJ$500)+IF($C9="",0,SUMIF('DADOS BRUTOS'!$A$3:$A$500,$C9,'DADOS BRUTOS'!GJ$3:GJ$500)))</f>
        <v/>
      </c>
      <c r="JK9" s="122">
        <f>IF(OR(JK$4="",$B9=""),0,SUMIF('DADOS BRUTOS'!$A$3:$A$500,$B9,'DADOS BRUTOS'!GK$3:GK$500)+IF($C9="",0,SUMIF('DADOS BRUTOS'!$A$3:$A$500,$C9,'DADOS BRUTOS'!GK$3:GK$500)))</f>
        <v/>
      </c>
      <c r="JL9" s="122">
        <f>IF(OR(JL$4="",$B9=""),0,SUMIF('DADOS BRUTOS'!$A$3:$A$500,$B9,'DADOS BRUTOS'!GL$3:GL$500)+IF($C9="",0,SUMIF('DADOS BRUTOS'!$A$3:$A$500,$C9,'DADOS BRUTOS'!GL$3:GL$500)))</f>
        <v/>
      </c>
      <c r="JM9" s="122">
        <f>IF(OR(JM$4="",$B9=""),0,SUMIF('DADOS BRUTOS'!$A$3:$A$500,$B9,'DADOS BRUTOS'!GM$3:GM$500)+IF($C9="",0,SUMIF('DADOS BRUTOS'!$A$3:$A$500,$C9,'DADOS BRUTOS'!GM$3:GM$500)))</f>
        <v/>
      </c>
      <c r="JN9" s="122">
        <f>IF(OR(JN$4="",$B9=""),0,SUMIF('DADOS BRUTOS'!$A$3:$A$500,$B9,'DADOS BRUTOS'!GN$3:GN$500)+IF($C9="",0,SUMIF('DADOS BRUTOS'!$A$3:$A$500,$C9,'DADOS BRUTOS'!GN$3:GN$500)))</f>
        <v/>
      </c>
      <c r="JO9" s="122">
        <f>IF(OR(JO$4="",$B9=""),0,SUMIF('DADOS BRUTOS'!$A$3:$A$500,$B9,'DADOS BRUTOS'!GO$3:GO$500)+IF($C9="",0,SUMIF('DADOS BRUTOS'!$A$3:$A$500,$C9,'DADOS BRUTOS'!GO$3:GO$500)))</f>
        <v/>
      </c>
      <c r="JP9" s="122">
        <f>IF(OR(JP$4="",$B9=""),0,SUMIF('DADOS BRUTOS'!$A$3:$A$500,$B9,'DADOS BRUTOS'!GP$3:GP$500)+IF($C9="",0,SUMIF('DADOS BRUTOS'!$A$3:$A$500,$C9,'DADOS BRUTOS'!GP$3:GP$500)))</f>
        <v/>
      </c>
      <c r="JQ9" s="122">
        <f>IF(OR(JQ$4="",$B9=""),0,SUMIF('DADOS BRUTOS'!$A$3:$A$500,$B9,'DADOS BRUTOS'!GQ$3:GQ$500)+IF($C9="",0,SUMIF('DADOS BRUTOS'!$A$3:$A$500,$C9,'DADOS BRUTOS'!GQ$3:GQ$500)))</f>
        <v/>
      </c>
      <c r="JR9" s="122">
        <f>IF(OR(JR$4="",$B9=""),0,SUMIF('DADOS BRUTOS'!$A$3:$A$500,$B9,'DADOS BRUTOS'!GR$3:GR$500)+IF($C9="",0,SUMIF('DADOS BRUTOS'!$A$3:$A$500,$C9,'DADOS BRUTOS'!GR$3:GR$500)))</f>
        <v/>
      </c>
      <c r="JS9" s="122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2">
        <f>IF(OR(CB$4="",$B10=""),0,SUMIF('DADOS BRUTOS'!$A$3:$A$500,$B10,'DADOS BRUTOS'!B$3:B$500)+IF($C10="",0,SUMIF('DADOS BRUTOS'!$A$3:$A$500,$C10,'DADOS BRUTOS'!B$3:B$500)))</f>
        <v/>
      </c>
      <c r="CC10" s="122">
        <f>IF(OR(CC$4="",$B10=""),0,SUMIF('DADOS BRUTOS'!$A$3:$A$500,$B10,'DADOS BRUTOS'!C$3:C$500)+IF($C10="",0,SUMIF('DADOS BRUTOS'!$A$3:$A$500,$C10,'DADOS BRUTOS'!C$3:C$500)))</f>
        <v/>
      </c>
      <c r="CD10" s="122">
        <f>IF(OR(CD$4="",$B10=""),0,SUMIF('DADOS BRUTOS'!$A$3:$A$500,$B10,'DADOS BRUTOS'!D$3:D$500)+IF($C10="",0,SUMIF('DADOS BRUTOS'!$A$3:$A$500,$C10,'DADOS BRUTOS'!D$3:D$500)))</f>
        <v/>
      </c>
      <c r="CE10" s="122">
        <f>IF(OR(CE$4="",$B10=""),0,SUMIF('DADOS BRUTOS'!$A$3:$A$500,$B10,'DADOS BRUTOS'!E$3:E$500)+IF($C10="",0,SUMIF('DADOS BRUTOS'!$A$3:$A$500,$C10,'DADOS BRUTOS'!E$3:E$500)))</f>
        <v/>
      </c>
      <c r="CF10" s="122">
        <f>IF(OR(CF$4="",$B10=""),0,SUMIF('DADOS BRUTOS'!$A$3:$A$500,$B10,'DADOS BRUTOS'!F$3:F$500)+IF($C10="",0,SUMIF('DADOS BRUTOS'!$A$3:$A$500,$C10,'DADOS BRUTOS'!F$3:F$500)))</f>
        <v/>
      </c>
      <c r="CG10" s="122">
        <f>IF(OR(CG$4="",$B10=""),0,SUMIF('DADOS BRUTOS'!$A$3:$A$500,$B10,'DADOS BRUTOS'!G$3:G$500)+IF($C10="",0,SUMIF('DADOS BRUTOS'!$A$3:$A$500,$C10,'DADOS BRUTOS'!G$3:G$500)))</f>
        <v/>
      </c>
      <c r="CH10" s="122">
        <f>IF(OR(CH$4="",$B10=""),0,SUMIF('DADOS BRUTOS'!$A$3:$A$500,$B10,'DADOS BRUTOS'!H$3:H$500)+IF($C10="",0,SUMIF('DADOS BRUTOS'!$A$3:$A$500,$C10,'DADOS BRUTOS'!H$3:H$500)))</f>
        <v/>
      </c>
      <c r="CI10" s="122">
        <f>IF(OR(CI$4="",$B10=""),0,SUMIF('DADOS BRUTOS'!$A$3:$A$500,$B10,'DADOS BRUTOS'!I$3:I$500)+IF($C10="",0,SUMIF('DADOS BRUTOS'!$A$3:$A$500,$C10,'DADOS BRUTOS'!I$3:I$500)))</f>
        <v/>
      </c>
      <c r="CJ10" s="122">
        <f>IF(OR(CJ$4="",$B10=""),0,SUMIF('DADOS BRUTOS'!$A$3:$A$500,$B10,'DADOS BRUTOS'!J$3:J$500)+IF($C10="",0,SUMIF('DADOS BRUTOS'!$A$3:$A$500,$C10,'DADOS BRUTOS'!J$3:J$500)))</f>
        <v/>
      </c>
      <c r="CK10" s="122">
        <f>IF(OR(CK$4="",$B10=""),0,SUMIF('DADOS BRUTOS'!$A$3:$A$500,$B10,'DADOS BRUTOS'!K$3:K$500)+IF($C10="",0,SUMIF('DADOS BRUTOS'!$A$3:$A$500,$C10,'DADOS BRUTOS'!K$3:K$500)))</f>
        <v/>
      </c>
      <c r="CL10" s="122">
        <f>IF(OR(CL$4="",$B10=""),0,SUMIF('DADOS BRUTOS'!$A$3:$A$500,$B10,'DADOS BRUTOS'!L$3:L$500)+IF($C10="",0,SUMIF('DADOS BRUTOS'!$A$3:$A$500,$C10,'DADOS BRUTOS'!L$3:L$500)))</f>
        <v/>
      </c>
      <c r="CM10" s="122">
        <f>IF(OR(CM$4="",$B10=""),0,SUMIF('DADOS BRUTOS'!$A$3:$A$500,$B10,'DADOS BRUTOS'!M$3:M$500)+IF($C10="",0,SUMIF('DADOS BRUTOS'!$A$3:$A$500,$C10,'DADOS BRUTOS'!M$3:M$500)))</f>
        <v/>
      </c>
      <c r="CN10" s="122">
        <f>IF(OR(CN$4="",$B10=""),0,SUMIF('DADOS BRUTOS'!$A$3:$A$500,$B10,'DADOS BRUTOS'!N$3:N$500)+IF($C10="",0,SUMIF('DADOS BRUTOS'!$A$3:$A$500,$C10,'DADOS BRUTOS'!N$3:N$500)))</f>
        <v/>
      </c>
      <c r="CO10" s="122">
        <f>IF(OR(CO$4="",$B10=""),0,SUMIF('DADOS BRUTOS'!$A$3:$A$500,$B10,'DADOS BRUTOS'!O$3:O$500)+IF($C10="",0,SUMIF('DADOS BRUTOS'!$A$3:$A$500,$C10,'DADOS BRUTOS'!O$3:O$500)))</f>
        <v/>
      </c>
      <c r="CP10" s="122">
        <f>IF(OR(CP$4="",$B10=""),0,SUMIF('DADOS BRUTOS'!$A$3:$A$500,$B10,'DADOS BRUTOS'!P$3:P$500)+IF($C10="",0,SUMIF('DADOS BRUTOS'!$A$3:$A$500,$C10,'DADOS BRUTOS'!P$3:P$500)))</f>
        <v/>
      </c>
      <c r="CQ10" s="122">
        <f>IF(OR(CQ$4="",$B10=""),0,SUMIF('DADOS BRUTOS'!$A$3:$A$500,$B10,'DADOS BRUTOS'!Q$3:Q$500)+IF($C10="",0,SUMIF('DADOS BRUTOS'!$A$3:$A$500,$C10,'DADOS BRUTOS'!Q$3:Q$500)))</f>
        <v/>
      </c>
      <c r="CR10" s="122">
        <f>IF(OR(CR$4="",$B10=""),0,SUMIF('DADOS BRUTOS'!$A$3:$A$500,$B10,'DADOS BRUTOS'!R$3:R$500)+IF($C10="",0,SUMIF('DADOS BRUTOS'!$A$3:$A$500,$C10,'DADOS BRUTOS'!R$3:R$500)))</f>
        <v/>
      </c>
      <c r="CS10" s="122">
        <f>IF(OR(CS$4="",$B10=""),0,SUMIF('DADOS BRUTOS'!$A$3:$A$500,$B10,'DADOS BRUTOS'!S$3:S$500)+IF($C10="",0,SUMIF('DADOS BRUTOS'!$A$3:$A$500,$C10,'DADOS BRUTOS'!S$3:S$500)))</f>
        <v/>
      </c>
      <c r="CT10" s="122">
        <f>IF(OR(CT$4="",$B10=""),0,SUMIF('DADOS BRUTOS'!$A$3:$A$500,$B10,'DADOS BRUTOS'!T$3:T$500)+IF($C10="",0,SUMIF('DADOS BRUTOS'!$A$3:$A$500,$C10,'DADOS BRUTOS'!T$3:T$500)))</f>
        <v/>
      </c>
      <c r="CU10" s="122">
        <f>IF(OR(CU$4="",$B10=""),0,SUMIF('DADOS BRUTOS'!$A$3:$A$500,$B10,'DADOS BRUTOS'!U$3:U$500)+IF($C10="",0,SUMIF('DADOS BRUTOS'!$A$3:$A$500,$C10,'DADOS BRUTOS'!U$3:U$500)))</f>
        <v/>
      </c>
      <c r="CV10" s="122">
        <f>IF(OR(CV$4="",$B10=""),0,SUMIF('DADOS BRUTOS'!$A$3:$A$500,$B10,'DADOS BRUTOS'!V$3:V$500)+IF($C10="",0,SUMIF('DADOS BRUTOS'!$A$3:$A$500,$C10,'DADOS BRUTOS'!V$3:V$500)))</f>
        <v/>
      </c>
      <c r="CW10" s="122">
        <f>IF(OR(CW$4="",$B10=""),0,SUMIF('DADOS BRUTOS'!$A$3:$A$500,$B10,'DADOS BRUTOS'!W$3:W$500)+IF($C10="",0,SUMIF('DADOS BRUTOS'!$A$3:$A$500,$C10,'DADOS BRUTOS'!W$3:W$500)))</f>
        <v/>
      </c>
      <c r="CX10" s="122">
        <f>IF(OR(CX$4="",$B10=""),0,SUMIF('DADOS BRUTOS'!$A$3:$A$500,$B10,'DADOS BRUTOS'!X$3:X$500)+IF($C10="",0,SUMIF('DADOS BRUTOS'!$A$3:$A$500,$C10,'DADOS BRUTOS'!X$3:X$500)))</f>
        <v/>
      </c>
      <c r="CY10" s="122">
        <f>IF(OR(CY$4="",$B10=""),0,SUMIF('DADOS BRUTOS'!$A$3:$A$500,$B10,'DADOS BRUTOS'!Y$3:Y$500)+IF($C10="",0,SUMIF('DADOS BRUTOS'!$A$3:$A$500,$C10,'DADOS BRUTOS'!Y$3:Y$500)))</f>
        <v/>
      </c>
      <c r="CZ10" s="122">
        <f>IF(OR(CZ$4="",$B10=""),0,SUMIF('DADOS BRUTOS'!$A$3:$A$500,$B10,'DADOS BRUTOS'!Z$3:Z$500)+IF($C10="",0,SUMIF('DADOS BRUTOS'!$A$3:$A$500,$C10,'DADOS BRUTOS'!Z$3:Z$500)))</f>
        <v/>
      </c>
      <c r="DA10" s="122">
        <f>IF(OR(DA$4="",$B10=""),0,SUMIF('DADOS BRUTOS'!$A$3:$A$500,$B10,'DADOS BRUTOS'!AA$3:AA$500)+IF($C10="",0,SUMIF('DADOS BRUTOS'!$A$3:$A$500,$C10,'DADOS BRUTOS'!AA$3:AA$500)))</f>
        <v/>
      </c>
      <c r="DB10" s="122">
        <f>IF(OR(DB$4="",$B10=""),0,SUMIF('DADOS BRUTOS'!$A$3:$A$500,$B10,'DADOS BRUTOS'!AB$3:AB$500)+IF($C10="",0,SUMIF('DADOS BRUTOS'!$A$3:$A$500,$C10,'DADOS BRUTOS'!AB$3:AB$500)))</f>
        <v/>
      </c>
      <c r="DC10" s="122">
        <f>IF(OR(DC$4="",$B10=""),0,SUMIF('DADOS BRUTOS'!$A$3:$A$500,$B10,'DADOS BRUTOS'!AC$3:AC$500)+IF($C10="",0,SUMIF('DADOS BRUTOS'!$A$3:$A$500,$C10,'DADOS BRUTOS'!AC$3:AC$500)))</f>
        <v/>
      </c>
      <c r="DD10" s="122">
        <f>IF(OR(DD$4="",$B10=""),0,SUMIF('DADOS BRUTOS'!$A$3:$A$500,$B10,'DADOS BRUTOS'!AD$3:AD$500)+IF($C10="",0,SUMIF('DADOS BRUTOS'!$A$3:$A$500,$C10,'DADOS BRUTOS'!AD$3:AD$500)))</f>
        <v/>
      </c>
      <c r="DE10" s="122">
        <f>IF(OR(DE$4="",$B10=""),0,SUMIF('DADOS BRUTOS'!$A$3:$A$500,$B10,'DADOS BRUTOS'!AE$3:AE$500)+IF($C10="",0,SUMIF('DADOS BRUTOS'!$A$3:$A$500,$C10,'DADOS BRUTOS'!AE$3:AE$500)))</f>
        <v/>
      </c>
      <c r="DF10" s="122">
        <f>IF(OR(DF$4="",$B10=""),0,SUMIF('DADOS BRUTOS'!$A$3:$A$500,$B10,'DADOS BRUTOS'!AF$3:AF$500)+IF($C10="",0,SUMIF('DADOS BRUTOS'!$A$3:$A$500,$C10,'DADOS BRUTOS'!AF$3:AF$500)))</f>
        <v/>
      </c>
      <c r="DG10" s="122">
        <f>IF(OR(DG$4="",$B10=""),0,SUMIF('DADOS BRUTOS'!$A$3:$A$500,$B10,'DADOS BRUTOS'!AG$3:AG$500)+IF($C10="",0,SUMIF('DADOS BRUTOS'!$A$3:$A$500,$C10,'DADOS BRUTOS'!AG$3:AG$500)))</f>
        <v/>
      </c>
      <c r="DH10" s="122">
        <f>IF(OR(DH$4="",$B10=""),0,SUMIF('DADOS BRUTOS'!$A$3:$A$500,$B10,'DADOS BRUTOS'!AH$3:AH$500)+IF($C10="",0,SUMIF('DADOS BRUTOS'!$A$3:$A$500,$C10,'DADOS BRUTOS'!AH$3:AH$500)))</f>
        <v/>
      </c>
      <c r="DI10" s="122">
        <f>IF(OR(DI$4="",$B10=""),0,SUMIF('DADOS BRUTOS'!$A$3:$A$500,$B10,'DADOS BRUTOS'!AI$3:AI$500)+IF($C10="",0,SUMIF('DADOS BRUTOS'!$A$3:$A$500,$C10,'DADOS BRUTOS'!AI$3:AI$500)))</f>
        <v/>
      </c>
      <c r="DJ10" s="122">
        <f>IF(OR(DJ$4="",$B10=""),0,SUMIF('DADOS BRUTOS'!$A$3:$A$500,$B10,'DADOS BRUTOS'!AJ$3:AJ$500)+IF($C10="",0,SUMIF('DADOS BRUTOS'!$A$3:$A$500,$C10,'DADOS BRUTOS'!AJ$3:AJ$500)))</f>
        <v/>
      </c>
      <c r="DK10" s="122">
        <f>IF(OR(DK$4="",$B10=""),0,SUMIF('DADOS BRUTOS'!$A$3:$A$500,$B10,'DADOS BRUTOS'!AK$3:AK$500)+IF($C10="",0,SUMIF('DADOS BRUTOS'!$A$3:$A$500,$C10,'DADOS BRUTOS'!AK$3:AK$500)))</f>
        <v/>
      </c>
      <c r="DL10" s="122">
        <f>IF(OR(DL$4="",$B10=""),0,SUMIF('DADOS BRUTOS'!$A$3:$A$500,$B10,'DADOS BRUTOS'!AL$3:AL$500)+IF($C10="",0,SUMIF('DADOS BRUTOS'!$A$3:$A$500,$C10,'DADOS BRUTOS'!AL$3:AL$500)))</f>
        <v/>
      </c>
      <c r="DM10" s="122">
        <f>IF(OR(DM$4="",$B10=""),0,SUMIF('DADOS BRUTOS'!$A$3:$A$500,$B10,'DADOS BRUTOS'!AM$3:AM$500)+IF($C10="",0,SUMIF('DADOS BRUTOS'!$A$3:$A$500,$C10,'DADOS BRUTOS'!AM$3:AM$500)))</f>
        <v/>
      </c>
      <c r="DN10" s="122">
        <f>IF(OR(DN$4="",$B10=""),0,SUMIF('DADOS BRUTOS'!$A$3:$A$500,$B10,'DADOS BRUTOS'!AN$3:AN$500)+IF($C10="",0,SUMIF('DADOS BRUTOS'!$A$3:$A$500,$C10,'DADOS BRUTOS'!AN$3:AN$500)))</f>
        <v/>
      </c>
      <c r="DO10" s="122">
        <f>IF(OR(DO$4="",$B10=""),0,SUMIF('DADOS BRUTOS'!$A$3:$A$500,$B10,'DADOS BRUTOS'!AO$3:AO$500)+IF($C10="",0,SUMIF('DADOS BRUTOS'!$A$3:$A$500,$C10,'DADOS BRUTOS'!AO$3:AO$500)))</f>
        <v/>
      </c>
      <c r="DP10" s="122">
        <f>IF(OR(DP$4="",$B10=""),0,SUMIF('DADOS BRUTOS'!$A$3:$A$500,$B10,'DADOS BRUTOS'!AP$3:AP$500)+IF($C10="",0,SUMIF('DADOS BRUTOS'!$A$3:$A$500,$C10,'DADOS BRUTOS'!AP$3:AP$500)))</f>
        <v/>
      </c>
      <c r="DQ10" s="122">
        <f>IF(OR(DQ$4="",$B10=""),0,SUMIF('DADOS BRUTOS'!$A$3:$A$500,$B10,'DADOS BRUTOS'!AQ$3:AQ$500)+IF($C10="",0,SUMIF('DADOS BRUTOS'!$A$3:$A$500,$C10,'DADOS BRUTOS'!AQ$3:AQ$500)))</f>
        <v/>
      </c>
      <c r="DR10" s="122">
        <f>IF(OR(DR$4="",$B10=""),0,SUMIF('DADOS BRUTOS'!$A$3:$A$500,$B10,'DADOS BRUTOS'!AR$3:AR$500)+IF($C10="",0,SUMIF('DADOS BRUTOS'!$A$3:$A$500,$C10,'DADOS BRUTOS'!AR$3:AR$500)))</f>
        <v/>
      </c>
      <c r="DS10" s="122">
        <f>IF(OR(DS$4="",$B10=""),0,SUMIF('DADOS BRUTOS'!$A$3:$A$500,$B10,'DADOS BRUTOS'!AS$3:AS$500)+IF($C10="",0,SUMIF('DADOS BRUTOS'!$A$3:$A$500,$C10,'DADOS BRUTOS'!AS$3:AS$500)))</f>
        <v/>
      </c>
      <c r="DT10" s="122">
        <f>IF(OR(DT$4="",$B10=""),0,SUMIF('DADOS BRUTOS'!$A$3:$A$500,$B10,'DADOS BRUTOS'!AT$3:AT$500)+IF($C10="",0,SUMIF('DADOS BRUTOS'!$A$3:$A$500,$C10,'DADOS BRUTOS'!AT$3:AT$500)))</f>
        <v/>
      </c>
      <c r="DU10" s="122">
        <f>IF(OR(DU$4="",$B10=""),0,SUMIF('DADOS BRUTOS'!$A$3:$A$500,$B10,'DADOS BRUTOS'!AU$3:AU$500)+IF($C10="",0,SUMIF('DADOS BRUTOS'!$A$3:$A$500,$C10,'DADOS BRUTOS'!AU$3:AU$500)))</f>
        <v/>
      </c>
      <c r="DV10" s="122">
        <f>IF(OR(DV$4="",$B10=""),0,SUMIF('DADOS BRUTOS'!$A$3:$A$500,$B10,'DADOS BRUTOS'!AV$3:AV$500)+IF($C10="",0,SUMIF('DADOS BRUTOS'!$A$3:$A$500,$C10,'DADOS BRUTOS'!AV$3:AV$500)))</f>
        <v/>
      </c>
      <c r="DW10" s="122">
        <f>IF(OR(DW$4="",$B10=""),0,SUMIF('DADOS BRUTOS'!$A$3:$A$500,$B10,'DADOS BRUTOS'!AW$3:AW$500)+IF($C10="",0,SUMIF('DADOS BRUTOS'!$A$3:$A$500,$C10,'DADOS BRUTOS'!AW$3:AW$500)))</f>
        <v/>
      </c>
      <c r="DX10" s="122">
        <f>IF(OR(DX$4="",$B10=""),0,SUMIF('DADOS BRUTOS'!$A$3:$A$500,$B10,'DADOS BRUTOS'!AX$3:AX$500)+IF($C10="",0,SUMIF('DADOS BRUTOS'!$A$3:$A$500,$C10,'DADOS BRUTOS'!AX$3:AX$500)))</f>
        <v/>
      </c>
      <c r="DY10" s="122">
        <f>IF(OR(DY$4="",$B10=""),0,SUMIF('DADOS BRUTOS'!$A$3:$A$500,$B10,'DADOS BRUTOS'!AY$3:AY$500)+IF($C10="",0,SUMIF('DADOS BRUTOS'!$A$3:$A$500,$C10,'DADOS BRUTOS'!AY$3:AY$500)))</f>
        <v/>
      </c>
      <c r="DZ10" s="122">
        <f>IF(OR(DZ$4="",$B10=""),0,SUMIF('DADOS BRUTOS'!$A$3:$A$500,$B10,'DADOS BRUTOS'!AZ$3:AZ$500)+IF($C10="",0,SUMIF('DADOS BRUTOS'!$A$3:$A$500,$C10,'DADOS BRUTOS'!AZ$3:AZ$500)))</f>
        <v/>
      </c>
      <c r="EA10" s="122">
        <f>IF(OR(EA$4="",$B10=""),0,SUMIF('DADOS BRUTOS'!$A$3:$A$500,$B10,'DADOS BRUTOS'!BA$3:BA$500)+IF($C10="",0,SUMIF('DADOS BRUTOS'!$A$3:$A$500,$C10,'DADOS BRUTOS'!BA$3:BA$500)))</f>
        <v/>
      </c>
      <c r="EB10" s="122">
        <f>IF(OR(EB$4="",$B10=""),0,SUMIF('DADOS BRUTOS'!$A$3:$A$500,$B10,'DADOS BRUTOS'!BB$3:BB$500)+IF($C10="",0,SUMIF('DADOS BRUTOS'!$A$3:$A$500,$C10,'DADOS BRUTOS'!BB$3:BB$500)))</f>
        <v/>
      </c>
      <c r="EC10" s="122">
        <f>IF(OR(EC$4="",$B10=""),0,SUMIF('DADOS BRUTOS'!$A$3:$A$500,$B10,'DADOS BRUTOS'!BC$3:BC$500)+IF($C10="",0,SUMIF('DADOS BRUTOS'!$A$3:$A$500,$C10,'DADOS BRUTOS'!BC$3:BC$500)))</f>
        <v/>
      </c>
      <c r="ED10" s="122">
        <f>IF(OR(ED$4="",$B10=""),0,SUMIF('DADOS BRUTOS'!$A$3:$A$500,$B10,'DADOS BRUTOS'!BD$3:BD$500)+IF($C10="",0,SUMIF('DADOS BRUTOS'!$A$3:$A$500,$C10,'DADOS BRUTOS'!BD$3:BD$500)))</f>
        <v/>
      </c>
      <c r="EE10" s="122">
        <f>IF(OR(EE$4="",$B10=""),0,SUMIF('DADOS BRUTOS'!$A$3:$A$500,$B10,'DADOS BRUTOS'!BE$3:BE$500)+IF($C10="",0,SUMIF('DADOS BRUTOS'!$A$3:$A$500,$C10,'DADOS BRUTOS'!BE$3:BE$500)))</f>
        <v/>
      </c>
      <c r="EF10" s="122">
        <f>IF(OR(EF$4="",$B10=""),0,SUMIF('DADOS BRUTOS'!$A$3:$A$500,$B10,'DADOS BRUTOS'!BF$3:BF$500)+IF($C10="",0,SUMIF('DADOS BRUTOS'!$A$3:$A$500,$C10,'DADOS BRUTOS'!BF$3:BF$500)))</f>
        <v/>
      </c>
      <c r="EG10" s="122">
        <f>IF(OR(EG$4="",$B10=""),0,SUMIF('DADOS BRUTOS'!$A$3:$A$500,$B10,'DADOS BRUTOS'!BG$3:BG$500)+IF($C10="",0,SUMIF('DADOS BRUTOS'!$A$3:$A$500,$C10,'DADOS BRUTOS'!BG$3:BG$500)))</f>
        <v/>
      </c>
      <c r="EH10" s="122">
        <f>IF(OR(EH$4="",$B10=""),0,SUMIF('DADOS BRUTOS'!$A$3:$A$500,$B10,'DADOS BRUTOS'!BH$3:BH$500)+IF($C10="",0,SUMIF('DADOS BRUTOS'!$A$3:$A$500,$C10,'DADOS BRUTOS'!BH$3:BH$500)))</f>
        <v/>
      </c>
      <c r="EI10" s="122">
        <f>IF(OR(EI$4="",$B10=""),0,SUMIF('DADOS BRUTOS'!$A$3:$A$500,$B10,'DADOS BRUTOS'!BI$3:BI$500)+IF($C10="",0,SUMIF('DADOS BRUTOS'!$A$3:$A$500,$C10,'DADOS BRUTOS'!BI$3:BI$500)))</f>
        <v/>
      </c>
      <c r="EJ10" s="122">
        <f>IF(OR(EJ$4="",$B10=""),0,SUMIF('DADOS BRUTOS'!$A$3:$A$500,$B10,'DADOS BRUTOS'!BJ$3:BJ$500)+IF($C10="",0,SUMIF('DADOS BRUTOS'!$A$3:$A$500,$C10,'DADOS BRUTOS'!BJ$3:BJ$500)))</f>
        <v/>
      </c>
      <c r="EK10" s="122">
        <f>IF(OR(EK$4="",$B10=""),0,SUMIF('DADOS BRUTOS'!$A$3:$A$500,$B10,'DADOS BRUTOS'!BK$3:BK$500)+IF($C10="",0,SUMIF('DADOS BRUTOS'!$A$3:$A$500,$C10,'DADOS BRUTOS'!BK$3:BK$500)))</f>
        <v/>
      </c>
      <c r="EL10" s="122">
        <f>IF(OR(EL$4="",$B10=""),0,SUMIF('DADOS BRUTOS'!$A$3:$A$500,$B10,'DADOS BRUTOS'!BL$3:BL$500)+IF($C10="",0,SUMIF('DADOS BRUTOS'!$A$3:$A$500,$C10,'DADOS BRUTOS'!BL$3:BL$500)))</f>
        <v/>
      </c>
      <c r="EM10" s="122">
        <f>IF(OR(EM$4="",$B10=""),0,SUMIF('DADOS BRUTOS'!$A$3:$A$500,$B10,'DADOS BRUTOS'!BM$3:BM$500)+IF($C10="",0,SUMIF('DADOS BRUTOS'!$A$3:$A$500,$C10,'DADOS BRUTOS'!BM$3:BM$500)))</f>
        <v/>
      </c>
      <c r="EN10" s="122">
        <f>IF(OR(EN$4="",$B10=""),0,SUMIF('DADOS BRUTOS'!$A$3:$A$500,$B10,'DADOS BRUTOS'!BN$3:BN$500)+IF($C10="",0,SUMIF('DADOS BRUTOS'!$A$3:$A$500,$C10,'DADOS BRUTOS'!BN$3:BN$500)))</f>
        <v/>
      </c>
      <c r="EO10" s="122">
        <f>IF(OR(EO$4="",$B10=""),0,SUMIF('DADOS BRUTOS'!$A$3:$A$500,$B10,'DADOS BRUTOS'!BO$3:BO$500)+IF($C10="",0,SUMIF('DADOS BRUTOS'!$A$3:$A$500,$C10,'DADOS BRUTOS'!BO$3:BO$500)))</f>
        <v/>
      </c>
      <c r="EP10" s="122">
        <f>IF(OR(EP$4="",$B10=""),0,SUMIF('DADOS BRUTOS'!$A$3:$A$500,$B10,'DADOS BRUTOS'!BP$3:BP$500)+IF($C10="",0,SUMIF('DADOS BRUTOS'!$A$3:$A$500,$C10,'DADOS BRUTOS'!BP$3:BP$500)))</f>
        <v/>
      </c>
      <c r="EQ10" s="122">
        <f>IF(OR(EQ$4="",$B10=""),0,SUMIF('DADOS BRUTOS'!$A$3:$A$500,$B10,'DADOS BRUTOS'!BQ$3:BQ$500)+IF($C10="",0,SUMIF('DADOS BRUTOS'!$A$3:$A$500,$C10,'DADOS BRUTOS'!BQ$3:BQ$500)))</f>
        <v/>
      </c>
      <c r="ER10" s="122">
        <f>IF(OR(ER$4="",$B10=""),0,SUMIF('DADOS BRUTOS'!$A$3:$A$500,$B10,'DADOS BRUTOS'!BR$3:BR$500)+IF($C10="",0,SUMIF('DADOS BRUTOS'!$A$3:$A$500,$C10,'DADOS BRUTOS'!BR$3:BR$500)))</f>
        <v/>
      </c>
      <c r="ES10" s="122">
        <f>IF(OR(ES$4="",$B10=""),0,SUMIF('DADOS BRUTOS'!$A$3:$A$500,$B10,'DADOS BRUTOS'!BS$3:BS$500)+IF($C10="",0,SUMIF('DADOS BRUTOS'!$A$3:$A$500,$C10,'DADOS BRUTOS'!BS$3:BS$500)))</f>
        <v/>
      </c>
      <c r="ET10" s="122">
        <f>IF(OR(ET$4="",$B10=""),0,SUMIF('DADOS BRUTOS'!$A$3:$A$500,$B10,'DADOS BRUTOS'!BT$3:BT$500)+IF($C10="",0,SUMIF('DADOS BRUTOS'!$A$3:$A$500,$C10,'DADOS BRUTOS'!BT$3:BT$500)))</f>
        <v/>
      </c>
      <c r="EU10" s="122">
        <f>IF(OR(EU$4="",$B10=""),0,SUMIF('DADOS BRUTOS'!$A$3:$A$500,$B10,'DADOS BRUTOS'!BU$3:BU$500)+IF($C10="",0,SUMIF('DADOS BRUTOS'!$A$3:$A$500,$C10,'DADOS BRUTOS'!BU$3:BU$500)))</f>
        <v/>
      </c>
      <c r="EV10" s="122">
        <f>IF(OR(EV$4="",$B10=""),0,SUMIF('DADOS BRUTOS'!$A$3:$A$500,$B10,'DADOS BRUTOS'!BV$3:BV$500)+IF($C10="",0,SUMIF('DADOS BRUTOS'!$A$3:$A$500,$C10,'DADOS BRUTOS'!BV$3:BV$500)))</f>
        <v/>
      </c>
      <c r="EW10" s="122">
        <f>IF(OR(EW$4="",$B10=""),0,SUMIF('DADOS BRUTOS'!$A$3:$A$500,$B10,'DADOS BRUTOS'!BW$3:BW$500)+IF($C10="",0,SUMIF('DADOS BRUTOS'!$A$3:$A$500,$C10,'DADOS BRUTOS'!BW$3:BW$500)))</f>
        <v/>
      </c>
      <c r="EX10" s="122">
        <f>IF(OR(EX$4="",$B10=""),0,SUMIF('DADOS BRUTOS'!$A$3:$A$500,$B10,'DADOS BRUTOS'!BX$3:BX$500)+IF($C10="",0,SUMIF('DADOS BRUTOS'!$A$3:$A$500,$C10,'DADOS BRUTOS'!BX$3:BX$500)))</f>
        <v/>
      </c>
      <c r="EY10" s="122">
        <f>IF(OR(EY$4="",$B10=""),0,SUMIF('DADOS BRUTOS'!$A$3:$A$500,$B10,'DADOS BRUTOS'!BY$3:BY$500)+IF($C10="",0,SUMIF('DADOS BRUTOS'!$A$3:$A$500,$C10,'DADOS BRUTOS'!BY$3:BY$500)))</f>
        <v/>
      </c>
      <c r="EZ10" s="122">
        <f>IF(OR(EZ$4="",$B10=""),0,SUMIF('DADOS BRUTOS'!$A$3:$A$500,$B10,'DADOS BRUTOS'!BZ$3:BZ$500)+IF($C10="",0,SUMIF('DADOS BRUTOS'!$A$3:$A$500,$C10,'DADOS BRUTOS'!BZ$3:BZ$500)))</f>
        <v/>
      </c>
      <c r="FA10" s="122">
        <f>IF(OR(FA$4="",$B10=""),0,SUMIF('DADOS BRUTOS'!$A$3:$A$500,$B10,'DADOS BRUTOS'!CA$3:CA$500)+IF($C10="",0,SUMIF('DADOS BRUTOS'!$A$3:$A$500,$C10,'DADOS BRUTOS'!CA$3:CA$500)))</f>
        <v/>
      </c>
      <c r="FB10" s="122">
        <f>IF(OR(FB$4="",$B10=""),0,SUMIF('DADOS BRUTOS'!$A$3:$A$500,$B10,'DADOS BRUTOS'!CB$3:CB$500)+IF($C10="",0,SUMIF('DADOS BRUTOS'!$A$3:$A$500,$C10,'DADOS BRUTOS'!CB$3:CB$500)))</f>
        <v/>
      </c>
      <c r="FC10" s="122">
        <f>IF(OR(FC$4="",$B10=""),0,SUMIF('DADOS BRUTOS'!$A$3:$A$500,$B10,'DADOS BRUTOS'!CC$3:CC$500)+IF($C10="",0,SUMIF('DADOS BRUTOS'!$A$3:$A$500,$C10,'DADOS BRUTOS'!CC$3:CC$500)))</f>
        <v/>
      </c>
      <c r="FD10" s="122">
        <f>IF(OR(FD$4="",$B10=""),0,SUMIF('DADOS BRUTOS'!$A$3:$A$500,$B10,'DADOS BRUTOS'!CD$3:CD$500)+IF($C10="",0,SUMIF('DADOS BRUTOS'!$A$3:$A$500,$C10,'DADOS BRUTOS'!CD$3:CD$500)))</f>
        <v/>
      </c>
      <c r="FE10" s="122">
        <f>IF(OR(FE$4="",$B10=""),0,SUMIF('DADOS BRUTOS'!$A$3:$A$500,$B10,'DADOS BRUTOS'!CE$3:CE$500)+IF($C10="",0,SUMIF('DADOS BRUTOS'!$A$3:$A$500,$C10,'DADOS BRUTOS'!CE$3:CE$500)))</f>
        <v/>
      </c>
      <c r="FF10" s="122">
        <f>IF(OR(FF$4="",$B10=""),0,SUMIF('DADOS BRUTOS'!$A$3:$A$500,$B10,'DADOS BRUTOS'!CF$3:CF$500)+IF($C10="",0,SUMIF('DADOS BRUTOS'!$A$3:$A$500,$C10,'DADOS BRUTOS'!CF$3:CF$500)))</f>
        <v/>
      </c>
      <c r="FG10" s="122">
        <f>IF(OR(FG$4="",$B10=""),0,SUMIF('DADOS BRUTOS'!$A$3:$A$500,$B10,'DADOS BRUTOS'!CG$3:CG$500)+IF($C10="",0,SUMIF('DADOS BRUTOS'!$A$3:$A$500,$C10,'DADOS BRUTOS'!CG$3:CG$500)))</f>
        <v/>
      </c>
      <c r="FH10" s="122">
        <f>IF(OR(FH$4="",$B10=""),0,SUMIF('DADOS BRUTOS'!$A$3:$A$500,$B10,'DADOS BRUTOS'!CH$3:CH$500)+IF($C10="",0,SUMIF('DADOS BRUTOS'!$A$3:$A$500,$C10,'DADOS BRUTOS'!CH$3:CH$500)))</f>
        <v/>
      </c>
      <c r="FI10" s="122">
        <f>IF(OR(FI$4="",$B10=""),0,SUMIF('DADOS BRUTOS'!$A$3:$A$500,$B10,'DADOS BRUTOS'!CI$3:CI$500)+IF($C10="",0,SUMIF('DADOS BRUTOS'!$A$3:$A$500,$C10,'DADOS BRUTOS'!CI$3:CI$500)))</f>
        <v/>
      </c>
      <c r="FJ10" s="122">
        <f>IF(OR(FJ$4="",$B10=""),0,SUMIF('DADOS BRUTOS'!$A$3:$A$500,$B10,'DADOS BRUTOS'!CJ$3:CJ$500)+IF($C10="",0,SUMIF('DADOS BRUTOS'!$A$3:$A$500,$C10,'DADOS BRUTOS'!CJ$3:CJ$500)))</f>
        <v/>
      </c>
      <c r="FK10" s="122">
        <f>IF(OR(FK$4="",$B10=""),0,SUMIF('DADOS BRUTOS'!$A$3:$A$500,$B10,'DADOS BRUTOS'!CK$3:CK$500)+IF($C10="",0,SUMIF('DADOS BRUTOS'!$A$3:$A$500,$C10,'DADOS BRUTOS'!CK$3:CK$500)))</f>
        <v/>
      </c>
      <c r="FL10" s="122">
        <f>IF(OR(FL$4="",$B10=""),0,SUMIF('DADOS BRUTOS'!$A$3:$A$500,$B10,'DADOS BRUTOS'!CL$3:CL$500)+IF($C10="",0,SUMIF('DADOS BRUTOS'!$A$3:$A$500,$C10,'DADOS BRUTOS'!CL$3:CL$500)))</f>
        <v/>
      </c>
      <c r="FM10" s="122">
        <f>IF(OR(FM$4="",$B10=""),0,SUMIF('DADOS BRUTOS'!$A$3:$A$500,$B10,'DADOS BRUTOS'!CM$3:CM$500)+IF($C10="",0,SUMIF('DADOS BRUTOS'!$A$3:$A$500,$C10,'DADOS BRUTOS'!CM$3:CM$500)))</f>
        <v/>
      </c>
      <c r="FN10" s="122">
        <f>IF(OR(FN$4="",$B10=""),0,SUMIF('DADOS BRUTOS'!$A$3:$A$500,$B10,'DADOS BRUTOS'!CN$3:CN$500)+IF($C10="",0,SUMIF('DADOS BRUTOS'!$A$3:$A$500,$C10,'DADOS BRUTOS'!CN$3:CN$500)))</f>
        <v/>
      </c>
      <c r="FO10" s="122">
        <f>IF(OR(FO$4="",$B10=""),0,SUMIF('DADOS BRUTOS'!$A$3:$A$500,$B10,'DADOS BRUTOS'!CO$3:CO$500)+IF($C10="",0,SUMIF('DADOS BRUTOS'!$A$3:$A$500,$C10,'DADOS BRUTOS'!CO$3:CO$500)))</f>
        <v/>
      </c>
      <c r="FP10" s="122">
        <f>IF(OR(FP$4="",$B10=""),0,SUMIF('DADOS BRUTOS'!$A$3:$A$500,$B10,'DADOS BRUTOS'!CP$3:CP$500)+IF($C10="",0,SUMIF('DADOS BRUTOS'!$A$3:$A$500,$C10,'DADOS BRUTOS'!CP$3:CP$500)))</f>
        <v/>
      </c>
      <c r="FQ10" s="122">
        <f>IF(OR(FQ$4="",$B10=""),0,SUMIF('DADOS BRUTOS'!$A$3:$A$500,$B10,'DADOS BRUTOS'!CQ$3:CQ$500)+IF($C10="",0,SUMIF('DADOS BRUTOS'!$A$3:$A$500,$C10,'DADOS BRUTOS'!CQ$3:CQ$500)))</f>
        <v/>
      </c>
      <c r="FR10" s="122">
        <f>IF(OR(FR$4="",$B10=""),0,SUMIF('DADOS BRUTOS'!$A$3:$A$500,$B10,'DADOS BRUTOS'!CR$3:CR$500)+IF($C10="",0,SUMIF('DADOS BRUTOS'!$A$3:$A$500,$C10,'DADOS BRUTOS'!CR$3:CR$500)))</f>
        <v/>
      </c>
      <c r="FS10" s="122">
        <f>IF(OR(FS$4="",$B10=""),0,SUMIF('DADOS BRUTOS'!$A$3:$A$500,$B10,'DADOS BRUTOS'!CS$3:CS$500)+IF($C10="",0,SUMIF('DADOS BRUTOS'!$A$3:$A$500,$C10,'DADOS BRUTOS'!CS$3:CS$500)))</f>
        <v/>
      </c>
      <c r="FT10" s="122">
        <f>IF(OR(FT$4="",$B10=""),0,SUMIF('DADOS BRUTOS'!$A$3:$A$500,$B10,'DADOS BRUTOS'!CT$3:CT$500)+IF($C10="",0,SUMIF('DADOS BRUTOS'!$A$3:$A$500,$C10,'DADOS BRUTOS'!CT$3:CT$500)))</f>
        <v/>
      </c>
      <c r="FU10" s="122">
        <f>IF(OR(FU$4="",$B10=""),0,SUMIF('DADOS BRUTOS'!$A$3:$A$500,$B10,'DADOS BRUTOS'!CU$3:CU$500)+IF($C10="",0,SUMIF('DADOS BRUTOS'!$A$3:$A$500,$C10,'DADOS BRUTOS'!CU$3:CU$500)))</f>
        <v/>
      </c>
      <c r="FV10" s="122">
        <f>IF(OR(FV$4="",$B10=""),0,SUMIF('DADOS BRUTOS'!$A$3:$A$500,$B10,'DADOS BRUTOS'!CV$3:CV$500)+IF($C10="",0,SUMIF('DADOS BRUTOS'!$A$3:$A$500,$C10,'DADOS BRUTOS'!CV$3:CV$500)))</f>
        <v/>
      </c>
      <c r="FW10" s="122">
        <f>IF(OR(FW$4="",$B10=""),0,SUMIF('DADOS BRUTOS'!$A$3:$A$500,$B10,'DADOS BRUTOS'!CW$3:CW$500)+IF($C10="",0,SUMIF('DADOS BRUTOS'!$A$3:$A$500,$C10,'DADOS BRUTOS'!CW$3:CW$500)))</f>
        <v/>
      </c>
      <c r="FX10" s="122">
        <f>IF(OR(FX$4="",$B10=""),0,SUMIF('DADOS BRUTOS'!$A$3:$A$500,$B10,'DADOS BRUTOS'!CX$3:CX$500)+IF($C10="",0,SUMIF('DADOS BRUTOS'!$A$3:$A$500,$C10,'DADOS BRUTOS'!CX$3:CX$500)))</f>
        <v/>
      </c>
      <c r="FY10" s="122">
        <f>IF(OR(FY$4="",$B10=""),0,SUMIF('DADOS BRUTOS'!$A$3:$A$500,$B10,'DADOS BRUTOS'!CY$3:CY$500)+IF($C10="",0,SUMIF('DADOS BRUTOS'!$A$3:$A$500,$C10,'DADOS BRUTOS'!CY$3:CY$500)))</f>
        <v/>
      </c>
      <c r="FZ10" s="122">
        <f>IF(OR(FZ$4="",$B10=""),0,SUMIF('DADOS BRUTOS'!$A$3:$A$500,$B10,'DADOS BRUTOS'!CZ$3:CZ$500)+IF($C10="",0,SUMIF('DADOS BRUTOS'!$A$3:$A$500,$C10,'DADOS BRUTOS'!CZ$3:CZ$500)))</f>
        <v/>
      </c>
      <c r="GA10" s="122">
        <f>IF(OR(GA$4="",$B10=""),0,SUMIF('DADOS BRUTOS'!$A$3:$A$500,$B10,'DADOS BRUTOS'!DA$3:DA$500)+IF($C10="",0,SUMIF('DADOS BRUTOS'!$A$3:$A$500,$C10,'DADOS BRUTOS'!DA$3:DA$500)))</f>
        <v/>
      </c>
      <c r="GB10" s="122">
        <f>IF(OR(GB$4="",$B10=""),0,SUMIF('DADOS BRUTOS'!$A$3:$A$500,$B10,'DADOS BRUTOS'!DB$3:DB$500)+IF($C10="",0,SUMIF('DADOS BRUTOS'!$A$3:$A$500,$C10,'DADOS BRUTOS'!DB$3:DB$500)))</f>
        <v/>
      </c>
      <c r="GC10" s="122">
        <f>IF(OR(GC$4="",$B10=""),0,SUMIF('DADOS BRUTOS'!$A$3:$A$500,$B10,'DADOS BRUTOS'!DC$3:DC$500)+IF($C10="",0,SUMIF('DADOS BRUTOS'!$A$3:$A$500,$C10,'DADOS BRUTOS'!DC$3:DC$500)))</f>
        <v/>
      </c>
      <c r="GD10" s="122">
        <f>IF(OR(GD$4="",$B10=""),0,SUMIF('DADOS BRUTOS'!$A$3:$A$500,$B10,'DADOS BRUTOS'!DD$3:DD$500)+IF($C10="",0,SUMIF('DADOS BRUTOS'!$A$3:$A$500,$C10,'DADOS BRUTOS'!DD$3:DD$500)))</f>
        <v/>
      </c>
      <c r="GE10" s="122">
        <f>IF(OR(GE$4="",$B10=""),0,SUMIF('DADOS BRUTOS'!$A$3:$A$500,$B10,'DADOS BRUTOS'!DE$3:DE$500)+IF($C10="",0,SUMIF('DADOS BRUTOS'!$A$3:$A$500,$C10,'DADOS BRUTOS'!DE$3:DE$500)))</f>
        <v/>
      </c>
      <c r="GF10" s="122">
        <f>IF(OR(GF$4="",$B10=""),0,SUMIF('DADOS BRUTOS'!$A$3:$A$500,$B10,'DADOS BRUTOS'!DF$3:DF$500)+IF($C10="",0,SUMIF('DADOS BRUTOS'!$A$3:$A$500,$C10,'DADOS BRUTOS'!DF$3:DF$500)))</f>
        <v/>
      </c>
      <c r="GG10" s="122">
        <f>IF(OR(GG$4="",$B10=""),0,SUMIF('DADOS BRUTOS'!$A$3:$A$500,$B10,'DADOS BRUTOS'!DG$3:DG$500)+IF($C10="",0,SUMIF('DADOS BRUTOS'!$A$3:$A$500,$C10,'DADOS BRUTOS'!DG$3:DG$500)))</f>
        <v/>
      </c>
      <c r="GH10" s="122">
        <f>IF(OR(GH$4="",$B10=""),0,SUMIF('DADOS BRUTOS'!$A$3:$A$500,$B10,'DADOS BRUTOS'!DH$3:DH$500)+IF($C10="",0,SUMIF('DADOS BRUTOS'!$A$3:$A$500,$C10,'DADOS BRUTOS'!DH$3:DH$500)))</f>
        <v/>
      </c>
      <c r="GI10" s="122">
        <f>IF(OR(GI$4="",$B10=""),0,SUMIF('DADOS BRUTOS'!$A$3:$A$500,$B10,'DADOS BRUTOS'!DI$3:DI$500)+IF($C10="",0,SUMIF('DADOS BRUTOS'!$A$3:$A$500,$C10,'DADOS BRUTOS'!DI$3:DI$500)))</f>
        <v/>
      </c>
      <c r="GJ10" s="122">
        <f>IF(OR(GJ$4="",$B10=""),0,SUMIF('DADOS BRUTOS'!$A$3:$A$500,$B10,'DADOS BRUTOS'!DJ$3:DJ$500)+IF($C10="",0,SUMIF('DADOS BRUTOS'!$A$3:$A$500,$C10,'DADOS BRUTOS'!DJ$3:DJ$500)))</f>
        <v/>
      </c>
      <c r="GK10" s="122">
        <f>IF(OR(GK$4="",$B10=""),0,SUMIF('DADOS BRUTOS'!$A$3:$A$500,$B10,'DADOS BRUTOS'!DK$3:DK$500)+IF($C10="",0,SUMIF('DADOS BRUTOS'!$A$3:$A$500,$C10,'DADOS BRUTOS'!DK$3:DK$500)))</f>
        <v/>
      </c>
      <c r="GL10" s="122">
        <f>IF(OR(GL$4="",$B10=""),0,SUMIF('DADOS BRUTOS'!$A$3:$A$500,$B10,'DADOS BRUTOS'!DL$3:DL$500)+IF($C10="",0,SUMIF('DADOS BRUTOS'!$A$3:$A$500,$C10,'DADOS BRUTOS'!DL$3:DL$500)))</f>
        <v/>
      </c>
      <c r="GM10" s="122">
        <f>IF(OR(GM$4="",$B10=""),0,SUMIF('DADOS BRUTOS'!$A$3:$A$500,$B10,'DADOS BRUTOS'!DM$3:DM$500)+IF($C10="",0,SUMIF('DADOS BRUTOS'!$A$3:$A$500,$C10,'DADOS BRUTOS'!DM$3:DM$500)))</f>
        <v/>
      </c>
      <c r="GN10" s="122">
        <f>IF(OR(GN$4="",$B10=""),0,SUMIF('DADOS BRUTOS'!$A$3:$A$500,$B10,'DADOS BRUTOS'!DN$3:DN$500)+IF($C10="",0,SUMIF('DADOS BRUTOS'!$A$3:$A$500,$C10,'DADOS BRUTOS'!DN$3:DN$500)))</f>
        <v/>
      </c>
      <c r="GO10" s="122">
        <f>IF(OR(GO$4="",$B10=""),0,SUMIF('DADOS BRUTOS'!$A$3:$A$500,$B10,'DADOS BRUTOS'!DO$3:DO$500)+IF($C10="",0,SUMIF('DADOS BRUTOS'!$A$3:$A$500,$C10,'DADOS BRUTOS'!DO$3:DO$500)))</f>
        <v/>
      </c>
      <c r="GP10" s="122">
        <f>IF(OR(GP$4="",$B10=""),0,SUMIF('DADOS BRUTOS'!$A$3:$A$500,$B10,'DADOS BRUTOS'!DP$3:DP$500)+IF($C10="",0,SUMIF('DADOS BRUTOS'!$A$3:$A$500,$C10,'DADOS BRUTOS'!DP$3:DP$500)))</f>
        <v/>
      </c>
      <c r="GQ10" s="122">
        <f>IF(OR(GQ$4="",$B10=""),0,SUMIF('DADOS BRUTOS'!$A$3:$A$500,$B10,'DADOS BRUTOS'!DQ$3:DQ$500)+IF($C10="",0,SUMIF('DADOS BRUTOS'!$A$3:$A$500,$C10,'DADOS BRUTOS'!DQ$3:DQ$500)))</f>
        <v/>
      </c>
      <c r="GR10" s="122">
        <f>IF(OR(GR$4="",$B10=""),0,SUMIF('DADOS BRUTOS'!$A$3:$A$500,$B10,'DADOS BRUTOS'!DR$3:DR$500)+IF($C10="",0,SUMIF('DADOS BRUTOS'!$A$3:$A$500,$C10,'DADOS BRUTOS'!DR$3:DR$500)))</f>
        <v/>
      </c>
      <c r="GS10" s="122">
        <f>IF(OR(GS$4="",$B10=""),0,SUMIF('DADOS BRUTOS'!$A$3:$A$500,$B10,'DADOS BRUTOS'!DS$3:DS$500)+IF($C10="",0,SUMIF('DADOS BRUTOS'!$A$3:$A$500,$C10,'DADOS BRUTOS'!DS$3:DS$500)))</f>
        <v/>
      </c>
      <c r="GT10" s="122">
        <f>IF(OR(GT$4="",$B10=""),0,SUMIF('DADOS BRUTOS'!$A$3:$A$500,$B10,'DADOS BRUTOS'!DT$3:DT$500)+IF($C10="",0,SUMIF('DADOS BRUTOS'!$A$3:$A$500,$C10,'DADOS BRUTOS'!DT$3:DT$500)))</f>
        <v/>
      </c>
      <c r="GU10" s="122">
        <f>IF(OR(GU$4="",$B10=""),0,SUMIF('DADOS BRUTOS'!$A$3:$A$500,$B10,'DADOS BRUTOS'!DU$3:DU$500)+IF($C10="",0,SUMIF('DADOS BRUTOS'!$A$3:$A$500,$C10,'DADOS BRUTOS'!DU$3:DU$500)))</f>
        <v/>
      </c>
      <c r="GV10" s="122">
        <f>IF(OR(GV$4="",$B10=""),0,SUMIF('DADOS BRUTOS'!$A$3:$A$500,$B10,'DADOS BRUTOS'!DV$3:DV$500)+IF($C10="",0,SUMIF('DADOS BRUTOS'!$A$3:$A$500,$C10,'DADOS BRUTOS'!DV$3:DV$500)))</f>
        <v/>
      </c>
      <c r="GW10" s="122">
        <f>IF(OR(GW$4="",$B10=""),0,SUMIF('DADOS BRUTOS'!$A$3:$A$500,$B10,'DADOS BRUTOS'!DW$3:DW$500)+IF($C10="",0,SUMIF('DADOS BRUTOS'!$A$3:$A$500,$C10,'DADOS BRUTOS'!DW$3:DW$500)))</f>
        <v/>
      </c>
      <c r="GX10" s="122">
        <f>IF(OR(GX$4="",$B10=""),0,SUMIF('DADOS BRUTOS'!$A$3:$A$500,$B10,'DADOS BRUTOS'!DX$3:DX$500)+IF($C10="",0,SUMIF('DADOS BRUTOS'!$A$3:$A$500,$C10,'DADOS BRUTOS'!DX$3:DX$500)))</f>
        <v/>
      </c>
      <c r="GY10" s="122">
        <f>IF(OR(GY$4="",$B10=""),0,SUMIF('DADOS BRUTOS'!$A$3:$A$500,$B10,'DADOS BRUTOS'!DY$3:DY$500)+IF($C10="",0,SUMIF('DADOS BRUTOS'!$A$3:$A$500,$C10,'DADOS BRUTOS'!DY$3:DY$500)))</f>
        <v/>
      </c>
      <c r="GZ10" s="122">
        <f>IF(OR(GZ$4="",$B10=""),0,SUMIF('DADOS BRUTOS'!$A$3:$A$500,$B10,'DADOS BRUTOS'!DZ$3:DZ$500)+IF($C10="",0,SUMIF('DADOS BRUTOS'!$A$3:$A$500,$C10,'DADOS BRUTOS'!DZ$3:DZ$500)))</f>
        <v/>
      </c>
      <c r="HA10" s="122">
        <f>IF(OR(HA$4="",$B10=""),0,SUMIF('DADOS BRUTOS'!$A$3:$A$500,$B10,'DADOS BRUTOS'!EA$3:EA$500)+IF($C10="",0,SUMIF('DADOS BRUTOS'!$A$3:$A$500,$C10,'DADOS BRUTOS'!EA$3:EA$500)))</f>
        <v/>
      </c>
      <c r="HB10" s="122">
        <f>IF(OR(HB$4="",$B10=""),0,SUMIF('DADOS BRUTOS'!$A$3:$A$500,$B10,'DADOS BRUTOS'!EB$3:EB$500)+IF($C10="",0,SUMIF('DADOS BRUTOS'!$A$3:$A$500,$C10,'DADOS BRUTOS'!EB$3:EB$500)))</f>
        <v/>
      </c>
      <c r="HC10" s="122">
        <f>IF(OR(HC$4="",$B10=""),0,SUMIF('DADOS BRUTOS'!$A$3:$A$500,$B10,'DADOS BRUTOS'!EC$3:EC$500)+IF($C10="",0,SUMIF('DADOS BRUTOS'!$A$3:$A$500,$C10,'DADOS BRUTOS'!EC$3:EC$500)))</f>
        <v/>
      </c>
      <c r="HD10" s="122">
        <f>IF(OR(HD$4="",$B10=""),0,SUMIF('DADOS BRUTOS'!$A$3:$A$500,$B10,'DADOS BRUTOS'!ED$3:ED$500)+IF($C10="",0,SUMIF('DADOS BRUTOS'!$A$3:$A$500,$C10,'DADOS BRUTOS'!ED$3:ED$500)))</f>
        <v/>
      </c>
      <c r="HE10" s="122">
        <f>IF(OR(HE$4="",$B10=""),0,SUMIF('DADOS BRUTOS'!$A$3:$A$500,$B10,'DADOS BRUTOS'!EE$3:EE$500)+IF($C10="",0,SUMIF('DADOS BRUTOS'!$A$3:$A$500,$C10,'DADOS BRUTOS'!EE$3:EE$500)))</f>
        <v/>
      </c>
      <c r="HF10" s="122">
        <f>IF(OR(HF$4="",$B10=""),0,SUMIF('DADOS BRUTOS'!$A$3:$A$500,$B10,'DADOS BRUTOS'!EF$3:EF$500)+IF($C10="",0,SUMIF('DADOS BRUTOS'!$A$3:$A$500,$C10,'DADOS BRUTOS'!EF$3:EF$500)))</f>
        <v/>
      </c>
      <c r="HG10" s="122">
        <f>IF(OR(HG$4="",$B10=""),0,SUMIF('DADOS BRUTOS'!$A$3:$A$500,$B10,'DADOS BRUTOS'!EG$3:EG$500)+IF($C10="",0,SUMIF('DADOS BRUTOS'!$A$3:$A$500,$C10,'DADOS BRUTOS'!EG$3:EG$500)))</f>
        <v/>
      </c>
      <c r="HH10" s="122">
        <f>IF(OR(HH$4="",$B10=""),0,SUMIF('DADOS BRUTOS'!$A$3:$A$500,$B10,'DADOS BRUTOS'!EH$3:EH$500)+IF($C10="",0,SUMIF('DADOS BRUTOS'!$A$3:$A$500,$C10,'DADOS BRUTOS'!EH$3:EH$500)))</f>
        <v/>
      </c>
      <c r="HI10" s="122">
        <f>IF(OR(HI$4="",$B10=""),0,SUMIF('DADOS BRUTOS'!$A$3:$A$500,$B10,'DADOS BRUTOS'!EI$3:EI$500)+IF($C10="",0,SUMIF('DADOS BRUTOS'!$A$3:$A$500,$C10,'DADOS BRUTOS'!EI$3:EI$500)))</f>
        <v/>
      </c>
      <c r="HJ10" s="122">
        <f>IF(OR(HJ$4="",$B10=""),0,SUMIF('DADOS BRUTOS'!$A$3:$A$500,$B10,'DADOS BRUTOS'!EJ$3:EJ$500)+IF($C10="",0,SUMIF('DADOS BRUTOS'!$A$3:$A$500,$C10,'DADOS BRUTOS'!EJ$3:EJ$500)))</f>
        <v/>
      </c>
      <c r="HK10" s="122">
        <f>IF(OR(HK$4="",$B10=""),0,SUMIF('DADOS BRUTOS'!$A$3:$A$500,$B10,'DADOS BRUTOS'!EK$3:EK$500)+IF($C10="",0,SUMIF('DADOS BRUTOS'!$A$3:$A$500,$C10,'DADOS BRUTOS'!EK$3:EK$500)))</f>
        <v/>
      </c>
      <c r="HL10" s="122">
        <f>IF(OR(HL$4="",$B10=""),0,SUMIF('DADOS BRUTOS'!$A$3:$A$500,$B10,'DADOS BRUTOS'!EL$3:EL$500)+IF($C10="",0,SUMIF('DADOS BRUTOS'!$A$3:$A$500,$C10,'DADOS BRUTOS'!EL$3:EL$500)))</f>
        <v/>
      </c>
      <c r="HM10" s="122">
        <f>IF(OR(HM$4="",$B10=""),0,SUMIF('DADOS BRUTOS'!$A$3:$A$500,$B10,'DADOS BRUTOS'!EM$3:EM$500)+IF($C10="",0,SUMIF('DADOS BRUTOS'!$A$3:$A$500,$C10,'DADOS BRUTOS'!EM$3:EM$500)))</f>
        <v/>
      </c>
      <c r="HN10" s="122">
        <f>IF(OR(HN$4="",$B10=""),0,SUMIF('DADOS BRUTOS'!$A$3:$A$500,$B10,'DADOS BRUTOS'!EN$3:EN$500)+IF($C10="",0,SUMIF('DADOS BRUTOS'!$A$3:$A$500,$C10,'DADOS BRUTOS'!EN$3:EN$500)))</f>
        <v/>
      </c>
      <c r="HO10" s="122">
        <f>IF(OR(HO$4="",$B10=""),0,SUMIF('DADOS BRUTOS'!$A$3:$A$500,$B10,'DADOS BRUTOS'!EO$3:EO$500)+IF($C10="",0,SUMIF('DADOS BRUTOS'!$A$3:$A$500,$C10,'DADOS BRUTOS'!EO$3:EO$500)))</f>
        <v/>
      </c>
      <c r="HP10" s="122">
        <f>IF(OR(HP$4="",$B10=""),0,SUMIF('DADOS BRUTOS'!$A$3:$A$500,$B10,'DADOS BRUTOS'!EP$3:EP$500)+IF($C10="",0,SUMIF('DADOS BRUTOS'!$A$3:$A$500,$C10,'DADOS BRUTOS'!EP$3:EP$500)))</f>
        <v/>
      </c>
      <c r="HQ10" s="122">
        <f>IF(OR(HQ$4="",$B10=""),0,SUMIF('DADOS BRUTOS'!$A$3:$A$500,$B10,'DADOS BRUTOS'!EQ$3:EQ$500)+IF($C10="",0,SUMIF('DADOS BRUTOS'!$A$3:$A$500,$C10,'DADOS BRUTOS'!EQ$3:EQ$500)))</f>
        <v/>
      </c>
      <c r="HR10" s="122">
        <f>IF(OR(HR$4="",$B10=""),0,SUMIF('DADOS BRUTOS'!$A$3:$A$500,$B10,'DADOS BRUTOS'!ER$3:ER$500)+IF($C10="",0,SUMIF('DADOS BRUTOS'!$A$3:$A$500,$C10,'DADOS BRUTOS'!ER$3:ER$500)))</f>
        <v/>
      </c>
      <c r="HS10" s="122">
        <f>IF(OR(HS$4="",$B10=""),0,SUMIF('DADOS BRUTOS'!$A$3:$A$500,$B10,'DADOS BRUTOS'!ES$3:ES$500)+IF($C10="",0,SUMIF('DADOS BRUTOS'!$A$3:$A$500,$C10,'DADOS BRUTOS'!ES$3:ES$500)))</f>
        <v/>
      </c>
      <c r="HT10" s="122">
        <f>IF(OR(HT$4="",$B10=""),0,SUMIF('DADOS BRUTOS'!$A$3:$A$500,$B10,'DADOS BRUTOS'!ET$3:ET$500)+IF($C10="",0,SUMIF('DADOS BRUTOS'!$A$3:$A$500,$C10,'DADOS BRUTOS'!ET$3:ET$500)))</f>
        <v/>
      </c>
      <c r="HU10" s="122">
        <f>IF(OR(HU$4="",$B10=""),0,SUMIF('DADOS BRUTOS'!$A$3:$A$500,$B10,'DADOS BRUTOS'!EU$3:EU$500)+IF($C10="",0,SUMIF('DADOS BRUTOS'!$A$3:$A$500,$C10,'DADOS BRUTOS'!EU$3:EU$500)))</f>
        <v/>
      </c>
      <c r="HV10" s="122">
        <f>IF(OR(HV$4="",$B10=""),0,SUMIF('DADOS BRUTOS'!$A$3:$A$500,$B10,'DADOS BRUTOS'!EV$3:EV$500)+IF($C10="",0,SUMIF('DADOS BRUTOS'!$A$3:$A$500,$C10,'DADOS BRUTOS'!EV$3:EV$500)))</f>
        <v/>
      </c>
      <c r="HW10" s="122">
        <f>IF(OR(HW$4="",$B10=""),0,SUMIF('DADOS BRUTOS'!$A$3:$A$500,$B10,'DADOS BRUTOS'!EW$3:EW$500)+IF($C10="",0,SUMIF('DADOS BRUTOS'!$A$3:$A$500,$C10,'DADOS BRUTOS'!EW$3:EW$500)))</f>
        <v/>
      </c>
      <c r="HX10" s="122">
        <f>IF(OR(HX$4="",$B10=""),0,SUMIF('DADOS BRUTOS'!$A$3:$A$500,$B10,'DADOS BRUTOS'!EX$3:EX$500)+IF($C10="",0,SUMIF('DADOS BRUTOS'!$A$3:$A$500,$C10,'DADOS BRUTOS'!EX$3:EX$500)))</f>
        <v/>
      </c>
      <c r="HY10" s="122">
        <f>IF(OR(HY$4="",$B10=""),0,SUMIF('DADOS BRUTOS'!$A$3:$A$500,$B10,'DADOS BRUTOS'!EY$3:EY$500)+IF($C10="",0,SUMIF('DADOS BRUTOS'!$A$3:$A$500,$C10,'DADOS BRUTOS'!EY$3:EY$500)))</f>
        <v/>
      </c>
      <c r="HZ10" s="122">
        <f>IF(OR(HZ$4="",$B10=""),0,SUMIF('DADOS BRUTOS'!$A$3:$A$500,$B10,'DADOS BRUTOS'!EZ$3:EZ$500)+IF($C10="",0,SUMIF('DADOS BRUTOS'!$A$3:$A$500,$C10,'DADOS BRUTOS'!EZ$3:EZ$500)))</f>
        <v/>
      </c>
      <c r="IA10" s="122">
        <f>IF(OR(IA$4="",$B10=""),0,SUMIF('DADOS BRUTOS'!$A$3:$A$500,$B10,'DADOS BRUTOS'!FA$3:FA$500)+IF($C10="",0,SUMIF('DADOS BRUTOS'!$A$3:$A$500,$C10,'DADOS BRUTOS'!FA$3:FA$500)))</f>
        <v/>
      </c>
      <c r="IB10" s="122">
        <f>IF(OR(IB$4="",$B10=""),0,SUMIF('DADOS BRUTOS'!$A$3:$A$500,$B10,'DADOS BRUTOS'!FB$3:FB$500)+IF($C10="",0,SUMIF('DADOS BRUTOS'!$A$3:$A$500,$C10,'DADOS BRUTOS'!FB$3:FB$500)))</f>
        <v/>
      </c>
      <c r="IC10" s="122">
        <f>IF(OR(IC$4="",$B10=""),0,SUMIF('DADOS BRUTOS'!$A$3:$A$500,$B10,'DADOS BRUTOS'!FC$3:FC$500)+IF($C10="",0,SUMIF('DADOS BRUTOS'!$A$3:$A$500,$C10,'DADOS BRUTOS'!FC$3:FC$500)))</f>
        <v/>
      </c>
      <c r="ID10" s="122">
        <f>IF(OR(ID$4="",$B10=""),0,SUMIF('DADOS BRUTOS'!$A$3:$A$500,$B10,'DADOS BRUTOS'!FD$3:FD$500)+IF($C10="",0,SUMIF('DADOS BRUTOS'!$A$3:$A$500,$C10,'DADOS BRUTOS'!FD$3:FD$500)))</f>
        <v/>
      </c>
      <c r="IE10" s="122">
        <f>IF(OR(IE$4="",$B10=""),0,SUMIF('DADOS BRUTOS'!$A$3:$A$500,$B10,'DADOS BRUTOS'!FE$3:FE$500)+IF($C10="",0,SUMIF('DADOS BRUTOS'!$A$3:$A$500,$C10,'DADOS BRUTOS'!FE$3:FE$500)))</f>
        <v/>
      </c>
      <c r="IF10" s="122">
        <f>IF(OR(IF$4="",$B10=""),0,SUMIF('DADOS BRUTOS'!$A$3:$A$500,$B10,'DADOS BRUTOS'!FF$3:FF$500)+IF($C10="",0,SUMIF('DADOS BRUTOS'!$A$3:$A$500,$C10,'DADOS BRUTOS'!FF$3:FF$500)))</f>
        <v/>
      </c>
      <c r="IG10" s="122">
        <f>IF(OR(IG$4="",$B10=""),0,SUMIF('DADOS BRUTOS'!$A$3:$A$500,$B10,'DADOS BRUTOS'!FG$3:FG$500)+IF($C10="",0,SUMIF('DADOS BRUTOS'!$A$3:$A$500,$C10,'DADOS BRUTOS'!FG$3:FG$500)))</f>
        <v/>
      </c>
      <c r="IH10" s="122">
        <f>IF(OR(IH$4="",$B10=""),0,SUMIF('DADOS BRUTOS'!$A$3:$A$500,$B10,'DADOS BRUTOS'!FH$3:FH$500)+IF($C10="",0,SUMIF('DADOS BRUTOS'!$A$3:$A$500,$C10,'DADOS BRUTOS'!FH$3:FH$500)))</f>
        <v/>
      </c>
      <c r="II10" s="122">
        <f>IF(OR(II$4="",$B10=""),0,SUMIF('DADOS BRUTOS'!$A$3:$A$500,$B10,'DADOS BRUTOS'!FI$3:FI$500)+IF($C10="",0,SUMIF('DADOS BRUTOS'!$A$3:$A$500,$C10,'DADOS BRUTOS'!FI$3:FI$500)))</f>
        <v/>
      </c>
      <c r="IJ10" s="122">
        <f>IF(OR(IJ$4="",$B10=""),0,SUMIF('DADOS BRUTOS'!$A$3:$A$500,$B10,'DADOS BRUTOS'!FJ$3:FJ$500)+IF($C10="",0,SUMIF('DADOS BRUTOS'!$A$3:$A$500,$C10,'DADOS BRUTOS'!FJ$3:FJ$500)))</f>
        <v/>
      </c>
      <c r="IK10" s="122">
        <f>IF(OR(IK$4="",$B10=""),0,SUMIF('DADOS BRUTOS'!$A$3:$A$500,$B10,'DADOS BRUTOS'!FK$3:FK$500)+IF($C10="",0,SUMIF('DADOS BRUTOS'!$A$3:$A$500,$C10,'DADOS BRUTOS'!FK$3:FK$500)))</f>
        <v/>
      </c>
      <c r="IL10" s="122">
        <f>IF(OR(IL$4="",$B10=""),0,SUMIF('DADOS BRUTOS'!$A$3:$A$500,$B10,'DADOS BRUTOS'!FL$3:FL$500)+IF($C10="",0,SUMIF('DADOS BRUTOS'!$A$3:$A$500,$C10,'DADOS BRUTOS'!FL$3:FL$500)))</f>
        <v/>
      </c>
      <c r="IM10" s="122">
        <f>IF(OR(IM$4="",$B10=""),0,SUMIF('DADOS BRUTOS'!$A$3:$A$500,$B10,'DADOS BRUTOS'!FM$3:FM$500)+IF($C10="",0,SUMIF('DADOS BRUTOS'!$A$3:$A$500,$C10,'DADOS BRUTOS'!FM$3:FM$500)))</f>
        <v/>
      </c>
      <c r="IN10" s="122">
        <f>IF(OR(IN$4="",$B10=""),0,SUMIF('DADOS BRUTOS'!$A$3:$A$500,$B10,'DADOS BRUTOS'!FN$3:FN$500)+IF($C10="",0,SUMIF('DADOS BRUTOS'!$A$3:$A$500,$C10,'DADOS BRUTOS'!FN$3:FN$500)))</f>
        <v/>
      </c>
      <c r="IO10" s="122">
        <f>IF(OR(IO$4="",$B10=""),0,SUMIF('DADOS BRUTOS'!$A$3:$A$500,$B10,'DADOS BRUTOS'!FO$3:FO$500)+IF($C10="",0,SUMIF('DADOS BRUTOS'!$A$3:$A$500,$C10,'DADOS BRUTOS'!FO$3:FO$500)))</f>
        <v/>
      </c>
      <c r="IP10" s="122">
        <f>IF(OR(IP$4="",$B10=""),0,SUMIF('DADOS BRUTOS'!$A$3:$A$500,$B10,'DADOS BRUTOS'!FP$3:FP$500)+IF($C10="",0,SUMIF('DADOS BRUTOS'!$A$3:$A$500,$C10,'DADOS BRUTOS'!FP$3:FP$500)))</f>
        <v/>
      </c>
      <c r="IQ10" s="122">
        <f>IF(OR(IQ$4="",$B10=""),0,SUMIF('DADOS BRUTOS'!$A$3:$A$500,$B10,'DADOS BRUTOS'!FQ$3:FQ$500)+IF($C10="",0,SUMIF('DADOS BRUTOS'!$A$3:$A$500,$C10,'DADOS BRUTOS'!FQ$3:FQ$500)))</f>
        <v/>
      </c>
      <c r="IR10" s="122">
        <f>IF(OR(IR$4="",$B10=""),0,SUMIF('DADOS BRUTOS'!$A$3:$A$500,$B10,'DADOS BRUTOS'!FR$3:FR$500)+IF($C10="",0,SUMIF('DADOS BRUTOS'!$A$3:$A$500,$C10,'DADOS BRUTOS'!FR$3:FR$500)))</f>
        <v/>
      </c>
      <c r="IS10" s="122">
        <f>IF(OR(IS$4="",$B10=""),0,SUMIF('DADOS BRUTOS'!$A$3:$A$500,$B10,'DADOS BRUTOS'!FS$3:FS$500)+IF($C10="",0,SUMIF('DADOS BRUTOS'!$A$3:$A$500,$C10,'DADOS BRUTOS'!FS$3:FS$500)))</f>
        <v/>
      </c>
      <c r="IT10" s="122">
        <f>IF(OR(IT$4="",$B10=""),0,SUMIF('DADOS BRUTOS'!$A$3:$A$500,$B10,'DADOS BRUTOS'!FT$3:FT$500)+IF($C10="",0,SUMIF('DADOS BRUTOS'!$A$3:$A$500,$C10,'DADOS BRUTOS'!FT$3:FT$500)))</f>
        <v/>
      </c>
      <c r="IU10" s="122">
        <f>IF(OR(IU$4="",$B10=""),0,SUMIF('DADOS BRUTOS'!$A$3:$A$500,$B10,'DADOS BRUTOS'!FU$3:FU$500)+IF($C10="",0,SUMIF('DADOS BRUTOS'!$A$3:$A$500,$C10,'DADOS BRUTOS'!FU$3:FU$500)))</f>
        <v/>
      </c>
      <c r="IV10" s="122">
        <f>IF(OR(IV$4="",$B10=""),0,SUMIF('DADOS BRUTOS'!$A$3:$A$500,$B10,'DADOS BRUTOS'!FV$3:FV$500)+IF($C10="",0,SUMIF('DADOS BRUTOS'!$A$3:$A$500,$C10,'DADOS BRUTOS'!FV$3:FV$500)))</f>
        <v/>
      </c>
      <c r="IW10" s="122">
        <f>IF(OR(IW$4="",$B10=""),0,SUMIF('DADOS BRUTOS'!$A$3:$A$500,$B10,'DADOS BRUTOS'!FW$3:FW$500)+IF($C10="",0,SUMIF('DADOS BRUTOS'!$A$3:$A$500,$C10,'DADOS BRUTOS'!FW$3:FW$500)))</f>
        <v/>
      </c>
      <c r="IX10" s="122">
        <f>IF(OR(IX$4="",$B10=""),0,SUMIF('DADOS BRUTOS'!$A$3:$A$500,$B10,'DADOS BRUTOS'!FX$3:FX$500)+IF($C10="",0,SUMIF('DADOS BRUTOS'!$A$3:$A$500,$C10,'DADOS BRUTOS'!FX$3:FX$500)))</f>
        <v/>
      </c>
      <c r="IY10" s="122">
        <f>IF(OR(IY$4="",$B10=""),0,SUMIF('DADOS BRUTOS'!$A$3:$A$500,$B10,'DADOS BRUTOS'!FY$3:FY$500)+IF($C10="",0,SUMIF('DADOS BRUTOS'!$A$3:$A$500,$C10,'DADOS BRUTOS'!FY$3:FY$500)))</f>
        <v/>
      </c>
      <c r="IZ10" s="122">
        <f>IF(OR(IZ$4="",$B10=""),0,SUMIF('DADOS BRUTOS'!$A$3:$A$500,$B10,'DADOS BRUTOS'!FZ$3:FZ$500)+IF($C10="",0,SUMIF('DADOS BRUTOS'!$A$3:$A$500,$C10,'DADOS BRUTOS'!FZ$3:FZ$500)))</f>
        <v/>
      </c>
      <c r="JA10" s="122">
        <f>IF(OR(JA$4="",$B10=""),0,SUMIF('DADOS BRUTOS'!$A$3:$A$500,$B10,'DADOS BRUTOS'!GA$3:GA$500)+IF($C10="",0,SUMIF('DADOS BRUTOS'!$A$3:$A$500,$C10,'DADOS BRUTOS'!GA$3:GA$500)))</f>
        <v/>
      </c>
      <c r="JB10" s="122">
        <f>IF(OR(JB$4="",$B10=""),0,SUMIF('DADOS BRUTOS'!$A$3:$A$500,$B10,'DADOS BRUTOS'!GB$3:GB$500)+IF($C10="",0,SUMIF('DADOS BRUTOS'!$A$3:$A$500,$C10,'DADOS BRUTOS'!GB$3:GB$500)))</f>
        <v/>
      </c>
      <c r="JC10" s="122">
        <f>IF(OR(JC$4="",$B10=""),0,SUMIF('DADOS BRUTOS'!$A$3:$A$500,$B10,'DADOS BRUTOS'!GC$3:GC$500)+IF($C10="",0,SUMIF('DADOS BRUTOS'!$A$3:$A$500,$C10,'DADOS BRUTOS'!GC$3:GC$500)))</f>
        <v/>
      </c>
      <c r="JD10" s="122">
        <f>IF(OR(JD$4="",$B10=""),0,SUMIF('DADOS BRUTOS'!$A$3:$A$500,$B10,'DADOS BRUTOS'!GD$3:GD$500)+IF($C10="",0,SUMIF('DADOS BRUTOS'!$A$3:$A$500,$C10,'DADOS BRUTOS'!GD$3:GD$500)))</f>
        <v/>
      </c>
      <c r="JE10" s="122">
        <f>IF(OR(JE$4="",$B10=""),0,SUMIF('DADOS BRUTOS'!$A$3:$A$500,$B10,'DADOS BRUTOS'!GE$3:GE$500)+IF($C10="",0,SUMIF('DADOS BRUTOS'!$A$3:$A$500,$C10,'DADOS BRUTOS'!GE$3:GE$500)))</f>
        <v/>
      </c>
      <c r="JF10" s="122">
        <f>IF(OR(JF$4="",$B10=""),0,SUMIF('DADOS BRUTOS'!$A$3:$A$500,$B10,'DADOS BRUTOS'!GF$3:GF$500)+IF($C10="",0,SUMIF('DADOS BRUTOS'!$A$3:$A$500,$C10,'DADOS BRUTOS'!GF$3:GF$500)))</f>
        <v/>
      </c>
      <c r="JG10" s="122">
        <f>IF(OR(JG$4="",$B10=""),0,SUMIF('DADOS BRUTOS'!$A$3:$A$500,$B10,'DADOS BRUTOS'!GG$3:GG$500)+IF($C10="",0,SUMIF('DADOS BRUTOS'!$A$3:$A$500,$C10,'DADOS BRUTOS'!GG$3:GG$500)))</f>
        <v/>
      </c>
      <c r="JH10" s="122">
        <f>IF(OR(JH$4="",$B10=""),0,SUMIF('DADOS BRUTOS'!$A$3:$A$500,$B10,'DADOS BRUTOS'!GH$3:GH$500)+IF($C10="",0,SUMIF('DADOS BRUTOS'!$A$3:$A$500,$C10,'DADOS BRUTOS'!GH$3:GH$500)))</f>
        <v/>
      </c>
      <c r="JI10" s="122">
        <f>IF(OR(JI$4="",$B10=""),0,SUMIF('DADOS BRUTOS'!$A$3:$A$500,$B10,'DADOS BRUTOS'!GI$3:GI$500)+IF($C10="",0,SUMIF('DADOS BRUTOS'!$A$3:$A$500,$C10,'DADOS BRUTOS'!GI$3:GI$500)))</f>
        <v/>
      </c>
      <c r="JJ10" s="122">
        <f>IF(OR(JJ$4="",$B10=""),0,SUMIF('DADOS BRUTOS'!$A$3:$A$500,$B10,'DADOS BRUTOS'!GJ$3:GJ$500)+IF($C10="",0,SUMIF('DADOS BRUTOS'!$A$3:$A$500,$C10,'DADOS BRUTOS'!GJ$3:GJ$500)))</f>
        <v/>
      </c>
      <c r="JK10" s="122">
        <f>IF(OR(JK$4="",$B10=""),0,SUMIF('DADOS BRUTOS'!$A$3:$A$500,$B10,'DADOS BRUTOS'!GK$3:GK$500)+IF($C10="",0,SUMIF('DADOS BRUTOS'!$A$3:$A$500,$C10,'DADOS BRUTOS'!GK$3:GK$500)))</f>
        <v/>
      </c>
      <c r="JL10" s="122">
        <f>IF(OR(JL$4="",$B10=""),0,SUMIF('DADOS BRUTOS'!$A$3:$A$500,$B10,'DADOS BRUTOS'!GL$3:GL$500)+IF($C10="",0,SUMIF('DADOS BRUTOS'!$A$3:$A$500,$C10,'DADOS BRUTOS'!GL$3:GL$500)))</f>
        <v/>
      </c>
      <c r="JM10" s="122">
        <f>IF(OR(JM$4="",$B10=""),0,SUMIF('DADOS BRUTOS'!$A$3:$A$500,$B10,'DADOS BRUTOS'!GM$3:GM$500)+IF($C10="",0,SUMIF('DADOS BRUTOS'!$A$3:$A$500,$C10,'DADOS BRUTOS'!GM$3:GM$500)))</f>
        <v/>
      </c>
      <c r="JN10" s="122">
        <f>IF(OR(JN$4="",$B10=""),0,SUMIF('DADOS BRUTOS'!$A$3:$A$500,$B10,'DADOS BRUTOS'!GN$3:GN$500)+IF($C10="",0,SUMIF('DADOS BRUTOS'!$A$3:$A$500,$C10,'DADOS BRUTOS'!GN$3:GN$500)))</f>
        <v/>
      </c>
      <c r="JO10" s="122">
        <f>IF(OR(JO$4="",$B10=""),0,SUMIF('DADOS BRUTOS'!$A$3:$A$500,$B10,'DADOS BRUTOS'!GO$3:GO$500)+IF($C10="",0,SUMIF('DADOS BRUTOS'!$A$3:$A$500,$C10,'DADOS BRUTOS'!GO$3:GO$500)))</f>
        <v/>
      </c>
      <c r="JP10" s="122">
        <f>IF(OR(JP$4="",$B10=""),0,SUMIF('DADOS BRUTOS'!$A$3:$A$500,$B10,'DADOS BRUTOS'!GP$3:GP$500)+IF($C10="",0,SUMIF('DADOS BRUTOS'!$A$3:$A$500,$C10,'DADOS BRUTOS'!GP$3:GP$500)))</f>
        <v/>
      </c>
      <c r="JQ10" s="122">
        <f>IF(OR(JQ$4="",$B10=""),0,SUMIF('DADOS BRUTOS'!$A$3:$A$500,$B10,'DADOS BRUTOS'!GQ$3:GQ$500)+IF($C10="",0,SUMIF('DADOS BRUTOS'!$A$3:$A$500,$C10,'DADOS BRUTOS'!GQ$3:GQ$500)))</f>
        <v/>
      </c>
      <c r="JR10" s="122">
        <f>IF(OR(JR$4="",$B10=""),0,SUMIF('DADOS BRUTOS'!$A$3:$A$500,$B10,'DADOS BRUTOS'!GR$3:GR$500)+IF($C10="",0,SUMIF('DADOS BRUTOS'!$A$3:$A$500,$C10,'DADOS BRUTOS'!GR$3:GR$500)))</f>
        <v/>
      </c>
      <c r="JS10" s="122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2">
        <f>IF(OR(CB$4="",$B11=""),0,SUMIF('DADOS BRUTOS'!$A$3:$A$500,$B11,'DADOS BRUTOS'!B$3:B$500)+IF($C11="",0,SUMIF('DADOS BRUTOS'!$A$3:$A$500,$C11,'DADOS BRUTOS'!B$3:B$500)))</f>
        <v/>
      </c>
      <c r="CC11" s="122">
        <f>IF(OR(CC$4="",$B11=""),0,SUMIF('DADOS BRUTOS'!$A$3:$A$500,$B11,'DADOS BRUTOS'!C$3:C$500)+IF($C11="",0,SUMIF('DADOS BRUTOS'!$A$3:$A$500,$C11,'DADOS BRUTOS'!C$3:C$500)))</f>
        <v/>
      </c>
      <c r="CD11" s="122">
        <f>IF(OR(CD$4="",$B11=""),0,SUMIF('DADOS BRUTOS'!$A$3:$A$500,$B11,'DADOS BRUTOS'!D$3:D$500)+IF($C11="",0,SUMIF('DADOS BRUTOS'!$A$3:$A$500,$C11,'DADOS BRUTOS'!D$3:D$500)))</f>
        <v/>
      </c>
      <c r="CE11" s="122">
        <f>IF(OR(CE$4="",$B11=""),0,SUMIF('DADOS BRUTOS'!$A$3:$A$500,$B11,'DADOS BRUTOS'!E$3:E$500)+IF($C11="",0,SUMIF('DADOS BRUTOS'!$A$3:$A$500,$C11,'DADOS BRUTOS'!E$3:E$500)))</f>
        <v/>
      </c>
      <c r="CF11" s="122">
        <f>IF(OR(CF$4="",$B11=""),0,SUMIF('DADOS BRUTOS'!$A$3:$A$500,$B11,'DADOS BRUTOS'!F$3:F$500)+IF($C11="",0,SUMIF('DADOS BRUTOS'!$A$3:$A$500,$C11,'DADOS BRUTOS'!F$3:F$500)))</f>
        <v/>
      </c>
      <c r="CG11" s="122">
        <f>IF(OR(CG$4="",$B11=""),0,SUMIF('DADOS BRUTOS'!$A$3:$A$500,$B11,'DADOS BRUTOS'!G$3:G$500)+IF($C11="",0,SUMIF('DADOS BRUTOS'!$A$3:$A$500,$C11,'DADOS BRUTOS'!G$3:G$500)))</f>
        <v/>
      </c>
      <c r="CH11" s="122">
        <f>IF(OR(CH$4="",$B11=""),0,SUMIF('DADOS BRUTOS'!$A$3:$A$500,$B11,'DADOS BRUTOS'!H$3:H$500)+IF($C11="",0,SUMIF('DADOS BRUTOS'!$A$3:$A$500,$C11,'DADOS BRUTOS'!H$3:H$500)))</f>
        <v/>
      </c>
      <c r="CI11" s="122">
        <f>IF(OR(CI$4="",$B11=""),0,SUMIF('DADOS BRUTOS'!$A$3:$A$500,$B11,'DADOS BRUTOS'!I$3:I$500)+IF($C11="",0,SUMIF('DADOS BRUTOS'!$A$3:$A$500,$C11,'DADOS BRUTOS'!I$3:I$500)))</f>
        <v/>
      </c>
      <c r="CJ11" s="122">
        <f>IF(OR(CJ$4="",$B11=""),0,SUMIF('DADOS BRUTOS'!$A$3:$A$500,$B11,'DADOS BRUTOS'!J$3:J$500)+IF($C11="",0,SUMIF('DADOS BRUTOS'!$A$3:$A$500,$C11,'DADOS BRUTOS'!J$3:J$500)))</f>
        <v/>
      </c>
      <c r="CK11" s="122">
        <f>IF(OR(CK$4="",$B11=""),0,SUMIF('DADOS BRUTOS'!$A$3:$A$500,$B11,'DADOS BRUTOS'!K$3:K$500)+IF($C11="",0,SUMIF('DADOS BRUTOS'!$A$3:$A$500,$C11,'DADOS BRUTOS'!K$3:K$500)))</f>
        <v/>
      </c>
      <c r="CL11" s="122">
        <f>IF(OR(CL$4="",$B11=""),0,SUMIF('DADOS BRUTOS'!$A$3:$A$500,$B11,'DADOS BRUTOS'!L$3:L$500)+IF($C11="",0,SUMIF('DADOS BRUTOS'!$A$3:$A$500,$C11,'DADOS BRUTOS'!L$3:L$500)))</f>
        <v/>
      </c>
      <c r="CM11" s="122">
        <f>IF(OR(CM$4="",$B11=""),0,SUMIF('DADOS BRUTOS'!$A$3:$A$500,$B11,'DADOS BRUTOS'!M$3:M$500)+IF($C11="",0,SUMIF('DADOS BRUTOS'!$A$3:$A$500,$C11,'DADOS BRUTOS'!M$3:M$500)))</f>
        <v/>
      </c>
      <c r="CN11" s="122">
        <f>IF(OR(CN$4="",$B11=""),0,SUMIF('DADOS BRUTOS'!$A$3:$A$500,$B11,'DADOS BRUTOS'!N$3:N$500)+IF($C11="",0,SUMIF('DADOS BRUTOS'!$A$3:$A$500,$C11,'DADOS BRUTOS'!N$3:N$500)))</f>
        <v/>
      </c>
      <c r="CO11" s="122">
        <f>IF(OR(CO$4="",$B11=""),0,SUMIF('DADOS BRUTOS'!$A$3:$A$500,$B11,'DADOS BRUTOS'!O$3:O$500)+IF($C11="",0,SUMIF('DADOS BRUTOS'!$A$3:$A$500,$C11,'DADOS BRUTOS'!O$3:O$500)))</f>
        <v/>
      </c>
      <c r="CP11" s="122">
        <f>IF(OR(CP$4="",$B11=""),0,SUMIF('DADOS BRUTOS'!$A$3:$A$500,$B11,'DADOS BRUTOS'!P$3:P$500)+IF($C11="",0,SUMIF('DADOS BRUTOS'!$A$3:$A$500,$C11,'DADOS BRUTOS'!P$3:P$500)))</f>
        <v/>
      </c>
      <c r="CQ11" s="122">
        <f>IF(OR(CQ$4="",$B11=""),0,SUMIF('DADOS BRUTOS'!$A$3:$A$500,$B11,'DADOS BRUTOS'!Q$3:Q$500)+IF($C11="",0,SUMIF('DADOS BRUTOS'!$A$3:$A$500,$C11,'DADOS BRUTOS'!Q$3:Q$500)))</f>
        <v/>
      </c>
      <c r="CR11" s="122">
        <f>IF(OR(CR$4="",$B11=""),0,SUMIF('DADOS BRUTOS'!$A$3:$A$500,$B11,'DADOS BRUTOS'!R$3:R$500)+IF($C11="",0,SUMIF('DADOS BRUTOS'!$A$3:$A$500,$C11,'DADOS BRUTOS'!R$3:R$500)))</f>
        <v/>
      </c>
      <c r="CS11" s="122">
        <f>IF(OR(CS$4="",$B11=""),0,SUMIF('DADOS BRUTOS'!$A$3:$A$500,$B11,'DADOS BRUTOS'!S$3:S$500)+IF($C11="",0,SUMIF('DADOS BRUTOS'!$A$3:$A$500,$C11,'DADOS BRUTOS'!S$3:S$500)))</f>
        <v/>
      </c>
      <c r="CT11" s="122">
        <f>IF(OR(CT$4="",$B11=""),0,SUMIF('DADOS BRUTOS'!$A$3:$A$500,$B11,'DADOS BRUTOS'!T$3:T$500)+IF($C11="",0,SUMIF('DADOS BRUTOS'!$A$3:$A$500,$C11,'DADOS BRUTOS'!T$3:T$500)))</f>
        <v/>
      </c>
      <c r="CU11" s="122">
        <f>IF(OR(CU$4="",$B11=""),0,SUMIF('DADOS BRUTOS'!$A$3:$A$500,$B11,'DADOS BRUTOS'!U$3:U$500)+IF($C11="",0,SUMIF('DADOS BRUTOS'!$A$3:$A$500,$C11,'DADOS BRUTOS'!U$3:U$500)))</f>
        <v/>
      </c>
      <c r="CV11" s="122">
        <f>IF(OR(CV$4="",$B11=""),0,SUMIF('DADOS BRUTOS'!$A$3:$A$500,$B11,'DADOS BRUTOS'!V$3:V$500)+IF($C11="",0,SUMIF('DADOS BRUTOS'!$A$3:$A$500,$C11,'DADOS BRUTOS'!V$3:V$500)))</f>
        <v/>
      </c>
      <c r="CW11" s="122">
        <f>IF(OR(CW$4="",$B11=""),0,SUMIF('DADOS BRUTOS'!$A$3:$A$500,$B11,'DADOS BRUTOS'!W$3:W$500)+IF($C11="",0,SUMIF('DADOS BRUTOS'!$A$3:$A$500,$C11,'DADOS BRUTOS'!W$3:W$500)))</f>
        <v/>
      </c>
      <c r="CX11" s="122">
        <f>IF(OR(CX$4="",$B11=""),0,SUMIF('DADOS BRUTOS'!$A$3:$A$500,$B11,'DADOS BRUTOS'!X$3:X$500)+IF($C11="",0,SUMIF('DADOS BRUTOS'!$A$3:$A$500,$C11,'DADOS BRUTOS'!X$3:X$500)))</f>
        <v/>
      </c>
      <c r="CY11" s="122">
        <f>IF(OR(CY$4="",$B11=""),0,SUMIF('DADOS BRUTOS'!$A$3:$A$500,$B11,'DADOS BRUTOS'!Y$3:Y$500)+IF($C11="",0,SUMIF('DADOS BRUTOS'!$A$3:$A$500,$C11,'DADOS BRUTOS'!Y$3:Y$500)))</f>
        <v/>
      </c>
      <c r="CZ11" s="122">
        <f>IF(OR(CZ$4="",$B11=""),0,SUMIF('DADOS BRUTOS'!$A$3:$A$500,$B11,'DADOS BRUTOS'!Z$3:Z$500)+IF($C11="",0,SUMIF('DADOS BRUTOS'!$A$3:$A$500,$C11,'DADOS BRUTOS'!Z$3:Z$500)))</f>
        <v/>
      </c>
      <c r="DA11" s="122">
        <f>IF(OR(DA$4="",$B11=""),0,SUMIF('DADOS BRUTOS'!$A$3:$A$500,$B11,'DADOS BRUTOS'!AA$3:AA$500)+IF($C11="",0,SUMIF('DADOS BRUTOS'!$A$3:$A$500,$C11,'DADOS BRUTOS'!AA$3:AA$500)))</f>
        <v/>
      </c>
      <c r="DB11" s="122">
        <f>IF(OR(DB$4="",$B11=""),0,SUMIF('DADOS BRUTOS'!$A$3:$A$500,$B11,'DADOS BRUTOS'!AB$3:AB$500)+IF($C11="",0,SUMIF('DADOS BRUTOS'!$A$3:$A$500,$C11,'DADOS BRUTOS'!AB$3:AB$500)))</f>
        <v/>
      </c>
      <c r="DC11" s="122">
        <f>IF(OR(DC$4="",$B11=""),0,SUMIF('DADOS BRUTOS'!$A$3:$A$500,$B11,'DADOS BRUTOS'!AC$3:AC$500)+IF($C11="",0,SUMIF('DADOS BRUTOS'!$A$3:$A$500,$C11,'DADOS BRUTOS'!AC$3:AC$500)))</f>
        <v/>
      </c>
      <c r="DD11" s="122">
        <f>IF(OR(DD$4="",$B11=""),0,SUMIF('DADOS BRUTOS'!$A$3:$A$500,$B11,'DADOS BRUTOS'!AD$3:AD$500)+IF($C11="",0,SUMIF('DADOS BRUTOS'!$A$3:$A$500,$C11,'DADOS BRUTOS'!AD$3:AD$500)))</f>
        <v/>
      </c>
      <c r="DE11" s="122">
        <f>IF(OR(DE$4="",$B11=""),0,SUMIF('DADOS BRUTOS'!$A$3:$A$500,$B11,'DADOS BRUTOS'!AE$3:AE$500)+IF($C11="",0,SUMIF('DADOS BRUTOS'!$A$3:$A$500,$C11,'DADOS BRUTOS'!AE$3:AE$500)))</f>
        <v/>
      </c>
      <c r="DF11" s="122">
        <f>IF(OR(DF$4="",$B11=""),0,SUMIF('DADOS BRUTOS'!$A$3:$A$500,$B11,'DADOS BRUTOS'!AF$3:AF$500)+IF($C11="",0,SUMIF('DADOS BRUTOS'!$A$3:$A$500,$C11,'DADOS BRUTOS'!AF$3:AF$500)))</f>
        <v/>
      </c>
      <c r="DG11" s="122">
        <f>IF(OR(DG$4="",$B11=""),0,SUMIF('DADOS BRUTOS'!$A$3:$A$500,$B11,'DADOS BRUTOS'!AG$3:AG$500)+IF($C11="",0,SUMIF('DADOS BRUTOS'!$A$3:$A$500,$C11,'DADOS BRUTOS'!AG$3:AG$500)))</f>
        <v/>
      </c>
      <c r="DH11" s="122">
        <f>IF(OR(DH$4="",$B11=""),0,SUMIF('DADOS BRUTOS'!$A$3:$A$500,$B11,'DADOS BRUTOS'!AH$3:AH$500)+IF($C11="",0,SUMIF('DADOS BRUTOS'!$A$3:$A$500,$C11,'DADOS BRUTOS'!AH$3:AH$500)))</f>
        <v/>
      </c>
      <c r="DI11" s="122">
        <f>IF(OR(DI$4="",$B11=""),0,SUMIF('DADOS BRUTOS'!$A$3:$A$500,$B11,'DADOS BRUTOS'!AI$3:AI$500)+IF($C11="",0,SUMIF('DADOS BRUTOS'!$A$3:$A$500,$C11,'DADOS BRUTOS'!AI$3:AI$500)))</f>
        <v/>
      </c>
      <c r="DJ11" s="122">
        <f>IF(OR(DJ$4="",$B11=""),0,SUMIF('DADOS BRUTOS'!$A$3:$A$500,$B11,'DADOS BRUTOS'!AJ$3:AJ$500)+IF($C11="",0,SUMIF('DADOS BRUTOS'!$A$3:$A$500,$C11,'DADOS BRUTOS'!AJ$3:AJ$500)))</f>
        <v/>
      </c>
      <c r="DK11" s="122">
        <f>IF(OR(DK$4="",$B11=""),0,SUMIF('DADOS BRUTOS'!$A$3:$A$500,$B11,'DADOS BRUTOS'!AK$3:AK$500)+IF($C11="",0,SUMIF('DADOS BRUTOS'!$A$3:$A$500,$C11,'DADOS BRUTOS'!AK$3:AK$500)))</f>
        <v/>
      </c>
      <c r="DL11" s="122">
        <f>IF(OR(DL$4="",$B11=""),0,SUMIF('DADOS BRUTOS'!$A$3:$A$500,$B11,'DADOS BRUTOS'!AL$3:AL$500)+IF($C11="",0,SUMIF('DADOS BRUTOS'!$A$3:$A$500,$C11,'DADOS BRUTOS'!AL$3:AL$500)))</f>
        <v/>
      </c>
      <c r="DM11" s="122">
        <f>IF(OR(DM$4="",$B11=""),0,SUMIF('DADOS BRUTOS'!$A$3:$A$500,$B11,'DADOS BRUTOS'!AM$3:AM$500)+IF($C11="",0,SUMIF('DADOS BRUTOS'!$A$3:$A$500,$C11,'DADOS BRUTOS'!AM$3:AM$500)))</f>
        <v/>
      </c>
      <c r="DN11" s="122">
        <f>IF(OR(DN$4="",$B11=""),0,SUMIF('DADOS BRUTOS'!$A$3:$A$500,$B11,'DADOS BRUTOS'!AN$3:AN$500)+IF($C11="",0,SUMIF('DADOS BRUTOS'!$A$3:$A$500,$C11,'DADOS BRUTOS'!AN$3:AN$500)))</f>
        <v/>
      </c>
      <c r="DO11" s="122">
        <f>IF(OR(DO$4="",$B11=""),0,SUMIF('DADOS BRUTOS'!$A$3:$A$500,$B11,'DADOS BRUTOS'!AO$3:AO$500)+IF($C11="",0,SUMIF('DADOS BRUTOS'!$A$3:$A$500,$C11,'DADOS BRUTOS'!AO$3:AO$500)))</f>
        <v/>
      </c>
      <c r="DP11" s="122">
        <f>IF(OR(DP$4="",$B11=""),0,SUMIF('DADOS BRUTOS'!$A$3:$A$500,$B11,'DADOS BRUTOS'!AP$3:AP$500)+IF($C11="",0,SUMIF('DADOS BRUTOS'!$A$3:$A$500,$C11,'DADOS BRUTOS'!AP$3:AP$500)))</f>
        <v/>
      </c>
      <c r="DQ11" s="122">
        <f>IF(OR(DQ$4="",$B11=""),0,SUMIF('DADOS BRUTOS'!$A$3:$A$500,$B11,'DADOS BRUTOS'!AQ$3:AQ$500)+IF($C11="",0,SUMIF('DADOS BRUTOS'!$A$3:$A$500,$C11,'DADOS BRUTOS'!AQ$3:AQ$500)))</f>
        <v/>
      </c>
      <c r="DR11" s="122">
        <f>IF(OR(DR$4="",$B11=""),0,SUMIF('DADOS BRUTOS'!$A$3:$A$500,$B11,'DADOS BRUTOS'!AR$3:AR$500)+IF($C11="",0,SUMIF('DADOS BRUTOS'!$A$3:$A$500,$C11,'DADOS BRUTOS'!AR$3:AR$500)))</f>
        <v/>
      </c>
      <c r="DS11" s="122">
        <f>IF(OR(DS$4="",$B11=""),0,SUMIF('DADOS BRUTOS'!$A$3:$A$500,$B11,'DADOS BRUTOS'!AS$3:AS$500)+IF($C11="",0,SUMIF('DADOS BRUTOS'!$A$3:$A$500,$C11,'DADOS BRUTOS'!AS$3:AS$500)))</f>
        <v/>
      </c>
      <c r="DT11" s="122">
        <f>IF(OR(DT$4="",$B11=""),0,SUMIF('DADOS BRUTOS'!$A$3:$A$500,$B11,'DADOS BRUTOS'!AT$3:AT$500)+IF($C11="",0,SUMIF('DADOS BRUTOS'!$A$3:$A$500,$C11,'DADOS BRUTOS'!AT$3:AT$500)))</f>
        <v/>
      </c>
      <c r="DU11" s="122">
        <f>IF(OR(DU$4="",$B11=""),0,SUMIF('DADOS BRUTOS'!$A$3:$A$500,$B11,'DADOS BRUTOS'!AU$3:AU$500)+IF($C11="",0,SUMIF('DADOS BRUTOS'!$A$3:$A$500,$C11,'DADOS BRUTOS'!AU$3:AU$500)))</f>
        <v/>
      </c>
      <c r="DV11" s="122">
        <f>IF(OR(DV$4="",$B11=""),0,SUMIF('DADOS BRUTOS'!$A$3:$A$500,$B11,'DADOS BRUTOS'!AV$3:AV$500)+IF($C11="",0,SUMIF('DADOS BRUTOS'!$A$3:$A$500,$C11,'DADOS BRUTOS'!AV$3:AV$500)))</f>
        <v/>
      </c>
      <c r="DW11" s="122">
        <f>IF(OR(DW$4="",$B11=""),0,SUMIF('DADOS BRUTOS'!$A$3:$A$500,$B11,'DADOS BRUTOS'!AW$3:AW$500)+IF($C11="",0,SUMIF('DADOS BRUTOS'!$A$3:$A$500,$C11,'DADOS BRUTOS'!AW$3:AW$500)))</f>
        <v/>
      </c>
      <c r="DX11" s="122">
        <f>IF(OR(DX$4="",$B11=""),0,SUMIF('DADOS BRUTOS'!$A$3:$A$500,$B11,'DADOS BRUTOS'!AX$3:AX$500)+IF($C11="",0,SUMIF('DADOS BRUTOS'!$A$3:$A$500,$C11,'DADOS BRUTOS'!AX$3:AX$500)))</f>
        <v/>
      </c>
      <c r="DY11" s="122">
        <f>IF(OR(DY$4="",$B11=""),0,SUMIF('DADOS BRUTOS'!$A$3:$A$500,$B11,'DADOS BRUTOS'!AY$3:AY$500)+IF($C11="",0,SUMIF('DADOS BRUTOS'!$A$3:$A$500,$C11,'DADOS BRUTOS'!AY$3:AY$500)))</f>
        <v/>
      </c>
      <c r="DZ11" s="122">
        <f>IF(OR(DZ$4="",$B11=""),0,SUMIF('DADOS BRUTOS'!$A$3:$A$500,$B11,'DADOS BRUTOS'!AZ$3:AZ$500)+IF($C11="",0,SUMIF('DADOS BRUTOS'!$A$3:$A$500,$C11,'DADOS BRUTOS'!AZ$3:AZ$500)))</f>
        <v/>
      </c>
      <c r="EA11" s="122">
        <f>IF(OR(EA$4="",$B11=""),0,SUMIF('DADOS BRUTOS'!$A$3:$A$500,$B11,'DADOS BRUTOS'!BA$3:BA$500)+IF($C11="",0,SUMIF('DADOS BRUTOS'!$A$3:$A$500,$C11,'DADOS BRUTOS'!BA$3:BA$500)))</f>
        <v/>
      </c>
      <c r="EB11" s="122">
        <f>IF(OR(EB$4="",$B11=""),0,SUMIF('DADOS BRUTOS'!$A$3:$A$500,$B11,'DADOS BRUTOS'!BB$3:BB$500)+IF($C11="",0,SUMIF('DADOS BRUTOS'!$A$3:$A$500,$C11,'DADOS BRUTOS'!BB$3:BB$500)))</f>
        <v/>
      </c>
      <c r="EC11" s="122">
        <f>IF(OR(EC$4="",$B11=""),0,SUMIF('DADOS BRUTOS'!$A$3:$A$500,$B11,'DADOS BRUTOS'!BC$3:BC$500)+IF($C11="",0,SUMIF('DADOS BRUTOS'!$A$3:$A$500,$C11,'DADOS BRUTOS'!BC$3:BC$500)))</f>
        <v/>
      </c>
      <c r="ED11" s="122">
        <f>IF(OR(ED$4="",$B11=""),0,SUMIF('DADOS BRUTOS'!$A$3:$A$500,$B11,'DADOS BRUTOS'!BD$3:BD$500)+IF($C11="",0,SUMIF('DADOS BRUTOS'!$A$3:$A$500,$C11,'DADOS BRUTOS'!BD$3:BD$500)))</f>
        <v/>
      </c>
      <c r="EE11" s="122">
        <f>IF(OR(EE$4="",$B11=""),0,SUMIF('DADOS BRUTOS'!$A$3:$A$500,$B11,'DADOS BRUTOS'!BE$3:BE$500)+IF($C11="",0,SUMIF('DADOS BRUTOS'!$A$3:$A$500,$C11,'DADOS BRUTOS'!BE$3:BE$500)))</f>
        <v/>
      </c>
      <c r="EF11" s="122">
        <f>IF(OR(EF$4="",$B11=""),0,SUMIF('DADOS BRUTOS'!$A$3:$A$500,$B11,'DADOS BRUTOS'!BF$3:BF$500)+IF($C11="",0,SUMIF('DADOS BRUTOS'!$A$3:$A$500,$C11,'DADOS BRUTOS'!BF$3:BF$500)))</f>
        <v/>
      </c>
      <c r="EG11" s="122">
        <f>IF(OR(EG$4="",$B11=""),0,SUMIF('DADOS BRUTOS'!$A$3:$A$500,$B11,'DADOS BRUTOS'!BG$3:BG$500)+IF($C11="",0,SUMIF('DADOS BRUTOS'!$A$3:$A$500,$C11,'DADOS BRUTOS'!BG$3:BG$500)))</f>
        <v/>
      </c>
      <c r="EH11" s="122">
        <f>IF(OR(EH$4="",$B11=""),0,SUMIF('DADOS BRUTOS'!$A$3:$A$500,$B11,'DADOS BRUTOS'!BH$3:BH$500)+IF($C11="",0,SUMIF('DADOS BRUTOS'!$A$3:$A$500,$C11,'DADOS BRUTOS'!BH$3:BH$500)))</f>
        <v/>
      </c>
      <c r="EI11" s="122">
        <f>IF(OR(EI$4="",$B11=""),0,SUMIF('DADOS BRUTOS'!$A$3:$A$500,$B11,'DADOS BRUTOS'!BI$3:BI$500)+IF($C11="",0,SUMIF('DADOS BRUTOS'!$A$3:$A$500,$C11,'DADOS BRUTOS'!BI$3:BI$500)))</f>
        <v/>
      </c>
      <c r="EJ11" s="122">
        <f>IF(OR(EJ$4="",$B11=""),0,SUMIF('DADOS BRUTOS'!$A$3:$A$500,$B11,'DADOS BRUTOS'!BJ$3:BJ$500)+IF($C11="",0,SUMIF('DADOS BRUTOS'!$A$3:$A$500,$C11,'DADOS BRUTOS'!BJ$3:BJ$500)))</f>
        <v/>
      </c>
      <c r="EK11" s="122">
        <f>IF(OR(EK$4="",$B11=""),0,SUMIF('DADOS BRUTOS'!$A$3:$A$500,$B11,'DADOS BRUTOS'!BK$3:BK$500)+IF($C11="",0,SUMIF('DADOS BRUTOS'!$A$3:$A$500,$C11,'DADOS BRUTOS'!BK$3:BK$500)))</f>
        <v/>
      </c>
      <c r="EL11" s="122">
        <f>IF(OR(EL$4="",$B11=""),0,SUMIF('DADOS BRUTOS'!$A$3:$A$500,$B11,'DADOS BRUTOS'!BL$3:BL$500)+IF($C11="",0,SUMIF('DADOS BRUTOS'!$A$3:$A$500,$C11,'DADOS BRUTOS'!BL$3:BL$500)))</f>
        <v/>
      </c>
      <c r="EM11" s="122">
        <f>IF(OR(EM$4="",$B11=""),0,SUMIF('DADOS BRUTOS'!$A$3:$A$500,$B11,'DADOS BRUTOS'!BM$3:BM$500)+IF($C11="",0,SUMIF('DADOS BRUTOS'!$A$3:$A$500,$C11,'DADOS BRUTOS'!BM$3:BM$500)))</f>
        <v/>
      </c>
      <c r="EN11" s="122">
        <f>IF(OR(EN$4="",$B11=""),0,SUMIF('DADOS BRUTOS'!$A$3:$A$500,$B11,'DADOS BRUTOS'!BN$3:BN$500)+IF($C11="",0,SUMIF('DADOS BRUTOS'!$A$3:$A$500,$C11,'DADOS BRUTOS'!BN$3:BN$500)))</f>
        <v/>
      </c>
      <c r="EO11" s="122">
        <f>IF(OR(EO$4="",$B11=""),0,SUMIF('DADOS BRUTOS'!$A$3:$A$500,$B11,'DADOS BRUTOS'!BO$3:BO$500)+IF($C11="",0,SUMIF('DADOS BRUTOS'!$A$3:$A$500,$C11,'DADOS BRUTOS'!BO$3:BO$500)))</f>
        <v/>
      </c>
      <c r="EP11" s="122">
        <f>IF(OR(EP$4="",$B11=""),0,SUMIF('DADOS BRUTOS'!$A$3:$A$500,$B11,'DADOS BRUTOS'!BP$3:BP$500)+IF($C11="",0,SUMIF('DADOS BRUTOS'!$A$3:$A$500,$C11,'DADOS BRUTOS'!BP$3:BP$500)))</f>
        <v/>
      </c>
      <c r="EQ11" s="122">
        <f>IF(OR(EQ$4="",$B11=""),0,SUMIF('DADOS BRUTOS'!$A$3:$A$500,$B11,'DADOS BRUTOS'!BQ$3:BQ$500)+IF($C11="",0,SUMIF('DADOS BRUTOS'!$A$3:$A$500,$C11,'DADOS BRUTOS'!BQ$3:BQ$500)))</f>
        <v/>
      </c>
      <c r="ER11" s="122">
        <f>IF(OR(ER$4="",$B11=""),0,SUMIF('DADOS BRUTOS'!$A$3:$A$500,$B11,'DADOS BRUTOS'!BR$3:BR$500)+IF($C11="",0,SUMIF('DADOS BRUTOS'!$A$3:$A$500,$C11,'DADOS BRUTOS'!BR$3:BR$500)))</f>
        <v/>
      </c>
      <c r="ES11" s="122">
        <f>IF(OR(ES$4="",$B11=""),0,SUMIF('DADOS BRUTOS'!$A$3:$A$500,$B11,'DADOS BRUTOS'!BS$3:BS$500)+IF($C11="",0,SUMIF('DADOS BRUTOS'!$A$3:$A$500,$C11,'DADOS BRUTOS'!BS$3:BS$500)))</f>
        <v/>
      </c>
      <c r="ET11" s="122">
        <f>IF(OR(ET$4="",$B11=""),0,SUMIF('DADOS BRUTOS'!$A$3:$A$500,$B11,'DADOS BRUTOS'!BT$3:BT$500)+IF($C11="",0,SUMIF('DADOS BRUTOS'!$A$3:$A$500,$C11,'DADOS BRUTOS'!BT$3:BT$500)))</f>
        <v/>
      </c>
      <c r="EU11" s="122">
        <f>IF(OR(EU$4="",$B11=""),0,SUMIF('DADOS BRUTOS'!$A$3:$A$500,$B11,'DADOS BRUTOS'!BU$3:BU$500)+IF($C11="",0,SUMIF('DADOS BRUTOS'!$A$3:$A$500,$C11,'DADOS BRUTOS'!BU$3:BU$500)))</f>
        <v/>
      </c>
      <c r="EV11" s="122">
        <f>IF(OR(EV$4="",$B11=""),0,SUMIF('DADOS BRUTOS'!$A$3:$A$500,$B11,'DADOS BRUTOS'!BV$3:BV$500)+IF($C11="",0,SUMIF('DADOS BRUTOS'!$A$3:$A$500,$C11,'DADOS BRUTOS'!BV$3:BV$500)))</f>
        <v/>
      </c>
      <c r="EW11" s="122">
        <f>IF(OR(EW$4="",$B11=""),0,SUMIF('DADOS BRUTOS'!$A$3:$A$500,$B11,'DADOS BRUTOS'!BW$3:BW$500)+IF($C11="",0,SUMIF('DADOS BRUTOS'!$A$3:$A$500,$C11,'DADOS BRUTOS'!BW$3:BW$500)))</f>
        <v/>
      </c>
      <c r="EX11" s="122">
        <f>IF(OR(EX$4="",$B11=""),0,SUMIF('DADOS BRUTOS'!$A$3:$A$500,$B11,'DADOS BRUTOS'!BX$3:BX$500)+IF($C11="",0,SUMIF('DADOS BRUTOS'!$A$3:$A$500,$C11,'DADOS BRUTOS'!BX$3:BX$500)))</f>
        <v/>
      </c>
      <c r="EY11" s="122">
        <f>IF(OR(EY$4="",$B11=""),0,SUMIF('DADOS BRUTOS'!$A$3:$A$500,$B11,'DADOS BRUTOS'!BY$3:BY$500)+IF($C11="",0,SUMIF('DADOS BRUTOS'!$A$3:$A$500,$C11,'DADOS BRUTOS'!BY$3:BY$500)))</f>
        <v/>
      </c>
      <c r="EZ11" s="122">
        <f>IF(OR(EZ$4="",$B11=""),0,SUMIF('DADOS BRUTOS'!$A$3:$A$500,$B11,'DADOS BRUTOS'!BZ$3:BZ$500)+IF($C11="",0,SUMIF('DADOS BRUTOS'!$A$3:$A$500,$C11,'DADOS BRUTOS'!BZ$3:BZ$500)))</f>
        <v/>
      </c>
      <c r="FA11" s="122">
        <f>IF(OR(FA$4="",$B11=""),0,SUMIF('DADOS BRUTOS'!$A$3:$A$500,$B11,'DADOS BRUTOS'!CA$3:CA$500)+IF($C11="",0,SUMIF('DADOS BRUTOS'!$A$3:$A$500,$C11,'DADOS BRUTOS'!CA$3:CA$500)))</f>
        <v/>
      </c>
      <c r="FB11" s="122">
        <f>IF(OR(FB$4="",$B11=""),0,SUMIF('DADOS BRUTOS'!$A$3:$A$500,$B11,'DADOS BRUTOS'!CB$3:CB$500)+IF($C11="",0,SUMIF('DADOS BRUTOS'!$A$3:$A$500,$C11,'DADOS BRUTOS'!CB$3:CB$500)))</f>
        <v/>
      </c>
      <c r="FC11" s="122">
        <f>IF(OR(FC$4="",$B11=""),0,SUMIF('DADOS BRUTOS'!$A$3:$A$500,$B11,'DADOS BRUTOS'!CC$3:CC$500)+IF($C11="",0,SUMIF('DADOS BRUTOS'!$A$3:$A$500,$C11,'DADOS BRUTOS'!CC$3:CC$500)))</f>
        <v/>
      </c>
      <c r="FD11" s="122">
        <f>IF(OR(FD$4="",$B11=""),0,SUMIF('DADOS BRUTOS'!$A$3:$A$500,$B11,'DADOS BRUTOS'!CD$3:CD$500)+IF($C11="",0,SUMIF('DADOS BRUTOS'!$A$3:$A$500,$C11,'DADOS BRUTOS'!CD$3:CD$500)))</f>
        <v/>
      </c>
      <c r="FE11" s="122">
        <f>IF(OR(FE$4="",$B11=""),0,SUMIF('DADOS BRUTOS'!$A$3:$A$500,$B11,'DADOS BRUTOS'!CE$3:CE$500)+IF($C11="",0,SUMIF('DADOS BRUTOS'!$A$3:$A$500,$C11,'DADOS BRUTOS'!CE$3:CE$500)))</f>
        <v/>
      </c>
      <c r="FF11" s="122">
        <f>IF(OR(FF$4="",$B11=""),0,SUMIF('DADOS BRUTOS'!$A$3:$A$500,$B11,'DADOS BRUTOS'!CF$3:CF$500)+IF($C11="",0,SUMIF('DADOS BRUTOS'!$A$3:$A$500,$C11,'DADOS BRUTOS'!CF$3:CF$500)))</f>
        <v/>
      </c>
      <c r="FG11" s="122">
        <f>IF(OR(FG$4="",$B11=""),0,SUMIF('DADOS BRUTOS'!$A$3:$A$500,$B11,'DADOS BRUTOS'!CG$3:CG$500)+IF($C11="",0,SUMIF('DADOS BRUTOS'!$A$3:$A$500,$C11,'DADOS BRUTOS'!CG$3:CG$500)))</f>
        <v/>
      </c>
      <c r="FH11" s="122">
        <f>IF(OR(FH$4="",$B11=""),0,SUMIF('DADOS BRUTOS'!$A$3:$A$500,$B11,'DADOS BRUTOS'!CH$3:CH$500)+IF($C11="",0,SUMIF('DADOS BRUTOS'!$A$3:$A$500,$C11,'DADOS BRUTOS'!CH$3:CH$500)))</f>
        <v/>
      </c>
      <c r="FI11" s="122">
        <f>IF(OR(FI$4="",$B11=""),0,SUMIF('DADOS BRUTOS'!$A$3:$A$500,$B11,'DADOS BRUTOS'!CI$3:CI$500)+IF($C11="",0,SUMIF('DADOS BRUTOS'!$A$3:$A$500,$C11,'DADOS BRUTOS'!CI$3:CI$500)))</f>
        <v/>
      </c>
      <c r="FJ11" s="122">
        <f>IF(OR(FJ$4="",$B11=""),0,SUMIF('DADOS BRUTOS'!$A$3:$A$500,$B11,'DADOS BRUTOS'!CJ$3:CJ$500)+IF($C11="",0,SUMIF('DADOS BRUTOS'!$A$3:$A$500,$C11,'DADOS BRUTOS'!CJ$3:CJ$500)))</f>
        <v/>
      </c>
      <c r="FK11" s="122">
        <f>IF(OR(FK$4="",$B11=""),0,SUMIF('DADOS BRUTOS'!$A$3:$A$500,$B11,'DADOS BRUTOS'!CK$3:CK$500)+IF($C11="",0,SUMIF('DADOS BRUTOS'!$A$3:$A$500,$C11,'DADOS BRUTOS'!CK$3:CK$500)))</f>
        <v/>
      </c>
      <c r="FL11" s="122">
        <f>IF(OR(FL$4="",$B11=""),0,SUMIF('DADOS BRUTOS'!$A$3:$A$500,$B11,'DADOS BRUTOS'!CL$3:CL$500)+IF($C11="",0,SUMIF('DADOS BRUTOS'!$A$3:$A$500,$C11,'DADOS BRUTOS'!CL$3:CL$500)))</f>
        <v/>
      </c>
      <c r="FM11" s="122">
        <f>IF(OR(FM$4="",$B11=""),0,SUMIF('DADOS BRUTOS'!$A$3:$A$500,$B11,'DADOS BRUTOS'!CM$3:CM$500)+IF($C11="",0,SUMIF('DADOS BRUTOS'!$A$3:$A$500,$C11,'DADOS BRUTOS'!CM$3:CM$500)))</f>
        <v/>
      </c>
      <c r="FN11" s="122">
        <f>IF(OR(FN$4="",$B11=""),0,SUMIF('DADOS BRUTOS'!$A$3:$A$500,$B11,'DADOS BRUTOS'!CN$3:CN$500)+IF($C11="",0,SUMIF('DADOS BRUTOS'!$A$3:$A$500,$C11,'DADOS BRUTOS'!CN$3:CN$500)))</f>
        <v/>
      </c>
      <c r="FO11" s="122">
        <f>IF(OR(FO$4="",$B11=""),0,SUMIF('DADOS BRUTOS'!$A$3:$A$500,$B11,'DADOS BRUTOS'!CO$3:CO$500)+IF($C11="",0,SUMIF('DADOS BRUTOS'!$A$3:$A$500,$C11,'DADOS BRUTOS'!CO$3:CO$500)))</f>
        <v/>
      </c>
      <c r="FP11" s="122">
        <f>IF(OR(FP$4="",$B11=""),0,SUMIF('DADOS BRUTOS'!$A$3:$A$500,$B11,'DADOS BRUTOS'!CP$3:CP$500)+IF($C11="",0,SUMIF('DADOS BRUTOS'!$A$3:$A$500,$C11,'DADOS BRUTOS'!CP$3:CP$500)))</f>
        <v/>
      </c>
      <c r="FQ11" s="122">
        <f>IF(OR(FQ$4="",$B11=""),0,SUMIF('DADOS BRUTOS'!$A$3:$A$500,$B11,'DADOS BRUTOS'!CQ$3:CQ$500)+IF($C11="",0,SUMIF('DADOS BRUTOS'!$A$3:$A$500,$C11,'DADOS BRUTOS'!CQ$3:CQ$500)))</f>
        <v/>
      </c>
      <c r="FR11" s="122">
        <f>IF(OR(FR$4="",$B11=""),0,SUMIF('DADOS BRUTOS'!$A$3:$A$500,$B11,'DADOS BRUTOS'!CR$3:CR$500)+IF($C11="",0,SUMIF('DADOS BRUTOS'!$A$3:$A$500,$C11,'DADOS BRUTOS'!CR$3:CR$500)))</f>
        <v/>
      </c>
      <c r="FS11" s="122">
        <f>IF(OR(FS$4="",$B11=""),0,SUMIF('DADOS BRUTOS'!$A$3:$A$500,$B11,'DADOS BRUTOS'!CS$3:CS$500)+IF($C11="",0,SUMIF('DADOS BRUTOS'!$A$3:$A$500,$C11,'DADOS BRUTOS'!CS$3:CS$500)))</f>
        <v/>
      </c>
      <c r="FT11" s="122">
        <f>IF(OR(FT$4="",$B11=""),0,SUMIF('DADOS BRUTOS'!$A$3:$A$500,$B11,'DADOS BRUTOS'!CT$3:CT$500)+IF($C11="",0,SUMIF('DADOS BRUTOS'!$A$3:$A$500,$C11,'DADOS BRUTOS'!CT$3:CT$500)))</f>
        <v/>
      </c>
      <c r="FU11" s="122">
        <f>IF(OR(FU$4="",$B11=""),0,SUMIF('DADOS BRUTOS'!$A$3:$A$500,$B11,'DADOS BRUTOS'!CU$3:CU$500)+IF($C11="",0,SUMIF('DADOS BRUTOS'!$A$3:$A$500,$C11,'DADOS BRUTOS'!CU$3:CU$500)))</f>
        <v/>
      </c>
      <c r="FV11" s="122">
        <f>IF(OR(FV$4="",$B11=""),0,SUMIF('DADOS BRUTOS'!$A$3:$A$500,$B11,'DADOS BRUTOS'!CV$3:CV$500)+IF($C11="",0,SUMIF('DADOS BRUTOS'!$A$3:$A$500,$C11,'DADOS BRUTOS'!CV$3:CV$500)))</f>
        <v/>
      </c>
      <c r="FW11" s="122">
        <f>IF(OR(FW$4="",$B11=""),0,SUMIF('DADOS BRUTOS'!$A$3:$A$500,$B11,'DADOS BRUTOS'!CW$3:CW$500)+IF($C11="",0,SUMIF('DADOS BRUTOS'!$A$3:$A$500,$C11,'DADOS BRUTOS'!CW$3:CW$500)))</f>
        <v/>
      </c>
      <c r="FX11" s="122">
        <f>IF(OR(FX$4="",$B11=""),0,SUMIF('DADOS BRUTOS'!$A$3:$A$500,$B11,'DADOS BRUTOS'!CX$3:CX$500)+IF($C11="",0,SUMIF('DADOS BRUTOS'!$A$3:$A$500,$C11,'DADOS BRUTOS'!CX$3:CX$500)))</f>
        <v/>
      </c>
      <c r="FY11" s="122">
        <f>IF(OR(FY$4="",$B11=""),0,SUMIF('DADOS BRUTOS'!$A$3:$A$500,$B11,'DADOS BRUTOS'!CY$3:CY$500)+IF($C11="",0,SUMIF('DADOS BRUTOS'!$A$3:$A$500,$C11,'DADOS BRUTOS'!CY$3:CY$500)))</f>
        <v/>
      </c>
      <c r="FZ11" s="122">
        <f>IF(OR(FZ$4="",$B11=""),0,SUMIF('DADOS BRUTOS'!$A$3:$A$500,$B11,'DADOS BRUTOS'!CZ$3:CZ$500)+IF($C11="",0,SUMIF('DADOS BRUTOS'!$A$3:$A$500,$C11,'DADOS BRUTOS'!CZ$3:CZ$500)))</f>
        <v/>
      </c>
      <c r="GA11" s="122">
        <f>IF(OR(GA$4="",$B11=""),0,SUMIF('DADOS BRUTOS'!$A$3:$A$500,$B11,'DADOS BRUTOS'!DA$3:DA$500)+IF($C11="",0,SUMIF('DADOS BRUTOS'!$A$3:$A$500,$C11,'DADOS BRUTOS'!DA$3:DA$500)))</f>
        <v/>
      </c>
      <c r="GB11" s="122">
        <f>IF(OR(GB$4="",$B11=""),0,SUMIF('DADOS BRUTOS'!$A$3:$A$500,$B11,'DADOS BRUTOS'!DB$3:DB$500)+IF($C11="",0,SUMIF('DADOS BRUTOS'!$A$3:$A$500,$C11,'DADOS BRUTOS'!DB$3:DB$500)))</f>
        <v/>
      </c>
      <c r="GC11" s="122">
        <f>IF(OR(GC$4="",$B11=""),0,SUMIF('DADOS BRUTOS'!$A$3:$A$500,$B11,'DADOS BRUTOS'!DC$3:DC$500)+IF($C11="",0,SUMIF('DADOS BRUTOS'!$A$3:$A$500,$C11,'DADOS BRUTOS'!DC$3:DC$500)))</f>
        <v/>
      </c>
      <c r="GD11" s="122">
        <f>IF(OR(GD$4="",$B11=""),0,SUMIF('DADOS BRUTOS'!$A$3:$A$500,$B11,'DADOS BRUTOS'!DD$3:DD$500)+IF($C11="",0,SUMIF('DADOS BRUTOS'!$A$3:$A$500,$C11,'DADOS BRUTOS'!DD$3:DD$500)))</f>
        <v/>
      </c>
      <c r="GE11" s="122">
        <f>IF(OR(GE$4="",$B11=""),0,SUMIF('DADOS BRUTOS'!$A$3:$A$500,$B11,'DADOS BRUTOS'!DE$3:DE$500)+IF($C11="",0,SUMIF('DADOS BRUTOS'!$A$3:$A$500,$C11,'DADOS BRUTOS'!DE$3:DE$500)))</f>
        <v/>
      </c>
      <c r="GF11" s="122">
        <f>IF(OR(GF$4="",$B11=""),0,SUMIF('DADOS BRUTOS'!$A$3:$A$500,$B11,'DADOS BRUTOS'!DF$3:DF$500)+IF($C11="",0,SUMIF('DADOS BRUTOS'!$A$3:$A$500,$C11,'DADOS BRUTOS'!DF$3:DF$500)))</f>
        <v/>
      </c>
      <c r="GG11" s="122">
        <f>IF(OR(GG$4="",$B11=""),0,SUMIF('DADOS BRUTOS'!$A$3:$A$500,$B11,'DADOS BRUTOS'!DG$3:DG$500)+IF($C11="",0,SUMIF('DADOS BRUTOS'!$A$3:$A$500,$C11,'DADOS BRUTOS'!DG$3:DG$500)))</f>
        <v/>
      </c>
      <c r="GH11" s="122">
        <f>IF(OR(GH$4="",$B11=""),0,SUMIF('DADOS BRUTOS'!$A$3:$A$500,$B11,'DADOS BRUTOS'!DH$3:DH$500)+IF($C11="",0,SUMIF('DADOS BRUTOS'!$A$3:$A$500,$C11,'DADOS BRUTOS'!DH$3:DH$500)))</f>
        <v/>
      </c>
      <c r="GI11" s="122">
        <f>IF(OR(GI$4="",$B11=""),0,SUMIF('DADOS BRUTOS'!$A$3:$A$500,$B11,'DADOS BRUTOS'!DI$3:DI$500)+IF($C11="",0,SUMIF('DADOS BRUTOS'!$A$3:$A$500,$C11,'DADOS BRUTOS'!DI$3:DI$500)))</f>
        <v/>
      </c>
      <c r="GJ11" s="122">
        <f>IF(OR(GJ$4="",$B11=""),0,SUMIF('DADOS BRUTOS'!$A$3:$A$500,$B11,'DADOS BRUTOS'!DJ$3:DJ$500)+IF($C11="",0,SUMIF('DADOS BRUTOS'!$A$3:$A$500,$C11,'DADOS BRUTOS'!DJ$3:DJ$500)))</f>
        <v/>
      </c>
      <c r="GK11" s="122">
        <f>IF(OR(GK$4="",$B11=""),0,SUMIF('DADOS BRUTOS'!$A$3:$A$500,$B11,'DADOS BRUTOS'!DK$3:DK$500)+IF($C11="",0,SUMIF('DADOS BRUTOS'!$A$3:$A$500,$C11,'DADOS BRUTOS'!DK$3:DK$500)))</f>
        <v/>
      </c>
      <c r="GL11" s="122">
        <f>IF(OR(GL$4="",$B11=""),0,SUMIF('DADOS BRUTOS'!$A$3:$A$500,$B11,'DADOS BRUTOS'!DL$3:DL$500)+IF($C11="",0,SUMIF('DADOS BRUTOS'!$A$3:$A$500,$C11,'DADOS BRUTOS'!DL$3:DL$500)))</f>
        <v/>
      </c>
      <c r="GM11" s="122">
        <f>IF(OR(GM$4="",$B11=""),0,SUMIF('DADOS BRUTOS'!$A$3:$A$500,$B11,'DADOS BRUTOS'!DM$3:DM$500)+IF($C11="",0,SUMIF('DADOS BRUTOS'!$A$3:$A$500,$C11,'DADOS BRUTOS'!DM$3:DM$500)))</f>
        <v/>
      </c>
      <c r="GN11" s="122">
        <f>IF(OR(GN$4="",$B11=""),0,SUMIF('DADOS BRUTOS'!$A$3:$A$500,$B11,'DADOS BRUTOS'!DN$3:DN$500)+IF($C11="",0,SUMIF('DADOS BRUTOS'!$A$3:$A$500,$C11,'DADOS BRUTOS'!DN$3:DN$500)))</f>
        <v/>
      </c>
      <c r="GO11" s="122">
        <f>IF(OR(GO$4="",$B11=""),0,SUMIF('DADOS BRUTOS'!$A$3:$A$500,$B11,'DADOS BRUTOS'!DO$3:DO$500)+IF($C11="",0,SUMIF('DADOS BRUTOS'!$A$3:$A$500,$C11,'DADOS BRUTOS'!DO$3:DO$500)))</f>
        <v/>
      </c>
      <c r="GP11" s="122">
        <f>IF(OR(GP$4="",$B11=""),0,SUMIF('DADOS BRUTOS'!$A$3:$A$500,$B11,'DADOS BRUTOS'!DP$3:DP$500)+IF($C11="",0,SUMIF('DADOS BRUTOS'!$A$3:$A$500,$C11,'DADOS BRUTOS'!DP$3:DP$500)))</f>
        <v/>
      </c>
      <c r="GQ11" s="122">
        <f>IF(OR(GQ$4="",$B11=""),0,SUMIF('DADOS BRUTOS'!$A$3:$A$500,$B11,'DADOS BRUTOS'!DQ$3:DQ$500)+IF($C11="",0,SUMIF('DADOS BRUTOS'!$A$3:$A$500,$C11,'DADOS BRUTOS'!DQ$3:DQ$500)))</f>
        <v/>
      </c>
      <c r="GR11" s="122">
        <f>IF(OR(GR$4="",$B11=""),0,SUMIF('DADOS BRUTOS'!$A$3:$A$500,$B11,'DADOS BRUTOS'!DR$3:DR$500)+IF($C11="",0,SUMIF('DADOS BRUTOS'!$A$3:$A$500,$C11,'DADOS BRUTOS'!DR$3:DR$500)))</f>
        <v/>
      </c>
      <c r="GS11" s="122">
        <f>IF(OR(GS$4="",$B11=""),0,SUMIF('DADOS BRUTOS'!$A$3:$A$500,$B11,'DADOS BRUTOS'!DS$3:DS$500)+IF($C11="",0,SUMIF('DADOS BRUTOS'!$A$3:$A$500,$C11,'DADOS BRUTOS'!DS$3:DS$500)))</f>
        <v/>
      </c>
      <c r="GT11" s="122">
        <f>IF(OR(GT$4="",$B11=""),0,SUMIF('DADOS BRUTOS'!$A$3:$A$500,$B11,'DADOS BRUTOS'!DT$3:DT$500)+IF($C11="",0,SUMIF('DADOS BRUTOS'!$A$3:$A$500,$C11,'DADOS BRUTOS'!DT$3:DT$500)))</f>
        <v/>
      </c>
      <c r="GU11" s="122">
        <f>IF(OR(GU$4="",$B11=""),0,SUMIF('DADOS BRUTOS'!$A$3:$A$500,$B11,'DADOS BRUTOS'!DU$3:DU$500)+IF($C11="",0,SUMIF('DADOS BRUTOS'!$A$3:$A$500,$C11,'DADOS BRUTOS'!DU$3:DU$500)))</f>
        <v/>
      </c>
      <c r="GV11" s="122">
        <f>IF(OR(GV$4="",$B11=""),0,SUMIF('DADOS BRUTOS'!$A$3:$A$500,$B11,'DADOS BRUTOS'!DV$3:DV$500)+IF($C11="",0,SUMIF('DADOS BRUTOS'!$A$3:$A$500,$C11,'DADOS BRUTOS'!DV$3:DV$500)))</f>
        <v/>
      </c>
      <c r="GW11" s="122">
        <f>IF(OR(GW$4="",$B11=""),0,SUMIF('DADOS BRUTOS'!$A$3:$A$500,$B11,'DADOS BRUTOS'!DW$3:DW$500)+IF($C11="",0,SUMIF('DADOS BRUTOS'!$A$3:$A$500,$C11,'DADOS BRUTOS'!DW$3:DW$500)))</f>
        <v/>
      </c>
      <c r="GX11" s="122">
        <f>IF(OR(GX$4="",$B11=""),0,SUMIF('DADOS BRUTOS'!$A$3:$A$500,$B11,'DADOS BRUTOS'!DX$3:DX$500)+IF($C11="",0,SUMIF('DADOS BRUTOS'!$A$3:$A$500,$C11,'DADOS BRUTOS'!DX$3:DX$500)))</f>
        <v/>
      </c>
      <c r="GY11" s="122">
        <f>IF(OR(GY$4="",$B11=""),0,SUMIF('DADOS BRUTOS'!$A$3:$A$500,$B11,'DADOS BRUTOS'!DY$3:DY$500)+IF($C11="",0,SUMIF('DADOS BRUTOS'!$A$3:$A$500,$C11,'DADOS BRUTOS'!DY$3:DY$500)))</f>
        <v/>
      </c>
      <c r="GZ11" s="122">
        <f>IF(OR(GZ$4="",$B11=""),0,SUMIF('DADOS BRUTOS'!$A$3:$A$500,$B11,'DADOS BRUTOS'!DZ$3:DZ$500)+IF($C11="",0,SUMIF('DADOS BRUTOS'!$A$3:$A$500,$C11,'DADOS BRUTOS'!DZ$3:DZ$500)))</f>
        <v/>
      </c>
      <c r="HA11" s="122">
        <f>IF(OR(HA$4="",$B11=""),0,SUMIF('DADOS BRUTOS'!$A$3:$A$500,$B11,'DADOS BRUTOS'!EA$3:EA$500)+IF($C11="",0,SUMIF('DADOS BRUTOS'!$A$3:$A$500,$C11,'DADOS BRUTOS'!EA$3:EA$500)))</f>
        <v/>
      </c>
      <c r="HB11" s="122">
        <f>IF(OR(HB$4="",$B11=""),0,SUMIF('DADOS BRUTOS'!$A$3:$A$500,$B11,'DADOS BRUTOS'!EB$3:EB$500)+IF($C11="",0,SUMIF('DADOS BRUTOS'!$A$3:$A$500,$C11,'DADOS BRUTOS'!EB$3:EB$500)))</f>
        <v/>
      </c>
      <c r="HC11" s="122">
        <f>IF(OR(HC$4="",$B11=""),0,SUMIF('DADOS BRUTOS'!$A$3:$A$500,$B11,'DADOS BRUTOS'!EC$3:EC$500)+IF($C11="",0,SUMIF('DADOS BRUTOS'!$A$3:$A$500,$C11,'DADOS BRUTOS'!EC$3:EC$500)))</f>
        <v/>
      </c>
      <c r="HD11" s="122">
        <f>IF(OR(HD$4="",$B11=""),0,SUMIF('DADOS BRUTOS'!$A$3:$A$500,$B11,'DADOS BRUTOS'!ED$3:ED$500)+IF($C11="",0,SUMIF('DADOS BRUTOS'!$A$3:$A$500,$C11,'DADOS BRUTOS'!ED$3:ED$500)))</f>
        <v/>
      </c>
      <c r="HE11" s="122">
        <f>IF(OR(HE$4="",$B11=""),0,SUMIF('DADOS BRUTOS'!$A$3:$A$500,$B11,'DADOS BRUTOS'!EE$3:EE$500)+IF($C11="",0,SUMIF('DADOS BRUTOS'!$A$3:$A$500,$C11,'DADOS BRUTOS'!EE$3:EE$500)))</f>
        <v/>
      </c>
      <c r="HF11" s="122">
        <f>IF(OR(HF$4="",$B11=""),0,SUMIF('DADOS BRUTOS'!$A$3:$A$500,$B11,'DADOS BRUTOS'!EF$3:EF$500)+IF($C11="",0,SUMIF('DADOS BRUTOS'!$A$3:$A$500,$C11,'DADOS BRUTOS'!EF$3:EF$500)))</f>
        <v/>
      </c>
      <c r="HG11" s="122">
        <f>IF(OR(HG$4="",$B11=""),0,SUMIF('DADOS BRUTOS'!$A$3:$A$500,$B11,'DADOS BRUTOS'!EG$3:EG$500)+IF($C11="",0,SUMIF('DADOS BRUTOS'!$A$3:$A$500,$C11,'DADOS BRUTOS'!EG$3:EG$500)))</f>
        <v/>
      </c>
      <c r="HH11" s="122">
        <f>IF(OR(HH$4="",$B11=""),0,SUMIF('DADOS BRUTOS'!$A$3:$A$500,$B11,'DADOS BRUTOS'!EH$3:EH$500)+IF($C11="",0,SUMIF('DADOS BRUTOS'!$A$3:$A$500,$C11,'DADOS BRUTOS'!EH$3:EH$500)))</f>
        <v/>
      </c>
      <c r="HI11" s="122">
        <f>IF(OR(HI$4="",$B11=""),0,SUMIF('DADOS BRUTOS'!$A$3:$A$500,$B11,'DADOS BRUTOS'!EI$3:EI$500)+IF($C11="",0,SUMIF('DADOS BRUTOS'!$A$3:$A$500,$C11,'DADOS BRUTOS'!EI$3:EI$500)))</f>
        <v/>
      </c>
      <c r="HJ11" s="122">
        <f>IF(OR(HJ$4="",$B11=""),0,SUMIF('DADOS BRUTOS'!$A$3:$A$500,$B11,'DADOS BRUTOS'!EJ$3:EJ$500)+IF($C11="",0,SUMIF('DADOS BRUTOS'!$A$3:$A$500,$C11,'DADOS BRUTOS'!EJ$3:EJ$500)))</f>
        <v/>
      </c>
      <c r="HK11" s="122">
        <f>IF(OR(HK$4="",$B11=""),0,SUMIF('DADOS BRUTOS'!$A$3:$A$500,$B11,'DADOS BRUTOS'!EK$3:EK$500)+IF($C11="",0,SUMIF('DADOS BRUTOS'!$A$3:$A$500,$C11,'DADOS BRUTOS'!EK$3:EK$500)))</f>
        <v/>
      </c>
      <c r="HL11" s="122">
        <f>IF(OR(HL$4="",$B11=""),0,SUMIF('DADOS BRUTOS'!$A$3:$A$500,$B11,'DADOS BRUTOS'!EL$3:EL$500)+IF($C11="",0,SUMIF('DADOS BRUTOS'!$A$3:$A$500,$C11,'DADOS BRUTOS'!EL$3:EL$500)))</f>
        <v/>
      </c>
      <c r="HM11" s="122">
        <f>IF(OR(HM$4="",$B11=""),0,SUMIF('DADOS BRUTOS'!$A$3:$A$500,$B11,'DADOS BRUTOS'!EM$3:EM$500)+IF($C11="",0,SUMIF('DADOS BRUTOS'!$A$3:$A$500,$C11,'DADOS BRUTOS'!EM$3:EM$500)))</f>
        <v/>
      </c>
      <c r="HN11" s="122">
        <f>IF(OR(HN$4="",$B11=""),0,SUMIF('DADOS BRUTOS'!$A$3:$A$500,$B11,'DADOS BRUTOS'!EN$3:EN$500)+IF($C11="",0,SUMIF('DADOS BRUTOS'!$A$3:$A$500,$C11,'DADOS BRUTOS'!EN$3:EN$500)))</f>
        <v/>
      </c>
      <c r="HO11" s="122">
        <f>IF(OR(HO$4="",$B11=""),0,SUMIF('DADOS BRUTOS'!$A$3:$A$500,$B11,'DADOS BRUTOS'!EO$3:EO$500)+IF($C11="",0,SUMIF('DADOS BRUTOS'!$A$3:$A$500,$C11,'DADOS BRUTOS'!EO$3:EO$500)))</f>
        <v/>
      </c>
      <c r="HP11" s="122">
        <f>IF(OR(HP$4="",$B11=""),0,SUMIF('DADOS BRUTOS'!$A$3:$A$500,$B11,'DADOS BRUTOS'!EP$3:EP$500)+IF($C11="",0,SUMIF('DADOS BRUTOS'!$A$3:$A$500,$C11,'DADOS BRUTOS'!EP$3:EP$500)))</f>
        <v/>
      </c>
      <c r="HQ11" s="122">
        <f>IF(OR(HQ$4="",$B11=""),0,SUMIF('DADOS BRUTOS'!$A$3:$A$500,$B11,'DADOS BRUTOS'!EQ$3:EQ$500)+IF($C11="",0,SUMIF('DADOS BRUTOS'!$A$3:$A$500,$C11,'DADOS BRUTOS'!EQ$3:EQ$500)))</f>
        <v/>
      </c>
      <c r="HR11" s="122">
        <f>IF(OR(HR$4="",$B11=""),0,SUMIF('DADOS BRUTOS'!$A$3:$A$500,$B11,'DADOS BRUTOS'!ER$3:ER$500)+IF($C11="",0,SUMIF('DADOS BRUTOS'!$A$3:$A$500,$C11,'DADOS BRUTOS'!ER$3:ER$500)))</f>
        <v/>
      </c>
      <c r="HS11" s="122">
        <f>IF(OR(HS$4="",$B11=""),0,SUMIF('DADOS BRUTOS'!$A$3:$A$500,$B11,'DADOS BRUTOS'!ES$3:ES$500)+IF($C11="",0,SUMIF('DADOS BRUTOS'!$A$3:$A$500,$C11,'DADOS BRUTOS'!ES$3:ES$500)))</f>
        <v/>
      </c>
      <c r="HT11" s="122">
        <f>IF(OR(HT$4="",$B11=""),0,SUMIF('DADOS BRUTOS'!$A$3:$A$500,$B11,'DADOS BRUTOS'!ET$3:ET$500)+IF($C11="",0,SUMIF('DADOS BRUTOS'!$A$3:$A$500,$C11,'DADOS BRUTOS'!ET$3:ET$500)))</f>
        <v/>
      </c>
      <c r="HU11" s="122">
        <f>IF(OR(HU$4="",$B11=""),0,SUMIF('DADOS BRUTOS'!$A$3:$A$500,$B11,'DADOS BRUTOS'!EU$3:EU$500)+IF($C11="",0,SUMIF('DADOS BRUTOS'!$A$3:$A$500,$C11,'DADOS BRUTOS'!EU$3:EU$500)))</f>
        <v/>
      </c>
      <c r="HV11" s="122">
        <f>IF(OR(HV$4="",$B11=""),0,SUMIF('DADOS BRUTOS'!$A$3:$A$500,$B11,'DADOS BRUTOS'!EV$3:EV$500)+IF($C11="",0,SUMIF('DADOS BRUTOS'!$A$3:$A$500,$C11,'DADOS BRUTOS'!EV$3:EV$500)))</f>
        <v/>
      </c>
      <c r="HW11" s="122">
        <f>IF(OR(HW$4="",$B11=""),0,SUMIF('DADOS BRUTOS'!$A$3:$A$500,$B11,'DADOS BRUTOS'!EW$3:EW$500)+IF($C11="",0,SUMIF('DADOS BRUTOS'!$A$3:$A$500,$C11,'DADOS BRUTOS'!EW$3:EW$500)))</f>
        <v/>
      </c>
      <c r="HX11" s="122">
        <f>IF(OR(HX$4="",$B11=""),0,SUMIF('DADOS BRUTOS'!$A$3:$A$500,$B11,'DADOS BRUTOS'!EX$3:EX$500)+IF($C11="",0,SUMIF('DADOS BRUTOS'!$A$3:$A$500,$C11,'DADOS BRUTOS'!EX$3:EX$500)))</f>
        <v/>
      </c>
      <c r="HY11" s="122">
        <f>IF(OR(HY$4="",$B11=""),0,SUMIF('DADOS BRUTOS'!$A$3:$A$500,$B11,'DADOS BRUTOS'!EY$3:EY$500)+IF($C11="",0,SUMIF('DADOS BRUTOS'!$A$3:$A$500,$C11,'DADOS BRUTOS'!EY$3:EY$500)))</f>
        <v/>
      </c>
      <c r="HZ11" s="122">
        <f>IF(OR(HZ$4="",$B11=""),0,SUMIF('DADOS BRUTOS'!$A$3:$A$500,$B11,'DADOS BRUTOS'!EZ$3:EZ$500)+IF($C11="",0,SUMIF('DADOS BRUTOS'!$A$3:$A$500,$C11,'DADOS BRUTOS'!EZ$3:EZ$500)))</f>
        <v/>
      </c>
      <c r="IA11" s="122">
        <f>IF(OR(IA$4="",$B11=""),0,SUMIF('DADOS BRUTOS'!$A$3:$A$500,$B11,'DADOS BRUTOS'!FA$3:FA$500)+IF($C11="",0,SUMIF('DADOS BRUTOS'!$A$3:$A$500,$C11,'DADOS BRUTOS'!FA$3:FA$500)))</f>
        <v/>
      </c>
      <c r="IB11" s="122">
        <f>IF(OR(IB$4="",$B11=""),0,SUMIF('DADOS BRUTOS'!$A$3:$A$500,$B11,'DADOS BRUTOS'!FB$3:FB$500)+IF($C11="",0,SUMIF('DADOS BRUTOS'!$A$3:$A$500,$C11,'DADOS BRUTOS'!FB$3:FB$500)))</f>
        <v/>
      </c>
      <c r="IC11" s="122">
        <f>IF(OR(IC$4="",$B11=""),0,SUMIF('DADOS BRUTOS'!$A$3:$A$500,$B11,'DADOS BRUTOS'!FC$3:FC$500)+IF($C11="",0,SUMIF('DADOS BRUTOS'!$A$3:$A$500,$C11,'DADOS BRUTOS'!FC$3:FC$500)))</f>
        <v/>
      </c>
      <c r="ID11" s="122">
        <f>IF(OR(ID$4="",$B11=""),0,SUMIF('DADOS BRUTOS'!$A$3:$A$500,$B11,'DADOS BRUTOS'!FD$3:FD$500)+IF($C11="",0,SUMIF('DADOS BRUTOS'!$A$3:$A$500,$C11,'DADOS BRUTOS'!FD$3:FD$500)))</f>
        <v/>
      </c>
      <c r="IE11" s="122">
        <f>IF(OR(IE$4="",$B11=""),0,SUMIF('DADOS BRUTOS'!$A$3:$A$500,$B11,'DADOS BRUTOS'!FE$3:FE$500)+IF($C11="",0,SUMIF('DADOS BRUTOS'!$A$3:$A$500,$C11,'DADOS BRUTOS'!FE$3:FE$500)))</f>
        <v/>
      </c>
      <c r="IF11" s="122">
        <f>IF(OR(IF$4="",$B11=""),0,SUMIF('DADOS BRUTOS'!$A$3:$A$500,$B11,'DADOS BRUTOS'!FF$3:FF$500)+IF($C11="",0,SUMIF('DADOS BRUTOS'!$A$3:$A$500,$C11,'DADOS BRUTOS'!FF$3:FF$500)))</f>
        <v/>
      </c>
      <c r="IG11" s="122">
        <f>IF(OR(IG$4="",$B11=""),0,SUMIF('DADOS BRUTOS'!$A$3:$A$500,$B11,'DADOS BRUTOS'!FG$3:FG$500)+IF($C11="",0,SUMIF('DADOS BRUTOS'!$A$3:$A$500,$C11,'DADOS BRUTOS'!FG$3:FG$500)))</f>
        <v/>
      </c>
      <c r="IH11" s="122">
        <f>IF(OR(IH$4="",$B11=""),0,SUMIF('DADOS BRUTOS'!$A$3:$A$500,$B11,'DADOS BRUTOS'!FH$3:FH$500)+IF($C11="",0,SUMIF('DADOS BRUTOS'!$A$3:$A$500,$C11,'DADOS BRUTOS'!FH$3:FH$500)))</f>
        <v/>
      </c>
      <c r="II11" s="122">
        <f>IF(OR(II$4="",$B11=""),0,SUMIF('DADOS BRUTOS'!$A$3:$A$500,$B11,'DADOS BRUTOS'!FI$3:FI$500)+IF($C11="",0,SUMIF('DADOS BRUTOS'!$A$3:$A$500,$C11,'DADOS BRUTOS'!FI$3:FI$500)))</f>
        <v/>
      </c>
      <c r="IJ11" s="122">
        <f>IF(OR(IJ$4="",$B11=""),0,SUMIF('DADOS BRUTOS'!$A$3:$A$500,$B11,'DADOS BRUTOS'!FJ$3:FJ$500)+IF($C11="",0,SUMIF('DADOS BRUTOS'!$A$3:$A$500,$C11,'DADOS BRUTOS'!FJ$3:FJ$500)))</f>
        <v/>
      </c>
      <c r="IK11" s="122">
        <f>IF(OR(IK$4="",$B11=""),0,SUMIF('DADOS BRUTOS'!$A$3:$A$500,$B11,'DADOS BRUTOS'!FK$3:FK$500)+IF($C11="",0,SUMIF('DADOS BRUTOS'!$A$3:$A$500,$C11,'DADOS BRUTOS'!FK$3:FK$500)))</f>
        <v/>
      </c>
      <c r="IL11" s="122">
        <f>IF(OR(IL$4="",$B11=""),0,SUMIF('DADOS BRUTOS'!$A$3:$A$500,$B11,'DADOS BRUTOS'!FL$3:FL$500)+IF($C11="",0,SUMIF('DADOS BRUTOS'!$A$3:$A$500,$C11,'DADOS BRUTOS'!FL$3:FL$500)))</f>
        <v/>
      </c>
      <c r="IM11" s="122">
        <f>IF(OR(IM$4="",$B11=""),0,SUMIF('DADOS BRUTOS'!$A$3:$A$500,$B11,'DADOS BRUTOS'!FM$3:FM$500)+IF($C11="",0,SUMIF('DADOS BRUTOS'!$A$3:$A$500,$C11,'DADOS BRUTOS'!FM$3:FM$500)))</f>
        <v/>
      </c>
      <c r="IN11" s="122">
        <f>IF(OR(IN$4="",$B11=""),0,SUMIF('DADOS BRUTOS'!$A$3:$A$500,$B11,'DADOS BRUTOS'!FN$3:FN$500)+IF($C11="",0,SUMIF('DADOS BRUTOS'!$A$3:$A$500,$C11,'DADOS BRUTOS'!FN$3:FN$500)))</f>
        <v/>
      </c>
      <c r="IO11" s="122">
        <f>IF(OR(IO$4="",$B11=""),0,SUMIF('DADOS BRUTOS'!$A$3:$A$500,$B11,'DADOS BRUTOS'!FO$3:FO$500)+IF($C11="",0,SUMIF('DADOS BRUTOS'!$A$3:$A$500,$C11,'DADOS BRUTOS'!FO$3:FO$500)))</f>
        <v/>
      </c>
      <c r="IP11" s="122">
        <f>IF(OR(IP$4="",$B11=""),0,SUMIF('DADOS BRUTOS'!$A$3:$A$500,$B11,'DADOS BRUTOS'!FP$3:FP$500)+IF($C11="",0,SUMIF('DADOS BRUTOS'!$A$3:$A$500,$C11,'DADOS BRUTOS'!FP$3:FP$500)))</f>
        <v/>
      </c>
      <c r="IQ11" s="122">
        <f>IF(OR(IQ$4="",$B11=""),0,SUMIF('DADOS BRUTOS'!$A$3:$A$500,$B11,'DADOS BRUTOS'!FQ$3:FQ$500)+IF($C11="",0,SUMIF('DADOS BRUTOS'!$A$3:$A$500,$C11,'DADOS BRUTOS'!FQ$3:FQ$500)))</f>
        <v/>
      </c>
      <c r="IR11" s="122">
        <f>IF(OR(IR$4="",$B11=""),0,SUMIF('DADOS BRUTOS'!$A$3:$A$500,$B11,'DADOS BRUTOS'!FR$3:FR$500)+IF($C11="",0,SUMIF('DADOS BRUTOS'!$A$3:$A$500,$C11,'DADOS BRUTOS'!FR$3:FR$500)))</f>
        <v/>
      </c>
      <c r="IS11" s="122">
        <f>IF(OR(IS$4="",$B11=""),0,SUMIF('DADOS BRUTOS'!$A$3:$A$500,$B11,'DADOS BRUTOS'!FS$3:FS$500)+IF($C11="",0,SUMIF('DADOS BRUTOS'!$A$3:$A$500,$C11,'DADOS BRUTOS'!FS$3:FS$500)))</f>
        <v/>
      </c>
      <c r="IT11" s="122">
        <f>IF(OR(IT$4="",$B11=""),0,SUMIF('DADOS BRUTOS'!$A$3:$A$500,$B11,'DADOS BRUTOS'!FT$3:FT$500)+IF($C11="",0,SUMIF('DADOS BRUTOS'!$A$3:$A$500,$C11,'DADOS BRUTOS'!FT$3:FT$500)))</f>
        <v/>
      </c>
      <c r="IU11" s="122">
        <f>IF(OR(IU$4="",$B11=""),0,SUMIF('DADOS BRUTOS'!$A$3:$A$500,$B11,'DADOS BRUTOS'!FU$3:FU$500)+IF($C11="",0,SUMIF('DADOS BRUTOS'!$A$3:$A$500,$C11,'DADOS BRUTOS'!FU$3:FU$500)))</f>
        <v/>
      </c>
      <c r="IV11" s="122">
        <f>IF(OR(IV$4="",$B11=""),0,SUMIF('DADOS BRUTOS'!$A$3:$A$500,$B11,'DADOS BRUTOS'!FV$3:FV$500)+IF($C11="",0,SUMIF('DADOS BRUTOS'!$A$3:$A$500,$C11,'DADOS BRUTOS'!FV$3:FV$500)))</f>
        <v/>
      </c>
      <c r="IW11" s="122">
        <f>IF(OR(IW$4="",$B11=""),0,SUMIF('DADOS BRUTOS'!$A$3:$A$500,$B11,'DADOS BRUTOS'!FW$3:FW$500)+IF($C11="",0,SUMIF('DADOS BRUTOS'!$A$3:$A$500,$C11,'DADOS BRUTOS'!FW$3:FW$500)))</f>
        <v/>
      </c>
      <c r="IX11" s="122">
        <f>IF(OR(IX$4="",$B11=""),0,SUMIF('DADOS BRUTOS'!$A$3:$A$500,$B11,'DADOS BRUTOS'!FX$3:FX$500)+IF($C11="",0,SUMIF('DADOS BRUTOS'!$A$3:$A$500,$C11,'DADOS BRUTOS'!FX$3:FX$500)))</f>
        <v/>
      </c>
      <c r="IY11" s="122">
        <f>IF(OR(IY$4="",$B11=""),0,SUMIF('DADOS BRUTOS'!$A$3:$A$500,$B11,'DADOS BRUTOS'!FY$3:FY$500)+IF($C11="",0,SUMIF('DADOS BRUTOS'!$A$3:$A$500,$C11,'DADOS BRUTOS'!FY$3:FY$500)))</f>
        <v/>
      </c>
      <c r="IZ11" s="122">
        <f>IF(OR(IZ$4="",$B11=""),0,SUMIF('DADOS BRUTOS'!$A$3:$A$500,$B11,'DADOS BRUTOS'!FZ$3:FZ$500)+IF($C11="",0,SUMIF('DADOS BRUTOS'!$A$3:$A$500,$C11,'DADOS BRUTOS'!FZ$3:FZ$500)))</f>
        <v/>
      </c>
      <c r="JA11" s="122">
        <f>IF(OR(JA$4="",$B11=""),0,SUMIF('DADOS BRUTOS'!$A$3:$A$500,$B11,'DADOS BRUTOS'!GA$3:GA$500)+IF($C11="",0,SUMIF('DADOS BRUTOS'!$A$3:$A$500,$C11,'DADOS BRUTOS'!GA$3:GA$500)))</f>
        <v/>
      </c>
      <c r="JB11" s="122">
        <f>IF(OR(JB$4="",$B11=""),0,SUMIF('DADOS BRUTOS'!$A$3:$A$500,$B11,'DADOS BRUTOS'!GB$3:GB$500)+IF($C11="",0,SUMIF('DADOS BRUTOS'!$A$3:$A$500,$C11,'DADOS BRUTOS'!GB$3:GB$500)))</f>
        <v/>
      </c>
      <c r="JC11" s="122">
        <f>IF(OR(JC$4="",$B11=""),0,SUMIF('DADOS BRUTOS'!$A$3:$A$500,$B11,'DADOS BRUTOS'!GC$3:GC$500)+IF($C11="",0,SUMIF('DADOS BRUTOS'!$A$3:$A$500,$C11,'DADOS BRUTOS'!GC$3:GC$500)))</f>
        <v/>
      </c>
      <c r="JD11" s="122">
        <f>IF(OR(JD$4="",$B11=""),0,SUMIF('DADOS BRUTOS'!$A$3:$A$500,$B11,'DADOS BRUTOS'!GD$3:GD$500)+IF($C11="",0,SUMIF('DADOS BRUTOS'!$A$3:$A$500,$C11,'DADOS BRUTOS'!GD$3:GD$500)))</f>
        <v/>
      </c>
      <c r="JE11" s="122">
        <f>IF(OR(JE$4="",$B11=""),0,SUMIF('DADOS BRUTOS'!$A$3:$A$500,$B11,'DADOS BRUTOS'!GE$3:GE$500)+IF($C11="",0,SUMIF('DADOS BRUTOS'!$A$3:$A$500,$C11,'DADOS BRUTOS'!GE$3:GE$500)))</f>
        <v/>
      </c>
      <c r="JF11" s="122">
        <f>IF(OR(JF$4="",$B11=""),0,SUMIF('DADOS BRUTOS'!$A$3:$A$500,$B11,'DADOS BRUTOS'!GF$3:GF$500)+IF($C11="",0,SUMIF('DADOS BRUTOS'!$A$3:$A$500,$C11,'DADOS BRUTOS'!GF$3:GF$500)))</f>
        <v/>
      </c>
      <c r="JG11" s="122">
        <f>IF(OR(JG$4="",$B11=""),0,SUMIF('DADOS BRUTOS'!$A$3:$A$500,$B11,'DADOS BRUTOS'!GG$3:GG$500)+IF($C11="",0,SUMIF('DADOS BRUTOS'!$A$3:$A$500,$C11,'DADOS BRUTOS'!GG$3:GG$500)))</f>
        <v/>
      </c>
      <c r="JH11" s="122">
        <f>IF(OR(JH$4="",$B11=""),0,SUMIF('DADOS BRUTOS'!$A$3:$A$500,$B11,'DADOS BRUTOS'!GH$3:GH$500)+IF($C11="",0,SUMIF('DADOS BRUTOS'!$A$3:$A$500,$C11,'DADOS BRUTOS'!GH$3:GH$500)))</f>
        <v/>
      </c>
      <c r="JI11" s="122">
        <f>IF(OR(JI$4="",$B11=""),0,SUMIF('DADOS BRUTOS'!$A$3:$A$500,$B11,'DADOS BRUTOS'!GI$3:GI$500)+IF($C11="",0,SUMIF('DADOS BRUTOS'!$A$3:$A$500,$C11,'DADOS BRUTOS'!GI$3:GI$500)))</f>
        <v/>
      </c>
      <c r="JJ11" s="122">
        <f>IF(OR(JJ$4="",$B11=""),0,SUMIF('DADOS BRUTOS'!$A$3:$A$500,$B11,'DADOS BRUTOS'!GJ$3:GJ$500)+IF($C11="",0,SUMIF('DADOS BRUTOS'!$A$3:$A$500,$C11,'DADOS BRUTOS'!GJ$3:GJ$500)))</f>
        <v/>
      </c>
      <c r="JK11" s="122">
        <f>IF(OR(JK$4="",$B11=""),0,SUMIF('DADOS BRUTOS'!$A$3:$A$500,$B11,'DADOS BRUTOS'!GK$3:GK$500)+IF($C11="",0,SUMIF('DADOS BRUTOS'!$A$3:$A$500,$C11,'DADOS BRUTOS'!GK$3:GK$500)))</f>
        <v/>
      </c>
      <c r="JL11" s="122">
        <f>IF(OR(JL$4="",$B11=""),0,SUMIF('DADOS BRUTOS'!$A$3:$A$500,$B11,'DADOS BRUTOS'!GL$3:GL$500)+IF($C11="",0,SUMIF('DADOS BRUTOS'!$A$3:$A$500,$C11,'DADOS BRUTOS'!GL$3:GL$500)))</f>
        <v/>
      </c>
      <c r="JM11" s="122">
        <f>IF(OR(JM$4="",$B11=""),0,SUMIF('DADOS BRUTOS'!$A$3:$A$500,$B11,'DADOS BRUTOS'!GM$3:GM$500)+IF($C11="",0,SUMIF('DADOS BRUTOS'!$A$3:$A$500,$C11,'DADOS BRUTOS'!GM$3:GM$500)))</f>
        <v/>
      </c>
      <c r="JN11" s="122">
        <f>IF(OR(JN$4="",$B11=""),0,SUMIF('DADOS BRUTOS'!$A$3:$A$500,$B11,'DADOS BRUTOS'!GN$3:GN$500)+IF($C11="",0,SUMIF('DADOS BRUTOS'!$A$3:$A$500,$C11,'DADOS BRUTOS'!GN$3:GN$500)))</f>
        <v/>
      </c>
      <c r="JO11" s="122">
        <f>IF(OR(JO$4="",$B11=""),0,SUMIF('DADOS BRUTOS'!$A$3:$A$500,$B11,'DADOS BRUTOS'!GO$3:GO$500)+IF($C11="",0,SUMIF('DADOS BRUTOS'!$A$3:$A$500,$C11,'DADOS BRUTOS'!GO$3:GO$500)))</f>
        <v/>
      </c>
      <c r="JP11" s="122">
        <f>IF(OR(JP$4="",$B11=""),0,SUMIF('DADOS BRUTOS'!$A$3:$A$500,$B11,'DADOS BRUTOS'!GP$3:GP$500)+IF($C11="",0,SUMIF('DADOS BRUTOS'!$A$3:$A$500,$C11,'DADOS BRUTOS'!GP$3:GP$500)))</f>
        <v/>
      </c>
      <c r="JQ11" s="122">
        <f>IF(OR(JQ$4="",$B11=""),0,SUMIF('DADOS BRUTOS'!$A$3:$A$500,$B11,'DADOS BRUTOS'!GQ$3:GQ$500)+IF($C11="",0,SUMIF('DADOS BRUTOS'!$A$3:$A$500,$C11,'DADOS BRUTOS'!GQ$3:GQ$500)))</f>
        <v/>
      </c>
      <c r="JR11" s="122">
        <f>IF(OR(JR$4="",$B11=""),0,SUMIF('DADOS BRUTOS'!$A$3:$A$500,$B11,'DADOS BRUTOS'!GR$3:GR$500)+IF($C11="",0,SUMIF('DADOS BRUTOS'!$A$3:$A$500,$C11,'DADOS BRUTOS'!GR$3:GR$500)))</f>
        <v/>
      </c>
      <c r="JS11" s="122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2">
        <f>IF(OR(CB$4="",$B12=""),0,SUMIF('DADOS BRUTOS'!$A$3:$A$500,$B12,'DADOS BRUTOS'!B$3:B$500)+IF($C12="",0,SUMIF('DADOS BRUTOS'!$A$3:$A$500,$C12,'DADOS BRUTOS'!B$3:B$500)))</f>
        <v/>
      </c>
      <c r="CC12" s="122">
        <f>IF(OR(CC$4="",$B12=""),0,SUMIF('DADOS BRUTOS'!$A$3:$A$500,$B12,'DADOS BRUTOS'!C$3:C$500)+IF($C12="",0,SUMIF('DADOS BRUTOS'!$A$3:$A$500,$C12,'DADOS BRUTOS'!C$3:C$500)))</f>
        <v/>
      </c>
      <c r="CD12" s="122">
        <f>IF(OR(CD$4="",$B12=""),0,SUMIF('DADOS BRUTOS'!$A$3:$A$500,$B12,'DADOS BRUTOS'!D$3:D$500)+IF($C12="",0,SUMIF('DADOS BRUTOS'!$A$3:$A$500,$C12,'DADOS BRUTOS'!D$3:D$500)))</f>
        <v/>
      </c>
      <c r="CE12" s="122">
        <f>IF(OR(CE$4="",$B12=""),0,SUMIF('DADOS BRUTOS'!$A$3:$A$500,$B12,'DADOS BRUTOS'!E$3:E$500)+IF($C12="",0,SUMIF('DADOS BRUTOS'!$A$3:$A$500,$C12,'DADOS BRUTOS'!E$3:E$500)))</f>
        <v/>
      </c>
      <c r="CF12" s="122">
        <f>IF(OR(CF$4="",$B12=""),0,SUMIF('DADOS BRUTOS'!$A$3:$A$500,$B12,'DADOS BRUTOS'!F$3:F$500)+IF($C12="",0,SUMIF('DADOS BRUTOS'!$A$3:$A$500,$C12,'DADOS BRUTOS'!F$3:F$500)))</f>
        <v/>
      </c>
      <c r="CG12" s="122">
        <f>IF(OR(CG$4="",$B12=""),0,SUMIF('DADOS BRUTOS'!$A$3:$A$500,$B12,'DADOS BRUTOS'!G$3:G$500)+IF($C12="",0,SUMIF('DADOS BRUTOS'!$A$3:$A$500,$C12,'DADOS BRUTOS'!G$3:G$500)))</f>
        <v/>
      </c>
      <c r="CH12" s="122">
        <f>IF(OR(CH$4="",$B12=""),0,SUMIF('DADOS BRUTOS'!$A$3:$A$500,$B12,'DADOS BRUTOS'!H$3:H$500)+IF($C12="",0,SUMIF('DADOS BRUTOS'!$A$3:$A$500,$C12,'DADOS BRUTOS'!H$3:H$500)))</f>
        <v/>
      </c>
      <c r="CI12" s="122">
        <f>IF(OR(CI$4="",$B12=""),0,SUMIF('DADOS BRUTOS'!$A$3:$A$500,$B12,'DADOS BRUTOS'!I$3:I$500)+IF($C12="",0,SUMIF('DADOS BRUTOS'!$A$3:$A$500,$C12,'DADOS BRUTOS'!I$3:I$500)))</f>
        <v/>
      </c>
      <c r="CJ12" s="122">
        <f>IF(OR(CJ$4="",$B12=""),0,SUMIF('DADOS BRUTOS'!$A$3:$A$500,$B12,'DADOS BRUTOS'!J$3:J$500)+IF($C12="",0,SUMIF('DADOS BRUTOS'!$A$3:$A$500,$C12,'DADOS BRUTOS'!J$3:J$500)))</f>
        <v/>
      </c>
      <c r="CK12" s="122">
        <f>IF(OR(CK$4="",$B12=""),0,SUMIF('DADOS BRUTOS'!$A$3:$A$500,$B12,'DADOS BRUTOS'!K$3:K$500)+IF($C12="",0,SUMIF('DADOS BRUTOS'!$A$3:$A$500,$C12,'DADOS BRUTOS'!K$3:K$500)))</f>
        <v/>
      </c>
      <c r="CL12" s="122">
        <f>IF(OR(CL$4="",$B12=""),0,SUMIF('DADOS BRUTOS'!$A$3:$A$500,$B12,'DADOS BRUTOS'!L$3:L$500)+IF($C12="",0,SUMIF('DADOS BRUTOS'!$A$3:$A$500,$C12,'DADOS BRUTOS'!L$3:L$500)))</f>
        <v/>
      </c>
      <c r="CM12" s="122">
        <f>IF(OR(CM$4="",$B12=""),0,SUMIF('DADOS BRUTOS'!$A$3:$A$500,$B12,'DADOS BRUTOS'!M$3:M$500)+IF($C12="",0,SUMIF('DADOS BRUTOS'!$A$3:$A$500,$C12,'DADOS BRUTOS'!M$3:M$500)))</f>
        <v/>
      </c>
      <c r="CN12" s="122">
        <f>IF(OR(CN$4="",$B12=""),0,SUMIF('DADOS BRUTOS'!$A$3:$A$500,$B12,'DADOS BRUTOS'!N$3:N$500)+IF($C12="",0,SUMIF('DADOS BRUTOS'!$A$3:$A$500,$C12,'DADOS BRUTOS'!N$3:N$500)))</f>
        <v/>
      </c>
      <c r="CO12" s="122">
        <f>IF(OR(CO$4="",$B12=""),0,SUMIF('DADOS BRUTOS'!$A$3:$A$500,$B12,'DADOS BRUTOS'!O$3:O$500)+IF($C12="",0,SUMIF('DADOS BRUTOS'!$A$3:$A$500,$C12,'DADOS BRUTOS'!O$3:O$500)))</f>
        <v/>
      </c>
      <c r="CP12" s="122">
        <f>IF(OR(CP$4="",$B12=""),0,SUMIF('DADOS BRUTOS'!$A$3:$A$500,$B12,'DADOS BRUTOS'!P$3:P$500)+IF($C12="",0,SUMIF('DADOS BRUTOS'!$A$3:$A$500,$C12,'DADOS BRUTOS'!P$3:P$500)))</f>
        <v/>
      </c>
      <c r="CQ12" s="122">
        <f>IF(OR(CQ$4="",$B12=""),0,SUMIF('DADOS BRUTOS'!$A$3:$A$500,$B12,'DADOS BRUTOS'!Q$3:Q$500)+IF($C12="",0,SUMIF('DADOS BRUTOS'!$A$3:$A$500,$C12,'DADOS BRUTOS'!Q$3:Q$500)))</f>
        <v/>
      </c>
      <c r="CR12" s="122">
        <f>IF(OR(CR$4="",$B12=""),0,SUMIF('DADOS BRUTOS'!$A$3:$A$500,$B12,'DADOS BRUTOS'!R$3:R$500)+IF($C12="",0,SUMIF('DADOS BRUTOS'!$A$3:$A$500,$C12,'DADOS BRUTOS'!R$3:R$500)))</f>
        <v/>
      </c>
      <c r="CS12" s="122">
        <f>IF(OR(CS$4="",$B12=""),0,SUMIF('DADOS BRUTOS'!$A$3:$A$500,$B12,'DADOS BRUTOS'!S$3:S$500)+IF($C12="",0,SUMIF('DADOS BRUTOS'!$A$3:$A$500,$C12,'DADOS BRUTOS'!S$3:S$500)))</f>
        <v/>
      </c>
      <c r="CT12" s="122">
        <f>IF(OR(CT$4="",$B12=""),0,SUMIF('DADOS BRUTOS'!$A$3:$A$500,$B12,'DADOS BRUTOS'!T$3:T$500)+IF($C12="",0,SUMIF('DADOS BRUTOS'!$A$3:$A$500,$C12,'DADOS BRUTOS'!T$3:T$500)))</f>
        <v/>
      </c>
      <c r="CU12" s="122">
        <f>IF(OR(CU$4="",$B12=""),0,SUMIF('DADOS BRUTOS'!$A$3:$A$500,$B12,'DADOS BRUTOS'!U$3:U$500)+IF($C12="",0,SUMIF('DADOS BRUTOS'!$A$3:$A$500,$C12,'DADOS BRUTOS'!U$3:U$500)))</f>
        <v/>
      </c>
      <c r="CV12" s="122">
        <f>IF(OR(CV$4="",$B12=""),0,SUMIF('DADOS BRUTOS'!$A$3:$A$500,$B12,'DADOS BRUTOS'!V$3:V$500)+IF($C12="",0,SUMIF('DADOS BRUTOS'!$A$3:$A$500,$C12,'DADOS BRUTOS'!V$3:V$500)))</f>
        <v/>
      </c>
      <c r="CW12" s="122">
        <f>IF(OR(CW$4="",$B12=""),0,SUMIF('DADOS BRUTOS'!$A$3:$A$500,$B12,'DADOS BRUTOS'!W$3:W$500)+IF($C12="",0,SUMIF('DADOS BRUTOS'!$A$3:$A$500,$C12,'DADOS BRUTOS'!W$3:W$500)))</f>
        <v/>
      </c>
      <c r="CX12" s="122">
        <f>IF(OR(CX$4="",$B12=""),0,SUMIF('DADOS BRUTOS'!$A$3:$A$500,$B12,'DADOS BRUTOS'!X$3:X$500)+IF($C12="",0,SUMIF('DADOS BRUTOS'!$A$3:$A$500,$C12,'DADOS BRUTOS'!X$3:X$500)))</f>
        <v/>
      </c>
      <c r="CY12" s="122">
        <f>IF(OR(CY$4="",$B12=""),0,SUMIF('DADOS BRUTOS'!$A$3:$A$500,$B12,'DADOS BRUTOS'!Y$3:Y$500)+IF($C12="",0,SUMIF('DADOS BRUTOS'!$A$3:$A$500,$C12,'DADOS BRUTOS'!Y$3:Y$500)))</f>
        <v/>
      </c>
      <c r="CZ12" s="122">
        <f>IF(OR(CZ$4="",$B12=""),0,SUMIF('DADOS BRUTOS'!$A$3:$A$500,$B12,'DADOS BRUTOS'!Z$3:Z$500)+IF($C12="",0,SUMIF('DADOS BRUTOS'!$A$3:$A$500,$C12,'DADOS BRUTOS'!Z$3:Z$500)))</f>
        <v/>
      </c>
      <c r="DA12" s="122">
        <f>IF(OR(DA$4="",$B12=""),0,SUMIF('DADOS BRUTOS'!$A$3:$A$500,$B12,'DADOS BRUTOS'!AA$3:AA$500)+IF($C12="",0,SUMIF('DADOS BRUTOS'!$A$3:$A$500,$C12,'DADOS BRUTOS'!AA$3:AA$500)))</f>
        <v/>
      </c>
      <c r="DB12" s="122">
        <f>IF(OR(DB$4="",$B12=""),0,SUMIF('DADOS BRUTOS'!$A$3:$A$500,$B12,'DADOS BRUTOS'!AB$3:AB$500)+IF($C12="",0,SUMIF('DADOS BRUTOS'!$A$3:$A$500,$C12,'DADOS BRUTOS'!AB$3:AB$500)))</f>
        <v/>
      </c>
      <c r="DC12" s="122">
        <f>IF(OR(DC$4="",$B12=""),0,SUMIF('DADOS BRUTOS'!$A$3:$A$500,$B12,'DADOS BRUTOS'!AC$3:AC$500)+IF($C12="",0,SUMIF('DADOS BRUTOS'!$A$3:$A$500,$C12,'DADOS BRUTOS'!AC$3:AC$500)))</f>
        <v/>
      </c>
      <c r="DD12" s="122">
        <f>IF(OR(DD$4="",$B12=""),0,SUMIF('DADOS BRUTOS'!$A$3:$A$500,$B12,'DADOS BRUTOS'!AD$3:AD$500)+IF($C12="",0,SUMIF('DADOS BRUTOS'!$A$3:$A$500,$C12,'DADOS BRUTOS'!AD$3:AD$500)))</f>
        <v/>
      </c>
      <c r="DE12" s="122">
        <f>IF(OR(DE$4="",$B12=""),0,SUMIF('DADOS BRUTOS'!$A$3:$A$500,$B12,'DADOS BRUTOS'!AE$3:AE$500)+IF($C12="",0,SUMIF('DADOS BRUTOS'!$A$3:$A$500,$C12,'DADOS BRUTOS'!AE$3:AE$500)))</f>
        <v/>
      </c>
      <c r="DF12" s="122">
        <f>IF(OR(DF$4="",$B12=""),0,SUMIF('DADOS BRUTOS'!$A$3:$A$500,$B12,'DADOS BRUTOS'!AF$3:AF$500)+IF($C12="",0,SUMIF('DADOS BRUTOS'!$A$3:$A$500,$C12,'DADOS BRUTOS'!AF$3:AF$500)))</f>
        <v/>
      </c>
      <c r="DG12" s="122">
        <f>IF(OR(DG$4="",$B12=""),0,SUMIF('DADOS BRUTOS'!$A$3:$A$500,$B12,'DADOS BRUTOS'!AG$3:AG$500)+IF($C12="",0,SUMIF('DADOS BRUTOS'!$A$3:$A$500,$C12,'DADOS BRUTOS'!AG$3:AG$500)))</f>
        <v/>
      </c>
      <c r="DH12" s="122">
        <f>IF(OR(DH$4="",$B12=""),0,SUMIF('DADOS BRUTOS'!$A$3:$A$500,$B12,'DADOS BRUTOS'!AH$3:AH$500)+IF($C12="",0,SUMIF('DADOS BRUTOS'!$A$3:$A$500,$C12,'DADOS BRUTOS'!AH$3:AH$500)))</f>
        <v/>
      </c>
      <c r="DI12" s="122">
        <f>IF(OR(DI$4="",$B12=""),0,SUMIF('DADOS BRUTOS'!$A$3:$A$500,$B12,'DADOS BRUTOS'!AI$3:AI$500)+IF($C12="",0,SUMIF('DADOS BRUTOS'!$A$3:$A$500,$C12,'DADOS BRUTOS'!AI$3:AI$500)))</f>
        <v/>
      </c>
      <c r="DJ12" s="122">
        <f>IF(OR(DJ$4="",$B12=""),0,SUMIF('DADOS BRUTOS'!$A$3:$A$500,$B12,'DADOS BRUTOS'!AJ$3:AJ$500)+IF($C12="",0,SUMIF('DADOS BRUTOS'!$A$3:$A$500,$C12,'DADOS BRUTOS'!AJ$3:AJ$500)))</f>
        <v/>
      </c>
      <c r="DK12" s="122">
        <f>IF(OR(DK$4="",$B12=""),0,SUMIF('DADOS BRUTOS'!$A$3:$A$500,$B12,'DADOS BRUTOS'!AK$3:AK$500)+IF($C12="",0,SUMIF('DADOS BRUTOS'!$A$3:$A$500,$C12,'DADOS BRUTOS'!AK$3:AK$500)))</f>
        <v/>
      </c>
      <c r="DL12" s="122">
        <f>IF(OR(DL$4="",$B12=""),0,SUMIF('DADOS BRUTOS'!$A$3:$A$500,$B12,'DADOS BRUTOS'!AL$3:AL$500)+IF($C12="",0,SUMIF('DADOS BRUTOS'!$A$3:$A$500,$C12,'DADOS BRUTOS'!AL$3:AL$500)))</f>
        <v/>
      </c>
      <c r="DM12" s="122">
        <f>IF(OR(DM$4="",$B12=""),0,SUMIF('DADOS BRUTOS'!$A$3:$A$500,$B12,'DADOS BRUTOS'!AM$3:AM$500)+IF($C12="",0,SUMIF('DADOS BRUTOS'!$A$3:$A$500,$C12,'DADOS BRUTOS'!AM$3:AM$500)))</f>
        <v/>
      </c>
      <c r="DN12" s="122">
        <f>IF(OR(DN$4="",$B12=""),0,SUMIF('DADOS BRUTOS'!$A$3:$A$500,$B12,'DADOS BRUTOS'!AN$3:AN$500)+IF($C12="",0,SUMIF('DADOS BRUTOS'!$A$3:$A$500,$C12,'DADOS BRUTOS'!AN$3:AN$500)))</f>
        <v/>
      </c>
      <c r="DO12" s="122">
        <f>IF(OR(DO$4="",$B12=""),0,SUMIF('DADOS BRUTOS'!$A$3:$A$500,$B12,'DADOS BRUTOS'!AO$3:AO$500)+IF($C12="",0,SUMIF('DADOS BRUTOS'!$A$3:$A$500,$C12,'DADOS BRUTOS'!AO$3:AO$500)))</f>
        <v/>
      </c>
      <c r="DP12" s="122">
        <f>IF(OR(DP$4="",$B12=""),0,SUMIF('DADOS BRUTOS'!$A$3:$A$500,$B12,'DADOS BRUTOS'!AP$3:AP$500)+IF($C12="",0,SUMIF('DADOS BRUTOS'!$A$3:$A$500,$C12,'DADOS BRUTOS'!AP$3:AP$500)))</f>
        <v/>
      </c>
      <c r="DQ12" s="122">
        <f>IF(OR(DQ$4="",$B12=""),0,SUMIF('DADOS BRUTOS'!$A$3:$A$500,$B12,'DADOS BRUTOS'!AQ$3:AQ$500)+IF($C12="",0,SUMIF('DADOS BRUTOS'!$A$3:$A$500,$C12,'DADOS BRUTOS'!AQ$3:AQ$500)))</f>
        <v/>
      </c>
      <c r="DR12" s="122">
        <f>IF(OR(DR$4="",$B12=""),0,SUMIF('DADOS BRUTOS'!$A$3:$A$500,$B12,'DADOS BRUTOS'!AR$3:AR$500)+IF($C12="",0,SUMIF('DADOS BRUTOS'!$A$3:$A$500,$C12,'DADOS BRUTOS'!AR$3:AR$500)))</f>
        <v/>
      </c>
      <c r="DS12" s="122">
        <f>IF(OR(DS$4="",$B12=""),0,SUMIF('DADOS BRUTOS'!$A$3:$A$500,$B12,'DADOS BRUTOS'!AS$3:AS$500)+IF($C12="",0,SUMIF('DADOS BRUTOS'!$A$3:$A$500,$C12,'DADOS BRUTOS'!AS$3:AS$500)))</f>
        <v/>
      </c>
      <c r="DT12" s="122">
        <f>IF(OR(DT$4="",$B12=""),0,SUMIF('DADOS BRUTOS'!$A$3:$A$500,$B12,'DADOS BRUTOS'!AT$3:AT$500)+IF($C12="",0,SUMIF('DADOS BRUTOS'!$A$3:$A$500,$C12,'DADOS BRUTOS'!AT$3:AT$500)))</f>
        <v/>
      </c>
      <c r="DU12" s="122">
        <f>IF(OR(DU$4="",$B12=""),0,SUMIF('DADOS BRUTOS'!$A$3:$A$500,$B12,'DADOS BRUTOS'!AU$3:AU$500)+IF($C12="",0,SUMIF('DADOS BRUTOS'!$A$3:$A$500,$C12,'DADOS BRUTOS'!AU$3:AU$500)))</f>
        <v/>
      </c>
      <c r="DV12" s="122">
        <f>IF(OR(DV$4="",$B12=""),0,SUMIF('DADOS BRUTOS'!$A$3:$A$500,$B12,'DADOS BRUTOS'!AV$3:AV$500)+IF($C12="",0,SUMIF('DADOS BRUTOS'!$A$3:$A$500,$C12,'DADOS BRUTOS'!AV$3:AV$500)))</f>
        <v/>
      </c>
      <c r="DW12" s="122">
        <f>IF(OR(DW$4="",$B12=""),0,SUMIF('DADOS BRUTOS'!$A$3:$A$500,$B12,'DADOS BRUTOS'!AW$3:AW$500)+IF($C12="",0,SUMIF('DADOS BRUTOS'!$A$3:$A$500,$C12,'DADOS BRUTOS'!AW$3:AW$500)))</f>
        <v/>
      </c>
      <c r="DX12" s="122">
        <f>IF(OR(DX$4="",$B12=""),0,SUMIF('DADOS BRUTOS'!$A$3:$A$500,$B12,'DADOS BRUTOS'!AX$3:AX$500)+IF($C12="",0,SUMIF('DADOS BRUTOS'!$A$3:$A$500,$C12,'DADOS BRUTOS'!AX$3:AX$500)))</f>
        <v/>
      </c>
      <c r="DY12" s="122">
        <f>IF(OR(DY$4="",$B12=""),0,SUMIF('DADOS BRUTOS'!$A$3:$A$500,$B12,'DADOS BRUTOS'!AY$3:AY$500)+IF($C12="",0,SUMIF('DADOS BRUTOS'!$A$3:$A$500,$C12,'DADOS BRUTOS'!AY$3:AY$500)))</f>
        <v/>
      </c>
      <c r="DZ12" s="122">
        <f>IF(OR(DZ$4="",$B12=""),0,SUMIF('DADOS BRUTOS'!$A$3:$A$500,$B12,'DADOS BRUTOS'!AZ$3:AZ$500)+IF($C12="",0,SUMIF('DADOS BRUTOS'!$A$3:$A$500,$C12,'DADOS BRUTOS'!AZ$3:AZ$500)))</f>
        <v/>
      </c>
      <c r="EA12" s="122">
        <f>IF(OR(EA$4="",$B12=""),0,SUMIF('DADOS BRUTOS'!$A$3:$A$500,$B12,'DADOS BRUTOS'!BA$3:BA$500)+IF($C12="",0,SUMIF('DADOS BRUTOS'!$A$3:$A$500,$C12,'DADOS BRUTOS'!BA$3:BA$500)))</f>
        <v/>
      </c>
      <c r="EB12" s="122">
        <f>IF(OR(EB$4="",$B12=""),0,SUMIF('DADOS BRUTOS'!$A$3:$A$500,$B12,'DADOS BRUTOS'!BB$3:BB$500)+IF($C12="",0,SUMIF('DADOS BRUTOS'!$A$3:$A$500,$C12,'DADOS BRUTOS'!BB$3:BB$500)))</f>
        <v/>
      </c>
      <c r="EC12" s="122">
        <f>IF(OR(EC$4="",$B12=""),0,SUMIF('DADOS BRUTOS'!$A$3:$A$500,$B12,'DADOS BRUTOS'!BC$3:BC$500)+IF($C12="",0,SUMIF('DADOS BRUTOS'!$A$3:$A$500,$C12,'DADOS BRUTOS'!BC$3:BC$500)))</f>
        <v/>
      </c>
      <c r="ED12" s="122">
        <f>IF(OR(ED$4="",$B12=""),0,SUMIF('DADOS BRUTOS'!$A$3:$A$500,$B12,'DADOS BRUTOS'!BD$3:BD$500)+IF($C12="",0,SUMIF('DADOS BRUTOS'!$A$3:$A$500,$C12,'DADOS BRUTOS'!BD$3:BD$500)))</f>
        <v/>
      </c>
      <c r="EE12" s="122">
        <f>IF(OR(EE$4="",$B12=""),0,SUMIF('DADOS BRUTOS'!$A$3:$A$500,$B12,'DADOS BRUTOS'!BE$3:BE$500)+IF($C12="",0,SUMIF('DADOS BRUTOS'!$A$3:$A$500,$C12,'DADOS BRUTOS'!BE$3:BE$500)))</f>
        <v/>
      </c>
      <c r="EF12" s="122">
        <f>IF(OR(EF$4="",$B12=""),0,SUMIF('DADOS BRUTOS'!$A$3:$A$500,$B12,'DADOS BRUTOS'!BF$3:BF$500)+IF($C12="",0,SUMIF('DADOS BRUTOS'!$A$3:$A$500,$C12,'DADOS BRUTOS'!BF$3:BF$500)))</f>
        <v/>
      </c>
      <c r="EG12" s="122">
        <f>IF(OR(EG$4="",$B12=""),0,SUMIF('DADOS BRUTOS'!$A$3:$A$500,$B12,'DADOS BRUTOS'!BG$3:BG$500)+IF($C12="",0,SUMIF('DADOS BRUTOS'!$A$3:$A$500,$C12,'DADOS BRUTOS'!BG$3:BG$500)))</f>
        <v/>
      </c>
      <c r="EH12" s="122">
        <f>IF(OR(EH$4="",$B12=""),0,SUMIF('DADOS BRUTOS'!$A$3:$A$500,$B12,'DADOS BRUTOS'!BH$3:BH$500)+IF($C12="",0,SUMIF('DADOS BRUTOS'!$A$3:$A$500,$C12,'DADOS BRUTOS'!BH$3:BH$500)))</f>
        <v/>
      </c>
      <c r="EI12" s="122">
        <f>IF(OR(EI$4="",$B12=""),0,SUMIF('DADOS BRUTOS'!$A$3:$A$500,$B12,'DADOS BRUTOS'!BI$3:BI$500)+IF($C12="",0,SUMIF('DADOS BRUTOS'!$A$3:$A$500,$C12,'DADOS BRUTOS'!BI$3:BI$500)))</f>
        <v/>
      </c>
      <c r="EJ12" s="122">
        <f>IF(OR(EJ$4="",$B12=""),0,SUMIF('DADOS BRUTOS'!$A$3:$A$500,$B12,'DADOS BRUTOS'!BJ$3:BJ$500)+IF($C12="",0,SUMIF('DADOS BRUTOS'!$A$3:$A$500,$C12,'DADOS BRUTOS'!BJ$3:BJ$500)))</f>
        <v/>
      </c>
      <c r="EK12" s="122">
        <f>IF(OR(EK$4="",$B12=""),0,SUMIF('DADOS BRUTOS'!$A$3:$A$500,$B12,'DADOS BRUTOS'!BK$3:BK$500)+IF($C12="",0,SUMIF('DADOS BRUTOS'!$A$3:$A$500,$C12,'DADOS BRUTOS'!BK$3:BK$500)))</f>
        <v/>
      </c>
      <c r="EL12" s="122">
        <f>IF(OR(EL$4="",$B12=""),0,SUMIF('DADOS BRUTOS'!$A$3:$A$500,$B12,'DADOS BRUTOS'!BL$3:BL$500)+IF($C12="",0,SUMIF('DADOS BRUTOS'!$A$3:$A$500,$C12,'DADOS BRUTOS'!BL$3:BL$500)))</f>
        <v/>
      </c>
      <c r="EM12" s="122">
        <f>IF(OR(EM$4="",$B12=""),0,SUMIF('DADOS BRUTOS'!$A$3:$A$500,$B12,'DADOS BRUTOS'!BM$3:BM$500)+IF($C12="",0,SUMIF('DADOS BRUTOS'!$A$3:$A$500,$C12,'DADOS BRUTOS'!BM$3:BM$500)))</f>
        <v/>
      </c>
      <c r="EN12" s="122">
        <f>IF(OR(EN$4="",$B12=""),0,SUMIF('DADOS BRUTOS'!$A$3:$A$500,$B12,'DADOS BRUTOS'!BN$3:BN$500)+IF($C12="",0,SUMIF('DADOS BRUTOS'!$A$3:$A$500,$C12,'DADOS BRUTOS'!BN$3:BN$500)))</f>
        <v/>
      </c>
      <c r="EO12" s="122">
        <f>IF(OR(EO$4="",$B12=""),0,SUMIF('DADOS BRUTOS'!$A$3:$A$500,$B12,'DADOS BRUTOS'!BO$3:BO$500)+IF($C12="",0,SUMIF('DADOS BRUTOS'!$A$3:$A$500,$C12,'DADOS BRUTOS'!BO$3:BO$500)))</f>
        <v/>
      </c>
      <c r="EP12" s="122">
        <f>IF(OR(EP$4="",$B12=""),0,SUMIF('DADOS BRUTOS'!$A$3:$A$500,$B12,'DADOS BRUTOS'!BP$3:BP$500)+IF($C12="",0,SUMIF('DADOS BRUTOS'!$A$3:$A$500,$C12,'DADOS BRUTOS'!BP$3:BP$500)))</f>
        <v/>
      </c>
      <c r="EQ12" s="122">
        <f>IF(OR(EQ$4="",$B12=""),0,SUMIF('DADOS BRUTOS'!$A$3:$A$500,$B12,'DADOS BRUTOS'!BQ$3:BQ$500)+IF($C12="",0,SUMIF('DADOS BRUTOS'!$A$3:$A$500,$C12,'DADOS BRUTOS'!BQ$3:BQ$500)))</f>
        <v/>
      </c>
      <c r="ER12" s="122">
        <f>IF(OR(ER$4="",$B12=""),0,SUMIF('DADOS BRUTOS'!$A$3:$A$500,$B12,'DADOS BRUTOS'!BR$3:BR$500)+IF($C12="",0,SUMIF('DADOS BRUTOS'!$A$3:$A$500,$C12,'DADOS BRUTOS'!BR$3:BR$500)))</f>
        <v/>
      </c>
      <c r="ES12" s="122">
        <f>IF(OR(ES$4="",$B12=""),0,SUMIF('DADOS BRUTOS'!$A$3:$A$500,$B12,'DADOS BRUTOS'!BS$3:BS$500)+IF($C12="",0,SUMIF('DADOS BRUTOS'!$A$3:$A$500,$C12,'DADOS BRUTOS'!BS$3:BS$500)))</f>
        <v/>
      </c>
      <c r="ET12" s="122">
        <f>IF(OR(ET$4="",$B12=""),0,SUMIF('DADOS BRUTOS'!$A$3:$A$500,$B12,'DADOS BRUTOS'!BT$3:BT$500)+IF($C12="",0,SUMIF('DADOS BRUTOS'!$A$3:$A$500,$C12,'DADOS BRUTOS'!BT$3:BT$500)))</f>
        <v/>
      </c>
      <c r="EU12" s="122">
        <f>IF(OR(EU$4="",$B12=""),0,SUMIF('DADOS BRUTOS'!$A$3:$A$500,$B12,'DADOS BRUTOS'!BU$3:BU$500)+IF($C12="",0,SUMIF('DADOS BRUTOS'!$A$3:$A$500,$C12,'DADOS BRUTOS'!BU$3:BU$500)))</f>
        <v/>
      </c>
      <c r="EV12" s="122">
        <f>IF(OR(EV$4="",$B12=""),0,SUMIF('DADOS BRUTOS'!$A$3:$A$500,$B12,'DADOS BRUTOS'!BV$3:BV$500)+IF($C12="",0,SUMIF('DADOS BRUTOS'!$A$3:$A$500,$C12,'DADOS BRUTOS'!BV$3:BV$500)))</f>
        <v/>
      </c>
      <c r="EW12" s="122">
        <f>IF(OR(EW$4="",$B12=""),0,SUMIF('DADOS BRUTOS'!$A$3:$A$500,$B12,'DADOS BRUTOS'!BW$3:BW$500)+IF($C12="",0,SUMIF('DADOS BRUTOS'!$A$3:$A$500,$C12,'DADOS BRUTOS'!BW$3:BW$500)))</f>
        <v/>
      </c>
      <c r="EX12" s="122">
        <f>IF(OR(EX$4="",$B12=""),0,SUMIF('DADOS BRUTOS'!$A$3:$A$500,$B12,'DADOS BRUTOS'!BX$3:BX$500)+IF($C12="",0,SUMIF('DADOS BRUTOS'!$A$3:$A$500,$C12,'DADOS BRUTOS'!BX$3:BX$500)))</f>
        <v/>
      </c>
      <c r="EY12" s="122">
        <f>IF(OR(EY$4="",$B12=""),0,SUMIF('DADOS BRUTOS'!$A$3:$A$500,$B12,'DADOS BRUTOS'!BY$3:BY$500)+IF($C12="",0,SUMIF('DADOS BRUTOS'!$A$3:$A$500,$C12,'DADOS BRUTOS'!BY$3:BY$500)))</f>
        <v/>
      </c>
      <c r="EZ12" s="122">
        <f>IF(OR(EZ$4="",$B12=""),0,SUMIF('DADOS BRUTOS'!$A$3:$A$500,$B12,'DADOS BRUTOS'!BZ$3:BZ$500)+IF($C12="",0,SUMIF('DADOS BRUTOS'!$A$3:$A$500,$C12,'DADOS BRUTOS'!BZ$3:BZ$500)))</f>
        <v/>
      </c>
      <c r="FA12" s="122">
        <f>IF(OR(FA$4="",$B12=""),0,SUMIF('DADOS BRUTOS'!$A$3:$A$500,$B12,'DADOS BRUTOS'!CA$3:CA$500)+IF($C12="",0,SUMIF('DADOS BRUTOS'!$A$3:$A$500,$C12,'DADOS BRUTOS'!CA$3:CA$500)))</f>
        <v/>
      </c>
      <c r="FB12" s="122">
        <f>IF(OR(FB$4="",$B12=""),0,SUMIF('DADOS BRUTOS'!$A$3:$A$500,$B12,'DADOS BRUTOS'!CB$3:CB$500)+IF($C12="",0,SUMIF('DADOS BRUTOS'!$A$3:$A$500,$C12,'DADOS BRUTOS'!CB$3:CB$500)))</f>
        <v/>
      </c>
      <c r="FC12" s="122">
        <f>IF(OR(FC$4="",$B12=""),0,SUMIF('DADOS BRUTOS'!$A$3:$A$500,$B12,'DADOS BRUTOS'!CC$3:CC$500)+IF($C12="",0,SUMIF('DADOS BRUTOS'!$A$3:$A$500,$C12,'DADOS BRUTOS'!CC$3:CC$500)))</f>
        <v/>
      </c>
      <c r="FD12" s="122">
        <f>IF(OR(FD$4="",$B12=""),0,SUMIF('DADOS BRUTOS'!$A$3:$A$500,$B12,'DADOS BRUTOS'!CD$3:CD$500)+IF($C12="",0,SUMIF('DADOS BRUTOS'!$A$3:$A$500,$C12,'DADOS BRUTOS'!CD$3:CD$500)))</f>
        <v/>
      </c>
      <c r="FE12" s="122">
        <f>IF(OR(FE$4="",$B12=""),0,SUMIF('DADOS BRUTOS'!$A$3:$A$500,$B12,'DADOS BRUTOS'!CE$3:CE$500)+IF($C12="",0,SUMIF('DADOS BRUTOS'!$A$3:$A$500,$C12,'DADOS BRUTOS'!CE$3:CE$500)))</f>
        <v/>
      </c>
      <c r="FF12" s="122">
        <f>IF(OR(FF$4="",$B12=""),0,SUMIF('DADOS BRUTOS'!$A$3:$A$500,$B12,'DADOS BRUTOS'!CF$3:CF$500)+IF($C12="",0,SUMIF('DADOS BRUTOS'!$A$3:$A$500,$C12,'DADOS BRUTOS'!CF$3:CF$500)))</f>
        <v/>
      </c>
      <c r="FG12" s="122">
        <f>IF(OR(FG$4="",$B12=""),0,SUMIF('DADOS BRUTOS'!$A$3:$A$500,$B12,'DADOS BRUTOS'!CG$3:CG$500)+IF($C12="",0,SUMIF('DADOS BRUTOS'!$A$3:$A$500,$C12,'DADOS BRUTOS'!CG$3:CG$500)))</f>
        <v/>
      </c>
      <c r="FH12" s="122">
        <f>IF(OR(FH$4="",$B12=""),0,SUMIF('DADOS BRUTOS'!$A$3:$A$500,$B12,'DADOS BRUTOS'!CH$3:CH$500)+IF($C12="",0,SUMIF('DADOS BRUTOS'!$A$3:$A$500,$C12,'DADOS BRUTOS'!CH$3:CH$500)))</f>
        <v/>
      </c>
      <c r="FI12" s="122">
        <f>IF(OR(FI$4="",$B12=""),0,SUMIF('DADOS BRUTOS'!$A$3:$A$500,$B12,'DADOS BRUTOS'!CI$3:CI$500)+IF($C12="",0,SUMIF('DADOS BRUTOS'!$A$3:$A$500,$C12,'DADOS BRUTOS'!CI$3:CI$500)))</f>
        <v/>
      </c>
      <c r="FJ12" s="122">
        <f>IF(OR(FJ$4="",$B12=""),0,SUMIF('DADOS BRUTOS'!$A$3:$A$500,$B12,'DADOS BRUTOS'!CJ$3:CJ$500)+IF($C12="",0,SUMIF('DADOS BRUTOS'!$A$3:$A$500,$C12,'DADOS BRUTOS'!CJ$3:CJ$500)))</f>
        <v/>
      </c>
      <c r="FK12" s="122">
        <f>IF(OR(FK$4="",$B12=""),0,SUMIF('DADOS BRUTOS'!$A$3:$A$500,$B12,'DADOS BRUTOS'!CK$3:CK$500)+IF($C12="",0,SUMIF('DADOS BRUTOS'!$A$3:$A$500,$C12,'DADOS BRUTOS'!CK$3:CK$500)))</f>
        <v/>
      </c>
      <c r="FL12" s="122">
        <f>IF(OR(FL$4="",$B12=""),0,SUMIF('DADOS BRUTOS'!$A$3:$A$500,$B12,'DADOS BRUTOS'!CL$3:CL$500)+IF($C12="",0,SUMIF('DADOS BRUTOS'!$A$3:$A$500,$C12,'DADOS BRUTOS'!CL$3:CL$500)))</f>
        <v/>
      </c>
      <c r="FM12" s="122">
        <f>IF(OR(FM$4="",$B12=""),0,SUMIF('DADOS BRUTOS'!$A$3:$A$500,$B12,'DADOS BRUTOS'!CM$3:CM$500)+IF($C12="",0,SUMIF('DADOS BRUTOS'!$A$3:$A$500,$C12,'DADOS BRUTOS'!CM$3:CM$500)))</f>
        <v/>
      </c>
      <c r="FN12" s="122">
        <f>IF(OR(FN$4="",$B12=""),0,SUMIF('DADOS BRUTOS'!$A$3:$A$500,$B12,'DADOS BRUTOS'!CN$3:CN$500)+IF($C12="",0,SUMIF('DADOS BRUTOS'!$A$3:$A$500,$C12,'DADOS BRUTOS'!CN$3:CN$500)))</f>
        <v/>
      </c>
      <c r="FO12" s="122">
        <f>IF(OR(FO$4="",$B12=""),0,SUMIF('DADOS BRUTOS'!$A$3:$A$500,$B12,'DADOS BRUTOS'!CO$3:CO$500)+IF($C12="",0,SUMIF('DADOS BRUTOS'!$A$3:$A$500,$C12,'DADOS BRUTOS'!CO$3:CO$500)))</f>
        <v/>
      </c>
      <c r="FP12" s="122">
        <f>IF(OR(FP$4="",$B12=""),0,SUMIF('DADOS BRUTOS'!$A$3:$A$500,$B12,'DADOS BRUTOS'!CP$3:CP$500)+IF($C12="",0,SUMIF('DADOS BRUTOS'!$A$3:$A$500,$C12,'DADOS BRUTOS'!CP$3:CP$500)))</f>
        <v/>
      </c>
      <c r="FQ12" s="122">
        <f>IF(OR(FQ$4="",$B12=""),0,SUMIF('DADOS BRUTOS'!$A$3:$A$500,$B12,'DADOS BRUTOS'!CQ$3:CQ$500)+IF($C12="",0,SUMIF('DADOS BRUTOS'!$A$3:$A$500,$C12,'DADOS BRUTOS'!CQ$3:CQ$500)))</f>
        <v/>
      </c>
      <c r="FR12" s="122">
        <f>IF(OR(FR$4="",$B12=""),0,SUMIF('DADOS BRUTOS'!$A$3:$A$500,$B12,'DADOS BRUTOS'!CR$3:CR$500)+IF($C12="",0,SUMIF('DADOS BRUTOS'!$A$3:$A$500,$C12,'DADOS BRUTOS'!CR$3:CR$500)))</f>
        <v/>
      </c>
      <c r="FS12" s="122">
        <f>IF(OR(FS$4="",$B12=""),0,SUMIF('DADOS BRUTOS'!$A$3:$A$500,$B12,'DADOS BRUTOS'!CS$3:CS$500)+IF($C12="",0,SUMIF('DADOS BRUTOS'!$A$3:$A$500,$C12,'DADOS BRUTOS'!CS$3:CS$500)))</f>
        <v/>
      </c>
      <c r="FT12" s="122">
        <f>IF(OR(FT$4="",$B12=""),0,SUMIF('DADOS BRUTOS'!$A$3:$A$500,$B12,'DADOS BRUTOS'!CT$3:CT$500)+IF($C12="",0,SUMIF('DADOS BRUTOS'!$A$3:$A$500,$C12,'DADOS BRUTOS'!CT$3:CT$500)))</f>
        <v/>
      </c>
      <c r="FU12" s="122">
        <f>IF(OR(FU$4="",$B12=""),0,SUMIF('DADOS BRUTOS'!$A$3:$A$500,$B12,'DADOS BRUTOS'!CU$3:CU$500)+IF($C12="",0,SUMIF('DADOS BRUTOS'!$A$3:$A$500,$C12,'DADOS BRUTOS'!CU$3:CU$500)))</f>
        <v/>
      </c>
      <c r="FV12" s="122">
        <f>IF(OR(FV$4="",$B12=""),0,SUMIF('DADOS BRUTOS'!$A$3:$A$500,$B12,'DADOS BRUTOS'!CV$3:CV$500)+IF($C12="",0,SUMIF('DADOS BRUTOS'!$A$3:$A$500,$C12,'DADOS BRUTOS'!CV$3:CV$500)))</f>
        <v/>
      </c>
      <c r="FW12" s="122">
        <f>IF(OR(FW$4="",$B12=""),0,SUMIF('DADOS BRUTOS'!$A$3:$A$500,$B12,'DADOS BRUTOS'!CW$3:CW$500)+IF($C12="",0,SUMIF('DADOS BRUTOS'!$A$3:$A$500,$C12,'DADOS BRUTOS'!CW$3:CW$500)))</f>
        <v/>
      </c>
      <c r="FX12" s="122">
        <f>IF(OR(FX$4="",$B12=""),0,SUMIF('DADOS BRUTOS'!$A$3:$A$500,$B12,'DADOS BRUTOS'!CX$3:CX$500)+IF($C12="",0,SUMIF('DADOS BRUTOS'!$A$3:$A$500,$C12,'DADOS BRUTOS'!CX$3:CX$500)))</f>
        <v/>
      </c>
      <c r="FY12" s="122">
        <f>IF(OR(FY$4="",$B12=""),0,SUMIF('DADOS BRUTOS'!$A$3:$A$500,$B12,'DADOS BRUTOS'!CY$3:CY$500)+IF($C12="",0,SUMIF('DADOS BRUTOS'!$A$3:$A$500,$C12,'DADOS BRUTOS'!CY$3:CY$500)))</f>
        <v/>
      </c>
      <c r="FZ12" s="122">
        <f>IF(OR(FZ$4="",$B12=""),0,SUMIF('DADOS BRUTOS'!$A$3:$A$500,$B12,'DADOS BRUTOS'!CZ$3:CZ$500)+IF($C12="",0,SUMIF('DADOS BRUTOS'!$A$3:$A$500,$C12,'DADOS BRUTOS'!CZ$3:CZ$500)))</f>
        <v/>
      </c>
      <c r="GA12" s="122">
        <f>IF(OR(GA$4="",$B12=""),0,SUMIF('DADOS BRUTOS'!$A$3:$A$500,$B12,'DADOS BRUTOS'!DA$3:DA$500)+IF($C12="",0,SUMIF('DADOS BRUTOS'!$A$3:$A$500,$C12,'DADOS BRUTOS'!DA$3:DA$500)))</f>
        <v/>
      </c>
      <c r="GB12" s="122">
        <f>IF(OR(GB$4="",$B12=""),0,SUMIF('DADOS BRUTOS'!$A$3:$A$500,$B12,'DADOS BRUTOS'!DB$3:DB$500)+IF($C12="",0,SUMIF('DADOS BRUTOS'!$A$3:$A$500,$C12,'DADOS BRUTOS'!DB$3:DB$500)))</f>
        <v/>
      </c>
      <c r="GC12" s="122">
        <f>IF(OR(GC$4="",$B12=""),0,SUMIF('DADOS BRUTOS'!$A$3:$A$500,$B12,'DADOS BRUTOS'!DC$3:DC$500)+IF($C12="",0,SUMIF('DADOS BRUTOS'!$A$3:$A$500,$C12,'DADOS BRUTOS'!DC$3:DC$500)))</f>
        <v/>
      </c>
      <c r="GD12" s="122">
        <f>IF(OR(GD$4="",$B12=""),0,SUMIF('DADOS BRUTOS'!$A$3:$A$500,$B12,'DADOS BRUTOS'!DD$3:DD$500)+IF($C12="",0,SUMIF('DADOS BRUTOS'!$A$3:$A$500,$C12,'DADOS BRUTOS'!DD$3:DD$500)))</f>
        <v/>
      </c>
      <c r="GE12" s="122">
        <f>IF(OR(GE$4="",$B12=""),0,SUMIF('DADOS BRUTOS'!$A$3:$A$500,$B12,'DADOS BRUTOS'!DE$3:DE$500)+IF($C12="",0,SUMIF('DADOS BRUTOS'!$A$3:$A$500,$C12,'DADOS BRUTOS'!DE$3:DE$500)))</f>
        <v/>
      </c>
      <c r="GF12" s="122">
        <f>IF(OR(GF$4="",$B12=""),0,SUMIF('DADOS BRUTOS'!$A$3:$A$500,$B12,'DADOS BRUTOS'!DF$3:DF$500)+IF($C12="",0,SUMIF('DADOS BRUTOS'!$A$3:$A$500,$C12,'DADOS BRUTOS'!DF$3:DF$500)))</f>
        <v/>
      </c>
      <c r="GG12" s="122">
        <f>IF(OR(GG$4="",$B12=""),0,SUMIF('DADOS BRUTOS'!$A$3:$A$500,$B12,'DADOS BRUTOS'!DG$3:DG$500)+IF($C12="",0,SUMIF('DADOS BRUTOS'!$A$3:$A$500,$C12,'DADOS BRUTOS'!DG$3:DG$500)))</f>
        <v/>
      </c>
      <c r="GH12" s="122">
        <f>IF(OR(GH$4="",$B12=""),0,SUMIF('DADOS BRUTOS'!$A$3:$A$500,$B12,'DADOS BRUTOS'!DH$3:DH$500)+IF($C12="",0,SUMIF('DADOS BRUTOS'!$A$3:$A$500,$C12,'DADOS BRUTOS'!DH$3:DH$500)))</f>
        <v/>
      </c>
      <c r="GI12" s="122">
        <f>IF(OR(GI$4="",$B12=""),0,SUMIF('DADOS BRUTOS'!$A$3:$A$500,$B12,'DADOS BRUTOS'!DI$3:DI$500)+IF($C12="",0,SUMIF('DADOS BRUTOS'!$A$3:$A$500,$C12,'DADOS BRUTOS'!DI$3:DI$500)))</f>
        <v/>
      </c>
      <c r="GJ12" s="122">
        <f>IF(OR(GJ$4="",$B12=""),0,SUMIF('DADOS BRUTOS'!$A$3:$A$500,$B12,'DADOS BRUTOS'!DJ$3:DJ$500)+IF($C12="",0,SUMIF('DADOS BRUTOS'!$A$3:$A$500,$C12,'DADOS BRUTOS'!DJ$3:DJ$500)))</f>
        <v/>
      </c>
      <c r="GK12" s="122">
        <f>IF(OR(GK$4="",$B12=""),0,SUMIF('DADOS BRUTOS'!$A$3:$A$500,$B12,'DADOS BRUTOS'!DK$3:DK$500)+IF($C12="",0,SUMIF('DADOS BRUTOS'!$A$3:$A$500,$C12,'DADOS BRUTOS'!DK$3:DK$500)))</f>
        <v/>
      </c>
      <c r="GL12" s="122">
        <f>IF(OR(GL$4="",$B12=""),0,SUMIF('DADOS BRUTOS'!$A$3:$A$500,$B12,'DADOS BRUTOS'!DL$3:DL$500)+IF($C12="",0,SUMIF('DADOS BRUTOS'!$A$3:$A$500,$C12,'DADOS BRUTOS'!DL$3:DL$500)))</f>
        <v/>
      </c>
      <c r="GM12" s="122">
        <f>IF(OR(GM$4="",$B12=""),0,SUMIF('DADOS BRUTOS'!$A$3:$A$500,$B12,'DADOS BRUTOS'!DM$3:DM$500)+IF($C12="",0,SUMIF('DADOS BRUTOS'!$A$3:$A$500,$C12,'DADOS BRUTOS'!DM$3:DM$500)))</f>
        <v/>
      </c>
      <c r="GN12" s="122">
        <f>IF(OR(GN$4="",$B12=""),0,SUMIF('DADOS BRUTOS'!$A$3:$A$500,$B12,'DADOS BRUTOS'!DN$3:DN$500)+IF($C12="",0,SUMIF('DADOS BRUTOS'!$A$3:$A$500,$C12,'DADOS BRUTOS'!DN$3:DN$500)))</f>
        <v/>
      </c>
      <c r="GO12" s="122">
        <f>IF(OR(GO$4="",$B12=""),0,SUMIF('DADOS BRUTOS'!$A$3:$A$500,$B12,'DADOS BRUTOS'!DO$3:DO$500)+IF($C12="",0,SUMIF('DADOS BRUTOS'!$A$3:$A$500,$C12,'DADOS BRUTOS'!DO$3:DO$500)))</f>
        <v/>
      </c>
      <c r="GP12" s="122">
        <f>IF(OR(GP$4="",$B12=""),0,SUMIF('DADOS BRUTOS'!$A$3:$A$500,$B12,'DADOS BRUTOS'!DP$3:DP$500)+IF($C12="",0,SUMIF('DADOS BRUTOS'!$A$3:$A$500,$C12,'DADOS BRUTOS'!DP$3:DP$500)))</f>
        <v/>
      </c>
      <c r="GQ12" s="122">
        <f>IF(OR(GQ$4="",$B12=""),0,SUMIF('DADOS BRUTOS'!$A$3:$A$500,$B12,'DADOS BRUTOS'!DQ$3:DQ$500)+IF($C12="",0,SUMIF('DADOS BRUTOS'!$A$3:$A$500,$C12,'DADOS BRUTOS'!DQ$3:DQ$500)))</f>
        <v/>
      </c>
      <c r="GR12" s="122">
        <f>IF(OR(GR$4="",$B12=""),0,SUMIF('DADOS BRUTOS'!$A$3:$A$500,$B12,'DADOS BRUTOS'!DR$3:DR$500)+IF($C12="",0,SUMIF('DADOS BRUTOS'!$A$3:$A$500,$C12,'DADOS BRUTOS'!DR$3:DR$500)))</f>
        <v/>
      </c>
      <c r="GS12" s="122">
        <f>IF(OR(GS$4="",$B12=""),0,SUMIF('DADOS BRUTOS'!$A$3:$A$500,$B12,'DADOS BRUTOS'!DS$3:DS$500)+IF($C12="",0,SUMIF('DADOS BRUTOS'!$A$3:$A$500,$C12,'DADOS BRUTOS'!DS$3:DS$500)))</f>
        <v/>
      </c>
      <c r="GT12" s="122">
        <f>IF(OR(GT$4="",$B12=""),0,SUMIF('DADOS BRUTOS'!$A$3:$A$500,$B12,'DADOS BRUTOS'!DT$3:DT$500)+IF($C12="",0,SUMIF('DADOS BRUTOS'!$A$3:$A$500,$C12,'DADOS BRUTOS'!DT$3:DT$500)))</f>
        <v/>
      </c>
      <c r="GU12" s="122">
        <f>IF(OR(GU$4="",$B12=""),0,SUMIF('DADOS BRUTOS'!$A$3:$A$500,$B12,'DADOS BRUTOS'!DU$3:DU$500)+IF($C12="",0,SUMIF('DADOS BRUTOS'!$A$3:$A$500,$C12,'DADOS BRUTOS'!DU$3:DU$500)))</f>
        <v/>
      </c>
      <c r="GV12" s="122">
        <f>IF(OR(GV$4="",$B12=""),0,SUMIF('DADOS BRUTOS'!$A$3:$A$500,$B12,'DADOS BRUTOS'!DV$3:DV$500)+IF($C12="",0,SUMIF('DADOS BRUTOS'!$A$3:$A$500,$C12,'DADOS BRUTOS'!DV$3:DV$500)))</f>
        <v/>
      </c>
      <c r="GW12" s="122">
        <f>IF(OR(GW$4="",$B12=""),0,SUMIF('DADOS BRUTOS'!$A$3:$A$500,$B12,'DADOS BRUTOS'!DW$3:DW$500)+IF($C12="",0,SUMIF('DADOS BRUTOS'!$A$3:$A$500,$C12,'DADOS BRUTOS'!DW$3:DW$500)))</f>
        <v/>
      </c>
      <c r="GX12" s="122">
        <f>IF(OR(GX$4="",$B12=""),0,SUMIF('DADOS BRUTOS'!$A$3:$A$500,$B12,'DADOS BRUTOS'!DX$3:DX$500)+IF($C12="",0,SUMIF('DADOS BRUTOS'!$A$3:$A$500,$C12,'DADOS BRUTOS'!DX$3:DX$500)))</f>
        <v/>
      </c>
      <c r="GY12" s="122">
        <f>IF(OR(GY$4="",$B12=""),0,SUMIF('DADOS BRUTOS'!$A$3:$A$500,$B12,'DADOS BRUTOS'!DY$3:DY$500)+IF($C12="",0,SUMIF('DADOS BRUTOS'!$A$3:$A$500,$C12,'DADOS BRUTOS'!DY$3:DY$500)))</f>
        <v/>
      </c>
      <c r="GZ12" s="122">
        <f>IF(OR(GZ$4="",$B12=""),0,SUMIF('DADOS BRUTOS'!$A$3:$A$500,$B12,'DADOS BRUTOS'!DZ$3:DZ$500)+IF($C12="",0,SUMIF('DADOS BRUTOS'!$A$3:$A$500,$C12,'DADOS BRUTOS'!DZ$3:DZ$500)))</f>
        <v/>
      </c>
      <c r="HA12" s="122">
        <f>IF(OR(HA$4="",$B12=""),0,SUMIF('DADOS BRUTOS'!$A$3:$A$500,$B12,'DADOS BRUTOS'!EA$3:EA$500)+IF($C12="",0,SUMIF('DADOS BRUTOS'!$A$3:$A$500,$C12,'DADOS BRUTOS'!EA$3:EA$500)))</f>
        <v/>
      </c>
      <c r="HB12" s="122">
        <f>IF(OR(HB$4="",$B12=""),0,SUMIF('DADOS BRUTOS'!$A$3:$A$500,$B12,'DADOS BRUTOS'!EB$3:EB$500)+IF($C12="",0,SUMIF('DADOS BRUTOS'!$A$3:$A$500,$C12,'DADOS BRUTOS'!EB$3:EB$500)))</f>
        <v/>
      </c>
      <c r="HC12" s="122">
        <f>IF(OR(HC$4="",$B12=""),0,SUMIF('DADOS BRUTOS'!$A$3:$A$500,$B12,'DADOS BRUTOS'!EC$3:EC$500)+IF($C12="",0,SUMIF('DADOS BRUTOS'!$A$3:$A$500,$C12,'DADOS BRUTOS'!EC$3:EC$500)))</f>
        <v/>
      </c>
      <c r="HD12" s="122">
        <f>IF(OR(HD$4="",$B12=""),0,SUMIF('DADOS BRUTOS'!$A$3:$A$500,$B12,'DADOS BRUTOS'!ED$3:ED$500)+IF($C12="",0,SUMIF('DADOS BRUTOS'!$A$3:$A$500,$C12,'DADOS BRUTOS'!ED$3:ED$500)))</f>
        <v/>
      </c>
      <c r="HE12" s="122">
        <f>IF(OR(HE$4="",$B12=""),0,SUMIF('DADOS BRUTOS'!$A$3:$A$500,$B12,'DADOS BRUTOS'!EE$3:EE$500)+IF($C12="",0,SUMIF('DADOS BRUTOS'!$A$3:$A$500,$C12,'DADOS BRUTOS'!EE$3:EE$500)))</f>
        <v/>
      </c>
      <c r="HF12" s="122">
        <f>IF(OR(HF$4="",$B12=""),0,SUMIF('DADOS BRUTOS'!$A$3:$A$500,$B12,'DADOS BRUTOS'!EF$3:EF$500)+IF($C12="",0,SUMIF('DADOS BRUTOS'!$A$3:$A$500,$C12,'DADOS BRUTOS'!EF$3:EF$500)))</f>
        <v/>
      </c>
      <c r="HG12" s="122">
        <f>IF(OR(HG$4="",$B12=""),0,SUMIF('DADOS BRUTOS'!$A$3:$A$500,$B12,'DADOS BRUTOS'!EG$3:EG$500)+IF($C12="",0,SUMIF('DADOS BRUTOS'!$A$3:$A$500,$C12,'DADOS BRUTOS'!EG$3:EG$500)))</f>
        <v/>
      </c>
      <c r="HH12" s="122">
        <f>IF(OR(HH$4="",$B12=""),0,SUMIF('DADOS BRUTOS'!$A$3:$A$500,$B12,'DADOS BRUTOS'!EH$3:EH$500)+IF($C12="",0,SUMIF('DADOS BRUTOS'!$A$3:$A$500,$C12,'DADOS BRUTOS'!EH$3:EH$500)))</f>
        <v/>
      </c>
      <c r="HI12" s="122">
        <f>IF(OR(HI$4="",$B12=""),0,SUMIF('DADOS BRUTOS'!$A$3:$A$500,$B12,'DADOS BRUTOS'!EI$3:EI$500)+IF($C12="",0,SUMIF('DADOS BRUTOS'!$A$3:$A$500,$C12,'DADOS BRUTOS'!EI$3:EI$500)))</f>
        <v/>
      </c>
      <c r="HJ12" s="122">
        <f>IF(OR(HJ$4="",$B12=""),0,SUMIF('DADOS BRUTOS'!$A$3:$A$500,$B12,'DADOS BRUTOS'!EJ$3:EJ$500)+IF($C12="",0,SUMIF('DADOS BRUTOS'!$A$3:$A$500,$C12,'DADOS BRUTOS'!EJ$3:EJ$500)))</f>
        <v/>
      </c>
      <c r="HK12" s="122">
        <f>IF(OR(HK$4="",$B12=""),0,SUMIF('DADOS BRUTOS'!$A$3:$A$500,$B12,'DADOS BRUTOS'!EK$3:EK$500)+IF($C12="",0,SUMIF('DADOS BRUTOS'!$A$3:$A$500,$C12,'DADOS BRUTOS'!EK$3:EK$500)))</f>
        <v/>
      </c>
      <c r="HL12" s="122">
        <f>IF(OR(HL$4="",$B12=""),0,SUMIF('DADOS BRUTOS'!$A$3:$A$500,$B12,'DADOS BRUTOS'!EL$3:EL$500)+IF($C12="",0,SUMIF('DADOS BRUTOS'!$A$3:$A$500,$C12,'DADOS BRUTOS'!EL$3:EL$500)))</f>
        <v/>
      </c>
      <c r="HM12" s="122">
        <f>IF(OR(HM$4="",$B12=""),0,SUMIF('DADOS BRUTOS'!$A$3:$A$500,$B12,'DADOS BRUTOS'!EM$3:EM$500)+IF($C12="",0,SUMIF('DADOS BRUTOS'!$A$3:$A$500,$C12,'DADOS BRUTOS'!EM$3:EM$500)))</f>
        <v/>
      </c>
      <c r="HN12" s="122">
        <f>IF(OR(HN$4="",$B12=""),0,SUMIF('DADOS BRUTOS'!$A$3:$A$500,$B12,'DADOS BRUTOS'!EN$3:EN$500)+IF($C12="",0,SUMIF('DADOS BRUTOS'!$A$3:$A$500,$C12,'DADOS BRUTOS'!EN$3:EN$500)))</f>
        <v/>
      </c>
      <c r="HO12" s="122">
        <f>IF(OR(HO$4="",$B12=""),0,SUMIF('DADOS BRUTOS'!$A$3:$A$500,$B12,'DADOS BRUTOS'!EO$3:EO$500)+IF($C12="",0,SUMIF('DADOS BRUTOS'!$A$3:$A$500,$C12,'DADOS BRUTOS'!EO$3:EO$500)))</f>
        <v/>
      </c>
      <c r="HP12" s="122">
        <f>IF(OR(HP$4="",$B12=""),0,SUMIF('DADOS BRUTOS'!$A$3:$A$500,$B12,'DADOS BRUTOS'!EP$3:EP$500)+IF($C12="",0,SUMIF('DADOS BRUTOS'!$A$3:$A$500,$C12,'DADOS BRUTOS'!EP$3:EP$500)))</f>
        <v/>
      </c>
      <c r="HQ12" s="122">
        <f>IF(OR(HQ$4="",$B12=""),0,SUMIF('DADOS BRUTOS'!$A$3:$A$500,$B12,'DADOS BRUTOS'!EQ$3:EQ$500)+IF($C12="",0,SUMIF('DADOS BRUTOS'!$A$3:$A$500,$C12,'DADOS BRUTOS'!EQ$3:EQ$500)))</f>
        <v/>
      </c>
      <c r="HR12" s="122">
        <f>IF(OR(HR$4="",$B12=""),0,SUMIF('DADOS BRUTOS'!$A$3:$A$500,$B12,'DADOS BRUTOS'!ER$3:ER$500)+IF($C12="",0,SUMIF('DADOS BRUTOS'!$A$3:$A$500,$C12,'DADOS BRUTOS'!ER$3:ER$500)))</f>
        <v/>
      </c>
      <c r="HS12" s="122">
        <f>IF(OR(HS$4="",$B12=""),0,SUMIF('DADOS BRUTOS'!$A$3:$A$500,$B12,'DADOS BRUTOS'!ES$3:ES$500)+IF($C12="",0,SUMIF('DADOS BRUTOS'!$A$3:$A$500,$C12,'DADOS BRUTOS'!ES$3:ES$500)))</f>
        <v/>
      </c>
      <c r="HT12" s="122">
        <f>IF(OR(HT$4="",$B12=""),0,SUMIF('DADOS BRUTOS'!$A$3:$A$500,$B12,'DADOS BRUTOS'!ET$3:ET$500)+IF($C12="",0,SUMIF('DADOS BRUTOS'!$A$3:$A$500,$C12,'DADOS BRUTOS'!ET$3:ET$500)))</f>
        <v/>
      </c>
      <c r="HU12" s="122">
        <f>IF(OR(HU$4="",$B12=""),0,SUMIF('DADOS BRUTOS'!$A$3:$A$500,$B12,'DADOS BRUTOS'!EU$3:EU$500)+IF($C12="",0,SUMIF('DADOS BRUTOS'!$A$3:$A$500,$C12,'DADOS BRUTOS'!EU$3:EU$500)))</f>
        <v/>
      </c>
      <c r="HV12" s="122">
        <f>IF(OR(HV$4="",$B12=""),0,SUMIF('DADOS BRUTOS'!$A$3:$A$500,$B12,'DADOS BRUTOS'!EV$3:EV$500)+IF($C12="",0,SUMIF('DADOS BRUTOS'!$A$3:$A$500,$C12,'DADOS BRUTOS'!EV$3:EV$500)))</f>
        <v/>
      </c>
      <c r="HW12" s="122">
        <f>IF(OR(HW$4="",$B12=""),0,SUMIF('DADOS BRUTOS'!$A$3:$A$500,$B12,'DADOS BRUTOS'!EW$3:EW$500)+IF($C12="",0,SUMIF('DADOS BRUTOS'!$A$3:$A$500,$C12,'DADOS BRUTOS'!EW$3:EW$500)))</f>
        <v/>
      </c>
      <c r="HX12" s="122">
        <f>IF(OR(HX$4="",$B12=""),0,SUMIF('DADOS BRUTOS'!$A$3:$A$500,$B12,'DADOS BRUTOS'!EX$3:EX$500)+IF($C12="",0,SUMIF('DADOS BRUTOS'!$A$3:$A$500,$C12,'DADOS BRUTOS'!EX$3:EX$500)))</f>
        <v/>
      </c>
      <c r="HY12" s="122">
        <f>IF(OR(HY$4="",$B12=""),0,SUMIF('DADOS BRUTOS'!$A$3:$A$500,$B12,'DADOS BRUTOS'!EY$3:EY$500)+IF($C12="",0,SUMIF('DADOS BRUTOS'!$A$3:$A$500,$C12,'DADOS BRUTOS'!EY$3:EY$500)))</f>
        <v/>
      </c>
      <c r="HZ12" s="122">
        <f>IF(OR(HZ$4="",$B12=""),0,SUMIF('DADOS BRUTOS'!$A$3:$A$500,$B12,'DADOS BRUTOS'!EZ$3:EZ$500)+IF($C12="",0,SUMIF('DADOS BRUTOS'!$A$3:$A$500,$C12,'DADOS BRUTOS'!EZ$3:EZ$500)))</f>
        <v/>
      </c>
      <c r="IA12" s="122">
        <f>IF(OR(IA$4="",$B12=""),0,SUMIF('DADOS BRUTOS'!$A$3:$A$500,$B12,'DADOS BRUTOS'!FA$3:FA$500)+IF($C12="",0,SUMIF('DADOS BRUTOS'!$A$3:$A$500,$C12,'DADOS BRUTOS'!FA$3:FA$500)))</f>
        <v/>
      </c>
      <c r="IB12" s="122">
        <f>IF(OR(IB$4="",$B12=""),0,SUMIF('DADOS BRUTOS'!$A$3:$A$500,$B12,'DADOS BRUTOS'!FB$3:FB$500)+IF($C12="",0,SUMIF('DADOS BRUTOS'!$A$3:$A$500,$C12,'DADOS BRUTOS'!FB$3:FB$500)))</f>
        <v/>
      </c>
      <c r="IC12" s="122">
        <f>IF(OR(IC$4="",$B12=""),0,SUMIF('DADOS BRUTOS'!$A$3:$A$500,$B12,'DADOS BRUTOS'!FC$3:FC$500)+IF($C12="",0,SUMIF('DADOS BRUTOS'!$A$3:$A$500,$C12,'DADOS BRUTOS'!FC$3:FC$500)))</f>
        <v/>
      </c>
      <c r="ID12" s="122">
        <f>IF(OR(ID$4="",$B12=""),0,SUMIF('DADOS BRUTOS'!$A$3:$A$500,$B12,'DADOS BRUTOS'!FD$3:FD$500)+IF($C12="",0,SUMIF('DADOS BRUTOS'!$A$3:$A$500,$C12,'DADOS BRUTOS'!FD$3:FD$500)))</f>
        <v/>
      </c>
      <c r="IE12" s="122">
        <f>IF(OR(IE$4="",$B12=""),0,SUMIF('DADOS BRUTOS'!$A$3:$A$500,$B12,'DADOS BRUTOS'!FE$3:FE$500)+IF($C12="",0,SUMIF('DADOS BRUTOS'!$A$3:$A$500,$C12,'DADOS BRUTOS'!FE$3:FE$500)))</f>
        <v/>
      </c>
      <c r="IF12" s="122">
        <f>IF(OR(IF$4="",$B12=""),0,SUMIF('DADOS BRUTOS'!$A$3:$A$500,$B12,'DADOS BRUTOS'!FF$3:FF$500)+IF($C12="",0,SUMIF('DADOS BRUTOS'!$A$3:$A$500,$C12,'DADOS BRUTOS'!FF$3:FF$500)))</f>
        <v/>
      </c>
      <c r="IG12" s="122">
        <f>IF(OR(IG$4="",$B12=""),0,SUMIF('DADOS BRUTOS'!$A$3:$A$500,$B12,'DADOS BRUTOS'!FG$3:FG$500)+IF($C12="",0,SUMIF('DADOS BRUTOS'!$A$3:$A$500,$C12,'DADOS BRUTOS'!FG$3:FG$500)))</f>
        <v/>
      </c>
      <c r="IH12" s="122">
        <f>IF(OR(IH$4="",$B12=""),0,SUMIF('DADOS BRUTOS'!$A$3:$A$500,$B12,'DADOS BRUTOS'!FH$3:FH$500)+IF($C12="",0,SUMIF('DADOS BRUTOS'!$A$3:$A$500,$C12,'DADOS BRUTOS'!FH$3:FH$500)))</f>
        <v/>
      </c>
      <c r="II12" s="122">
        <f>IF(OR(II$4="",$B12=""),0,SUMIF('DADOS BRUTOS'!$A$3:$A$500,$B12,'DADOS BRUTOS'!FI$3:FI$500)+IF($C12="",0,SUMIF('DADOS BRUTOS'!$A$3:$A$500,$C12,'DADOS BRUTOS'!FI$3:FI$500)))</f>
        <v/>
      </c>
      <c r="IJ12" s="122">
        <f>IF(OR(IJ$4="",$B12=""),0,SUMIF('DADOS BRUTOS'!$A$3:$A$500,$B12,'DADOS BRUTOS'!FJ$3:FJ$500)+IF($C12="",0,SUMIF('DADOS BRUTOS'!$A$3:$A$500,$C12,'DADOS BRUTOS'!FJ$3:FJ$500)))</f>
        <v/>
      </c>
      <c r="IK12" s="122">
        <f>IF(OR(IK$4="",$B12=""),0,SUMIF('DADOS BRUTOS'!$A$3:$A$500,$B12,'DADOS BRUTOS'!FK$3:FK$500)+IF($C12="",0,SUMIF('DADOS BRUTOS'!$A$3:$A$500,$C12,'DADOS BRUTOS'!FK$3:FK$500)))</f>
        <v/>
      </c>
      <c r="IL12" s="122">
        <f>IF(OR(IL$4="",$B12=""),0,SUMIF('DADOS BRUTOS'!$A$3:$A$500,$B12,'DADOS BRUTOS'!FL$3:FL$500)+IF($C12="",0,SUMIF('DADOS BRUTOS'!$A$3:$A$500,$C12,'DADOS BRUTOS'!FL$3:FL$500)))</f>
        <v/>
      </c>
      <c r="IM12" s="122">
        <f>IF(OR(IM$4="",$B12=""),0,SUMIF('DADOS BRUTOS'!$A$3:$A$500,$B12,'DADOS BRUTOS'!FM$3:FM$500)+IF($C12="",0,SUMIF('DADOS BRUTOS'!$A$3:$A$500,$C12,'DADOS BRUTOS'!FM$3:FM$500)))</f>
        <v/>
      </c>
      <c r="IN12" s="122">
        <f>IF(OR(IN$4="",$B12=""),0,SUMIF('DADOS BRUTOS'!$A$3:$A$500,$B12,'DADOS BRUTOS'!FN$3:FN$500)+IF($C12="",0,SUMIF('DADOS BRUTOS'!$A$3:$A$500,$C12,'DADOS BRUTOS'!FN$3:FN$500)))</f>
        <v/>
      </c>
      <c r="IO12" s="122">
        <f>IF(OR(IO$4="",$B12=""),0,SUMIF('DADOS BRUTOS'!$A$3:$A$500,$B12,'DADOS BRUTOS'!FO$3:FO$500)+IF($C12="",0,SUMIF('DADOS BRUTOS'!$A$3:$A$500,$C12,'DADOS BRUTOS'!FO$3:FO$500)))</f>
        <v/>
      </c>
      <c r="IP12" s="122">
        <f>IF(OR(IP$4="",$B12=""),0,SUMIF('DADOS BRUTOS'!$A$3:$A$500,$B12,'DADOS BRUTOS'!FP$3:FP$500)+IF($C12="",0,SUMIF('DADOS BRUTOS'!$A$3:$A$500,$C12,'DADOS BRUTOS'!FP$3:FP$500)))</f>
        <v/>
      </c>
      <c r="IQ12" s="122">
        <f>IF(OR(IQ$4="",$B12=""),0,SUMIF('DADOS BRUTOS'!$A$3:$A$500,$B12,'DADOS BRUTOS'!FQ$3:FQ$500)+IF($C12="",0,SUMIF('DADOS BRUTOS'!$A$3:$A$500,$C12,'DADOS BRUTOS'!FQ$3:FQ$500)))</f>
        <v/>
      </c>
      <c r="IR12" s="122">
        <f>IF(OR(IR$4="",$B12=""),0,SUMIF('DADOS BRUTOS'!$A$3:$A$500,$B12,'DADOS BRUTOS'!FR$3:FR$500)+IF($C12="",0,SUMIF('DADOS BRUTOS'!$A$3:$A$500,$C12,'DADOS BRUTOS'!FR$3:FR$500)))</f>
        <v/>
      </c>
      <c r="IS12" s="122">
        <f>IF(OR(IS$4="",$B12=""),0,SUMIF('DADOS BRUTOS'!$A$3:$A$500,$B12,'DADOS BRUTOS'!FS$3:FS$500)+IF($C12="",0,SUMIF('DADOS BRUTOS'!$A$3:$A$500,$C12,'DADOS BRUTOS'!FS$3:FS$500)))</f>
        <v/>
      </c>
      <c r="IT12" s="122">
        <f>IF(OR(IT$4="",$B12=""),0,SUMIF('DADOS BRUTOS'!$A$3:$A$500,$B12,'DADOS BRUTOS'!FT$3:FT$500)+IF($C12="",0,SUMIF('DADOS BRUTOS'!$A$3:$A$500,$C12,'DADOS BRUTOS'!FT$3:FT$500)))</f>
        <v/>
      </c>
      <c r="IU12" s="122">
        <f>IF(OR(IU$4="",$B12=""),0,SUMIF('DADOS BRUTOS'!$A$3:$A$500,$B12,'DADOS BRUTOS'!FU$3:FU$500)+IF($C12="",0,SUMIF('DADOS BRUTOS'!$A$3:$A$500,$C12,'DADOS BRUTOS'!FU$3:FU$500)))</f>
        <v/>
      </c>
      <c r="IV12" s="122">
        <f>IF(OR(IV$4="",$B12=""),0,SUMIF('DADOS BRUTOS'!$A$3:$A$500,$B12,'DADOS BRUTOS'!FV$3:FV$500)+IF($C12="",0,SUMIF('DADOS BRUTOS'!$A$3:$A$500,$C12,'DADOS BRUTOS'!FV$3:FV$500)))</f>
        <v/>
      </c>
      <c r="IW12" s="122">
        <f>IF(OR(IW$4="",$B12=""),0,SUMIF('DADOS BRUTOS'!$A$3:$A$500,$B12,'DADOS BRUTOS'!FW$3:FW$500)+IF($C12="",0,SUMIF('DADOS BRUTOS'!$A$3:$A$500,$C12,'DADOS BRUTOS'!FW$3:FW$500)))</f>
        <v/>
      </c>
      <c r="IX12" s="122">
        <f>IF(OR(IX$4="",$B12=""),0,SUMIF('DADOS BRUTOS'!$A$3:$A$500,$B12,'DADOS BRUTOS'!FX$3:FX$500)+IF($C12="",0,SUMIF('DADOS BRUTOS'!$A$3:$A$500,$C12,'DADOS BRUTOS'!FX$3:FX$500)))</f>
        <v/>
      </c>
      <c r="IY12" s="122">
        <f>IF(OR(IY$4="",$B12=""),0,SUMIF('DADOS BRUTOS'!$A$3:$A$500,$B12,'DADOS BRUTOS'!FY$3:FY$500)+IF($C12="",0,SUMIF('DADOS BRUTOS'!$A$3:$A$500,$C12,'DADOS BRUTOS'!FY$3:FY$500)))</f>
        <v/>
      </c>
      <c r="IZ12" s="122">
        <f>IF(OR(IZ$4="",$B12=""),0,SUMIF('DADOS BRUTOS'!$A$3:$A$500,$B12,'DADOS BRUTOS'!FZ$3:FZ$500)+IF($C12="",0,SUMIF('DADOS BRUTOS'!$A$3:$A$500,$C12,'DADOS BRUTOS'!FZ$3:FZ$500)))</f>
        <v/>
      </c>
      <c r="JA12" s="122">
        <f>IF(OR(JA$4="",$B12=""),0,SUMIF('DADOS BRUTOS'!$A$3:$A$500,$B12,'DADOS BRUTOS'!GA$3:GA$500)+IF($C12="",0,SUMIF('DADOS BRUTOS'!$A$3:$A$500,$C12,'DADOS BRUTOS'!GA$3:GA$500)))</f>
        <v/>
      </c>
      <c r="JB12" s="122">
        <f>IF(OR(JB$4="",$B12=""),0,SUMIF('DADOS BRUTOS'!$A$3:$A$500,$B12,'DADOS BRUTOS'!GB$3:GB$500)+IF($C12="",0,SUMIF('DADOS BRUTOS'!$A$3:$A$500,$C12,'DADOS BRUTOS'!GB$3:GB$500)))</f>
        <v/>
      </c>
      <c r="JC12" s="122">
        <f>IF(OR(JC$4="",$B12=""),0,SUMIF('DADOS BRUTOS'!$A$3:$A$500,$B12,'DADOS BRUTOS'!GC$3:GC$500)+IF($C12="",0,SUMIF('DADOS BRUTOS'!$A$3:$A$500,$C12,'DADOS BRUTOS'!GC$3:GC$500)))</f>
        <v/>
      </c>
      <c r="JD12" s="122">
        <f>IF(OR(JD$4="",$B12=""),0,SUMIF('DADOS BRUTOS'!$A$3:$A$500,$B12,'DADOS BRUTOS'!GD$3:GD$500)+IF($C12="",0,SUMIF('DADOS BRUTOS'!$A$3:$A$500,$C12,'DADOS BRUTOS'!GD$3:GD$500)))</f>
        <v/>
      </c>
      <c r="JE12" s="122">
        <f>IF(OR(JE$4="",$B12=""),0,SUMIF('DADOS BRUTOS'!$A$3:$A$500,$B12,'DADOS BRUTOS'!GE$3:GE$500)+IF($C12="",0,SUMIF('DADOS BRUTOS'!$A$3:$A$500,$C12,'DADOS BRUTOS'!GE$3:GE$500)))</f>
        <v/>
      </c>
      <c r="JF12" s="122">
        <f>IF(OR(JF$4="",$B12=""),0,SUMIF('DADOS BRUTOS'!$A$3:$A$500,$B12,'DADOS BRUTOS'!GF$3:GF$500)+IF($C12="",0,SUMIF('DADOS BRUTOS'!$A$3:$A$500,$C12,'DADOS BRUTOS'!GF$3:GF$500)))</f>
        <v/>
      </c>
      <c r="JG12" s="122">
        <f>IF(OR(JG$4="",$B12=""),0,SUMIF('DADOS BRUTOS'!$A$3:$A$500,$B12,'DADOS BRUTOS'!GG$3:GG$500)+IF($C12="",0,SUMIF('DADOS BRUTOS'!$A$3:$A$500,$C12,'DADOS BRUTOS'!GG$3:GG$500)))</f>
        <v/>
      </c>
      <c r="JH12" s="122">
        <f>IF(OR(JH$4="",$B12=""),0,SUMIF('DADOS BRUTOS'!$A$3:$A$500,$B12,'DADOS BRUTOS'!GH$3:GH$500)+IF($C12="",0,SUMIF('DADOS BRUTOS'!$A$3:$A$500,$C12,'DADOS BRUTOS'!GH$3:GH$500)))</f>
        <v/>
      </c>
      <c r="JI12" s="122">
        <f>IF(OR(JI$4="",$B12=""),0,SUMIF('DADOS BRUTOS'!$A$3:$A$500,$B12,'DADOS BRUTOS'!GI$3:GI$500)+IF($C12="",0,SUMIF('DADOS BRUTOS'!$A$3:$A$500,$C12,'DADOS BRUTOS'!GI$3:GI$500)))</f>
        <v/>
      </c>
      <c r="JJ12" s="122">
        <f>IF(OR(JJ$4="",$B12=""),0,SUMIF('DADOS BRUTOS'!$A$3:$A$500,$B12,'DADOS BRUTOS'!GJ$3:GJ$500)+IF($C12="",0,SUMIF('DADOS BRUTOS'!$A$3:$A$500,$C12,'DADOS BRUTOS'!GJ$3:GJ$500)))</f>
        <v/>
      </c>
      <c r="JK12" s="122">
        <f>IF(OR(JK$4="",$B12=""),0,SUMIF('DADOS BRUTOS'!$A$3:$A$500,$B12,'DADOS BRUTOS'!GK$3:GK$500)+IF($C12="",0,SUMIF('DADOS BRUTOS'!$A$3:$A$500,$C12,'DADOS BRUTOS'!GK$3:GK$500)))</f>
        <v/>
      </c>
      <c r="JL12" s="122">
        <f>IF(OR(JL$4="",$B12=""),0,SUMIF('DADOS BRUTOS'!$A$3:$A$500,$B12,'DADOS BRUTOS'!GL$3:GL$500)+IF($C12="",0,SUMIF('DADOS BRUTOS'!$A$3:$A$500,$C12,'DADOS BRUTOS'!GL$3:GL$500)))</f>
        <v/>
      </c>
      <c r="JM12" s="122">
        <f>IF(OR(JM$4="",$B12=""),0,SUMIF('DADOS BRUTOS'!$A$3:$A$500,$B12,'DADOS BRUTOS'!GM$3:GM$500)+IF($C12="",0,SUMIF('DADOS BRUTOS'!$A$3:$A$500,$C12,'DADOS BRUTOS'!GM$3:GM$500)))</f>
        <v/>
      </c>
      <c r="JN12" s="122">
        <f>IF(OR(JN$4="",$B12=""),0,SUMIF('DADOS BRUTOS'!$A$3:$A$500,$B12,'DADOS BRUTOS'!GN$3:GN$500)+IF($C12="",0,SUMIF('DADOS BRUTOS'!$A$3:$A$500,$C12,'DADOS BRUTOS'!GN$3:GN$500)))</f>
        <v/>
      </c>
      <c r="JO12" s="122">
        <f>IF(OR(JO$4="",$B12=""),0,SUMIF('DADOS BRUTOS'!$A$3:$A$500,$B12,'DADOS BRUTOS'!GO$3:GO$500)+IF($C12="",0,SUMIF('DADOS BRUTOS'!$A$3:$A$500,$C12,'DADOS BRUTOS'!GO$3:GO$500)))</f>
        <v/>
      </c>
      <c r="JP12" s="122">
        <f>IF(OR(JP$4="",$B12=""),0,SUMIF('DADOS BRUTOS'!$A$3:$A$500,$B12,'DADOS BRUTOS'!GP$3:GP$500)+IF($C12="",0,SUMIF('DADOS BRUTOS'!$A$3:$A$500,$C12,'DADOS BRUTOS'!GP$3:GP$500)))</f>
        <v/>
      </c>
      <c r="JQ12" s="122">
        <f>IF(OR(JQ$4="",$B12=""),0,SUMIF('DADOS BRUTOS'!$A$3:$A$500,$B12,'DADOS BRUTOS'!GQ$3:GQ$500)+IF($C12="",0,SUMIF('DADOS BRUTOS'!$A$3:$A$500,$C12,'DADOS BRUTOS'!GQ$3:GQ$500)))</f>
        <v/>
      </c>
      <c r="JR12" s="122">
        <f>IF(OR(JR$4="",$B12=""),0,SUMIF('DADOS BRUTOS'!$A$3:$A$500,$B12,'DADOS BRUTOS'!GR$3:GR$500)+IF($C12="",0,SUMIF('DADOS BRUTOS'!$A$3:$A$500,$C12,'DADOS BRUTOS'!GR$3:GR$500)))</f>
        <v/>
      </c>
      <c r="JS12" s="122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2">
        <f>IF(OR(CB$4="",$B13=""),0,SUMIF('DADOS BRUTOS'!$A$3:$A$500,$B13,'DADOS BRUTOS'!B$3:B$500)+IF($C13="",0,SUMIF('DADOS BRUTOS'!$A$3:$A$500,$C13,'DADOS BRUTOS'!B$3:B$500)))</f>
        <v/>
      </c>
      <c r="CC13" s="122">
        <f>IF(OR(CC$4="",$B13=""),0,SUMIF('DADOS BRUTOS'!$A$3:$A$500,$B13,'DADOS BRUTOS'!C$3:C$500)+IF($C13="",0,SUMIF('DADOS BRUTOS'!$A$3:$A$500,$C13,'DADOS BRUTOS'!C$3:C$500)))</f>
        <v/>
      </c>
      <c r="CD13" s="122">
        <f>IF(OR(CD$4="",$B13=""),0,SUMIF('DADOS BRUTOS'!$A$3:$A$500,$B13,'DADOS BRUTOS'!D$3:D$500)+IF($C13="",0,SUMIF('DADOS BRUTOS'!$A$3:$A$500,$C13,'DADOS BRUTOS'!D$3:D$500)))</f>
        <v/>
      </c>
      <c r="CE13" s="122">
        <f>IF(OR(CE$4="",$B13=""),0,SUMIF('DADOS BRUTOS'!$A$3:$A$500,$B13,'DADOS BRUTOS'!E$3:E$500)+IF($C13="",0,SUMIF('DADOS BRUTOS'!$A$3:$A$500,$C13,'DADOS BRUTOS'!E$3:E$500)))</f>
        <v/>
      </c>
      <c r="CF13" s="122">
        <f>IF(OR(CF$4="",$B13=""),0,SUMIF('DADOS BRUTOS'!$A$3:$A$500,$B13,'DADOS BRUTOS'!F$3:F$500)+IF($C13="",0,SUMIF('DADOS BRUTOS'!$A$3:$A$500,$C13,'DADOS BRUTOS'!F$3:F$500)))</f>
        <v/>
      </c>
      <c r="CG13" s="122">
        <f>IF(OR(CG$4="",$B13=""),0,SUMIF('DADOS BRUTOS'!$A$3:$A$500,$B13,'DADOS BRUTOS'!G$3:G$500)+IF($C13="",0,SUMIF('DADOS BRUTOS'!$A$3:$A$500,$C13,'DADOS BRUTOS'!G$3:G$500)))</f>
        <v/>
      </c>
      <c r="CH13" s="122">
        <f>IF(OR(CH$4="",$B13=""),0,SUMIF('DADOS BRUTOS'!$A$3:$A$500,$B13,'DADOS BRUTOS'!H$3:H$500)+IF($C13="",0,SUMIF('DADOS BRUTOS'!$A$3:$A$500,$C13,'DADOS BRUTOS'!H$3:H$500)))</f>
        <v/>
      </c>
      <c r="CI13" s="122">
        <f>IF(OR(CI$4="",$B13=""),0,SUMIF('DADOS BRUTOS'!$A$3:$A$500,$B13,'DADOS BRUTOS'!I$3:I$500)+IF($C13="",0,SUMIF('DADOS BRUTOS'!$A$3:$A$500,$C13,'DADOS BRUTOS'!I$3:I$500)))</f>
        <v/>
      </c>
      <c r="CJ13" s="122">
        <f>IF(OR(CJ$4="",$B13=""),0,SUMIF('DADOS BRUTOS'!$A$3:$A$500,$B13,'DADOS BRUTOS'!J$3:J$500)+IF($C13="",0,SUMIF('DADOS BRUTOS'!$A$3:$A$500,$C13,'DADOS BRUTOS'!J$3:J$500)))</f>
        <v/>
      </c>
      <c r="CK13" s="122">
        <f>IF(OR(CK$4="",$B13=""),0,SUMIF('DADOS BRUTOS'!$A$3:$A$500,$B13,'DADOS BRUTOS'!K$3:K$500)+IF($C13="",0,SUMIF('DADOS BRUTOS'!$A$3:$A$500,$C13,'DADOS BRUTOS'!K$3:K$500)))</f>
        <v/>
      </c>
      <c r="CL13" s="122">
        <f>IF(OR(CL$4="",$B13=""),0,SUMIF('DADOS BRUTOS'!$A$3:$A$500,$B13,'DADOS BRUTOS'!L$3:L$500)+IF($C13="",0,SUMIF('DADOS BRUTOS'!$A$3:$A$500,$C13,'DADOS BRUTOS'!L$3:L$500)))</f>
        <v/>
      </c>
      <c r="CM13" s="122">
        <f>IF(OR(CM$4="",$B13=""),0,SUMIF('DADOS BRUTOS'!$A$3:$A$500,$B13,'DADOS BRUTOS'!M$3:M$500)+IF($C13="",0,SUMIF('DADOS BRUTOS'!$A$3:$A$500,$C13,'DADOS BRUTOS'!M$3:M$500)))</f>
        <v/>
      </c>
      <c r="CN13" s="122">
        <f>IF(OR(CN$4="",$B13=""),0,SUMIF('DADOS BRUTOS'!$A$3:$A$500,$B13,'DADOS BRUTOS'!N$3:N$500)+IF($C13="",0,SUMIF('DADOS BRUTOS'!$A$3:$A$500,$C13,'DADOS BRUTOS'!N$3:N$500)))</f>
        <v/>
      </c>
      <c r="CO13" s="122">
        <f>IF(OR(CO$4="",$B13=""),0,SUMIF('DADOS BRUTOS'!$A$3:$A$500,$B13,'DADOS BRUTOS'!O$3:O$500)+IF($C13="",0,SUMIF('DADOS BRUTOS'!$A$3:$A$500,$C13,'DADOS BRUTOS'!O$3:O$500)))</f>
        <v/>
      </c>
      <c r="CP13" s="122">
        <f>IF(OR(CP$4="",$B13=""),0,SUMIF('DADOS BRUTOS'!$A$3:$A$500,$B13,'DADOS BRUTOS'!P$3:P$500)+IF($C13="",0,SUMIF('DADOS BRUTOS'!$A$3:$A$500,$C13,'DADOS BRUTOS'!P$3:P$500)))</f>
        <v/>
      </c>
      <c r="CQ13" s="122">
        <f>IF(OR(CQ$4="",$B13=""),0,SUMIF('DADOS BRUTOS'!$A$3:$A$500,$B13,'DADOS BRUTOS'!Q$3:Q$500)+IF($C13="",0,SUMIF('DADOS BRUTOS'!$A$3:$A$500,$C13,'DADOS BRUTOS'!Q$3:Q$500)))</f>
        <v/>
      </c>
      <c r="CR13" s="122">
        <f>IF(OR(CR$4="",$B13=""),0,SUMIF('DADOS BRUTOS'!$A$3:$A$500,$B13,'DADOS BRUTOS'!R$3:R$500)+IF($C13="",0,SUMIF('DADOS BRUTOS'!$A$3:$A$500,$C13,'DADOS BRUTOS'!R$3:R$500)))</f>
        <v/>
      </c>
      <c r="CS13" s="122">
        <f>IF(OR(CS$4="",$B13=""),0,SUMIF('DADOS BRUTOS'!$A$3:$A$500,$B13,'DADOS BRUTOS'!S$3:S$500)+IF($C13="",0,SUMIF('DADOS BRUTOS'!$A$3:$A$500,$C13,'DADOS BRUTOS'!S$3:S$500)))</f>
        <v/>
      </c>
      <c r="CT13" s="122">
        <f>IF(OR(CT$4="",$B13=""),0,SUMIF('DADOS BRUTOS'!$A$3:$A$500,$B13,'DADOS BRUTOS'!T$3:T$500)+IF($C13="",0,SUMIF('DADOS BRUTOS'!$A$3:$A$500,$C13,'DADOS BRUTOS'!T$3:T$500)))</f>
        <v/>
      </c>
      <c r="CU13" s="122">
        <f>IF(OR(CU$4="",$B13=""),0,SUMIF('DADOS BRUTOS'!$A$3:$A$500,$B13,'DADOS BRUTOS'!U$3:U$500)+IF($C13="",0,SUMIF('DADOS BRUTOS'!$A$3:$A$500,$C13,'DADOS BRUTOS'!U$3:U$500)))</f>
        <v/>
      </c>
      <c r="CV13" s="122">
        <f>IF(OR(CV$4="",$B13=""),0,SUMIF('DADOS BRUTOS'!$A$3:$A$500,$B13,'DADOS BRUTOS'!V$3:V$500)+IF($C13="",0,SUMIF('DADOS BRUTOS'!$A$3:$A$500,$C13,'DADOS BRUTOS'!V$3:V$500)))</f>
        <v/>
      </c>
      <c r="CW13" s="122">
        <f>IF(OR(CW$4="",$B13=""),0,SUMIF('DADOS BRUTOS'!$A$3:$A$500,$B13,'DADOS BRUTOS'!W$3:W$500)+IF($C13="",0,SUMIF('DADOS BRUTOS'!$A$3:$A$500,$C13,'DADOS BRUTOS'!W$3:W$500)))</f>
        <v/>
      </c>
      <c r="CX13" s="122">
        <f>IF(OR(CX$4="",$B13=""),0,SUMIF('DADOS BRUTOS'!$A$3:$A$500,$B13,'DADOS BRUTOS'!X$3:X$500)+IF($C13="",0,SUMIF('DADOS BRUTOS'!$A$3:$A$500,$C13,'DADOS BRUTOS'!X$3:X$500)))</f>
        <v/>
      </c>
      <c r="CY13" s="122">
        <f>IF(OR(CY$4="",$B13=""),0,SUMIF('DADOS BRUTOS'!$A$3:$A$500,$B13,'DADOS BRUTOS'!Y$3:Y$500)+IF($C13="",0,SUMIF('DADOS BRUTOS'!$A$3:$A$500,$C13,'DADOS BRUTOS'!Y$3:Y$500)))</f>
        <v/>
      </c>
      <c r="CZ13" s="122">
        <f>IF(OR(CZ$4="",$B13=""),0,SUMIF('DADOS BRUTOS'!$A$3:$A$500,$B13,'DADOS BRUTOS'!Z$3:Z$500)+IF($C13="",0,SUMIF('DADOS BRUTOS'!$A$3:$A$500,$C13,'DADOS BRUTOS'!Z$3:Z$500)))</f>
        <v/>
      </c>
      <c r="DA13" s="122">
        <f>IF(OR(DA$4="",$B13=""),0,SUMIF('DADOS BRUTOS'!$A$3:$A$500,$B13,'DADOS BRUTOS'!AA$3:AA$500)+IF($C13="",0,SUMIF('DADOS BRUTOS'!$A$3:$A$500,$C13,'DADOS BRUTOS'!AA$3:AA$500)))</f>
        <v/>
      </c>
      <c r="DB13" s="122">
        <f>IF(OR(DB$4="",$B13=""),0,SUMIF('DADOS BRUTOS'!$A$3:$A$500,$B13,'DADOS BRUTOS'!AB$3:AB$500)+IF($C13="",0,SUMIF('DADOS BRUTOS'!$A$3:$A$500,$C13,'DADOS BRUTOS'!AB$3:AB$500)))</f>
        <v/>
      </c>
      <c r="DC13" s="122">
        <f>IF(OR(DC$4="",$B13=""),0,SUMIF('DADOS BRUTOS'!$A$3:$A$500,$B13,'DADOS BRUTOS'!AC$3:AC$500)+IF($C13="",0,SUMIF('DADOS BRUTOS'!$A$3:$A$500,$C13,'DADOS BRUTOS'!AC$3:AC$500)))</f>
        <v/>
      </c>
      <c r="DD13" s="122">
        <f>IF(OR(DD$4="",$B13=""),0,SUMIF('DADOS BRUTOS'!$A$3:$A$500,$B13,'DADOS BRUTOS'!AD$3:AD$500)+IF($C13="",0,SUMIF('DADOS BRUTOS'!$A$3:$A$500,$C13,'DADOS BRUTOS'!AD$3:AD$500)))</f>
        <v/>
      </c>
      <c r="DE13" s="122">
        <f>IF(OR(DE$4="",$B13=""),0,SUMIF('DADOS BRUTOS'!$A$3:$A$500,$B13,'DADOS BRUTOS'!AE$3:AE$500)+IF($C13="",0,SUMIF('DADOS BRUTOS'!$A$3:$A$500,$C13,'DADOS BRUTOS'!AE$3:AE$500)))</f>
        <v/>
      </c>
      <c r="DF13" s="122">
        <f>IF(OR(DF$4="",$B13=""),0,SUMIF('DADOS BRUTOS'!$A$3:$A$500,$B13,'DADOS BRUTOS'!AF$3:AF$500)+IF($C13="",0,SUMIF('DADOS BRUTOS'!$A$3:$A$500,$C13,'DADOS BRUTOS'!AF$3:AF$500)))</f>
        <v/>
      </c>
      <c r="DG13" s="122">
        <f>IF(OR(DG$4="",$B13=""),0,SUMIF('DADOS BRUTOS'!$A$3:$A$500,$B13,'DADOS BRUTOS'!AG$3:AG$500)+IF($C13="",0,SUMIF('DADOS BRUTOS'!$A$3:$A$500,$C13,'DADOS BRUTOS'!AG$3:AG$500)))</f>
        <v/>
      </c>
      <c r="DH13" s="122">
        <f>IF(OR(DH$4="",$B13=""),0,SUMIF('DADOS BRUTOS'!$A$3:$A$500,$B13,'DADOS BRUTOS'!AH$3:AH$500)+IF($C13="",0,SUMIF('DADOS BRUTOS'!$A$3:$A$500,$C13,'DADOS BRUTOS'!AH$3:AH$500)))</f>
        <v/>
      </c>
      <c r="DI13" s="122">
        <f>IF(OR(DI$4="",$B13=""),0,SUMIF('DADOS BRUTOS'!$A$3:$A$500,$B13,'DADOS BRUTOS'!AI$3:AI$500)+IF($C13="",0,SUMIF('DADOS BRUTOS'!$A$3:$A$500,$C13,'DADOS BRUTOS'!AI$3:AI$500)))</f>
        <v/>
      </c>
      <c r="DJ13" s="122">
        <f>IF(OR(DJ$4="",$B13=""),0,SUMIF('DADOS BRUTOS'!$A$3:$A$500,$B13,'DADOS BRUTOS'!AJ$3:AJ$500)+IF($C13="",0,SUMIF('DADOS BRUTOS'!$A$3:$A$500,$C13,'DADOS BRUTOS'!AJ$3:AJ$500)))</f>
        <v/>
      </c>
      <c r="DK13" s="122">
        <f>IF(OR(DK$4="",$B13=""),0,SUMIF('DADOS BRUTOS'!$A$3:$A$500,$B13,'DADOS BRUTOS'!AK$3:AK$500)+IF($C13="",0,SUMIF('DADOS BRUTOS'!$A$3:$A$500,$C13,'DADOS BRUTOS'!AK$3:AK$500)))</f>
        <v/>
      </c>
      <c r="DL13" s="122">
        <f>IF(OR(DL$4="",$B13=""),0,SUMIF('DADOS BRUTOS'!$A$3:$A$500,$B13,'DADOS BRUTOS'!AL$3:AL$500)+IF($C13="",0,SUMIF('DADOS BRUTOS'!$A$3:$A$500,$C13,'DADOS BRUTOS'!AL$3:AL$500)))</f>
        <v/>
      </c>
      <c r="DM13" s="122">
        <f>IF(OR(DM$4="",$B13=""),0,SUMIF('DADOS BRUTOS'!$A$3:$A$500,$B13,'DADOS BRUTOS'!AM$3:AM$500)+IF($C13="",0,SUMIF('DADOS BRUTOS'!$A$3:$A$500,$C13,'DADOS BRUTOS'!AM$3:AM$500)))</f>
        <v/>
      </c>
      <c r="DN13" s="122">
        <f>IF(OR(DN$4="",$B13=""),0,SUMIF('DADOS BRUTOS'!$A$3:$A$500,$B13,'DADOS BRUTOS'!AN$3:AN$500)+IF($C13="",0,SUMIF('DADOS BRUTOS'!$A$3:$A$500,$C13,'DADOS BRUTOS'!AN$3:AN$500)))</f>
        <v/>
      </c>
      <c r="DO13" s="122">
        <f>IF(OR(DO$4="",$B13=""),0,SUMIF('DADOS BRUTOS'!$A$3:$A$500,$B13,'DADOS BRUTOS'!AO$3:AO$500)+IF($C13="",0,SUMIF('DADOS BRUTOS'!$A$3:$A$500,$C13,'DADOS BRUTOS'!AO$3:AO$500)))</f>
        <v/>
      </c>
      <c r="DP13" s="122">
        <f>IF(OR(DP$4="",$B13=""),0,SUMIF('DADOS BRUTOS'!$A$3:$A$500,$B13,'DADOS BRUTOS'!AP$3:AP$500)+IF($C13="",0,SUMIF('DADOS BRUTOS'!$A$3:$A$500,$C13,'DADOS BRUTOS'!AP$3:AP$500)))</f>
        <v/>
      </c>
      <c r="DQ13" s="122">
        <f>IF(OR(DQ$4="",$B13=""),0,SUMIF('DADOS BRUTOS'!$A$3:$A$500,$B13,'DADOS BRUTOS'!AQ$3:AQ$500)+IF($C13="",0,SUMIF('DADOS BRUTOS'!$A$3:$A$500,$C13,'DADOS BRUTOS'!AQ$3:AQ$500)))</f>
        <v/>
      </c>
      <c r="DR13" s="122">
        <f>IF(OR(DR$4="",$B13=""),0,SUMIF('DADOS BRUTOS'!$A$3:$A$500,$B13,'DADOS BRUTOS'!AR$3:AR$500)+IF($C13="",0,SUMIF('DADOS BRUTOS'!$A$3:$A$500,$C13,'DADOS BRUTOS'!AR$3:AR$500)))</f>
        <v/>
      </c>
      <c r="DS13" s="122">
        <f>IF(OR(DS$4="",$B13=""),0,SUMIF('DADOS BRUTOS'!$A$3:$A$500,$B13,'DADOS BRUTOS'!AS$3:AS$500)+IF($C13="",0,SUMIF('DADOS BRUTOS'!$A$3:$A$500,$C13,'DADOS BRUTOS'!AS$3:AS$500)))</f>
        <v/>
      </c>
      <c r="DT13" s="122">
        <f>IF(OR(DT$4="",$B13=""),0,SUMIF('DADOS BRUTOS'!$A$3:$A$500,$B13,'DADOS BRUTOS'!AT$3:AT$500)+IF($C13="",0,SUMIF('DADOS BRUTOS'!$A$3:$A$500,$C13,'DADOS BRUTOS'!AT$3:AT$500)))</f>
        <v/>
      </c>
      <c r="DU13" s="122">
        <f>IF(OR(DU$4="",$B13=""),0,SUMIF('DADOS BRUTOS'!$A$3:$A$500,$B13,'DADOS BRUTOS'!AU$3:AU$500)+IF($C13="",0,SUMIF('DADOS BRUTOS'!$A$3:$A$500,$C13,'DADOS BRUTOS'!AU$3:AU$500)))</f>
        <v/>
      </c>
      <c r="DV13" s="122">
        <f>IF(OR(DV$4="",$B13=""),0,SUMIF('DADOS BRUTOS'!$A$3:$A$500,$B13,'DADOS BRUTOS'!AV$3:AV$500)+IF($C13="",0,SUMIF('DADOS BRUTOS'!$A$3:$A$500,$C13,'DADOS BRUTOS'!AV$3:AV$500)))</f>
        <v/>
      </c>
      <c r="DW13" s="122">
        <f>IF(OR(DW$4="",$B13=""),0,SUMIF('DADOS BRUTOS'!$A$3:$A$500,$B13,'DADOS BRUTOS'!AW$3:AW$500)+IF($C13="",0,SUMIF('DADOS BRUTOS'!$A$3:$A$500,$C13,'DADOS BRUTOS'!AW$3:AW$500)))</f>
        <v/>
      </c>
      <c r="DX13" s="122">
        <f>IF(OR(DX$4="",$B13=""),0,SUMIF('DADOS BRUTOS'!$A$3:$A$500,$B13,'DADOS BRUTOS'!AX$3:AX$500)+IF($C13="",0,SUMIF('DADOS BRUTOS'!$A$3:$A$500,$C13,'DADOS BRUTOS'!AX$3:AX$500)))</f>
        <v/>
      </c>
      <c r="DY13" s="122">
        <f>IF(OR(DY$4="",$B13=""),0,SUMIF('DADOS BRUTOS'!$A$3:$A$500,$B13,'DADOS BRUTOS'!AY$3:AY$500)+IF($C13="",0,SUMIF('DADOS BRUTOS'!$A$3:$A$500,$C13,'DADOS BRUTOS'!AY$3:AY$500)))</f>
        <v/>
      </c>
      <c r="DZ13" s="122">
        <f>IF(OR(DZ$4="",$B13=""),0,SUMIF('DADOS BRUTOS'!$A$3:$A$500,$B13,'DADOS BRUTOS'!AZ$3:AZ$500)+IF($C13="",0,SUMIF('DADOS BRUTOS'!$A$3:$A$500,$C13,'DADOS BRUTOS'!AZ$3:AZ$500)))</f>
        <v/>
      </c>
      <c r="EA13" s="122">
        <f>IF(OR(EA$4="",$B13=""),0,SUMIF('DADOS BRUTOS'!$A$3:$A$500,$B13,'DADOS BRUTOS'!BA$3:BA$500)+IF($C13="",0,SUMIF('DADOS BRUTOS'!$A$3:$A$500,$C13,'DADOS BRUTOS'!BA$3:BA$500)))</f>
        <v/>
      </c>
      <c r="EB13" s="122">
        <f>IF(OR(EB$4="",$B13=""),0,SUMIF('DADOS BRUTOS'!$A$3:$A$500,$B13,'DADOS BRUTOS'!BB$3:BB$500)+IF($C13="",0,SUMIF('DADOS BRUTOS'!$A$3:$A$500,$C13,'DADOS BRUTOS'!BB$3:BB$500)))</f>
        <v/>
      </c>
      <c r="EC13" s="122">
        <f>IF(OR(EC$4="",$B13=""),0,SUMIF('DADOS BRUTOS'!$A$3:$A$500,$B13,'DADOS BRUTOS'!BC$3:BC$500)+IF($C13="",0,SUMIF('DADOS BRUTOS'!$A$3:$A$500,$C13,'DADOS BRUTOS'!BC$3:BC$500)))</f>
        <v/>
      </c>
      <c r="ED13" s="122">
        <f>IF(OR(ED$4="",$B13=""),0,SUMIF('DADOS BRUTOS'!$A$3:$A$500,$B13,'DADOS BRUTOS'!BD$3:BD$500)+IF($C13="",0,SUMIF('DADOS BRUTOS'!$A$3:$A$500,$C13,'DADOS BRUTOS'!BD$3:BD$500)))</f>
        <v/>
      </c>
      <c r="EE13" s="122">
        <f>IF(OR(EE$4="",$B13=""),0,SUMIF('DADOS BRUTOS'!$A$3:$A$500,$B13,'DADOS BRUTOS'!BE$3:BE$500)+IF($C13="",0,SUMIF('DADOS BRUTOS'!$A$3:$A$500,$C13,'DADOS BRUTOS'!BE$3:BE$500)))</f>
        <v/>
      </c>
      <c r="EF13" s="122">
        <f>IF(OR(EF$4="",$B13=""),0,SUMIF('DADOS BRUTOS'!$A$3:$A$500,$B13,'DADOS BRUTOS'!BF$3:BF$500)+IF($C13="",0,SUMIF('DADOS BRUTOS'!$A$3:$A$500,$C13,'DADOS BRUTOS'!BF$3:BF$500)))</f>
        <v/>
      </c>
      <c r="EG13" s="122">
        <f>IF(OR(EG$4="",$B13=""),0,SUMIF('DADOS BRUTOS'!$A$3:$A$500,$B13,'DADOS BRUTOS'!BG$3:BG$500)+IF($C13="",0,SUMIF('DADOS BRUTOS'!$A$3:$A$500,$C13,'DADOS BRUTOS'!BG$3:BG$500)))</f>
        <v/>
      </c>
      <c r="EH13" s="122">
        <f>IF(OR(EH$4="",$B13=""),0,SUMIF('DADOS BRUTOS'!$A$3:$A$500,$B13,'DADOS BRUTOS'!BH$3:BH$500)+IF($C13="",0,SUMIF('DADOS BRUTOS'!$A$3:$A$500,$C13,'DADOS BRUTOS'!BH$3:BH$500)))</f>
        <v/>
      </c>
      <c r="EI13" s="122">
        <f>IF(OR(EI$4="",$B13=""),0,SUMIF('DADOS BRUTOS'!$A$3:$A$500,$B13,'DADOS BRUTOS'!BI$3:BI$500)+IF($C13="",0,SUMIF('DADOS BRUTOS'!$A$3:$A$500,$C13,'DADOS BRUTOS'!BI$3:BI$500)))</f>
        <v/>
      </c>
      <c r="EJ13" s="122">
        <f>IF(OR(EJ$4="",$B13=""),0,SUMIF('DADOS BRUTOS'!$A$3:$A$500,$B13,'DADOS BRUTOS'!BJ$3:BJ$500)+IF($C13="",0,SUMIF('DADOS BRUTOS'!$A$3:$A$500,$C13,'DADOS BRUTOS'!BJ$3:BJ$500)))</f>
        <v/>
      </c>
      <c r="EK13" s="122">
        <f>IF(OR(EK$4="",$B13=""),0,SUMIF('DADOS BRUTOS'!$A$3:$A$500,$B13,'DADOS BRUTOS'!BK$3:BK$500)+IF($C13="",0,SUMIF('DADOS BRUTOS'!$A$3:$A$500,$C13,'DADOS BRUTOS'!BK$3:BK$500)))</f>
        <v/>
      </c>
      <c r="EL13" s="122">
        <f>IF(OR(EL$4="",$B13=""),0,SUMIF('DADOS BRUTOS'!$A$3:$A$500,$B13,'DADOS BRUTOS'!BL$3:BL$500)+IF($C13="",0,SUMIF('DADOS BRUTOS'!$A$3:$A$500,$C13,'DADOS BRUTOS'!BL$3:BL$500)))</f>
        <v/>
      </c>
      <c r="EM13" s="122">
        <f>IF(OR(EM$4="",$B13=""),0,SUMIF('DADOS BRUTOS'!$A$3:$A$500,$B13,'DADOS BRUTOS'!BM$3:BM$500)+IF($C13="",0,SUMIF('DADOS BRUTOS'!$A$3:$A$500,$C13,'DADOS BRUTOS'!BM$3:BM$500)))</f>
        <v/>
      </c>
      <c r="EN13" s="122">
        <f>IF(OR(EN$4="",$B13=""),0,SUMIF('DADOS BRUTOS'!$A$3:$A$500,$B13,'DADOS BRUTOS'!BN$3:BN$500)+IF($C13="",0,SUMIF('DADOS BRUTOS'!$A$3:$A$500,$C13,'DADOS BRUTOS'!BN$3:BN$500)))</f>
        <v/>
      </c>
      <c r="EO13" s="122">
        <f>IF(OR(EO$4="",$B13=""),0,SUMIF('DADOS BRUTOS'!$A$3:$A$500,$B13,'DADOS BRUTOS'!BO$3:BO$500)+IF($C13="",0,SUMIF('DADOS BRUTOS'!$A$3:$A$500,$C13,'DADOS BRUTOS'!BO$3:BO$500)))</f>
        <v/>
      </c>
      <c r="EP13" s="122">
        <f>IF(OR(EP$4="",$B13=""),0,SUMIF('DADOS BRUTOS'!$A$3:$A$500,$B13,'DADOS BRUTOS'!BP$3:BP$500)+IF($C13="",0,SUMIF('DADOS BRUTOS'!$A$3:$A$500,$C13,'DADOS BRUTOS'!BP$3:BP$500)))</f>
        <v/>
      </c>
      <c r="EQ13" s="122">
        <f>IF(OR(EQ$4="",$B13=""),0,SUMIF('DADOS BRUTOS'!$A$3:$A$500,$B13,'DADOS BRUTOS'!BQ$3:BQ$500)+IF($C13="",0,SUMIF('DADOS BRUTOS'!$A$3:$A$500,$C13,'DADOS BRUTOS'!BQ$3:BQ$500)))</f>
        <v/>
      </c>
      <c r="ER13" s="122">
        <f>IF(OR(ER$4="",$B13=""),0,SUMIF('DADOS BRUTOS'!$A$3:$A$500,$B13,'DADOS BRUTOS'!BR$3:BR$500)+IF($C13="",0,SUMIF('DADOS BRUTOS'!$A$3:$A$500,$C13,'DADOS BRUTOS'!BR$3:BR$500)))</f>
        <v/>
      </c>
      <c r="ES13" s="122">
        <f>IF(OR(ES$4="",$B13=""),0,SUMIF('DADOS BRUTOS'!$A$3:$A$500,$B13,'DADOS BRUTOS'!BS$3:BS$500)+IF($C13="",0,SUMIF('DADOS BRUTOS'!$A$3:$A$500,$C13,'DADOS BRUTOS'!BS$3:BS$500)))</f>
        <v/>
      </c>
      <c r="ET13" s="122">
        <f>IF(OR(ET$4="",$B13=""),0,SUMIF('DADOS BRUTOS'!$A$3:$A$500,$B13,'DADOS BRUTOS'!BT$3:BT$500)+IF($C13="",0,SUMIF('DADOS BRUTOS'!$A$3:$A$500,$C13,'DADOS BRUTOS'!BT$3:BT$500)))</f>
        <v/>
      </c>
      <c r="EU13" s="122">
        <f>IF(OR(EU$4="",$B13=""),0,SUMIF('DADOS BRUTOS'!$A$3:$A$500,$B13,'DADOS BRUTOS'!BU$3:BU$500)+IF($C13="",0,SUMIF('DADOS BRUTOS'!$A$3:$A$500,$C13,'DADOS BRUTOS'!BU$3:BU$500)))</f>
        <v/>
      </c>
      <c r="EV13" s="122">
        <f>IF(OR(EV$4="",$B13=""),0,SUMIF('DADOS BRUTOS'!$A$3:$A$500,$B13,'DADOS BRUTOS'!BV$3:BV$500)+IF($C13="",0,SUMIF('DADOS BRUTOS'!$A$3:$A$500,$C13,'DADOS BRUTOS'!BV$3:BV$500)))</f>
        <v/>
      </c>
      <c r="EW13" s="122">
        <f>IF(OR(EW$4="",$B13=""),0,SUMIF('DADOS BRUTOS'!$A$3:$A$500,$B13,'DADOS BRUTOS'!BW$3:BW$500)+IF($C13="",0,SUMIF('DADOS BRUTOS'!$A$3:$A$500,$C13,'DADOS BRUTOS'!BW$3:BW$500)))</f>
        <v/>
      </c>
      <c r="EX13" s="122">
        <f>IF(OR(EX$4="",$B13=""),0,SUMIF('DADOS BRUTOS'!$A$3:$A$500,$B13,'DADOS BRUTOS'!BX$3:BX$500)+IF($C13="",0,SUMIF('DADOS BRUTOS'!$A$3:$A$500,$C13,'DADOS BRUTOS'!BX$3:BX$500)))</f>
        <v/>
      </c>
      <c r="EY13" s="122">
        <f>IF(OR(EY$4="",$B13=""),0,SUMIF('DADOS BRUTOS'!$A$3:$A$500,$B13,'DADOS BRUTOS'!BY$3:BY$500)+IF($C13="",0,SUMIF('DADOS BRUTOS'!$A$3:$A$500,$C13,'DADOS BRUTOS'!BY$3:BY$500)))</f>
        <v/>
      </c>
      <c r="EZ13" s="122">
        <f>IF(OR(EZ$4="",$B13=""),0,SUMIF('DADOS BRUTOS'!$A$3:$A$500,$B13,'DADOS BRUTOS'!BZ$3:BZ$500)+IF($C13="",0,SUMIF('DADOS BRUTOS'!$A$3:$A$500,$C13,'DADOS BRUTOS'!BZ$3:BZ$500)))</f>
        <v/>
      </c>
      <c r="FA13" s="122">
        <f>IF(OR(FA$4="",$B13=""),0,SUMIF('DADOS BRUTOS'!$A$3:$A$500,$B13,'DADOS BRUTOS'!CA$3:CA$500)+IF($C13="",0,SUMIF('DADOS BRUTOS'!$A$3:$A$500,$C13,'DADOS BRUTOS'!CA$3:CA$500)))</f>
        <v/>
      </c>
      <c r="FB13" s="122">
        <f>IF(OR(FB$4="",$B13=""),0,SUMIF('DADOS BRUTOS'!$A$3:$A$500,$B13,'DADOS BRUTOS'!CB$3:CB$500)+IF($C13="",0,SUMIF('DADOS BRUTOS'!$A$3:$A$500,$C13,'DADOS BRUTOS'!CB$3:CB$500)))</f>
        <v/>
      </c>
      <c r="FC13" s="122">
        <f>IF(OR(FC$4="",$B13=""),0,SUMIF('DADOS BRUTOS'!$A$3:$A$500,$B13,'DADOS BRUTOS'!CC$3:CC$500)+IF($C13="",0,SUMIF('DADOS BRUTOS'!$A$3:$A$500,$C13,'DADOS BRUTOS'!CC$3:CC$500)))</f>
        <v/>
      </c>
      <c r="FD13" s="122">
        <f>IF(OR(FD$4="",$B13=""),0,SUMIF('DADOS BRUTOS'!$A$3:$A$500,$B13,'DADOS BRUTOS'!CD$3:CD$500)+IF($C13="",0,SUMIF('DADOS BRUTOS'!$A$3:$A$500,$C13,'DADOS BRUTOS'!CD$3:CD$500)))</f>
        <v/>
      </c>
      <c r="FE13" s="122">
        <f>IF(OR(FE$4="",$B13=""),0,SUMIF('DADOS BRUTOS'!$A$3:$A$500,$B13,'DADOS BRUTOS'!CE$3:CE$500)+IF($C13="",0,SUMIF('DADOS BRUTOS'!$A$3:$A$500,$C13,'DADOS BRUTOS'!CE$3:CE$500)))</f>
        <v/>
      </c>
      <c r="FF13" s="122">
        <f>IF(OR(FF$4="",$B13=""),0,SUMIF('DADOS BRUTOS'!$A$3:$A$500,$B13,'DADOS BRUTOS'!CF$3:CF$500)+IF($C13="",0,SUMIF('DADOS BRUTOS'!$A$3:$A$500,$C13,'DADOS BRUTOS'!CF$3:CF$500)))</f>
        <v/>
      </c>
      <c r="FG13" s="122">
        <f>IF(OR(FG$4="",$B13=""),0,SUMIF('DADOS BRUTOS'!$A$3:$A$500,$B13,'DADOS BRUTOS'!CG$3:CG$500)+IF($C13="",0,SUMIF('DADOS BRUTOS'!$A$3:$A$500,$C13,'DADOS BRUTOS'!CG$3:CG$500)))</f>
        <v/>
      </c>
      <c r="FH13" s="122">
        <f>IF(OR(FH$4="",$B13=""),0,SUMIF('DADOS BRUTOS'!$A$3:$A$500,$B13,'DADOS BRUTOS'!CH$3:CH$500)+IF($C13="",0,SUMIF('DADOS BRUTOS'!$A$3:$A$500,$C13,'DADOS BRUTOS'!CH$3:CH$500)))</f>
        <v/>
      </c>
      <c r="FI13" s="122">
        <f>IF(OR(FI$4="",$B13=""),0,SUMIF('DADOS BRUTOS'!$A$3:$A$500,$B13,'DADOS BRUTOS'!CI$3:CI$500)+IF($C13="",0,SUMIF('DADOS BRUTOS'!$A$3:$A$500,$C13,'DADOS BRUTOS'!CI$3:CI$500)))</f>
        <v/>
      </c>
      <c r="FJ13" s="122">
        <f>IF(OR(FJ$4="",$B13=""),0,SUMIF('DADOS BRUTOS'!$A$3:$A$500,$B13,'DADOS BRUTOS'!CJ$3:CJ$500)+IF($C13="",0,SUMIF('DADOS BRUTOS'!$A$3:$A$500,$C13,'DADOS BRUTOS'!CJ$3:CJ$500)))</f>
        <v/>
      </c>
      <c r="FK13" s="122">
        <f>IF(OR(FK$4="",$B13=""),0,SUMIF('DADOS BRUTOS'!$A$3:$A$500,$B13,'DADOS BRUTOS'!CK$3:CK$500)+IF($C13="",0,SUMIF('DADOS BRUTOS'!$A$3:$A$500,$C13,'DADOS BRUTOS'!CK$3:CK$500)))</f>
        <v/>
      </c>
      <c r="FL13" s="122">
        <f>IF(OR(FL$4="",$B13=""),0,SUMIF('DADOS BRUTOS'!$A$3:$A$500,$B13,'DADOS BRUTOS'!CL$3:CL$500)+IF($C13="",0,SUMIF('DADOS BRUTOS'!$A$3:$A$500,$C13,'DADOS BRUTOS'!CL$3:CL$500)))</f>
        <v/>
      </c>
      <c r="FM13" s="122">
        <f>IF(OR(FM$4="",$B13=""),0,SUMIF('DADOS BRUTOS'!$A$3:$A$500,$B13,'DADOS BRUTOS'!CM$3:CM$500)+IF($C13="",0,SUMIF('DADOS BRUTOS'!$A$3:$A$500,$C13,'DADOS BRUTOS'!CM$3:CM$500)))</f>
        <v/>
      </c>
      <c r="FN13" s="122">
        <f>IF(OR(FN$4="",$B13=""),0,SUMIF('DADOS BRUTOS'!$A$3:$A$500,$B13,'DADOS BRUTOS'!CN$3:CN$500)+IF($C13="",0,SUMIF('DADOS BRUTOS'!$A$3:$A$500,$C13,'DADOS BRUTOS'!CN$3:CN$500)))</f>
        <v/>
      </c>
      <c r="FO13" s="122">
        <f>IF(OR(FO$4="",$B13=""),0,SUMIF('DADOS BRUTOS'!$A$3:$A$500,$B13,'DADOS BRUTOS'!CO$3:CO$500)+IF($C13="",0,SUMIF('DADOS BRUTOS'!$A$3:$A$500,$C13,'DADOS BRUTOS'!CO$3:CO$500)))</f>
        <v/>
      </c>
      <c r="FP13" s="122">
        <f>IF(OR(FP$4="",$B13=""),0,SUMIF('DADOS BRUTOS'!$A$3:$A$500,$B13,'DADOS BRUTOS'!CP$3:CP$500)+IF($C13="",0,SUMIF('DADOS BRUTOS'!$A$3:$A$500,$C13,'DADOS BRUTOS'!CP$3:CP$500)))</f>
        <v/>
      </c>
      <c r="FQ13" s="122">
        <f>IF(OR(FQ$4="",$B13=""),0,SUMIF('DADOS BRUTOS'!$A$3:$A$500,$B13,'DADOS BRUTOS'!CQ$3:CQ$500)+IF($C13="",0,SUMIF('DADOS BRUTOS'!$A$3:$A$500,$C13,'DADOS BRUTOS'!CQ$3:CQ$500)))</f>
        <v/>
      </c>
      <c r="FR13" s="122">
        <f>IF(OR(FR$4="",$B13=""),0,SUMIF('DADOS BRUTOS'!$A$3:$A$500,$B13,'DADOS BRUTOS'!CR$3:CR$500)+IF($C13="",0,SUMIF('DADOS BRUTOS'!$A$3:$A$500,$C13,'DADOS BRUTOS'!CR$3:CR$500)))</f>
        <v/>
      </c>
      <c r="FS13" s="122">
        <f>IF(OR(FS$4="",$B13=""),0,SUMIF('DADOS BRUTOS'!$A$3:$A$500,$B13,'DADOS BRUTOS'!CS$3:CS$500)+IF($C13="",0,SUMIF('DADOS BRUTOS'!$A$3:$A$500,$C13,'DADOS BRUTOS'!CS$3:CS$500)))</f>
        <v/>
      </c>
      <c r="FT13" s="122">
        <f>IF(OR(FT$4="",$B13=""),0,SUMIF('DADOS BRUTOS'!$A$3:$A$500,$B13,'DADOS BRUTOS'!CT$3:CT$500)+IF($C13="",0,SUMIF('DADOS BRUTOS'!$A$3:$A$500,$C13,'DADOS BRUTOS'!CT$3:CT$500)))</f>
        <v/>
      </c>
      <c r="FU13" s="122">
        <f>IF(OR(FU$4="",$B13=""),0,SUMIF('DADOS BRUTOS'!$A$3:$A$500,$B13,'DADOS BRUTOS'!CU$3:CU$500)+IF($C13="",0,SUMIF('DADOS BRUTOS'!$A$3:$A$500,$C13,'DADOS BRUTOS'!CU$3:CU$500)))</f>
        <v/>
      </c>
      <c r="FV13" s="122">
        <f>IF(OR(FV$4="",$B13=""),0,SUMIF('DADOS BRUTOS'!$A$3:$A$500,$B13,'DADOS BRUTOS'!CV$3:CV$500)+IF($C13="",0,SUMIF('DADOS BRUTOS'!$A$3:$A$500,$C13,'DADOS BRUTOS'!CV$3:CV$500)))</f>
        <v/>
      </c>
      <c r="FW13" s="122">
        <f>IF(OR(FW$4="",$B13=""),0,SUMIF('DADOS BRUTOS'!$A$3:$A$500,$B13,'DADOS BRUTOS'!CW$3:CW$500)+IF($C13="",0,SUMIF('DADOS BRUTOS'!$A$3:$A$500,$C13,'DADOS BRUTOS'!CW$3:CW$500)))</f>
        <v/>
      </c>
      <c r="FX13" s="122">
        <f>IF(OR(FX$4="",$B13=""),0,SUMIF('DADOS BRUTOS'!$A$3:$A$500,$B13,'DADOS BRUTOS'!CX$3:CX$500)+IF($C13="",0,SUMIF('DADOS BRUTOS'!$A$3:$A$500,$C13,'DADOS BRUTOS'!CX$3:CX$500)))</f>
        <v/>
      </c>
      <c r="FY13" s="122">
        <f>IF(OR(FY$4="",$B13=""),0,SUMIF('DADOS BRUTOS'!$A$3:$A$500,$B13,'DADOS BRUTOS'!CY$3:CY$500)+IF($C13="",0,SUMIF('DADOS BRUTOS'!$A$3:$A$500,$C13,'DADOS BRUTOS'!CY$3:CY$500)))</f>
        <v/>
      </c>
      <c r="FZ13" s="122">
        <f>IF(OR(FZ$4="",$B13=""),0,SUMIF('DADOS BRUTOS'!$A$3:$A$500,$B13,'DADOS BRUTOS'!CZ$3:CZ$500)+IF($C13="",0,SUMIF('DADOS BRUTOS'!$A$3:$A$500,$C13,'DADOS BRUTOS'!CZ$3:CZ$500)))</f>
        <v/>
      </c>
      <c r="GA13" s="122">
        <f>IF(OR(GA$4="",$B13=""),0,SUMIF('DADOS BRUTOS'!$A$3:$A$500,$B13,'DADOS BRUTOS'!DA$3:DA$500)+IF($C13="",0,SUMIF('DADOS BRUTOS'!$A$3:$A$500,$C13,'DADOS BRUTOS'!DA$3:DA$500)))</f>
        <v/>
      </c>
      <c r="GB13" s="122">
        <f>IF(OR(GB$4="",$B13=""),0,SUMIF('DADOS BRUTOS'!$A$3:$A$500,$B13,'DADOS BRUTOS'!DB$3:DB$500)+IF($C13="",0,SUMIF('DADOS BRUTOS'!$A$3:$A$500,$C13,'DADOS BRUTOS'!DB$3:DB$500)))</f>
        <v/>
      </c>
      <c r="GC13" s="122">
        <f>IF(OR(GC$4="",$B13=""),0,SUMIF('DADOS BRUTOS'!$A$3:$A$500,$B13,'DADOS BRUTOS'!DC$3:DC$500)+IF($C13="",0,SUMIF('DADOS BRUTOS'!$A$3:$A$500,$C13,'DADOS BRUTOS'!DC$3:DC$500)))</f>
        <v/>
      </c>
      <c r="GD13" s="122">
        <f>IF(OR(GD$4="",$B13=""),0,SUMIF('DADOS BRUTOS'!$A$3:$A$500,$B13,'DADOS BRUTOS'!DD$3:DD$500)+IF($C13="",0,SUMIF('DADOS BRUTOS'!$A$3:$A$500,$C13,'DADOS BRUTOS'!DD$3:DD$500)))</f>
        <v/>
      </c>
      <c r="GE13" s="122">
        <f>IF(OR(GE$4="",$B13=""),0,SUMIF('DADOS BRUTOS'!$A$3:$A$500,$B13,'DADOS BRUTOS'!DE$3:DE$500)+IF($C13="",0,SUMIF('DADOS BRUTOS'!$A$3:$A$500,$C13,'DADOS BRUTOS'!DE$3:DE$500)))</f>
        <v/>
      </c>
      <c r="GF13" s="122">
        <f>IF(OR(GF$4="",$B13=""),0,SUMIF('DADOS BRUTOS'!$A$3:$A$500,$B13,'DADOS BRUTOS'!DF$3:DF$500)+IF($C13="",0,SUMIF('DADOS BRUTOS'!$A$3:$A$500,$C13,'DADOS BRUTOS'!DF$3:DF$500)))</f>
        <v/>
      </c>
      <c r="GG13" s="122">
        <f>IF(OR(GG$4="",$B13=""),0,SUMIF('DADOS BRUTOS'!$A$3:$A$500,$B13,'DADOS BRUTOS'!DG$3:DG$500)+IF($C13="",0,SUMIF('DADOS BRUTOS'!$A$3:$A$500,$C13,'DADOS BRUTOS'!DG$3:DG$500)))</f>
        <v/>
      </c>
      <c r="GH13" s="122">
        <f>IF(OR(GH$4="",$B13=""),0,SUMIF('DADOS BRUTOS'!$A$3:$A$500,$B13,'DADOS BRUTOS'!DH$3:DH$500)+IF($C13="",0,SUMIF('DADOS BRUTOS'!$A$3:$A$500,$C13,'DADOS BRUTOS'!DH$3:DH$500)))</f>
        <v/>
      </c>
      <c r="GI13" s="122">
        <f>IF(OR(GI$4="",$B13=""),0,SUMIF('DADOS BRUTOS'!$A$3:$A$500,$B13,'DADOS BRUTOS'!DI$3:DI$500)+IF($C13="",0,SUMIF('DADOS BRUTOS'!$A$3:$A$500,$C13,'DADOS BRUTOS'!DI$3:DI$500)))</f>
        <v/>
      </c>
      <c r="GJ13" s="122">
        <f>IF(OR(GJ$4="",$B13=""),0,SUMIF('DADOS BRUTOS'!$A$3:$A$500,$B13,'DADOS BRUTOS'!DJ$3:DJ$500)+IF($C13="",0,SUMIF('DADOS BRUTOS'!$A$3:$A$500,$C13,'DADOS BRUTOS'!DJ$3:DJ$500)))</f>
        <v/>
      </c>
      <c r="GK13" s="122">
        <f>IF(OR(GK$4="",$B13=""),0,SUMIF('DADOS BRUTOS'!$A$3:$A$500,$B13,'DADOS BRUTOS'!DK$3:DK$500)+IF($C13="",0,SUMIF('DADOS BRUTOS'!$A$3:$A$500,$C13,'DADOS BRUTOS'!DK$3:DK$500)))</f>
        <v/>
      </c>
      <c r="GL13" s="122">
        <f>IF(OR(GL$4="",$B13=""),0,SUMIF('DADOS BRUTOS'!$A$3:$A$500,$B13,'DADOS BRUTOS'!DL$3:DL$500)+IF($C13="",0,SUMIF('DADOS BRUTOS'!$A$3:$A$500,$C13,'DADOS BRUTOS'!DL$3:DL$500)))</f>
        <v/>
      </c>
      <c r="GM13" s="122">
        <f>IF(OR(GM$4="",$B13=""),0,SUMIF('DADOS BRUTOS'!$A$3:$A$500,$B13,'DADOS BRUTOS'!DM$3:DM$500)+IF($C13="",0,SUMIF('DADOS BRUTOS'!$A$3:$A$500,$C13,'DADOS BRUTOS'!DM$3:DM$500)))</f>
        <v/>
      </c>
      <c r="GN13" s="122">
        <f>IF(OR(GN$4="",$B13=""),0,SUMIF('DADOS BRUTOS'!$A$3:$A$500,$B13,'DADOS BRUTOS'!DN$3:DN$500)+IF($C13="",0,SUMIF('DADOS BRUTOS'!$A$3:$A$500,$C13,'DADOS BRUTOS'!DN$3:DN$500)))</f>
        <v/>
      </c>
      <c r="GO13" s="122">
        <f>IF(OR(GO$4="",$B13=""),0,SUMIF('DADOS BRUTOS'!$A$3:$A$500,$B13,'DADOS BRUTOS'!DO$3:DO$500)+IF($C13="",0,SUMIF('DADOS BRUTOS'!$A$3:$A$500,$C13,'DADOS BRUTOS'!DO$3:DO$500)))</f>
        <v/>
      </c>
      <c r="GP13" s="122">
        <f>IF(OR(GP$4="",$B13=""),0,SUMIF('DADOS BRUTOS'!$A$3:$A$500,$B13,'DADOS BRUTOS'!DP$3:DP$500)+IF($C13="",0,SUMIF('DADOS BRUTOS'!$A$3:$A$500,$C13,'DADOS BRUTOS'!DP$3:DP$500)))</f>
        <v/>
      </c>
      <c r="GQ13" s="122">
        <f>IF(OR(GQ$4="",$B13=""),0,SUMIF('DADOS BRUTOS'!$A$3:$A$500,$B13,'DADOS BRUTOS'!DQ$3:DQ$500)+IF($C13="",0,SUMIF('DADOS BRUTOS'!$A$3:$A$500,$C13,'DADOS BRUTOS'!DQ$3:DQ$500)))</f>
        <v/>
      </c>
      <c r="GR13" s="122">
        <f>IF(OR(GR$4="",$B13=""),0,SUMIF('DADOS BRUTOS'!$A$3:$A$500,$B13,'DADOS BRUTOS'!DR$3:DR$500)+IF($C13="",0,SUMIF('DADOS BRUTOS'!$A$3:$A$500,$C13,'DADOS BRUTOS'!DR$3:DR$500)))</f>
        <v/>
      </c>
      <c r="GS13" s="122">
        <f>IF(OR(GS$4="",$B13=""),0,SUMIF('DADOS BRUTOS'!$A$3:$A$500,$B13,'DADOS BRUTOS'!DS$3:DS$500)+IF($C13="",0,SUMIF('DADOS BRUTOS'!$A$3:$A$500,$C13,'DADOS BRUTOS'!DS$3:DS$500)))</f>
        <v/>
      </c>
      <c r="GT13" s="122">
        <f>IF(OR(GT$4="",$B13=""),0,SUMIF('DADOS BRUTOS'!$A$3:$A$500,$B13,'DADOS BRUTOS'!DT$3:DT$500)+IF($C13="",0,SUMIF('DADOS BRUTOS'!$A$3:$A$500,$C13,'DADOS BRUTOS'!DT$3:DT$500)))</f>
        <v/>
      </c>
      <c r="GU13" s="122">
        <f>IF(OR(GU$4="",$B13=""),0,SUMIF('DADOS BRUTOS'!$A$3:$A$500,$B13,'DADOS BRUTOS'!DU$3:DU$500)+IF($C13="",0,SUMIF('DADOS BRUTOS'!$A$3:$A$500,$C13,'DADOS BRUTOS'!DU$3:DU$500)))</f>
        <v/>
      </c>
      <c r="GV13" s="122">
        <f>IF(OR(GV$4="",$B13=""),0,SUMIF('DADOS BRUTOS'!$A$3:$A$500,$B13,'DADOS BRUTOS'!DV$3:DV$500)+IF($C13="",0,SUMIF('DADOS BRUTOS'!$A$3:$A$500,$C13,'DADOS BRUTOS'!DV$3:DV$500)))</f>
        <v/>
      </c>
      <c r="GW13" s="122">
        <f>IF(OR(GW$4="",$B13=""),0,SUMIF('DADOS BRUTOS'!$A$3:$A$500,$B13,'DADOS BRUTOS'!DW$3:DW$500)+IF($C13="",0,SUMIF('DADOS BRUTOS'!$A$3:$A$500,$C13,'DADOS BRUTOS'!DW$3:DW$500)))</f>
        <v/>
      </c>
      <c r="GX13" s="122">
        <f>IF(OR(GX$4="",$B13=""),0,SUMIF('DADOS BRUTOS'!$A$3:$A$500,$B13,'DADOS BRUTOS'!DX$3:DX$500)+IF($C13="",0,SUMIF('DADOS BRUTOS'!$A$3:$A$500,$C13,'DADOS BRUTOS'!DX$3:DX$500)))</f>
        <v/>
      </c>
      <c r="GY13" s="122">
        <f>IF(OR(GY$4="",$B13=""),0,SUMIF('DADOS BRUTOS'!$A$3:$A$500,$B13,'DADOS BRUTOS'!DY$3:DY$500)+IF($C13="",0,SUMIF('DADOS BRUTOS'!$A$3:$A$500,$C13,'DADOS BRUTOS'!DY$3:DY$500)))</f>
        <v/>
      </c>
      <c r="GZ13" s="122">
        <f>IF(OR(GZ$4="",$B13=""),0,SUMIF('DADOS BRUTOS'!$A$3:$A$500,$B13,'DADOS BRUTOS'!DZ$3:DZ$500)+IF($C13="",0,SUMIF('DADOS BRUTOS'!$A$3:$A$500,$C13,'DADOS BRUTOS'!DZ$3:DZ$500)))</f>
        <v/>
      </c>
      <c r="HA13" s="122">
        <f>IF(OR(HA$4="",$B13=""),0,SUMIF('DADOS BRUTOS'!$A$3:$A$500,$B13,'DADOS BRUTOS'!EA$3:EA$500)+IF($C13="",0,SUMIF('DADOS BRUTOS'!$A$3:$A$500,$C13,'DADOS BRUTOS'!EA$3:EA$500)))</f>
        <v/>
      </c>
      <c r="HB13" s="122">
        <f>IF(OR(HB$4="",$B13=""),0,SUMIF('DADOS BRUTOS'!$A$3:$A$500,$B13,'DADOS BRUTOS'!EB$3:EB$500)+IF($C13="",0,SUMIF('DADOS BRUTOS'!$A$3:$A$500,$C13,'DADOS BRUTOS'!EB$3:EB$500)))</f>
        <v/>
      </c>
      <c r="HC13" s="122">
        <f>IF(OR(HC$4="",$B13=""),0,SUMIF('DADOS BRUTOS'!$A$3:$A$500,$B13,'DADOS BRUTOS'!EC$3:EC$500)+IF($C13="",0,SUMIF('DADOS BRUTOS'!$A$3:$A$500,$C13,'DADOS BRUTOS'!EC$3:EC$500)))</f>
        <v/>
      </c>
      <c r="HD13" s="122">
        <f>IF(OR(HD$4="",$B13=""),0,SUMIF('DADOS BRUTOS'!$A$3:$A$500,$B13,'DADOS BRUTOS'!ED$3:ED$500)+IF($C13="",0,SUMIF('DADOS BRUTOS'!$A$3:$A$500,$C13,'DADOS BRUTOS'!ED$3:ED$500)))</f>
        <v/>
      </c>
      <c r="HE13" s="122">
        <f>IF(OR(HE$4="",$B13=""),0,SUMIF('DADOS BRUTOS'!$A$3:$A$500,$B13,'DADOS BRUTOS'!EE$3:EE$500)+IF($C13="",0,SUMIF('DADOS BRUTOS'!$A$3:$A$500,$C13,'DADOS BRUTOS'!EE$3:EE$500)))</f>
        <v/>
      </c>
      <c r="HF13" s="122">
        <f>IF(OR(HF$4="",$B13=""),0,SUMIF('DADOS BRUTOS'!$A$3:$A$500,$B13,'DADOS BRUTOS'!EF$3:EF$500)+IF($C13="",0,SUMIF('DADOS BRUTOS'!$A$3:$A$500,$C13,'DADOS BRUTOS'!EF$3:EF$500)))</f>
        <v/>
      </c>
      <c r="HG13" s="122">
        <f>IF(OR(HG$4="",$B13=""),0,SUMIF('DADOS BRUTOS'!$A$3:$A$500,$B13,'DADOS BRUTOS'!EG$3:EG$500)+IF($C13="",0,SUMIF('DADOS BRUTOS'!$A$3:$A$500,$C13,'DADOS BRUTOS'!EG$3:EG$500)))</f>
        <v/>
      </c>
      <c r="HH13" s="122">
        <f>IF(OR(HH$4="",$B13=""),0,SUMIF('DADOS BRUTOS'!$A$3:$A$500,$B13,'DADOS BRUTOS'!EH$3:EH$500)+IF($C13="",0,SUMIF('DADOS BRUTOS'!$A$3:$A$500,$C13,'DADOS BRUTOS'!EH$3:EH$500)))</f>
        <v/>
      </c>
      <c r="HI13" s="122">
        <f>IF(OR(HI$4="",$B13=""),0,SUMIF('DADOS BRUTOS'!$A$3:$A$500,$B13,'DADOS BRUTOS'!EI$3:EI$500)+IF($C13="",0,SUMIF('DADOS BRUTOS'!$A$3:$A$500,$C13,'DADOS BRUTOS'!EI$3:EI$500)))</f>
        <v/>
      </c>
      <c r="HJ13" s="122">
        <f>IF(OR(HJ$4="",$B13=""),0,SUMIF('DADOS BRUTOS'!$A$3:$A$500,$B13,'DADOS BRUTOS'!EJ$3:EJ$500)+IF($C13="",0,SUMIF('DADOS BRUTOS'!$A$3:$A$500,$C13,'DADOS BRUTOS'!EJ$3:EJ$500)))</f>
        <v/>
      </c>
      <c r="HK13" s="122">
        <f>IF(OR(HK$4="",$B13=""),0,SUMIF('DADOS BRUTOS'!$A$3:$A$500,$B13,'DADOS BRUTOS'!EK$3:EK$500)+IF($C13="",0,SUMIF('DADOS BRUTOS'!$A$3:$A$500,$C13,'DADOS BRUTOS'!EK$3:EK$500)))</f>
        <v/>
      </c>
      <c r="HL13" s="122">
        <f>IF(OR(HL$4="",$B13=""),0,SUMIF('DADOS BRUTOS'!$A$3:$A$500,$B13,'DADOS BRUTOS'!EL$3:EL$500)+IF($C13="",0,SUMIF('DADOS BRUTOS'!$A$3:$A$500,$C13,'DADOS BRUTOS'!EL$3:EL$500)))</f>
        <v/>
      </c>
      <c r="HM13" s="122">
        <f>IF(OR(HM$4="",$B13=""),0,SUMIF('DADOS BRUTOS'!$A$3:$A$500,$B13,'DADOS BRUTOS'!EM$3:EM$500)+IF($C13="",0,SUMIF('DADOS BRUTOS'!$A$3:$A$500,$C13,'DADOS BRUTOS'!EM$3:EM$500)))</f>
        <v/>
      </c>
      <c r="HN13" s="122">
        <f>IF(OR(HN$4="",$B13=""),0,SUMIF('DADOS BRUTOS'!$A$3:$A$500,$B13,'DADOS BRUTOS'!EN$3:EN$500)+IF($C13="",0,SUMIF('DADOS BRUTOS'!$A$3:$A$500,$C13,'DADOS BRUTOS'!EN$3:EN$500)))</f>
        <v/>
      </c>
      <c r="HO13" s="122">
        <f>IF(OR(HO$4="",$B13=""),0,SUMIF('DADOS BRUTOS'!$A$3:$A$500,$B13,'DADOS BRUTOS'!EO$3:EO$500)+IF($C13="",0,SUMIF('DADOS BRUTOS'!$A$3:$A$500,$C13,'DADOS BRUTOS'!EO$3:EO$500)))</f>
        <v/>
      </c>
      <c r="HP13" s="122">
        <f>IF(OR(HP$4="",$B13=""),0,SUMIF('DADOS BRUTOS'!$A$3:$A$500,$B13,'DADOS BRUTOS'!EP$3:EP$500)+IF($C13="",0,SUMIF('DADOS BRUTOS'!$A$3:$A$500,$C13,'DADOS BRUTOS'!EP$3:EP$500)))</f>
        <v/>
      </c>
      <c r="HQ13" s="122">
        <f>IF(OR(HQ$4="",$B13=""),0,SUMIF('DADOS BRUTOS'!$A$3:$A$500,$B13,'DADOS BRUTOS'!EQ$3:EQ$500)+IF($C13="",0,SUMIF('DADOS BRUTOS'!$A$3:$A$500,$C13,'DADOS BRUTOS'!EQ$3:EQ$500)))</f>
        <v/>
      </c>
      <c r="HR13" s="122">
        <f>IF(OR(HR$4="",$B13=""),0,SUMIF('DADOS BRUTOS'!$A$3:$A$500,$B13,'DADOS BRUTOS'!ER$3:ER$500)+IF($C13="",0,SUMIF('DADOS BRUTOS'!$A$3:$A$500,$C13,'DADOS BRUTOS'!ER$3:ER$500)))</f>
        <v/>
      </c>
      <c r="HS13" s="122">
        <f>IF(OR(HS$4="",$B13=""),0,SUMIF('DADOS BRUTOS'!$A$3:$A$500,$B13,'DADOS BRUTOS'!ES$3:ES$500)+IF($C13="",0,SUMIF('DADOS BRUTOS'!$A$3:$A$500,$C13,'DADOS BRUTOS'!ES$3:ES$500)))</f>
        <v/>
      </c>
      <c r="HT13" s="122">
        <f>IF(OR(HT$4="",$B13=""),0,SUMIF('DADOS BRUTOS'!$A$3:$A$500,$B13,'DADOS BRUTOS'!ET$3:ET$500)+IF($C13="",0,SUMIF('DADOS BRUTOS'!$A$3:$A$500,$C13,'DADOS BRUTOS'!ET$3:ET$500)))</f>
        <v/>
      </c>
      <c r="HU13" s="122">
        <f>IF(OR(HU$4="",$B13=""),0,SUMIF('DADOS BRUTOS'!$A$3:$A$500,$B13,'DADOS BRUTOS'!EU$3:EU$500)+IF($C13="",0,SUMIF('DADOS BRUTOS'!$A$3:$A$500,$C13,'DADOS BRUTOS'!EU$3:EU$500)))</f>
        <v/>
      </c>
      <c r="HV13" s="122">
        <f>IF(OR(HV$4="",$B13=""),0,SUMIF('DADOS BRUTOS'!$A$3:$A$500,$B13,'DADOS BRUTOS'!EV$3:EV$500)+IF($C13="",0,SUMIF('DADOS BRUTOS'!$A$3:$A$500,$C13,'DADOS BRUTOS'!EV$3:EV$500)))</f>
        <v/>
      </c>
      <c r="HW13" s="122">
        <f>IF(OR(HW$4="",$B13=""),0,SUMIF('DADOS BRUTOS'!$A$3:$A$500,$B13,'DADOS BRUTOS'!EW$3:EW$500)+IF($C13="",0,SUMIF('DADOS BRUTOS'!$A$3:$A$500,$C13,'DADOS BRUTOS'!EW$3:EW$500)))</f>
        <v/>
      </c>
      <c r="HX13" s="122">
        <f>IF(OR(HX$4="",$B13=""),0,SUMIF('DADOS BRUTOS'!$A$3:$A$500,$B13,'DADOS BRUTOS'!EX$3:EX$500)+IF($C13="",0,SUMIF('DADOS BRUTOS'!$A$3:$A$500,$C13,'DADOS BRUTOS'!EX$3:EX$500)))</f>
        <v/>
      </c>
      <c r="HY13" s="122">
        <f>IF(OR(HY$4="",$B13=""),0,SUMIF('DADOS BRUTOS'!$A$3:$A$500,$B13,'DADOS BRUTOS'!EY$3:EY$500)+IF($C13="",0,SUMIF('DADOS BRUTOS'!$A$3:$A$500,$C13,'DADOS BRUTOS'!EY$3:EY$500)))</f>
        <v/>
      </c>
      <c r="HZ13" s="122">
        <f>IF(OR(HZ$4="",$B13=""),0,SUMIF('DADOS BRUTOS'!$A$3:$A$500,$B13,'DADOS BRUTOS'!EZ$3:EZ$500)+IF($C13="",0,SUMIF('DADOS BRUTOS'!$A$3:$A$500,$C13,'DADOS BRUTOS'!EZ$3:EZ$500)))</f>
        <v/>
      </c>
      <c r="IA13" s="122">
        <f>IF(OR(IA$4="",$B13=""),0,SUMIF('DADOS BRUTOS'!$A$3:$A$500,$B13,'DADOS BRUTOS'!FA$3:FA$500)+IF($C13="",0,SUMIF('DADOS BRUTOS'!$A$3:$A$500,$C13,'DADOS BRUTOS'!FA$3:FA$500)))</f>
        <v/>
      </c>
      <c r="IB13" s="122">
        <f>IF(OR(IB$4="",$B13=""),0,SUMIF('DADOS BRUTOS'!$A$3:$A$500,$B13,'DADOS BRUTOS'!FB$3:FB$500)+IF($C13="",0,SUMIF('DADOS BRUTOS'!$A$3:$A$500,$C13,'DADOS BRUTOS'!FB$3:FB$500)))</f>
        <v/>
      </c>
      <c r="IC13" s="122">
        <f>IF(OR(IC$4="",$B13=""),0,SUMIF('DADOS BRUTOS'!$A$3:$A$500,$B13,'DADOS BRUTOS'!FC$3:FC$500)+IF($C13="",0,SUMIF('DADOS BRUTOS'!$A$3:$A$500,$C13,'DADOS BRUTOS'!FC$3:FC$500)))</f>
        <v/>
      </c>
      <c r="ID13" s="122">
        <f>IF(OR(ID$4="",$B13=""),0,SUMIF('DADOS BRUTOS'!$A$3:$A$500,$B13,'DADOS BRUTOS'!FD$3:FD$500)+IF($C13="",0,SUMIF('DADOS BRUTOS'!$A$3:$A$500,$C13,'DADOS BRUTOS'!FD$3:FD$500)))</f>
        <v/>
      </c>
      <c r="IE13" s="122">
        <f>IF(OR(IE$4="",$B13=""),0,SUMIF('DADOS BRUTOS'!$A$3:$A$500,$B13,'DADOS BRUTOS'!FE$3:FE$500)+IF($C13="",0,SUMIF('DADOS BRUTOS'!$A$3:$A$500,$C13,'DADOS BRUTOS'!FE$3:FE$500)))</f>
        <v/>
      </c>
      <c r="IF13" s="122">
        <f>IF(OR(IF$4="",$B13=""),0,SUMIF('DADOS BRUTOS'!$A$3:$A$500,$B13,'DADOS BRUTOS'!FF$3:FF$500)+IF($C13="",0,SUMIF('DADOS BRUTOS'!$A$3:$A$500,$C13,'DADOS BRUTOS'!FF$3:FF$500)))</f>
        <v/>
      </c>
      <c r="IG13" s="122">
        <f>IF(OR(IG$4="",$B13=""),0,SUMIF('DADOS BRUTOS'!$A$3:$A$500,$B13,'DADOS BRUTOS'!FG$3:FG$500)+IF($C13="",0,SUMIF('DADOS BRUTOS'!$A$3:$A$500,$C13,'DADOS BRUTOS'!FG$3:FG$500)))</f>
        <v/>
      </c>
      <c r="IH13" s="122">
        <f>IF(OR(IH$4="",$B13=""),0,SUMIF('DADOS BRUTOS'!$A$3:$A$500,$B13,'DADOS BRUTOS'!FH$3:FH$500)+IF($C13="",0,SUMIF('DADOS BRUTOS'!$A$3:$A$500,$C13,'DADOS BRUTOS'!FH$3:FH$500)))</f>
        <v/>
      </c>
      <c r="II13" s="122">
        <f>IF(OR(II$4="",$B13=""),0,SUMIF('DADOS BRUTOS'!$A$3:$A$500,$B13,'DADOS BRUTOS'!FI$3:FI$500)+IF($C13="",0,SUMIF('DADOS BRUTOS'!$A$3:$A$500,$C13,'DADOS BRUTOS'!FI$3:FI$500)))</f>
        <v/>
      </c>
      <c r="IJ13" s="122">
        <f>IF(OR(IJ$4="",$B13=""),0,SUMIF('DADOS BRUTOS'!$A$3:$A$500,$B13,'DADOS BRUTOS'!FJ$3:FJ$500)+IF($C13="",0,SUMIF('DADOS BRUTOS'!$A$3:$A$500,$C13,'DADOS BRUTOS'!FJ$3:FJ$500)))</f>
        <v/>
      </c>
      <c r="IK13" s="122">
        <f>IF(OR(IK$4="",$B13=""),0,SUMIF('DADOS BRUTOS'!$A$3:$A$500,$B13,'DADOS BRUTOS'!FK$3:FK$500)+IF($C13="",0,SUMIF('DADOS BRUTOS'!$A$3:$A$500,$C13,'DADOS BRUTOS'!FK$3:FK$500)))</f>
        <v/>
      </c>
      <c r="IL13" s="122">
        <f>IF(OR(IL$4="",$B13=""),0,SUMIF('DADOS BRUTOS'!$A$3:$A$500,$B13,'DADOS BRUTOS'!FL$3:FL$500)+IF($C13="",0,SUMIF('DADOS BRUTOS'!$A$3:$A$500,$C13,'DADOS BRUTOS'!FL$3:FL$500)))</f>
        <v/>
      </c>
      <c r="IM13" s="122">
        <f>IF(OR(IM$4="",$B13=""),0,SUMIF('DADOS BRUTOS'!$A$3:$A$500,$B13,'DADOS BRUTOS'!FM$3:FM$500)+IF($C13="",0,SUMIF('DADOS BRUTOS'!$A$3:$A$500,$C13,'DADOS BRUTOS'!FM$3:FM$500)))</f>
        <v/>
      </c>
      <c r="IN13" s="122">
        <f>IF(OR(IN$4="",$B13=""),0,SUMIF('DADOS BRUTOS'!$A$3:$A$500,$B13,'DADOS BRUTOS'!FN$3:FN$500)+IF($C13="",0,SUMIF('DADOS BRUTOS'!$A$3:$A$500,$C13,'DADOS BRUTOS'!FN$3:FN$500)))</f>
        <v/>
      </c>
      <c r="IO13" s="122">
        <f>IF(OR(IO$4="",$B13=""),0,SUMIF('DADOS BRUTOS'!$A$3:$A$500,$B13,'DADOS BRUTOS'!FO$3:FO$500)+IF($C13="",0,SUMIF('DADOS BRUTOS'!$A$3:$A$500,$C13,'DADOS BRUTOS'!FO$3:FO$500)))</f>
        <v/>
      </c>
      <c r="IP13" s="122">
        <f>IF(OR(IP$4="",$B13=""),0,SUMIF('DADOS BRUTOS'!$A$3:$A$500,$B13,'DADOS BRUTOS'!FP$3:FP$500)+IF($C13="",0,SUMIF('DADOS BRUTOS'!$A$3:$A$500,$C13,'DADOS BRUTOS'!FP$3:FP$500)))</f>
        <v/>
      </c>
      <c r="IQ13" s="122">
        <f>IF(OR(IQ$4="",$B13=""),0,SUMIF('DADOS BRUTOS'!$A$3:$A$500,$B13,'DADOS BRUTOS'!FQ$3:FQ$500)+IF($C13="",0,SUMIF('DADOS BRUTOS'!$A$3:$A$500,$C13,'DADOS BRUTOS'!FQ$3:FQ$500)))</f>
        <v/>
      </c>
      <c r="IR13" s="122">
        <f>IF(OR(IR$4="",$B13=""),0,SUMIF('DADOS BRUTOS'!$A$3:$A$500,$B13,'DADOS BRUTOS'!FR$3:FR$500)+IF($C13="",0,SUMIF('DADOS BRUTOS'!$A$3:$A$500,$C13,'DADOS BRUTOS'!FR$3:FR$500)))</f>
        <v/>
      </c>
      <c r="IS13" s="122">
        <f>IF(OR(IS$4="",$B13=""),0,SUMIF('DADOS BRUTOS'!$A$3:$A$500,$B13,'DADOS BRUTOS'!FS$3:FS$500)+IF($C13="",0,SUMIF('DADOS BRUTOS'!$A$3:$A$500,$C13,'DADOS BRUTOS'!FS$3:FS$500)))</f>
        <v/>
      </c>
      <c r="IT13" s="122">
        <f>IF(OR(IT$4="",$B13=""),0,SUMIF('DADOS BRUTOS'!$A$3:$A$500,$B13,'DADOS BRUTOS'!FT$3:FT$500)+IF($C13="",0,SUMIF('DADOS BRUTOS'!$A$3:$A$500,$C13,'DADOS BRUTOS'!FT$3:FT$500)))</f>
        <v/>
      </c>
      <c r="IU13" s="122">
        <f>IF(OR(IU$4="",$B13=""),0,SUMIF('DADOS BRUTOS'!$A$3:$A$500,$B13,'DADOS BRUTOS'!FU$3:FU$500)+IF($C13="",0,SUMIF('DADOS BRUTOS'!$A$3:$A$500,$C13,'DADOS BRUTOS'!FU$3:FU$500)))</f>
        <v/>
      </c>
      <c r="IV13" s="122">
        <f>IF(OR(IV$4="",$B13=""),0,SUMIF('DADOS BRUTOS'!$A$3:$A$500,$B13,'DADOS BRUTOS'!FV$3:FV$500)+IF($C13="",0,SUMIF('DADOS BRUTOS'!$A$3:$A$500,$C13,'DADOS BRUTOS'!FV$3:FV$500)))</f>
        <v/>
      </c>
      <c r="IW13" s="122">
        <f>IF(OR(IW$4="",$B13=""),0,SUMIF('DADOS BRUTOS'!$A$3:$A$500,$B13,'DADOS BRUTOS'!FW$3:FW$500)+IF($C13="",0,SUMIF('DADOS BRUTOS'!$A$3:$A$500,$C13,'DADOS BRUTOS'!FW$3:FW$500)))</f>
        <v/>
      </c>
      <c r="IX13" s="122">
        <f>IF(OR(IX$4="",$B13=""),0,SUMIF('DADOS BRUTOS'!$A$3:$A$500,$B13,'DADOS BRUTOS'!FX$3:FX$500)+IF($C13="",0,SUMIF('DADOS BRUTOS'!$A$3:$A$500,$C13,'DADOS BRUTOS'!FX$3:FX$500)))</f>
        <v/>
      </c>
      <c r="IY13" s="122">
        <f>IF(OR(IY$4="",$B13=""),0,SUMIF('DADOS BRUTOS'!$A$3:$A$500,$B13,'DADOS BRUTOS'!FY$3:FY$500)+IF($C13="",0,SUMIF('DADOS BRUTOS'!$A$3:$A$500,$C13,'DADOS BRUTOS'!FY$3:FY$500)))</f>
        <v/>
      </c>
      <c r="IZ13" s="122">
        <f>IF(OR(IZ$4="",$B13=""),0,SUMIF('DADOS BRUTOS'!$A$3:$A$500,$B13,'DADOS BRUTOS'!FZ$3:FZ$500)+IF($C13="",0,SUMIF('DADOS BRUTOS'!$A$3:$A$500,$C13,'DADOS BRUTOS'!FZ$3:FZ$500)))</f>
        <v/>
      </c>
      <c r="JA13" s="122">
        <f>IF(OR(JA$4="",$B13=""),0,SUMIF('DADOS BRUTOS'!$A$3:$A$500,$B13,'DADOS BRUTOS'!GA$3:GA$500)+IF($C13="",0,SUMIF('DADOS BRUTOS'!$A$3:$A$500,$C13,'DADOS BRUTOS'!GA$3:GA$500)))</f>
        <v/>
      </c>
      <c r="JB13" s="122">
        <f>IF(OR(JB$4="",$B13=""),0,SUMIF('DADOS BRUTOS'!$A$3:$A$500,$B13,'DADOS BRUTOS'!GB$3:GB$500)+IF($C13="",0,SUMIF('DADOS BRUTOS'!$A$3:$A$500,$C13,'DADOS BRUTOS'!GB$3:GB$500)))</f>
        <v/>
      </c>
      <c r="JC13" s="122">
        <f>IF(OR(JC$4="",$B13=""),0,SUMIF('DADOS BRUTOS'!$A$3:$A$500,$B13,'DADOS BRUTOS'!GC$3:GC$500)+IF($C13="",0,SUMIF('DADOS BRUTOS'!$A$3:$A$500,$C13,'DADOS BRUTOS'!GC$3:GC$500)))</f>
        <v/>
      </c>
      <c r="JD13" s="122">
        <f>IF(OR(JD$4="",$B13=""),0,SUMIF('DADOS BRUTOS'!$A$3:$A$500,$B13,'DADOS BRUTOS'!GD$3:GD$500)+IF($C13="",0,SUMIF('DADOS BRUTOS'!$A$3:$A$500,$C13,'DADOS BRUTOS'!GD$3:GD$500)))</f>
        <v/>
      </c>
      <c r="JE13" s="122">
        <f>IF(OR(JE$4="",$B13=""),0,SUMIF('DADOS BRUTOS'!$A$3:$A$500,$B13,'DADOS BRUTOS'!GE$3:GE$500)+IF($C13="",0,SUMIF('DADOS BRUTOS'!$A$3:$A$500,$C13,'DADOS BRUTOS'!GE$3:GE$500)))</f>
        <v/>
      </c>
      <c r="JF13" s="122">
        <f>IF(OR(JF$4="",$B13=""),0,SUMIF('DADOS BRUTOS'!$A$3:$A$500,$B13,'DADOS BRUTOS'!GF$3:GF$500)+IF($C13="",0,SUMIF('DADOS BRUTOS'!$A$3:$A$500,$C13,'DADOS BRUTOS'!GF$3:GF$500)))</f>
        <v/>
      </c>
      <c r="JG13" s="122">
        <f>IF(OR(JG$4="",$B13=""),0,SUMIF('DADOS BRUTOS'!$A$3:$A$500,$B13,'DADOS BRUTOS'!GG$3:GG$500)+IF($C13="",0,SUMIF('DADOS BRUTOS'!$A$3:$A$500,$C13,'DADOS BRUTOS'!GG$3:GG$500)))</f>
        <v/>
      </c>
      <c r="JH13" s="122">
        <f>IF(OR(JH$4="",$B13=""),0,SUMIF('DADOS BRUTOS'!$A$3:$A$500,$B13,'DADOS BRUTOS'!GH$3:GH$500)+IF($C13="",0,SUMIF('DADOS BRUTOS'!$A$3:$A$500,$C13,'DADOS BRUTOS'!GH$3:GH$500)))</f>
        <v/>
      </c>
      <c r="JI13" s="122">
        <f>IF(OR(JI$4="",$B13=""),0,SUMIF('DADOS BRUTOS'!$A$3:$A$500,$B13,'DADOS BRUTOS'!GI$3:GI$500)+IF($C13="",0,SUMIF('DADOS BRUTOS'!$A$3:$A$500,$C13,'DADOS BRUTOS'!GI$3:GI$500)))</f>
        <v/>
      </c>
      <c r="JJ13" s="122">
        <f>IF(OR(JJ$4="",$B13=""),0,SUMIF('DADOS BRUTOS'!$A$3:$A$500,$B13,'DADOS BRUTOS'!GJ$3:GJ$500)+IF($C13="",0,SUMIF('DADOS BRUTOS'!$A$3:$A$500,$C13,'DADOS BRUTOS'!GJ$3:GJ$500)))</f>
        <v/>
      </c>
      <c r="JK13" s="122">
        <f>IF(OR(JK$4="",$B13=""),0,SUMIF('DADOS BRUTOS'!$A$3:$A$500,$B13,'DADOS BRUTOS'!GK$3:GK$500)+IF($C13="",0,SUMIF('DADOS BRUTOS'!$A$3:$A$500,$C13,'DADOS BRUTOS'!GK$3:GK$500)))</f>
        <v/>
      </c>
      <c r="JL13" s="122">
        <f>IF(OR(JL$4="",$B13=""),0,SUMIF('DADOS BRUTOS'!$A$3:$A$500,$B13,'DADOS BRUTOS'!GL$3:GL$500)+IF($C13="",0,SUMIF('DADOS BRUTOS'!$A$3:$A$500,$C13,'DADOS BRUTOS'!GL$3:GL$500)))</f>
        <v/>
      </c>
      <c r="JM13" s="122">
        <f>IF(OR(JM$4="",$B13=""),0,SUMIF('DADOS BRUTOS'!$A$3:$A$500,$B13,'DADOS BRUTOS'!GM$3:GM$500)+IF($C13="",0,SUMIF('DADOS BRUTOS'!$A$3:$A$500,$C13,'DADOS BRUTOS'!GM$3:GM$500)))</f>
        <v/>
      </c>
      <c r="JN13" s="122">
        <f>IF(OR(JN$4="",$B13=""),0,SUMIF('DADOS BRUTOS'!$A$3:$A$500,$B13,'DADOS BRUTOS'!GN$3:GN$500)+IF($C13="",0,SUMIF('DADOS BRUTOS'!$A$3:$A$500,$C13,'DADOS BRUTOS'!GN$3:GN$500)))</f>
        <v/>
      </c>
      <c r="JO13" s="122">
        <f>IF(OR(JO$4="",$B13=""),0,SUMIF('DADOS BRUTOS'!$A$3:$A$500,$B13,'DADOS BRUTOS'!GO$3:GO$500)+IF($C13="",0,SUMIF('DADOS BRUTOS'!$A$3:$A$500,$C13,'DADOS BRUTOS'!GO$3:GO$500)))</f>
        <v/>
      </c>
      <c r="JP13" s="122">
        <f>IF(OR(JP$4="",$B13=""),0,SUMIF('DADOS BRUTOS'!$A$3:$A$500,$B13,'DADOS BRUTOS'!GP$3:GP$500)+IF($C13="",0,SUMIF('DADOS BRUTOS'!$A$3:$A$500,$C13,'DADOS BRUTOS'!GP$3:GP$500)))</f>
        <v/>
      </c>
      <c r="JQ13" s="122">
        <f>IF(OR(JQ$4="",$B13=""),0,SUMIF('DADOS BRUTOS'!$A$3:$A$500,$B13,'DADOS BRUTOS'!GQ$3:GQ$500)+IF($C13="",0,SUMIF('DADOS BRUTOS'!$A$3:$A$500,$C13,'DADOS BRUTOS'!GQ$3:GQ$500)))</f>
        <v/>
      </c>
      <c r="JR13" s="122">
        <f>IF(OR(JR$4="",$B13=""),0,SUMIF('DADOS BRUTOS'!$A$3:$A$500,$B13,'DADOS BRUTOS'!GR$3:GR$500)+IF($C13="",0,SUMIF('DADOS BRUTOS'!$A$3:$A$500,$C13,'DADOS BRUTOS'!GR$3:GR$500)))</f>
        <v/>
      </c>
      <c r="JS13" s="122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2">
        <f>IF(OR(CB$4="",$B14=""),0,SUMIF('DADOS BRUTOS'!$A$3:$A$500,$B14,'DADOS BRUTOS'!B$3:B$500)+IF($C14="",0,SUMIF('DADOS BRUTOS'!$A$3:$A$500,$C14,'DADOS BRUTOS'!B$3:B$500)))</f>
        <v/>
      </c>
      <c r="CC14" s="122">
        <f>IF(OR(CC$4="",$B14=""),0,SUMIF('DADOS BRUTOS'!$A$3:$A$500,$B14,'DADOS BRUTOS'!C$3:C$500)+IF($C14="",0,SUMIF('DADOS BRUTOS'!$A$3:$A$500,$C14,'DADOS BRUTOS'!C$3:C$500)))</f>
        <v/>
      </c>
      <c r="CD14" s="122">
        <f>IF(OR(CD$4="",$B14=""),0,SUMIF('DADOS BRUTOS'!$A$3:$A$500,$B14,'DADOS BRUTOS'!D$3:D$500)+IF($C14="",0,SUMIF('DADOS BRUTOS'!$A$3:$A$500,$C14,'DADOS BRUTOS'!D$3:D$500)))</f>
        <v/>
      </c>
      <c r="CE14" s="122">
        <f>IF(OR(CE$4="",$B14=""),0,SUMIF('DADOS BRUTOS'!$A$3:$A$500,$B14,'DADOS BRUTOS'!E$3:E$500)+IF($C14="",0,SUMIF('DADOS BRUTOS'!$A$3:$A$500,$C14,'DADOS BRUTOS'!E$3:E$500)))</f>
        <v/>
      </c>
      <c r="CF14" s="122">
        <f>IF(OR(CF$4="",$B14=""),0,SUMIF('DADOS BRUTOS'!$A$3:$A$500,$B14,'DADOS BRUTOS'!F$3:F$500)+IF($C14="",0,SUMIF('DADOS BRUTOS'!$A$3:$A$500,$C14,'DADOS BRUTOS'!F$3:F$500)))</f>
        <v/>
      </c>
      <c r="CG14" s="122">
        <f>IF(OR(CG$4="",$B14=""),0,SUMIF('DADOS BRUTOS'!$A$3:$A$500,$B14,'DADOS BRUTOS'!G$3:G$500)+IF($C14="",0,SUMIF('DADOS BRUTOS'!$A$3:$A$500,$C14,'DADOS BRUTOS'!G$3:G$500)))</f>
        <v/>
      </c>
      <c r="CH14" s="122">
        <f>IF(OR(CH$4="",$B14=""),0,SUMIF('DADOS BRUTOS'!$A$3:$A$500,$B14,'DADOS BRUTOS'!H$3:H$500)+IF($C14="",0,SUMIF('DADOS BRUTOS'!$A$3:$A$500,$C14,'DADOS BRUTOS'!H$3:H$500)))</f>
        <v/>
      </c>
      <c r="CI14" s="122">
        <f>IF(OR(CI$4="",$B14=""),0,SUMIF('DADOS BRUTOS'!$A$3:$A$500,$B14,'DADOS BRUTOS'!I$3:I$500)+IF($C14="",0,SUMIF('DADOS BRUTOS'!$A$3:$A$500,$C14,'DADOS BRUTOS'!I$3:I$500)))</f>
        <v/>
      </c>
      <c r="CJ14" s="122">
        <f>IF(OR(CJ$4="",$B14=""),0,SUMIF('DADOS BRUTOS'!$A$3:$A$500,$B14,'DADOS BRUTOS'!J$3:J$500)+IF($C14="",0,SUMIF('DADOS BRUTOS'!$A$3:$A$500,$C14,'DADOS BRUTOS'!J$3:J$500)))</f>
        <v/>
      </c>
      <c r="CK14" s="122">
        <f>IF(OR(CK$4="",$B14=""),0,SUMIF('DADOS BRUTOS'!$A$3:$A$500,$B14,'DADOS BRUTOS'!K$3:K$500)+IF($C14="",0,SUMIF('DADOS BRUTOS'!$A$3:$A$500,$C14,'DADOS BRUTOS'!K$3:K$500)))</f>
        <v/>
      </c>
      <c r="CL14" s="122">
        <f>IF(OR(CL$4="",$B14=""),0,SUMIF('DADOS BRUTOS'!$A$3:$A$500,$B14,'DADOS BRUTOS'!L$3:L$500)+IF($C14="",0,SUMIF('DADOS BRUTOS'!$A$3:$A$500,$C14,'DADOS BRUTOS'!L$3:L$500)))</f>
        <v/>
      </c>
      <c r="CM14" s="122">
        <f>IF(OR(CM$4="",$B14=""),0,SUMIF('DADOS BRUTOS'!$A$3:$A$500,$B14,'DADOS BRUTOS'!M$3:M$500)+IF($C14="",0,SUMIF('DADOS BRUTOS'!$A$3:$A$500,$C14,'DADOS BRUTOS'!M$3:M$500)))</f>
        <v/>
      </c>
      <c r="CN14" s="122">
        <f>IF(OR(CN$4="",$B14=""),0,SUMIF('DADOS BRUTOS'!$A$3:$A$500,$B14,'DADOS BRUTOS'!N$3:N$500)+IF($C14="",0,SUMIF('DADOS BRUTOS'!$A$3:$A$500,$C14,'DADOS BRUTOS'!N$3:N$500)))</f>
        <v/>
      </c>
      <c r="CO14" s="122">
        <f>IF(OR(CO$4="",$B14=""),0,SUMIF('DADOS BRUTOS'!$A$3:$A$500,$B14,'DADOS BRUTOS'!O$3:O$500)+IF($C14="",0,SUMIF('DADOS BRUTOS'!$A$3:$A$500,$C14,'DADOS BRUTOS'!O$3:O$500)))</f>
        <v/>
      </c>
      <c r="CP14" s="122">
        <f>IF(OR(CP$4="",$B14=""),0,SUMIF('DADOS BRUTOS'!$A$3:$A$500,$B14,'DADOS BRUTOS'!P$3:P$500)+IF($C14="",0,SUMIF('DADOS BRUTOS'!$A$3:$A$500,$C14,'DADOS BRUTOS'!P$3:P$500)))</f>
        <v/>
      </c>
      <c r="CQ14" s="122">
        <f>IF(OR(CQ$4="",$B14=""),0,SUMIF('DADOS BRUTOS'!$A$3:$A$500,$B14,'DADOS BRUTOS'!Q$3:Q$500)+IF($C14="",0,SUMIF('DADOS BRUTOS'!$A$3:$A$500,$C14,'DADOS BRUTOS'!Q$3:Q$500)))</f>
        <v/>
      </c>
      <c r="CR14" s="122">
        <f>IF(OR(CR$4="",$B14=""),0,SUMIF('DADOS BRUTOS'!$A$3:$A$500,$B14,'DADOS BRUTOS'!R$3:R$500)+IF($C14="",0,SUMIF('DADOS BRUTOS'!$A$3:$A$500,$C14,'DADOS BRUTOS'!R$3:R$500)))</f>
        <v/>
      </c>
      <c r="CS14" s="122">
        <f>IF(OR(CS$4="",$B14=""),0,SUMIF('DADOS BRUTOS'!$A$3:$A$500,$B14,'DADOS BRUTOS'!S$3:S$500)+IF($C14="",0,SUMIF('DADOS BRUTOS'!$A$3:$A$500,$C14,'DADOS BRUTOS'!S$3:S$500)))</f>
        <v/>
      </c>
      <c r="CT14" s="122">
        <f>IF(OR(CT$4="",$B14=""),0,SUMIF('DADOS BRUTOS'!$A$3:$A$500,$B14,'DADOS BRUTOS'!T$3:T$500)+IF($C14="",0,SUMIF('DADOS BRUTOS'!$A$3:$A$500,$C14,'DADOS BRUTOS'!T$3:T$500)))</f>
        <v/>
      </c>
      <c r="CU14" s="122">
        <f>IF(OR(CU$4="",$B14=""),0,SUMIF('DADOS BRUTOS'!$A$3:$A$500,$B14,'DADOS BRUTOS'!U$3:U$500)+IF($C14="",0,SUMIF('DADOS BRUTOS'!$A$3:$A$500,$C14,'DADOS BRUTOS'!U$3:U$500)))</f>
        <v/>
      </c>
      <c r="CV14" s="122">
        <f>IF(OR(CV$4="",$B14=""),0,SUMIF('DADOS BRUTOS'!$A$3:$A$500,$B14,'DADOS BRUTOS'!V$3:V$500)+IF($C14="",0,SUMIF('DADOS BRUTOS'!$A$3:$A$500,$C14,'DADOS BRUTOS'!V$3:V$500)))</f>
        <v/>
      </c>
      <c r="CW14" s="122">
        <f>IF(OR(CW$4="",$B14=""),0,SUMIF('DADOS BRUTOS'!$A$3:$A$500,$B14,'DADOS BRUTOS'!W$3:W$500)+IF($C14="",0,SUMIF('DADOS BRUTOS'!$A$3:$A$500,$C14,'DADOS BRUTOS'!W$3:W$500)))</f>
        <v/>
      </c>
      <c r="CX14" s="122">
        <f>IF(OR(CX$4="",$B14=""),0,SUMIF('DADOS BRUTOS'!$A$3:$A$500,$B14,'DADOS BRUTOS'!X$3:X$500)+IF($C14="",0,SUMIF('DADOS BRUTOS'!$A$3:$A$500,$C14,'DADOS BRUTOS'!X$3:X$500)))</f>
        <v/>
      </c>
      <c r="CY14" s="122">
        <f>IF(OR(CY$4="",$B14=""),0,SUMIF('DADOS BRUTOS'!$A$3:$A$500,$B14,'DADOS BRUTOS'!Y$3:Y$500)+IF($C14="",0,SUMIF('DADOS BRUTOS'!$A$3:$A$500,$C14,'DADOS BRUTOS'!Y$3:Y$500)))</f>
        <v/>
      </c>
      <c r="CZ14" s="122">
        <f>IF(OR(CZ$4="",$B14=""),0,SUMIF('DADOS BRUTOS'!$A$3:$A$500,$B14,'DADOS BRUTOS'!Z$3:Z$500)+IF($C14="",0,SUMIF('DADOS BRUTOS'!$A$3:$A$500,$C14,'DADOS BRUTOS'!Z$3:Z$500)))</f>
        <v/>
      </c>
      <c r="DA14" s="122">
        <f>IF(OR(DA$4="",$B14=""),0,SUMIF('DADOS BRUTOS'!$A$3:$A$500,$B14,'DADOS BRUTOS'!AA$3:AA$500)+IF($C14="",0,SUMIF('DADOS BRUTOS'!$A$3:$A$500,$C14,'DADOS BRUTOS'!AA$3:AA$500)))</f>
        <v/>
      </c>
      <c r="DB14" s="122">
        <f>IF(OR(DB$4="",$B14=""),0,SUMIF('DADOS BRUTOS'!$A$3:$A$500,$B14,'DADOS BRUTOS'!AB$3:AB$500)+IF($C14="",0,SUMIF('DADOS BRUTOS'!$A$3:$A$500,$C14,'DADOS BRUTOS'!AB$3:AB$500)))</f>
        <v/>
      </c>
      <c r="DC14" s="122">
        <f>IF(OR(DC$4="",$B14=""),0,SUMIF('DADOS BRUTOS'!$A$3:$A$500,$B14,'DADOS BRUTOS'!AC$3:AC$500)+IF($C14="",0,SUMIF('DADOS BRUTOS'!$A$3:$A$500,$C14,'DADOS BRUTOS'!AC$3:AC$500)))</f>
        <v/>
      </c>
      <c r="DD14" s="122">
        <f>IF(OR(DD$4="",$B14=""),0,SUMIF('DADOS BRUTOS'!$A$3:$A$500,$B14,'DADOS BRUTOS'!AD$3:AD$500)+IF($C14="",0,SUMIF('DADOS BRUTOS'!$A$3:$A$500,$C14,'DADOS BRUTOS'!AD$3:AD$500)))</f>
        <v/>
      </c>
      <c r="DE14" s="122">
        <f>IF(OR(DE$4="",$B14=""),0,SUMIF('DADOS BRUTOS'!$A$3:$A$500,$B14,'DADOS BRUTOS'!AE$3:AE$500)+IF($C14="",0,SUMIF('DADOS BRUTOS'!$A$3:$A$500,$C14,'DADOS BRUTOS'!AE$3:AE$500)))</f>
        <v/>
      </c>
      <c r="DF14" s="122">
        <f>IF(OR(DF$4="",$B14=""),0,SUMIF('DADOS BRUTOS'!$A$3:$A$500,$B14,'DADOS BRUTOS'!AF$3:AF$500)+IF($C14="",0,SUMIF('DADOS BRUTOS'!$A$3:$A$500,$C14,'DADOS BRUTOS'!AF$3:AF$500)))</f>
        <v/>
      </c>
      <c r="DG14" s="122">
        <f>IF(OR(DG$4="",$B14=""),0,SUMIF('DADOS BRUTOS'!$A$3:$A$500,$B14,'DADOS BRUTOS'!AG$3:AG$500)+IF($C14="",0,SUMIF('DADOS BRUTOS'!$A$3:$A$500,$C14,'DADOS BRUTOS'!AG$3:AG$500)))</f>
        <v/>
      </c>
      <c r="DH14" s="122">
        <f>IF(OR(DH$4="",$B14=""),0,SUMIF('DADOS BRUTOS'!$A$3:$A$500,$B14,'DADOS BRUTOS'!AH$3:AH$500)+IF($C14="",0,SUMIF('DADOS BRUTOS'!$A$3:$A$500,$C14,'DADOS BRUTOS'!AH$3:AH$500)))</f>
        <v/>
      </c>
      <c r="DI14" s="122">
        <f>IF(OR(DI$4="",$B14=""),0,SUMIF('DADOS BRUTOS'!$A$3:$A$500,$B14,'DADOS BRUTOS'!AI$3:AI$500)+IF($C14="",0,SUMIF('DADOS BRUTOS'!$A$3:$A$500,$C14,'DADOS BRUTOS'!AI$3:AI$500)))</f>
        <v/>
      </c>
      <c r="DJ14" s="122">
        <f>IF(OR(DJ$4="",$B14=""),0,SUMIF('DADOS BRUTOS'!$A$3:$A$500,$B14,'DADOS BRUTOS'!AJ$3:AJ$500)+IF($C14="",0,SUMIF('DADOS BRUTOS'!$A$3:$A$500,$C14,'DADOS BRUTOS'!AJ$3:AJ$500)))</f>
        <v/>
      </c>
      <c r="DK14" s="122">
        <f>IF(OR(DK$4="",$B14=""),0,SUMIF('DADOS BRUTOS'!$A$3:$A$500,$B14,'DADOS BRUTOS'!AK$3:AK$500)+IF($C14="",0,SUMIF('DADOS BRUTOS'!$A$3:$A$500,$C14,'DADOS BRUTOS'!AK$3:AK$500)))</f>
        <v/>
      </c>
      <c r="DL14" s="122">
        <f>IF(OR(DL$4="",$B14=""),0,SUMIF('DADOS BRUTOS'!$A$3:$A$500,$B14,'DADOS BRUTOS'!AL$3:AL$500)+IF($C14="",0,SUMIF('DADOS BRUTOS'!$A$3:$A$500,$C14,'DADOS BRUTOS'!AL$3:AL$500)))</f>
        <v/>
      </c>
      <c r="DM14" s="122">
        <f>IF(OR(DM$4="",$B14=""),0,SUMIF('DADOS BRUTOS'!$A$3:$A$500,$B14,'DADOS BRUTOS'!AM$3:AM$500)+IF($C14="",0,SUMIF('DADOS BRUTOS'!$A$3:$A$500,$C14,'DADOS BRUTOS'!AM$3:AM$500)))</f>
        <v/>
      </c>
      <c r="DN14" s="122">
        <f>IF(OR(DN$4="",$B14=""),0,SUMIF('DADOS BRUTOS'!$A$3:$A$500,$B14,'DADOS BRUTOS'!AN$3:AN$500)+IF($C14="",0,SUMIF('DADOS BRUTOS'!$A$3:$A$500,$C14,'DADOS BRUTOS'!AN$3:AN$500)))</f>
        <v/>
      </c>
      <c r="DO14" s="122">
        <f>IF(OR(DO$4="",$B14=""),0,SUMIF('DADOS BRUTOS'!$A$3:$A$500,$B14,'DADOS BRUTOS'!AO$3:AO$500)+IF($C14="",0,SUMIF('DADOS BRUTOS'!$A$3:$A$500,$C14,'DADOS BRUTOS'!AO$3:AO$500)))</f>
        <v/>
      </c>
      <c r="DP14" s="122">
        <f>IF(OR(DP$4="",$B14=""),0,SUMIF('DADOS BRUTOS'!$A$3:$A$500,$B14,'DADOS BRUTOS'!AP$3:AP$500)+IF($C14="",0,SUMIF('DADOS BRUTOS'!$A$3:$A$500,$C14,'DADOS BRUTOS'!AP$3:AP$500)))</f>
        <v/>
      </c>
      <c r="DQ14" s="122">
        <f>IF(OR(DQ$4="",$B14=""),0,SUMIF('DADOS BRUTOS'!$A$3:$A$500,$B14,'DADOS BRUTOS'!AQ$3:AQ$500)+IF($C14="",0,SUMIF('DADOS BRUTOS'!$A$3:$A$500,$C14,'DADOS BRUTOS'!AQ$3:AQ$500)))</f>
        <v/>
      </c>
      <c r="DR14" s="122">
        <f>IF(OR(DR$4="",$B14=""),0,SUMIF('DADOS BRUTOS'!$A$3:$A$500,$B14,'DADOS BRUTOS'!AR$3:AR$500)+IF($C14="",0,SUMIF('DADOS BRUTOS'!$A$3:$A$500,$C14,'DADOS BRUTOS'!AR$3:AR$500)))</f>
        <v/>
      </c>
      <c r="DS14" s="122">
        <f>IF(OR(DS$4="",$B14=""),0,SUMIF('DADOS BRUTOS'!$A$3:$A$500,$B14,'DADOS BRUTOS'!AS$3:AS$500)+IF($C14="",0,SUMIF('DADOS BRUTOS'!$A$3:$A$500,$C14,'DADOS BRUTOS'!AS$3:AS$500)))</f>
        <v/>
      </c>
      <c r="DT14" s="122">
        <f>IF(OR(DT$4="",$B14=""),0,SUMIF('DADOS BRUTOS'!$A$3:$A$500,$B14,'DADOS BRUTOS'!AT$3:AT$500)+IF($C14="",0,SUMIF('DADOS BRUTOS'!$A$3:$A$500,$C14,'DADOS BRUTOS'!AT$3:AT$500)))</f>
        <v/>
      </c>
      <c r="DU14" s="122">
        <f>IF(OR(DU$4="",$B14=""),0,SUMIF('DADOS BRUTOS'!$A$3:$A$500,$B14,'DADOS BRUTOS'!AU$3:AU$500)+IF($C14="",0,SUMIF('DADOS BRUTOS'!$A$3:$A$500,$C14,'DADOS BRUTOS'!AU$3:AU$500)))</f>
        <v/>
      </c>
      <c r="DV14" s="122">
        <f>IF(OR(DV$4="",$B14=""),0,SUMIF('DADOS BRUTOS'!$A$3:$A$500,$B14,'DADOS BRUTOS'!AV$3:AV$500)+IF($C14="",0,SUMIF('DADOS BRUTOS'!$A$3:$A$500,$C14,'DADOS BRUTOS'!AV$3:AV$500)))</f>
        <v/>
      </c>
      <c r="DW14" s="122">
        <f>IF(OR(DW$4="",$B14=""),0,SUMIF('DADOS BRUTOS'!$A$3:$A$500,$B14,'DADOS BRUTOS'!AW$3:AW$500)+IF($C14="",0,SUMIF('DADOS BRUTOS'!$A$3:$A$500,$C14,'DADOS BRUTOS'!AW$3:AW$500)))</f>
        <v/>
      </c>
      <c r="DX14" s="122">
        <f>IF(OR(DX$4="",$B14=""),0,SUMIF('DADOS BRUTOS'!$A$3:$A$500,$B14,'DADOS BRUTOS'!AX$3:AX$500)+IF($C14="",0,SUMIF('DADOS BRUTOS'!$A$3:$A$500,$C14,'DADOS BRUTOS'!AX$3:AX$500)))</f>
        <v/>
      </c>
      <c r="DY14" s="122">
        <f>IF(OR(DY$4="",$B14=""),0,SUMIF('DADOS BRUTOS'!$A$3:$A$500,$B14,'DADOS BRUTOS'!AY$3:AY$500)+IF($C14="",0,SUMIF('DADOS BRUTOS'!$A$3:$A$500,$C14,'DADOS BRUTOS'!AY$3:AY$500)))</f>
        <v/>
      </c>
      <c r="DZ14" s="122">
        <f>IF(OR(DZ$4="",$B14=""),0,SUMIF('DADOS BRUTOS'!$A$3:$A$500,$B14,'DADOS BRUTOS'!AZ$3:AZ$500)+IF($C14="",0,SUMIF('DADOS BRUTOS'!$A$3:$A$500,$C14,'DADOS BRUTOS'!AZ$3:AZ$500)))</f>
        <v/>
      </c>
      <c r="EA14" s="122">
        <f>IF(OR(EA$4="",$B14=""),0,SUMIF('DADOS BRUTOS'!$A$3:$A$500,$B14,'DADOS BRUTOS'!BA$3:BA$500)+IF($C14="",0,SUMIF('DADOS BRUTOS'!$A$3:$A$500,$C14,'DADOS BRUTOS'!BA$3:BA$500)))</f>
        <v/>
      </c>
      <c r="EB14" s="122">
        <f>IF(OR(EB$4="",$B14=""),0,SUMIF('DADOS BRUTOS'!$A$3:$A$500,$B14,'DADOS BRUTOS'!BB$3:BB$500)+IF($C14="",0,SUMIF('DADOS BRUTOS'!$A$3:$A$500,$C14,'DADOS BRUTOS'!BB$3:BB$500)))</f>
        <v/>
      </c>
      <c r="EC14" s="122">
        <f>IF(OR(EC$4="",$B14=""),0,SUMIF('DADOS BRUTOS'!$A$3:$A$500,$B14,'DADOS BRUTOS'!BC$3:BC$500)+IF($C14="",0,SUMIF('DADOS BRUTOS'!$A$3:$A$500,$C14,'DADOS BRUTOS'!BC$3:BC$500)))</f>
        <v/>
      </c>
      <c r="ED14" s="122">
        <f>IF(OR(ED$4="",$B14=""),0,SUMIF('DADOS BRUTOS'!$A$3:$A$500,$B14,'DADOS BRUTOS'!BD$3:BD$500)+IF($C14="",0,SUMIF('DADOS BRUTOS'!$A$3:$A$500,$C14,'DADOS BRUTOS'!BD$3:BD$500)))</f>
        <v/>
      </c>
      <c r="EE14" s="122">
        <f>IF(OR(EE$4="",$B14=""),0,SUMIF('DADOS BRUTOS'!$A$3:$A$500,$B14,'DADOS BRUTOS'!BE$3:BE$500)+IF($C14="",0,SUMIF('DADOS BRUTOS'!$A$3:$A$500,$C14,'DADOS BRUTOS'!BE$3:BE$500)))</f>
        <v/>
      </c>
      <c r="EF14" s="122">
        <f>IF(OR(EF$4="",$B14=""),0,SUMIF('DADOS BRUTOS'!$A$3:$A$500,$B14,'DADOS BRUTOS'!BF$3:BF$500)+IF($C14="",0,SUMIF('DADOS BRUTOS'!$A$3:$A$500,$C14,'DADOS BRUTOS'!BF$3:BF$500)))</f>
        <v/>
      </c>
      <c r="EG14" s="122">
        <f>IF(OR(EG$4="",$B14=""),0,SUMIF('DADOS BRUTOS'!$A$3:$A$500,$B14,'DADOS BRUTOS'!BG$3:BG$500)+IF($C14="",0,SUMIF('DADOS BRUTOS'!$A$3:$A$500,$C14,'DADOS BRUTOS'!BG$3:BG$500)))</f>
        <v/>
      </c>
      <c r="EH14" s="122">
        <f>IF(OR(EH$4="",$B14=""),0,SUMIF('DADOS BRUTOS'!$A$3:$A$500,$B14,'DADOS BRUTOS'!BH$3:BH$500)+IF($C14="",0,SUMIF('DADOS BRUTOS'!$A$3:$A$500,$C14,'DADOS BRUTOS'!BH$3:BH$500)))</f>
        <v/>
      </c>
      <c r="EI14" s="122">
        <f>IF(OR(EI$4="",$B14=""),0,SUMIF('DADOS BRUTOS'!$A$3:$A$500,$B14,'DADOS BRUTOS'!BI$3:BI$500)+IF($C14="",0,SUMIF('DADOS BRUTOS'!$A$3:$A$500,$C14,'DADOS BRUTOS'!BI$3:BI$500)))</f>
        <v/>
      </c>
      <c r="EJ14" s="122">
        <f>IF(OR(EJ$4="",$B14=""),0,SUMIF('DADOS BRUTOS'!$A$3:$A$500,$B14,'DADOS BRUTOS'!BJ$3:BJ$500)+IF($C14="",0,SUMIF('DADOS BRUTOS'!$A$3:$A$500,$C14,'DADOS BRUTOS'!BJ$3:BJ$500)))</f>
        <v/>
      </c>
      <c r="EK14" s="122">
        <f>IF(OR(EK$4="",$B14=""),0,SUMIF('DADOS BRUTOS'!$A$3:$A$500,$B14,'DADOS BRUTOS'!BK$3:BK$500)+IF($C14="",0,SUMIF('DADOS BRUTOS'!$A$3:$A$500,$C14,'DADOS BRUTOS'!BK$3:BK$500)))</f>
        <v/>
      </c>
      <c r="EL14" s="122">
        <f>IF(OR(EL$4="",$B14=""),0,SUMIF('DADOS BRUTOS'!$A$3:$A$500,$B14,'DADOS BRUTOS'!BL$3:BL$500)+IF($C14="",0,SUMIF('DADOS BRUTOS'!$A$3:$A$500,$C14,'DADOS BRUTOS'!BL$3:BL$500)))</f>
        <v/>
      </c>
      <c r="EM14" s="122">
        <f>IF(OR(EM$4="",$B14=""),0,SUMIF('DADOS BRUTOS'!$A$3:$A$500,$B14,'DADOS BRUTOS'!BM$3:BM$500)+IF($C14="",0,SUMIF('DADOS BRUTOS'!$A$3:$A$500,$C14,'DADOS BRUTOS'!BM$3:BM$500)))</f>
        <v/>
      </c>
      <c r="EN14" s="122">
        <f>IF(OR(EN$4="",$B14=""),0,SUMIF('DADOS BRUTOS'!$A$3:$A$500,$B14,'DADOS BRUTOS'!BN$3:BN$500)+IF($C14="",0,SUMIF('DADOS BRUTOS'!$A$3:$A$500,$C14,'DADOS BRUTOS'!BN$3:BN$500)))</f>
        <v/>
      </c>
      <c r="EO14" s="122">
        <f>IF(OR(EO$4="",$B14=""),0,SUMIF('DADOS BRUTOS'!$A$3:$A$500,$B14,'DADOS BRUTOS'!BO$3:BO$500)+IF($C14="",0,SUMIF('DADOS BRUTOS'!$A$3:$A$500,$C14,'DADOS BRUTOS'!BO$3:BO$500)))</f>
        <v/>
      </c>
      <c r="EP14" s="122">
        <f>IF(OR(EP$4="",$B14=""),0,SUMIF('DADOS BRUTOS'!$A$3:$A$500,$B14,'DADOS BRUTOS'!BP$3:BP$500)+IF($C14="",0,SUMIF('DADOS BRUTOS'!$A$3:$A$500,$C14,'DADOS BRUTOS'!BP$3:BP$500)))</f>
        <v/>
      </c>
      <c r="EQ14" s="122">
        <f>IF(OR(EQ$4="",$B14=""),0,SUMIF('DADOS BRUTOS'!$A$3:$A$500,$B14,'DADOS BRUTOS'!BQ$3:BQ$500)+IF($C14="",0,SUMIF('DADOS BRUTOS'!$A$3:$A$500,$C14,'DADOS BRUTOS'!BQ$3:BQ$500)))</f>
        <v/>
      </c>
      <c r="ER14" s="122">
        <f>IF(OR(ER$4="",$B14=""),0,SUMIF('DADOS BRUTOS'!$A$3:$A$500,$B14,'DADOS BRUTOS'!BR$3:BR$500)+IF($C14="",0,SUMIF('DADOS BRUTOS'!$A$3:$A$500,$C14,'DADOS BRUTOS'!BR$3:BR$500)))</f>
        <v/>
      </c>
      <c r="ES14" s="122">
        <f>IF(OR(ES$4="",$B14=""),0,SUMIF('DADOS BRUTOS'!$A$3:$A$500,$B14,'DADOS BRUTOS'!BS$3:BS$500)+IF($C14="",0,SUMIF('DADOS BRUTOS'!$A$3:$A$500,$C14,'DADOS BRUTOS'!BS$3:BS$500)))</f>
        <v/>
      </c>
      <c r="ET14" s="122">
        <f>IF(OR(ET$4="",$B14=""),0,SUMIF('DADOS BRUTOS'!$A$3:$A$500,$B14,'DADOS BRUTOS'!BT$3:BT$500)+IF($C14="",0,SUMIF('DADOS BRUTOS'!$A$3:$A$500,$C14,'DADOS BRUTOS'!BT$3:BT$500)))</f>
        <v/>
      </c>
      <c r="EU14" s="122">
        <f>IF(OR(EU$4="",$B14=""),0,SUMIF('DADOS BRUTOS'!$A$3:$A$500,$B14,'DADOS BRUTOS'!BU$3:BU$500)+IF($C14="",0,SUMIF('DADOS BRUTOS'!$A$3:$A$500,$C14,'DADOS BRUTOS'!BU$3:BU$500)))</f>
        <v/>
      </c>
      <c r="EV14" s="122">
        <f>IF(OR(EV$4="",$B14=""),0,SUMIF('DADOS BRUTOS'!$A$3:$A$500,$B14,'DADOS BRUTOS'!BV$3:BV$500)+IF($C14="",0,SUMIF('DADOS BRUTOS'!$A$3:$A$500,$C14,'DADOS BRUTOS'!BV$3:BV$500)))</f>
        <v/>
      </c>
      <c r="EW14" s="122">
        <f>IF(OR(EW$4="",$B14=""),0,SUMIF('DADOS BRUTOS'!$A$3:$A$500,$B14,'DADOS BRUTOS'!BW$3:BW$500)+IF($C14="",0,SUMIF('DADOS BRUTOS'!$A$3:$A$500,$C14,'DADOS BRUTOS'!BW$3:BW$500)))</f>
        <v/>
      </c>
      <c r="EX14" s="122">
        <f>IF(OR(EX$4="",$B14=""),0,SUMIF('DADOS BRUTOS'!$A$3:$A$500,$B14,'DADOS BRUTOS'!BX$3:BX$500)+IF($C14="",0,SUMIF('DADOS BRUTOS'!$A$3:$A$500,$C14,'DADOS BRUTOS'!BX$3:BX$500)))</f>
        <v/>
      </c>
      <c r="EY14" s="122">
        <f>IF(OR(EY$4="",$B14=""),0,SUMIF('DADOS BRUTOS'!$A$3:$A$500,$B14,'DADOS BRUTOS'!BY$3:BY$500)+IF($C14="",0,SUMIF('DADOS BRUTOS'!$A$3:$A$500,$C14,'DADOS BRUTOS'!BY$3:BY$500)))</f>
        <v/>
      </c>
      <c r="EZ14" s="122">
        <f>IF(OR(EZ$4="",$B14=""),0,SUMIF('DADOS BRUTOS'!$A$3:$A$500,$B14,'DADOS BRUTOS'!BZ$3:BZ$500)+IF($C14="",0,SUMIF('DADOS BRUTOS'!$A$3:$A$500,$C14,'DADOS BRUTOS'!BZ$3:BZ$500)))</f>
        <v/>
      </c>
      <c r="FA14" s="122">
        <f>IF(OR(FA$4="",$B14=""),0,SUMIF('DADOS BRUTOS'!$A$3:$A$500,$B14,'DADOS BRUTOS'!CA$3:CA$500)+IF($C14="",0,SUMIF('DADOS BRUTOS'!$A$3:$A$500,$C14,'DADOS BRUTOS'!CA$3:CA$500)))</f>
        <v/>
      </c>
      <c r="FB14" s="122">
        <f>IF(OR(FB$4="",$B14=""),0,SUMIF('DADOS BRUTOS'!$A$3:$A$500,$B14,'DADOS BRUTOS'!CB$3:CB$500)+IF($C14="",0,SUMIF('DADOS BRUTOS'!$A$3:$A$500,$C14,'DADOS BRUTOS'!CB$3:CB$500)))</f>
        <v/>
      </c>
      <c r="FC14" s="122">
        <f>IF(OR(FC$4="",$B14=""),0,SUMIF('DADOS BRUTOS'!$A$3:$A$500,$B14,'DADOS BRUTOS'!CC$3:CC$500)+IF($C14="",0,SUMIF('DADOS BRUTOS'!$A$3:$A$500,$C14,'DADOS BRUTOS'!CC$3:CC$500)))</f>
        <v/>
      </c>
      <c r="FD14" s="122">
        <f>IF(OR(FD$4="",$B14=""),0,SUMIF('DADOS BRUTOS'!$A$3:$A$500,$B14,'DADOS BRUTOS'!CD$3:CD$500)+IF($C14="",0,SUMIF('DADOS BRUTOS'!$A$3:$A$500,$C14,'DADOS BRUTOS'!CD$3:CD$500)))</f>
        <v/>
      </c>
      <c r="FE14" s="122">
        <f>IF(OR(FE$4="",$B14=""),0,SUMIF('DADOS BRUTOS'!$A$3:$A$500,$B14,'DADOS BRUTOS'!CE$3:CE$500)+IF($C14="",0,SUMIF('DADOS BRUTOS'!$A$3:$A$500,$C14,'DADOS BRUTOS'!CE$3:CE$500)))</f>
        <v/>
      </c>
      <c r="FF14" s="122">
        <f>IF(OR(FF$4="",$B14=""),0,SUMIF('DADOS BRUTOS'!$A$3:$A$500,$B14,'DADOS BRUTOS'!CF$3:CF$500)+IF($C14="",0,SUMIF('DADOS BRUTOS'!$A$3:$A$500,$C14,'DADOS BRUTOS'!CF$3:CF$500)))</f>
        <v/>
      </c>
      <c r="FG14" s="122">
        <f>IF(OR(FG$4="",$B14=""),0,SUMIF('DADOS BRUTOS'!$A$3:$A$500,$B14,'DADOS BRUTOS'!CG$3:CG$500)+IF($C14="",0,SUMIF('DADOS BRUTOS'!$A$3:$A$500,$C14,'DADOS BRUTOS'!CG$3:CG$500)))</f>
        <v/>
      </c>
      <c r="FH14" s="122">
        <f>IF(OR(FH$4="",$B14=""),0,SUMIF('DADOS BRUTOS'!$A$3:$A$500,$B14,'DADOS BRUTOS'!CH$3:CH$500)+IF($C14="",0,SUMIF('DADOS BRUTOS'!$A$3:$A$500,$C14,'DADOS BRUTOS'!CH$3:CH$500)))</f>
        <v/>
      </c>
      <c r="FI14" s="122">
        <f>IF(OR(FI$4="",$B14=""),0,SUMIF('DADOS BRUTOS'!$A$3:$A$500,$B14,'DADOS BRUTOS'!CI$3:CI$500)+IF($C14="",0,SUMIF('DADOS BRUTOS'!$A$3:$A$500,$C14,'DADOS BRUTOS'!CI$3:CI$500)))</f>
        <v/>
      </c>
      <c r="FJ14" s="122">
        <f>IF(OR(FJ$4="",$B14=""),0,SUMIF('DADOS BRUTOS'!$A$3:$A$500,$B14,'DADOS BRUTOS'!CJ$3:CJ$500)+IF($C14="",0,SUMIF('DADOS BRUTOS'!$A$3:$A$500,$C14,'DADOS BRUTOS'!CJ$3:CJ$500)))</f>
        <v/>
      </c>
      <c r="FK14" s="122">
        <f>IF(OR(FK$4="",$B14=""),0,SUMIF('DADOS BRUTOS'!$A$3:$A$500,$B14,'DADOS BRUTOS'!CK$3:CK$500)+IF($C14="",0,SUMIF('DADOS BRUTOS'!$A$3:$A$500,$C14,'DADOS BRUTOS'!CK$3:CK$500)))</f>
        <v/>
      </c>
      <c r="FL14" s="122">
        <f>IF(OR(FL$4="",$B14=""),0,SUMIF('DADOS BRUTOS'!$A$3:$A$500,$B14,'DADOS BRUTOS'!CL$3:CL$500)+IF($C14="",0,SUMIF('DADOS BRUTOS'!$A$3:$A$500,$C14,'DADOS BRUTOS'!CL$3:CL$500)))</f>
        <v/>
      </c>
      <c r="FM14" s="122">
        <f>IF(OR(FM$4="",$B14=""),0,SUMIF('DADOS BRUTOS'!$A$3:$A$500,$B14,'DADOS BRUTOS'!CM$3:CM$500)+IF($C14="",0,SUMIF('DADOS BRUTOS'!$A$3:$A$500,$C14,'DADOS BRUTOS'!CM$3:CM$500)))</f>
        <v/>
      </c>
      <c r="FN14" s="122">
        <f>IF(OR(FN$4="",$B14=""),0,SUMIF('DADOS BRUTOS'!$A$3:$A$500,$B14,'DADOS BRUTOS'!CN$3:CN$500)+IF($C14="",0,SUMIF('DADOS BRUTOS'!$A$3:$A$500,$C14,'DADOS BRUTOS'!CN$3:CN$500)))</f>
        <v/>
      </c>
      <c r="FO14" s="122">
        <f>IF(OR(FO$4="",$B14=""),0,SUMIF('DADOS BRUTOS'!$A$3:$A$500,$B14,'DADOS BRUTOS'!CO$3:CO$500)+IF($C14="",0,SUMIF('DADOS BRUTOS'!$A$3:$A$500,$C14,'DADOS BRUTOS'!CO$3:CO$500)))</f>
        <v/>
      </c>
      <c r="FP14" s="122">
        <f>IF(OR(FP$4="",$B14=""),0,SUMIF('DADOS BRUTOS'!$A$3:$A$500,$B14,'DADOS BRUTOS'!CP$3:CP$500)+IF($C14="",0,SUMIF('DADOS BRUTOS'!$A$3:$A$500,$C14,'DADOS BRUTOS'!CP$3:CP$500)))</f>
        <v/>
      </c>
      <c r="FQ14" s="122">
        <f>IF(OR(FQ$4="",$B14=""),0,SUMIF('DADOS BRUTOS'!$A$3:$A$500,$B14,'DADOS BRUTOS'!CQ$3:CQ$500)+IF($C14="",0,SUMIF('DADOS BRUTOS'!$A$3:$A$500,$C14,'DADOS BRUTOS'!CQ$3:CQ$500)))</f>
        <v/>
      </c>
      <c r="FR14" s="122">
        <f>IF(OR(FR$4="",$B14=""),0,SUMIF('DADOS BRUTOS'!$A$3:$A$500,$B14,'DADOS BRUTOS'!CR$3:CR$500)+IF($C14="",0,SUMIF('DADOS BRUTOS'!$A$3:$A$500,$C14,'DADOS BRUTOS'!CR$3:CR$500)))</f>
        <v/>
      </c>
      <c r="FS14" s="122">
        <f>IF(OR(FS$4="",$B14=""),0,SUMIF('DADOS BRUTOS'!$A$3:$A$500,$B14,'DADOS BRUTOS'!CS$3:CS$500)+IF($C14="",0,SUMIF('DADOS BRUTOS'!$A$3:$A$500,$C14,'DADOS BRUTOS'!CS$3:CS$500)))</f>
        <v/>
      </c>
      <c r="FT14" s="122">
        <f>IF(OR(FT$4="",$B14=""),0,SUMIF('DADOS BRUTOS'!$A$3:$A$500,$B14,'DADOS BRUTOS'!CT$3:CT$500)+IF($C14="",0,SUMIF('DADOS BRUTOS'!$A$3:$A$500,$C14,'DADOS BRUTOS'!CT$3:CT$500)))</f>
        <v/>
      </c>
      <c r="FU14" s="122">
        <f>IF(OR(FU$4="",$B14=""),0,SUMIF('DADOS BRUTOS'!$A$3:$A$500,$B14,'DADOS BRUTOS'!CU$3:CU$500)+IF($C14="",0,SUMIF('DADOS BRUTOS'!$A$3:$A$500,$C14,'DADOS BRUTOS'!CU$3:CU$500)))</f>
        <v/>
      </c>
      <c r="FV14" s="122">
        <f>IF(OR(FV$4="",$B14=""),0,SUMIF('DADOS BRUTOS'!$A$3:$A$500,$B14,'DADOS BRUTOS'!CV$3:CV$500)+IF($C14="",0,SUMIF('DADOS BRUTOS'!$A$3:$A$500,$C14,'DADOS BRUTOS'!CV$3:CV$500)))</f>
        <v/>
      </c>
      <c r="FW14" s="122">
        <f>IF(OR(FW$4="",$B14=""),0,SUMIF('DADOS BRUTOS'!$A$3:$A$500,$B14,'DADOS BRUTOS'!CW$3:CW$500)+IF($C14="",0,SUMIF('DADOS BRUTOS'!$A$3:$A$500,$C14,'DADOS BRUTOS'!CW$3:CW$500)))</f>
        <v/>
      </c>
      <c r="FX14" s="122">
        <f>IF(OR(FX$4="",$B14=""),0,SUMIF('DADOS BRUTOS'!$A$3:$A$500,$B14,'DADOS BRUTOS'!CX$3:CX$500)+IF($C14="",0,SUMIF('DADOS BRUTOS'!$A$3:$A$500,$C14,'DADOS BRUTOS'!CX$3:CX$500)))</f>
        <v/>
      </c>
      <c r="FY14" s="122">
        <f>IF(OR(FY$4="",$B14=""),0,SUMIF('DADOS BRUTOS'!$A$3:$A$500,$B14,'DADOS BRUTOS'!CY$3:CY$500)+IF($C14="",0,SUMIF('DADOS BRUTOS'!$A$3:$A$500,$C14,'DADOS BRUTOS'!CY$3:CY$500)))</f>
        <v/>
      </c>
      <c r="FZ14" s="122">
        <f>IF(OR(FZ$4="",$B14=""),0,SUMIF('DADOS BRUTOS'!$A$3:$A$500,$B14,'DADOS BRUTOS'!CZ$3:CZ$500)+IF($C14="",0,SUMIF('DADOS BRUTOS'!$A$3:$A$500,$C14,'DADOS BRUTOS'!CZ$3:CZ$500)))</f>
        <v/>
      </c>
      <c r="GA14" s="122">
        <f>IF(OR(GA$4="",$B14=""),0,SUMIF('DADOS BRUTOS'!$A$3:$A$500,$B14,'DADOS BRUTOS'!DA$3:DA$500)+IF($C14="",0,SUMIF('DADOS BRUTOS'!$A$3:$A$500,$C14,'DADOS BRUTOS'!DA$3:DA$500)))</f>
        <v/>
      </c>
      <c r="GB14" s="122">
        <f>IF(OR(GB$4="",$B14=""),0,SUMIF('DADOS BRUTOS'!$A$3:$A$500,$B14,'DADOS BRUTOS'!DB$3:DB$500)+IF($C14="",0,SUMIF('DADOS BRUTOS'!$A$3:$A$500,$C14,'DADOS BRUTOS'!DB$3:DB$500)))</f>
        <v/>
      </c>
      <c r="GC14" s="122">
        <f>IF(OR(GC$4="",$B14=""),0,SUMIF('DADOS BRUTOS'!$A$3:$A$500,$B14,'DADOS BRUTOS'!DC$3:DC$500)+IF($C14="",0,SUMIF('DADOS BRUTOS'!$A$3:$A$500,$C14,'DADOS BRUTOS'!DC$3:DC$500)))</f>
        <v/>
      </c>
      <c r="GD14" s="122">
        <f>IF(OR(GD$4="",$B14=""),0,SUMIF('DADOS BRUTOS'!$A$3:$A$500,$B14,'DADOS BRUTOS'!DD$3:DD$500)+IF($C14="",0,SUMIF('DADOS BRUTOS'!$A$3:$A$500,$C14,'DADOS BRUTOS'!DD$3:DD$500)))</f>
        <v/>
      </c>
      <c r="GE14" s="122">
        <f>IF(OR(GE$4="",$B14=""),0,SUMIF('DADOS BRUTOS'!$A$3:$A$500,$B14,'DADOS BRUTOS'!DE$3:DE$500)+IF($C14="",0,SUMIF('DADOS BRUTOS'!$A$3:$A$500,$C14,'DADOS BRUTOS'!DE$3:DE$500)))</f>
        <v/>
      </c>
      <c r="GF14" s="122">
        <f>IF(OR(GF$4="",$B14=""),0,SUMIF('DADOS BRUTOS'!$A$3:$A$500,$B14,'DADOS BRUTOS'!DF$3:DF$500)+IF($C14="",0,SUMIF('DADOS BRUTOS'!$A$3:$A$500,$C14,'DADOS BRUTOS'!DF$3:DF$500)))</f>
        <v/>
      </c>
      <c r="GG14" s="122">
        <f>IF(OR(GG$4="",$B14=""),0,SUMIF('DADOS BRUTOS'!$A$3:$A$500,$B14,'DADOS BRUTOS'!DG$3:DG$500)+IF($C14="",0,SUMIF('DADOS BRUTOS'!$A$3:$A$500,$C14,'DADOS BRUTOS'!DG$3:DG$500)))</f>
        <v/>
      </c>
      <c r="GH14" s="122">
        <f>IF(OR(GH$4="",$B14=""),0,SUMIF('DADOS BRUTOS'!$A$3:$A$500,$B14,'DADOS BRUTOS'!DH$3:DH$500)+IF($C14="",0,SUMIF('DADOS BRUTOS'!$A$3:$A$500,$C14,'DADOS BRUTOS'!DH$3:DH$500)))</f>
        <v/>
      </c>
      <c r="GI14" s="122">
        <f>IF(OR(GI$4="",$B14=""),0,SUMIF('DADOS BRUTOS'!$A$3:$A$500,$B14,'DADOS BRUTOS'!DI$3:DI$500)+IF($C14="",0,SUMIF('DADOS BRUTOS'!$A$3:$A$500,$C14,'DADOS BRUTOS'!DI$3:DI$500)))</f>
        <v/>
      </c>
      <c r="GJ14" s="122">
        <f>IF(OR(GJ$4="",$B14=""),0,SUMIF('DADOS BRUTOS'!$A$3:$A$500,$B14,'DADOS BRUTOS'!DJ$3:DJ$500)+IF($C14="",0,SUMIF('DADOS BRUTOS'!$A$3:$A$500,$C14,'DADOS BRUTOS'!DJ$3:DJ$500)))</f>
        <v/>
      </c>
      <c r="GK14" s="122">
        <f>IF(OR(GK$4="",$B14=""),0,SUMIF('DADOS BRUTOS'!$A$3:$A$500,$B14,'DADOS BRUTOS'!DK$3:DK$500)+IF($C14="",0,SUMIF('DADOS BRUTOS'!$A$3:$A$500,$C14,'DADOS BRUTOS'!DK$3:DK$500)))</f>
        <v/>
      </c>
      <c r="GL14" s="122">
        <f>IF(OR(GL$4="",$B14=""),0,SUMIF('DADOS BRUTOS'!$A$3:$A$500,$B14,'DADOS BRUTOS'!DL$3:DL$500)+IF($C14="",0,SUMIF('DADOS BRUTOS'!$A$3:$A$500,$C14,'DADOS BRUTOS'!DL$3:DL$500)))</f>
        <v/>
      </c>
      <c r="GM14" s="122">
        <f>IF(OR(GM$4="",$B14=""),0,SUMIF('DADOS BRUTOS'!$A$3:$A$500,$B14,'DADOS BRUTOS'!DM$3:DM$500)+IF($C14="",0,SUMIF('DADOS BRUTOS'!$A$3:$A$500,$C14,'DADOS BRUTOS'!DM$3:DM$500)))</f>
        <v/>
      </c>
      <c r="GN14" s="122">
        <f>IF(OR(GN$4="",$B14=""),0,SUMIF('DADOS BRUTOS'!$A$3:$A$500,$B14,'DADOS BRUTOS'!DN$3:DN$500)+IF($C14="",0,SUMIF('DADOS BRUTOS'!$A$3:$A$500,$C14,'DADOS BRUTOS'!DN$3:DN$500)))</f>
        <v/>
      </c>
      <c r="GO14" s="122">
        <f>IF(OR(GO$4="",$B14=""),0,SUMIF('DADOS BRUTOS'!$A$3:$A$500,$B14,'DADOS BRUTOS'!DO$3:DO$500)+IF($C14="",0,SUMIF('DADOS BRUTOS'!$A$3:$A$500,$C14,'DADOS BRUTOS'!DO$3:DO$500)))</f>
        <v/>
      </c>
      <c r="GP14" s="122">
        <f>IF(OR(GP$4="",$B14=""),0,SUMIF('DADOS BRUTOS'!$A$3:$A$500,$B14,'DADOS BRUTOS'!DP$3:DP$500)+IF($C14="",0,SUMIF('DADOS BRUTOS'!$A$3:$A$500,$C14,'DADOS BRUTOS'!DP$3:DP$500)))</f>
        <v/>
      </c>
      <c r="GQ14" s="122">
        <f>IF(OR(GQ$4="",$B14=""),0,SUMIF('DADOS BRUTOS'!$A$3:$A$500,$B14,'DADOS BRUTOS'!DQ$3:DQ$500)+IF($C14="",0,SUMIF('DADOS BRUTOS'!$A$3:$A$500,$C14,'DADOS BRUTOS'!DQ$3:DQ$500)))</f>
        <v/>
      </c>
      <c r="GR14" s="122">
        <f>IF(OR(GR$4="",$B14=""),0,SUMIF('DADOS BRUTOS'!$A$3:$A$500,$B14,'DADOS BRUTOS'!DR$3:DR$500)+IF($C14="",0,SUMIF('DADOS BRUTOS'!$A$3:$A$500,$C14,'DADOS BRUTOS'!DR$3:DR$500)))</f>
        <v/>
      </c>
      <c r="GS14" s="122">
        <f>IF(OR(GS$4="",$B14=""),0,SUMIF('DADOS BRUTOS'!$A$3:$A$500,$B14,'DADOS BRUTOS'!DS$3:DS$500)+IF($C14="",0,SUMIF('DADOS BRUTOS'!$A$3:$A$500,$C14,'DADOS BRUTOS'!DS$3:DS$500)))</f>
        <v/>
      </c>
      <c r="GT14" s="122">
        <f>IF(OR(GT$4="",$B14=""),0,SUMIF('DADOS BRUTOS'!$A$3:$A$500,$B14,'DADOS BRUTOS'!DT$3:DT$500)+IF($C14="",0,SUMIF('DADOS BRUTOS'!$A$3:$A$500,$C14,'DADOS BRUTOS'!DT$3:DT$500)))</f>
        <v/>
      </c>
      <c r="GU14" s="122">
        <f>IF(OR(GU$4="",$B14=""),0,SUMIF('DADOS BRUTOS'!$A$3:$A$500,$B14,'DADOS BRUTOS'!DU$3:DU$500)+IF($C14="",0,SUMIF('DADOS BRUTOS'!$A$3:$A$500,$C14,'DADOS BRUTOS'!DU$3:DU$500)))</f>
        <v/>
      </c>
      <c r="GV14" s="122">
        <f>IF(OR(GV$4="",$B14=""),0,SUMIF('DADOS BRUTOS'!$A$3:$A$500,$B14,'DADOS BRUTOS'!DV$3:DV$500)+IF($C14="",0,SUMIF('DADOS BRUTOS'!$A$3:$A$500,$C14,'DADOS BRUTOS'!DV$3:DV$500)))</f>
        <v/>
      </c>
      <c r="GW14" s="122">
        <f>IF(OR(GW$4="",$B14=""),0,SUMIF('DADOS BRUTOS'!$A$3:$A$500,$B14,'DADOS BRUTOS'!DW$3:DW$500)+IF($C14="",0,SUMIF('DADOS BRUTOS'!$A$3:$A$500,$C14,'DADOS BRUTOS'!DW$3:DW$500)))</f>
        <v/>
      </c>
      <c r="GX14" s="122">
        <f>IF(OR(GX$4="",$B14=""),0,SUMIF('DADOS BRUTOS'!$A$3:$A$500,$B14,'DADOS BRUTOS'!DX$3:DX$500)+IF($C14="",0,SUMIF('DADOS BRUTOS'!$A$3:$A$500,$C14,'DADOS BRUTOS'!DX$3:DX$500)))</f>
        <v/>
      </c>
      <c r="GY14" s="122">
        <f>IF(OR(GY$4="",$B14=""),0,SUMIF('DADOS BRUTOS'!$A$3:$A$500,$B14,'DADOS BRUTOS'!DY$3:DY$500)+IF($C14="",0,SUMIF('DADOS BRUTOS'!$A$3:$A$500,$C14,'DADOS BRUTOS'!DY$3:DY$500)))</f>
        <v/>
      </c>
      <c r="GZ14" s="122">
        <f>IF(OR(GZ$4="",$B14=""),0,SUMIF('DADOS BRUTOS'!$A$3:$A$500,$B14,'DADOS BRUTOS'!DZ$3:DZ$500)+IF($C14="",0,SUMIF('DADOS BRUTOS'!$A$3:$A$500,$C14,'DADOS BRUTOS'!DZ$3:DZ$500)))</f>
        <v/>
      </c>
      <c r="HA14" s="122">
        <f>IF(OR(HA$4="",$B14=""),0,SUMIF('DADOS BRUTOS'!$A$3:$A$500,$B14,'DADOS BRUTOS'!EA$3:EA$500)+IF($C14="",0,SUMIF('DADOS BRUTOS'!$A$3:$A$500,$C14,'DADOS BRUTOS'!EA$3:EA$500)))</f>
        <v/>
      </c>
      <c r="HB14" s="122">
        <f>IF(OR(HB$4="",$B14=""),0,SUMIF('DADOS BRUTOS'!$A$3:$A$500,$B14,'DADOS BRUTOS'!EB$3:EB$500)+IF($C14="",0,SUMIF('DADOS BRUTOS'!$A$3:$A$500,$C14,'DADOS BRUTOS'!EB$3:EB$500)))</f>
        <v/>
      </c>
      <c r="HC14" s="122">
        <f>IF(OR(HC$4="",$B14=""),0,SUMIF('DADOS BRUTOS'!$A$3:$A$500,$B14,'DADOS BRUTOS'!EC$3:EC$500)+IF($C14="",0,SUMIF('DADOS BRUTOS'!$A$3:$A$500,$C14,'DADOS BRUTOS'!EC$3:EC$500)))</f>
        <v/>
      </c>
      <c r="HD14" s="122">
        <f>IF(OR(HD$4="",$B14=""),0,SUMIF('DADOS BRUTOS'!$A$3:$A$500,$B14,'DADOS BRUTOS'!ED$3:ED$500)+IF($C14="",0,SUMIF('DADOS BRUTOS'!$A$3:$A$500,$C14,'DADOS BRUTOS'!ED$3:ED$500)))</f>
        <v/>
      </c>
      <c r="HE14" s="122">
        <f>IF(OR(HE$4="",$B14=""),0,SUMIF('DADOS BRUTOS'!$A$3:$A$500,$B14,'DADOS BRUTOS'!EE$3:EE$500)+IF($C14="",0,SUMIF('DADOS BRUTOS'!$A$3:$A$500,$C14,'DADOS BRUTOS'!EE$3:EE$500)))</f>
        <v/>
      </c>
      <c r="HF14" s="122">
        <f>IF(OR(HF$4="",$B14=""),0,SUMIF('DADOS BRUTOS'!$A$3:$A$500,$B14,'DADOS BRUTOS'!EF$3:EF$500)+IF($C14="",0,SUMIF('DADOS BRUTOS'!$A$3:$A$500,$C14,'DADOS BRUTOS'!EF$3:EF$500)))</f>
        <v/>
      </c>
      <c r="HG14" s="122">
        <f>IF(OR(HG$4="",$B14=""),0,SUMIF('DADOS BRUTOS'!$A$3:$A$500,$B14,'DADOS BRUTOS'!EG$3:EG$500)+IF($C14="",0,SUMIF('DADOS BRUTOS'!$A$3:$A$500,$C14,'DADOS BRUTOS'!EG$3:EG$500)))</f>
        <v/>
      </c>
      <c r="HH14" s="122">
        <f>IF(OR(HH$4="",$B14=""),0,SUMIF('DADOS BRUTOS'!$A$3:$A$500,$B14,'DADOS BRUTOS'!EH$3:EH$500)+IF($C14="",0,SUMIF('DADOS BRUTOS'!$A$3:$A$500,$C14,'DADOS BRUTOS'!EH$3:EH$500)))</f>
        <v/>
      </c>
      <c r="HI14" s="122">
        <f>IF(OR(HI$4="",$B14=""),0,SUMIF('DADOS BRUTOS'!$A$3:$A$500,$B14,'DADOS BRUTOS'!EI$3:EI$500)+IF($C14="",0,SUMIF('DADOS BRUTOS'!$A$3:$A$500,$C14,'DADOS BRUTOS'!EI$3:EI$500)))</f>
        <v/>
      </c>
      <c r="HJ14" s="122">
        <f>IF(OR(HJ$4="",$B14=""),0,SUMIF('DADOS BRUTOS'!$A$3:$A$500,$B14,'DADOS BRUTOS'!EJ$3:EJ$500)+IF($C14="",0,SUMIF('DADOS BRUTOS'!$A$3:$A$500,$C14,'DADOS BRUTOS'!EJ$3:EJ$500)))</f>
        <v/>
      </c>
      <c r="HK14" s="122">
        <f>IF(OR(HK$4="",$B14=""),0,SUMIF('DADOS BRUTOS'!$A$3:$A$500,$B14,'DADOS BRUTOS'!EK$3:EK$500)+IF($C14="",0,SUMIF('DADOS BRUTOS'!$A$3:$A$500,$C14,'DADOS BRUTOS'!EK$3:EK$500)))</f>
        <v/>
      </c>
      <c r="HL14" s="122">
        <f>IF(OR(HL$4="",$B14=""),0,SUMIF('DADOS BRUTOS'!$A$3:$A$500,$B14,'DADOS BRUTOS'!EL$3:EL$500)+IF($C14="",0,SUMIF('DADOS BRUTOS'!$A$3:$A$500,$C14,'DADOS BRUTOS'!EL$3:EL$500)))</f>
        <v/>
      </c>
      <c r="HM14" s="122">
        <f>IF(OR(HM$4="",$B14=""),0,SUMIF('DADOS BRUTOS'!$A$3:$A$500,$B14,'DADOS BRUTOS'!EM$3:EM$500)+IF($C14="",0,SUMIF('DADOS BRUTOS'!$A$3:$A$500,$C14,'DADOS BRUTOS'!EM$3:EM$500)))</f>
        <v/>
      </c>
      <c r="HN14" s="122">
        <f>IF(OR(HN$4="",$B14=""),0,SUMIF('DADOS BRUTOS'!$A$3:$A$500,$B14,'DADOS BRUTOS'!EN$3:EN$500)+IF($C14="",0,SUMIF('DADOS BRUTOS'!$A$3:$A$500,$C14,'DADOS BRUTOS'!EN$3:EN$500)))</f>
        <v/>
      </c>
      <c r="HO14" s="122">
        <f>IF(OR(HO$4="",$B14=""),0,SUMIF('DADOS BRUTOS'!$A$3:$A$500,$B14,'DADOS BRUTOS'!EO$3:EO$500)+IF($C14="",0,SUMIF('DADOS BRUTOS'!$A$3:$A$500,$C14,'DADOS BRUTOS'!EO$3:EO$500)))</f>
        <v/>
      </c>
      <c r="HP14" s="122">
        <f>IF(OR(HP$4="",$B14=""),0,SUMIF('DADOS BRUTOS'!$A$3:$A$500,$B14,'DADOS BRUTOS'!EP$3:EP$500)+IF($C14="",0,SUMIF('DADOS BRUTOS'!$A$3:$A$500,$C14,'DADOS BRUTOS'!EP$3:EP$500)))</f>
        <v/>
      </c>
      <c r="HQ14" s="122">
        <f>IF(OR(HQ$4="",$B14=""),0,SUMIF('DADOS BRUTOS'!$A$3:$A$500,$B14,'DADOS BRUTOS'!EQ$3:EQ$500)+IF($C14="",0,SUMIF('DADOS BRUTOS'!$A$3:$A$500,$C14,'DADOS BRUTOS'!EQ$3:EQ$500)))</f>
        <v/>
      </c>
      <c r="HR14" s="122">
        <f>IF(OR(HR$4="",$B14=""),0,SUMIF('DADOS BRUTOS'!$A$3:$A$500,$B14,'DADOS BRUTOS'!ER$3:ER$500)+IF($C14="",0,SUMIF('DADOS BRUTOS'!$A$3:$A$500,$C14,'DADOS BRUTOS'!ER$3:ER$500)))</f>
        <v/>
      </c>
      <c r="HS14" s="122">
        <f>IF(OR(HS$4="",$B14=""),0,SUMIF('DADOS BRUTOS'!$A$3:$A$500,$B14,'DADOS BRUTOS'!ES$3:ES$500)+IF($C14="",0,SUMIF('DADOS BRUTOS'!$A$3:$A$500,$C14,'DADOS BRUTOS'!ES$3:ES$500)))</f>
        <v/>
      </c>
      <c r="HT14" s="122">
        <f>IF(OR(HT$4="",$B14=""),0,SUMIF('DADOS BRUTOS'!$A$3:$A$500,$B14,'DADOS BRUTOS'!ET$3:ET$500)+IF($C14="",0,SUMIF('DADOS BRUTOS'!$A$3:$A$500,$C14,'DADOS BRUTOS'!ET$3:ET$500)))</f>
        <v/>
      </c>
      <c r="HU14" s="122">
        <f>IF(OR(HU$4="",$B14=""),0,SUMIF('DADOS BRUTOS'!$A$3:$A$500,$B14,'DADOS BRUTOS'!EU$3:EU$500)+IF($C14="",0,SUMIF('DADOS BRUTOS'!$A$3:$A$500,$C14,'DADOS BRUTOS'!EU$3:EU$500)))</f>
        <v/>
      </c>
      <c r="HV14" s="122">
        <f>IF(OR(HV$4="",$B14=""),0,SUMIF('DADOS BRUTOS'!$A$3:$A$500,$B14,'DADOS BRUTOS'!EV$3:EV$500)+IF($C14="",0,SUMIF('DADOS BRUTOS'!$A$3:$A$500,$C14,'DADOS BRUTOS'!EV$3:EV$500)))</f>
        <v/>
      </c>
      <c r="HW14" s="122">
        <f>IF(OR(HW$4="",$B14=""),0,SUMIF('DADOS BRUTOS'!$A$3:$A$500,$B14,'DADOS BRUTOS'!EW$3:EW$500)+IF($C14="",0,SUMIF('DADOS BRUTOS'!$A$3:$A$500,$C14,'DADOS BRUTOS'!EW$3:EW$500)))</f>
        <v/>
      </c>
      <c r="HX14" s="122">
        <f>IF(OR(HX$4="",$B14=""),0,SUMIF('DADOS BRUTOS'!$A$3:$A$500,$B14,'DADOS BRUTOS'!EX$3:EX$500)+IF($C14="",0,SUMIF('DADOS BRUTOS'!$A$3:$A$500,$C14,'DADOS BRUTOS'!EX$3:EX$500)))</f>
        <v/>
      </c>
      <c r="HY14" s="122">
        <f>IF(OR(HY$4="",$B14=""),0,SUMIF('DADOS BRUTOS'!$A$3:$A$500,$B14,'DADOS BRUTOS'!EY$3:EY$500)+IF($C14="",0,SUMIF('DADOS BRUTOS'!$A$3:$A$500,$C14,'DADOS BRUTOS'!EY$3:EY$500)))</f>
        <v/>
      </c>
      <c r="HZ14" s="122">
        <f>IF(OR(HZ$4="",$B14=""),0,SUMIF('DADOS BRUTOS'!$A$3:$A$500,$B14,'DADOS BRUTOS'!EZ$3:EZ$500)+IF($C14="",0,SUMIF('DADOS BRUTOS'!$A$3:$A$500,$C14,'DADOS BRUTOS'!EZ$3:EZ$500)))</f>
        <v/>
      </c>
      <c r="IA14" s="122">
        <f>IF(OR(IA$4="",$B14=""),0,SUMIF('DADOS BRUTOS'!$A$3:$A$500,$B14,'DADOS BRUTOS'!FA$3:FA$500)+IF($C14="",0,SUMIF('DADOS BRUTOS'!$A$3:$A$500,$C14,'DADOS BRUTOS'!FA$3:FA$500)))</f>
        <v/>
      </c>
      <c r="IB14" s="122">
        <f>IF(OR(IB$4="",$B14=""),0,SUMIF('DADOS BRUTOS'!$A$3:$A$500,$B14,'DADOS BRUTOS'!FB$3:FB$500)+IF($C14="",0,SUMIF('DADOS BRUTOS'!$A$3:$A$500,$C14,'DADOS BRUTOS'!FB$3:FB$500)))</f>
        <v/>
      </c>
      <c r="IC14" s="122">
        <f>IF(OR(IC$4="",$B14=""),0,SUMIF('DADOS BRUTOS'!$A$3:$A$500,$B14,'DADOS BRUTOS'!FC$3:FC$500)+IF($C14="",0,SUMIF('DADOS BRUTOS'!$A$3:$A$500,$C14,'DADOS BRUTOS'!FC$3:FC$500)))</f>
        <v/>
      </c>
      <c r="ID14" s="122">
        <f>IF(OR(ID$4="",$B14=""),0,SUMIF('DADOS BRUTOS'!$A$3:$A$500,$B14,'DADOS BRUTOS'!FD$3:FD$500)+IF($C14="",0,SUMIF('DADOS BRUTOS'!$A$3:$A$500,$C14,'DADOS BRUTOS'!FD$3:FD$500)))</f>
        <v/>
      </c>
      <c r="IE14" s="122">
        <f>IF(OR(IE$4="",$B14=""),0,SUMIF('DADOS BRUTOS'!$A$3:$A$500,$B14,'DADOS BRUTOS'!FE$3:FE$500)+IF($C14="",0,SUMIF('DADOS BRUTOS'!$A$3:$A$500,$C14,'DADOS BRUTOS'!FE$3:FE$500)))</f>
        <v/>
      </c>
      <c r="IF14" s="122">
        <f>IF(OR(IF$4="",$B14=""),0,SUMIF('DADOS BRUTOS'!$A$3:$A$500,$B14,'DADOS BRUTOS'!FF$3:FF$500)+IF($C14="",0,SUMIF('DADOS BRUTOS'!$A$3:$A$500,$C14,'DADOS BRUTOS'!FF$3:FF$500)))</f>
        <v/>
      </c>
      <c r="IG14" s="122">
        <f>IF(OR(IG$4="",$B14=""),0,SUMIF('DADOS BRUTOS'!$A$3:$A$500,$B14,'DADOS BRUTOS'!FG$3:FG$500)+IF($C14="",0,SUMIF('DADOS BRUTOS'!$A$3:$A$500,$C14,'DADOS BRUTOS'!FG$3:FG$500)))</f>
        <v/>
      </c>
      <c r="IH14" s="122">
        <f>IF(OR(IH$4="",$B14=""),0,SUMIF('DADOS BRUTOS'!$A$3:$A$500,$B14,'DADOS BRUTOS'!FH$3:FH$500)+IF($C14="",0,SUMIF('DADOS BRUTOS'!$A$3:$A$500,$C14,'DADOS BRUTOS'!FH$3:FH$500)))</f>
        <v/>
      </c>
      <c r="II14" s="122">
        <f>IF(OR(II$4="",$B14=""),0,SUMIF('DADOS BRUTOS'!$A$3:$A$500,$B14,'DADOS BRUTOS'!FI$3:FI$500)+IF($C14="",0,SUMIF('DADOS BRUTOS'!$A$3:$A$500,$C14,'DADOS BRUTOS'!FI$3:FI$500)))</f>
        <v/>
      </c>
      <c r="IJ14" s="122">
        <f>IF(OR(IJ$4="",$B14=""),0,SUMIF('DADOS BRUTOS'!$A$3:$A$500,$B14,'DADOS BRUTOS'!FJ$3:FJ$500)+IF($C14="",0,SUMIF('DADOS BRUTOS'!$A$3:$A$500,$C14,'DADOS BRUTOS'!FJ$3:FJ$500)))</f>
        <v/>
      </c>
      <c r="IK14" s="122">
        <f>IF(OR(IK$4="",$B14=""),0,SUMIF('DADOS BRUTOS'!$A$3:$A$500,$B14,'DADOS BRUTOS'!FK$3:FK$500)+IF($C14="",0,SUMIF('DADOS BRUTOS'!$A$3:$A$500,$C14,'DADOS BRUTOS'!FK$3:FK$500)))</f>
        <v/>
      </c>
      <c r="IL14" s="122">
        <f>IF(OR(IL$4="",$B14=""),0,SUMIF('DADOS BRUTOS'!$A$3:$A$500,$B14,'DADOS BRUTOS'!FL$3:FL$500)+IF($C14="",0,SUMIF('DADOS BRUTOS'!$A$3:$A$500,$C14,'DADOS BRUTOS'!FL$3:FL$500)))</f>
        <v/>
      </c>
      <c r="IM14" s="122">
        <f>IF(OR(IM$4="",$B14=""),0,SUMIF('DADOS BRUTOS'!$A$3:$A$500,$B14,'DADOS BRUTOS'!FM$3:FM$500)+IF($C14="",0,SUMIF('DADOS BRUTOS'!$A$3:$A$500,$C14,'DADOS BRUTOS'!FM$3:FM$500)))</f>
        <v/>
      </c>
      <c r="IN14" s="122">
        <f>IF(OR(IN$4="",$B14=""),0,SUMIF('DADOS BRUTOS'!$A$3:$A$500,$B14,'DADOS BRUTOS'!FN$3:FN$500)+IF($C14="",0,SUMIF('DADOS BRUTOS'!$A$3:$A$500,$C14,'DADOS BRUTOS'!FN$3:FN$500)))</f>
        <v/>
      </c>
      <c r="IO14" s="122">
        <f>IF(OR(IO$4="",$B14=""),0,SUMIF('DADOS BRUTOS'!$A$3:$A$500,$B14,'DADOS BRUTOS'!FO$3:FO$500)+IF($C14="",0,SUMIF('DADOS BRUTOS'!$A$3:$A$500,$C14,'DADOS BRUTOS'!FO$3:FO$500)))</f>
        <v/>
      </c>
      <c r="IP14" s="122">
        <f>IF(OR(IP$4="",$B14=""),0,SUMIF('DADOS BRUTOS'!$A$3:$A$500,$B14,'DADOS BRUTOS'!FP$3:FP$500)+IF($C14="",0,SUMIF('DADOS BRUTOS'!$A$3:$A$500,$C14,'DADOS BRUTOS'!FP$3:FP$500)))</f>
        <v/>
      </c>
      <c r="IQ14" s="122">
        <f>IF(OR(IQ$4="",$B14=""),0,SUMIF('DADOS BRUTOS'!$A$3:$A$500,$B14,'DADOS BRUTOS'!FQ$3:FQ$500)+IF($C14="",0,SUMIF('DADOS BRUTOS'!$A$3:$A$500,$C14,'DADOS BRUTOS'!FQ$3:FQ$500)))</f>
        <v/>
      </c>
      <c r="IR14" s="122">
        <f>IF(OR(IR$4="",$B14=""),0,SUMIF('DADOS BRUTOS'!$A$3:$A$500,$B14,'DADOS BRUTOS'!FR$3:FR$500)+IF($C14="",0,SUMIF('DADOS BRUTOS'!$A$3:$A$500,$C14,'DADOS BRUTOS'!FR$3:FR$500)))</f>
        <v/>
      </c>
      <c r="IS14" s="122">
        <f>IF(OR(IS$4="",$B14=""),0,SUMIF('DADOS BRUTOS'!$A$3:$A$500,$B14,'DADOS BRUTOS'!FS$3:FS$500)+IF($C14="",0,SUMIF('DADOS BRUTOS'!$A$3:$A$500,$C14,'DADOS BRUTOS'!FS$3:FS$500)))</f>
        <v/>
      </c>
      <c r="IT14" s="122">
        <f>IF(OR(IT$4="",$B14=""),0,SUMIF('DADOS BRUTOS'!$A$3:$A$500,$B14,'DADOS BRUTOS'!FT$3:FT$500)+IF($C14="",0,SUMIF('DADOS BRUTOS'!$A$3:$A$500,$C14,'DADOS BRUTOS'!FT$3:FT$500)))</f>
        <v/>
      </c>
      <c r="IU14" s="122">
        <f>IF(OR(IU$4="",$B14=""),0,SUMIF('DADOS BRUTOS'!$A$3:$A$500,$B14,'DADOS BRUTOS'!FU$3:FU$500)+IF($C14="",0,SUMIF('DADOS BRUTOS'!$A$3:$A$500,$C14,'DADOS BRUTOS'!FU$3:FU$500)))</f>
        <v/>
      </c>
      <c r="IV14" s="122">
        <f>IF(OR(IV$4="",$B14=""),0,SUMIF('DADOS BRUTOS'!$A$3:$A$500,$B14,'DADOS BRUTOS'!FV$3:FV$500)+IF($C14="",0,SUMIF('DADOS BRUTOS'!$A$3:$A$500,$C14,'DADOS BRUTOS'!FV$3:FV$500)))</f>
        <v/>
      </c>
      <c r="IW14" s="122">
        <f>IF(OR(IW$4="",$B14=""),0,SUMIF('DADOS BRUTOS'!$A$3:$A$500,$B14,'DADOS BRUTOS'!FW$3:FW$500)+IF($C14="",0,SUMIF('DADOS BRUTOS'!$A$3:$A$500,$C14,'DADOS BRUTOS'!FW$3:FW$500)))</f>
        <v/>
      </c>
      <c r="IX14" s="122">
        <f>IF(OR(IX$4="",$B14=""),0,SUMIF('DADOS BRUTOS'!$A$3:$A$500,$B14,'DADOS BRUTOS'!FX$3:FX$500)+IF($C14="",0,SUMIF('DADOS BRUTOS'!$A$3:$A$500,$C14,'DADOS BRUTOS'!FX$3:FX$500)))</f>
        <v/>
      </c>
      <c r="IY14" s="122">
        <f>IF(OR(IY$4="",$B14=""),0,SUMIF('DADOS BRUTOS'!$A$3:$A$500,$B14,'DADOS BRUTOS'!FY$3:FY$500)+IF($C14="",0,SUMIF('DADOS BRUTOS'!$A$3:$A$500,$C14,'DADOS BRUTOS'!FY$3:FY$500)))</f>
        <v/>
      </c>
      <c r="IZ14" s="122">
        <f>IF(OR(IZ$4="",$B14=""),0,SUMIF('DADOS BRUTOS'!$A$3:$A$500,$B14,'DADOS BRUTOS'!FZ$3:FZ$500)+IF($C14="",0,SUMIF('DADOS BRUTOS'!$A$3:$A$500,$C14,'DADOS BRUTOS'!FZ$3:FZ$500)))</f>
        <v/>
      </c>
      <c r="JA14" s="122">
        <f>IF(OR(JA$4="",$B14=""),0,SUMIF('DADOS BRUTOS'!$A$3:$A$500,$B14,'DADOS BRUTOS'!GA$3:GA$500)+IF($C14="",0,SUMIF('DADOS BRUTOS'!$A$3:$A$500,$C14,'DADOS BRUTOS'!GA$3:GA$500)))</f>
        <v/>
      </c>
      <c r="JB14" s="122">
        <f>IF(OR(JB$4="",$B14=""),0,SUMIF('DADOS BRUTOS'!$A$3:$A$500,$B14,'DADOS BRUTOS'!GB$3:GB$500)+IF($C14="",0,SUMIF('DADOS BRUTOS'!$A$3:$A$500,$C14,'DADOS BRUTOS'!GB$3:GB$500)))</f>
        <v/>
      </c>
      <c r="JC14" s="122">
        <f>IF(OR(JC$4="",$B14=""),0,SUMIF('DADOS BRUTOS'!$A$3:$A$500,$B14,'DADOS BRUTOS'!GC$3:GC$500)+IF($C14="",0,SUMIF('DADOS BRUTOS'!$A$3:$A$500,$C14,'DADOS BRUTOS'!GC$3:GC$500)))</f>
        <v/>
      </c>
      <c r="JD14" s="122">
        <f>IF(OR(JD$4="",$B14=""),0,SUMIF('DADOS BRUTOS'!$A$3:$A$500,$B14,'DADOS BRUTOS'!GD$3:GD$500)+IF($C14="",0,SUMIF('DADOS BRUTOS'!$A$3:$A$500,$C14,'DADOS BRUTOS'!GD$3:GD$500)))</f>
        <v/>
      </c>
      <c r="JE14" s="122">
        <f>IF(OR(JE$4="",$B14=""),0,SUMIF('DADOS BRUTOS'!$A$3:$A$500,$B14,'DADOS BRUTOS'!GE$3:GE$500)+IF($C14="",0,SUMIF('DADOS BRUTOS'!$A$3:$A$500,$C14,'DADOS BRUTOS'!GE$3:GE$500)))</f>
        <v/>
      </c>
      <c r="JF14" s="122">
        <f>IF(OR(JF$4="",$B14=""),0,SUMIF('DADOS BRUTOS'!$A$3:$A$500,$B14,'DADOS BRUTOS'!GF$3:GF$500)+IF($C14="",0,SUMIF('DADOS BRUTOS'!$A$3:$A$500,$C14,'DADOS BRUTOS'!GF$3:GF$500)))</f>
        <v/>
      </c>
      <c r="JG14" s="122">
        <f>IF(OR(JG$4="",$B14=""),0,SUMIF('DADOS BRUTOS'!$A$3:$A$500,$B14,'DADOS BRUTOS'!GG$3:GG$500)+IF($C14="",0,SUMIF('DADOS BRUTOS'!$A$3:$A$500,$C14,'DADOS BRUTOS'!GG$3:GG$500)))</f>
        <v/>
      </c>
      <c r="JH14" s="122">
        <f>IF(OR(JH$4="",$B14=""),0,SUMIF('DADOS BRUTOS'!$A$3:$A$500,$B14,'DADOS BRUTOS'!GH$3:GH$500)+IF($C14="",0,SUMIF('DADOS BRUTOS'!$A$3:$A$500,$C14,'DADOS BRUTOS'!GH$3:GH$500)))</f>
        <v/>
      </c>
      <c r="JI14" s="122">
        <f>IF(OR(JI$4="",$B14=""),0,SUMIF('DADOS BRUTOS'!$A$3:$A$500,$B14,'DADOS BRUTOS'!GI$3:GI$500)+IF($C14="",0,SUMIF('DADOS BRUTOS'!$A$3:$A$500,$C14,'DADOS BRUTOS'!GI$3:GI$500)))</f>
        <v/>
      </c>
      <c r="JJ14" s="122">
        <f>IF(OR(JJ$4="",$B14=""),0,SUMIF('DADOS BRUTOS'!$A$3:$A$500,$B14,'DADOS BRUTOS'!GJ$3:GJ$500)+IF($C14="",0,SUMIF('DADOS BRUTOS'!$A$3:$A$500,$C14,'DADOS BRUTOS'!GJ$3:GJ$500)))</f>
        <v/>
      </c>
      <c r="JK14" s="122">
        <f>IF(OR(JK$4="",$B14=""),0,SUMIF('DADOS BRUTOS'!$A$3:$A$500,$B14,'DADOS BRUTOS'!GK$3:GK$500)+IF($C14="",0,SUMIF('DADOS BRUTOS'!$A$3:$A$500,$C14,'DADOS BRUTOS'!GK$3:GK$500)))</f>
        <v/>
      </c>
      <c r="JL14" s="122">
        <f>IF(OR(JL$4="",$B14=""),0,SUMIF('DADOS BRUTOS'!$A$3:$A$500,$B14,'DADOS BRUTOS'!GL$3:GL$500)+IF($C14="",0,SUMIF('DADOS BRUTOS'!$A$3:$A$500,$C14,'DADOS BRUTOS'!GL$3:GL$500)))</f>
        <v/>
      </c>
      <c r="JM14" s="122">
        <f>IF(OR(JM$4="",$B14=""),0,SUMIF('DADOS BRUTOS'!$A$3:$A$500,$B14,'DADOS BRUTOS'!GM$3:GM$500)+IF($C14="",0,SUMIF('DADOS BRUTOS'!$A$3:$A$500,$C14,'DADOS BRUTOS'!GM$3:GM$500)))</f>
        <v/>
      </c>
      <c r="JN14" s="122">
        <f>IF(OR(JN$4="",$B14=""),0,SUMIF('DADOS BRUTOS'!$A$3:$A$500,$B14,'DADOS BRUTOS'!GN$3:GN$500)+IF($C14="",0,SUMIF('DADOS BRUTOS'!$A$3:$A$500,$C14,'DADOS BRUTOS'!GN$3:GN$500)))</f>
        <v/>
      </c>
      <c r="JO14" s="122">
        <f>IF(OR(JO$4="",$B14=""),0,SUMIF('DADOS BRUTOS'!$A$3:$A$500,$B14,'DADOS BRUTOS'!GO$3:GO$500)+IF($C14="",0,SUMIF('DADOS BRUTOS'!$A$3:$A$500,$C14,'DADOS BRUTOS'!GO$3:GO$500)))</f>
        <v/>
      </c>
      <c r="JP14" s="122">
        <f>IF(OR(JP$4="",$B14=""),0,SUMIF('DADOS BRUTOS'!$A$3:$A$500,$B14,'DADOS BRUTOS'!GP$3:GP$500)+IF($C14="",0,SUMIF('DADOS BRUTOS'!$A$3:$A$500,$C14,'DADOS BRUTOS'!GP$3:GP$500)))</f>
        <v/>
      </c>
      <c r="JQ14" s="122">
        <f>IF(OR(JQ$4="",$B14=""),0,SUMIF('DADOS BRUTOS'!$A$3:$A$500,$B14,'DADOS BRUTOS'!GQ$3:GQ$500)+IF($C14="",0,SUMIF('DADOS BRUTOS'!$A$3:$A$500,$C14,'DADOS BRUTOS'!GQ$3:GQ$500)))</f>
        <v/>
      </c>
      <c r="JR14" s="122">
        <f>IF(OR(JR$4="",$B14=""),0,SUMIF('DADOS BRUTOS'!$A$3:$A$500,$B14,'DADOS BRUTOS'!GR$3:GR$500)+IF($C14="",0,SUMIF('DADOS BRUTOS'!$A$3:$A$500,$C14,'DADOS BRUTOS'!GR$3:GR$500)))</f>
        <v/>
      </c>
      <c r="JS14" s="122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2">
        <f>IF(OR(CB$4="",$B15=""),0,SUMIF('DADOS BRUTOS'!$A$3:$A$500,$B15,'DADOS BRUTOS'!B$3:B$500)+IF($C15="",0,SUMIF('DADOS BRUTOS'!$A$3:$A$500,$C15,'DADOS BRUTOS'!B$3:B$500)))</f>
        <v/>
      </c>
      <c r="CC15" s="122">
        <f>IF(OR(CC$4="",$B15=""),0,SUMIF('DADOS BRUTOS'!$A$3:$A$500,$B15,'DADOS BRUTOS'!C$3:C$500)+IF($C15="",0,SUMIF('DADOS BRUTOS'!$A$3:$A$500,$C15,'DADOS BRUTOS'!C$3:C$500)))</f>
        <v/>
      </c>
      <c r="CD15" s="122">
        <f>IF(OR(CD$4="",$B15=""),0,SUMIF('DADOS BRUTOS'!$A$3:$A$500,$B15,'DADOS BRUTOS'!D$3:D$500)+IF($C15="",0,SUMIF('DADOS BRUTOS'!$A$3:$A$500,$C15,'DADOS BRUTOS'!D$3:D$500)))</f>
        <v/>
      </c>
      <c r="CE15" s="122">
        <f>IF(OR(CE$4="",$B15=""),0,SUMIF('DADOS BRUTOS'!$A$3:$A$500,$B15,'DADOS BRUTOS'!E$3:E$500)+IF($C15="",0,SUMIF('DADOS BRUTOS'!$A$3:$A$500,$C15,'DADOS BRUTOS'!E$3:E$500)))</f>
        <v/>
      </c>
      <c r="CF15" s="122">
        <f>IF(OR(CF$4="",$B15=""),0,SUMIF('DADOS BRUTOS'!$A$3:$A$500,$B15,'DADOS BRUTOS'!F$3:F$500)+IF($C15="",0,SUMIF('DADOS BRUTOS'!$A$3:$A$500,$C15,'DADOS BRUTOS'!F$3:F$500)))</f>
        <v/>
      </c>
      <c r="CG15" s="122">
        <f>IF(OR(CG$4="",$B15=""),0,SUMIF('DADOS BRUTOS'!$A$3:$A$500,$B15,'DADOS BRUTOS'!G$3:G$500)+IF($C15="",0,SUMIF('DADOS BRUTOS'!$A$3:$A$500,$C15,'DADOS BRUTOS'!G$3:G$500)))</f>
        <v/>
      </c>
      <c r="CH15" s="122">
        <f>IF(OR(CH$4="",$B15=""),0,SUMIF('DADOS BRUTOS'!$A$3:$A$500,$B15,'DADOS BRUTOS'!H$3:H$500)+IF($C15="",0,SUMIF('DADOS BRUTOS'!$A$3:$A$500,$C15,'DADOS BRUTOS'!H$3:H$500)))</f>
        <v/>
      </c>
      <c r="CI15" s="122">
        <f>IF(OR(CI$4="",$B15=""),0,SUMIF('DADOS BRUTOS'!$A$3:$A$500,$B15,'DADOS BRUTOS'!I$3:I$500)+IF($C15="",0,SUMIF('DADOS BRUTOS'!$A$3:$A$500,$C15,'DADOS BRUTOS'!I$3:I$500)))</f>
        <v/>
      </c>
      <c r="CJ15" s="122">
        <f>IF(OR(CJ$4="",$B15=""),0,SUMIF('DADOS BRUTOS'!$A$3:$A$500,$B15,'DADOS BRUTOS'!J$3:J$500)+IF($C15="",0,SUMIF('DADOS BRUTOS'!$A$3:$A$500,$C15,'DADOS BRUTOS'!J$3:J$500)))</f>
        <v/>
      </c>
      <c r="CK15" s="122">
        <f>IF(OR(CK$4="",$B15=""),0,SUMIF('DADOS BRUTOS'!$A$3:$A$500,$B15,'DADOS BRUTOS'!K$3:K$500)+IF($C15="",0,SUMIF('DADOS BRUTOS'!$A$3:$A$500,$C15,'DADOS BRUTOS'!K$3:K$500)))</f>
        <v/>
      </c>
      <c r="CL15" s="122">
        <f>IF(OR(CL$4="",$B15=""),0,SUMIF('DADOS BRUTOS'!$A$3:$A$500,$B15,'DADOS BRUTOS'!L$3:L$500)+IF($C15="",0,SUMIF('DADOS BRUTOS'!$A$3:$A$500,$C15,'DADOS BRUTOS'!L$3:L$500)))</f>
        <v/>
      </c>
      <c r="CM15" s="122">
        <f>IF(OR(CM$4="",$B15=""),0,SUMIF('DADOS BRUTOS'!$A$3:$A$500,$B15,'DADOS BRUTOS'!M$3:M$500)+IF($C15="",0,SUMIF('DADOS BRUTOS'!$A$3:$A$500,$C15,'DADOS BRUTOS'!M$3:M$500)))</f>
        <v/>
      </c>
      <c r="CN15" s="122">
        <f>IF(OR(CN$4="",$B15=""),0,SUMIF('DADOS BRUTOS'!$A$3:$A$500,$B15,'DADOS BRUTOS'!N$3:N$500)+IF($C15="",0,SUMIF('DADOS BRUTOS'!$A$3:$A$500,$C15,'DADOS BRUTOS'!N$3:N$500)))</f>
        <v/>
      </c>
      <c r="CO15" s="122">
        <f>IF(OR(CO$4="",$B15=""),0,SUMIF('DADOS BRUTOS'!$A$3:$A$500,$B15,'DADOS BRUTOS'!O$3:O$500)+IF($C15="",0,SUMIF('DADOS BRUTOS'!$A$3:$A$500,$C15,'DADOS BRUTOS'!O$3:O$500)))</f>
        <v/>
      </c>
      <c r="CP15" s="122">
        <f>IF(OR(CP$4="",$B15=""),0,SUMIF('DADOS BRUTOS'!$A$3:$A$500,$B15,'DADOS BRUTOS'!P$3:P$500)+IF($C15="",0,SUMIF('DADOS BRUTOS'!$A$3:$A$500,$C15,'DADOS BRUTOS'!P$3:P$500)))</f>
        <v/>
      </c>
      <c r="CQ15" s="122">
        <f>IF(OR(CQ$4="",$B15=""),0,SUMIF('DADOS BRUTOS'!$A$3:$A$500,$B15,'DADOS BRUTOS'!Q$3:Q$500)+IF($C15="",0,SUMIF('DADOS BRUTOS'!$A$3:$A$500,$C15,'DADOS BRUTOS'!Q$3:Q$500)))</f>
        <v/>
      </c>
      <c r="CR15" s="122">
        <f>IF(OR(CR$4="",$B15=""),0,SUMIF('DADOS BRUTOS'!$A$3:$A$500,$B15,'DADOS BRUTOS'!R$3:R$500)+IF($C15="",0,SUMIF('DADOS BRUTOS'!$A$3:$A$500,$C15,'DADOS BRUTOS'!R$3:R$500)))</f>
        <v/>
      </c>
      <c r="CS15" s="122">
        <f>IF(OR(CS$4="",$B15=""),0,SUMIF('DADOS BRUTOS'!$A$3:$A$500,$B15,'DADOS BRUTOS'!S$3:S$500)+IF($C15="",0,SUMIF('DADOS BRUTOS'!$A$3:$A$500,$C15,'DADOS BRUTOS'!S$3:S$500)))</f>
        <v/>
      </c>
      <c r="CT15" s="122">
        <f>IF(OR(CT$4="",$B15=""),0,SUMIF('DADOS BRUTOS'!$A$3:$A$500,$B15,'DADOS BRUTOS'!T$3:T$500)+IF($C15="",0,SUMIF('DADOS BRUTOS'!$A$3:$A$500,$C15,'DADOS BRUTOS'!T$3:T$500)))</f>
        <v/>
      </c>
      <c r="CU15" s="122">
        <f>IF(OR(CU$4="",$B15=""),0,SUMIF('DADOS BRUTOS'!$A$3:$A$500,$B15,'DADOS BRUTOS'!U$3:U$500)+IF($C15="",0,SUMIF('DADOS BRUTOS'!$A$3:$A$500,$C15,'DADOS BRUTOS'!U$3:U$500)))</f>
        <v/>
      </c>
      <c r="CV15" s="122">
        <f>IF(OR(CV$4="",$B15=""),0,SUMIF('DADOS BRUTOS'!$A$3:$A$500,$B15,'DADOS BRUTOS'!V$3:V$500)+IF($C15="",0,SUMIF('DADOS BRUTOS'!$A$3:$A$500,$C15,'DADOS BRUTOS'!V$3:V$500)))</f>
        <v/>
      </c>
      <c r="CW15" s="122">
        <f>IF(OR(CW$4="",$B15=""),0,SUMIF('DADOS BRUTOS'!$A$3:$A$500,$B15,'DADOS BRUTOS'!W$3:W$500)+IF($C15="",0,SUMIF('DADOS BRUTOS'!$A$3:$A$500,$C15,'DADOS BRUTOS'!W$3:W$500)))</f>
        <v/>
      </c>
      <c r="CX15" s="122">
        <f>IF(OR(CX$4="",$B15=""),0,SUMIF('DADOS BRUTOS'!$A$3:$A$500,$B15,'DADOS BRUTOS'!X$3:X$500)+IF($C15="",0,SUMIF('DADOS BRUTOS'!$A$3:$A$500,$C15,'DADOS BRUTOS'!X$3:X$500)))</f>
        <v/>
      </c>
      <c r="CY15" s="122">
        <f>IF(OR(CY$4="",$B15=""),0,SUMIF('DADOS BRUTOS'!$A$3:$A$500,$B15,'DADOS BRUTOS'!Y$3:Y$500)+IF($C15="",0,SUMIF('DADOS BRUTOS'!$A$3:$A$500,$C15,'DADOS BRUTOS'!Y$3:Y$500)))</f>
        <v/>
      </c>
      <c r="CZ15" s="122">
        <f>IF(OR(CZ$4="",$B15=""),0,SUMIF('DADOS BRUTOS'!$A$3:$A$500,$B15,'DADOS BRUTOS'!Z$3:Z$500)+IF($C15="",0,SUMIF('DADOS BRUTOS'!$A$3:$A$500,$C15,'DADOS BRUTOS'!Z$3:Z$500)))</f>
        <v/>
      </c>
      <c r="DA15" s="122">
        <f>IF(OR(DA$4="",$B15=""),0,SUMIF('DADOS BRUTOS'!$A$3:$A$500,$B15,'DADOS BRUTOS'!AA$3:AA$500)+IF($C15="",0,SUMIF('DADOS BRUTOS'!$A$3:$A$500,$C15,'DADOS BRUTOS'!AA$3:AA$500)))</f>
        <v/>
      </c>
      <c r="DB15" s="122">
        <f>IF(OR(DB$4="",$B15=""),0,SUMIF('DADOS BRUTOS'!$A$3:$A$500,$B15,'DADOS BRUTOS'!AB$3:AB$500)+IF($C15="",0,SUMIF('DADOS BRUTOS'!$A$3:$A$500,$C15,'DADOS BRUTOS'!AB$3:AB$500)))</f>
        <v/>
      </c>
      <c r="DC15" s="122">
        <f>IF(OR(DC$4="",$B15=""),0,SUMIF('DADOS BRUTOS'!$A$3:$A$500,$B15,'DADOS BRUTOS'!AC$3:AC$500)+IF($C15="",0,SUMIF('DADOS BRUTOS'!$A$3:$A$500,$C15,'DADOS BRUTOS'!AC$3:AC$500)))</f>
        <v/>
      </c>
      <c r="DD15" s="122">
        <f>IF(OR(DD$4="",$B15=""),0,SUMIF('DADOS BRUTOS'!$A$3:$A$500,$B15,'DADOS BRUTOS'!AD$3:AD$500)+IF($C15="",0,SUMIF('DADOS BRUTOS'!$A$3:$A$500,$C15,'DADOS BRUTOS'!AD$3:AD$500)))</f>
        <v/>
      </c>
      <c r="DE15" s="122">
        <f>IF(OR(DE$4="",$B15=""),0,SUMIF('DADOS BRUTOS'!$A$3:$A$500,$B15,'DADOS BRUTOS'!AE$3:AE$500)+IF($C15="",0,SUMIF('DADOS BRUTOS'!$A$3:$A$500,$C15,'DADOS BRUTOS'!AE$3:AE$500)))</f>
        <v/>
      </c>
      <c r="DF15" s="122">
        <f>IF(OR(DF$4="",$B15=""),0,SUMIF('DADOS BRUTOS'!$A$3:$A$500,$B15,'DADOS BRUTOS'!AF$3:AF$500)+IF($C15="",0,SUMIF('DADOS BRUTOS'!$A$3:$A$500,$C15,'DADOS BRUTOS'!AF$3:AF$500)))</f>
        <v/>
      </c>
      <c r="DG15" s="122">
        <f>IF(OR(DG$4="",$B15=""),0,SUMIF('DADOS BRUTOS'!$A$3:$A$500,$B15,'DADOS BRUTOS'!AG$3:AG$500)+IF($C15="",0,SUMIF('DADOS BRUTOS'!$A$3:$A$500,$C15,'DADOS BRUTOS'!AG$3:AG$500)))</f>
        <v/>
      </c>
      <c r="DH15" s="122">
        <f>IF(OR(DH$4="",$B15=""),0,SUMIF('DADOS BRUTOS'!$A$3:$A$500,$B15,'DADOS BRUTOS'!AH$3:AH$500)+IF($C15="",0,SUMIF('DADOS BRUTOS'!$A$3:$A$500,$C15,'DADOS BRUTOS'!AH$3:AH$500)))</f>
        <v/>
      </c>
      <c r="DI15" s="122">
        <f>IF(OR(DI$4="",$B15=""),0,SUMIF('DADOS BRUTOS'!$A$3:$A$500,$B15,'DADOS BRUTOS'!AI$3:AI$500)+IF($C15="",0,SUMIF('DADOS BRUTOS'!$A$3:$A$500,$C15,'DADOS BRUTOS'!AI$3:AI$500)))</f>
        <v/>
      </c>
      <c r="DJ15" s="122">
        <f>IF(OR(DJ$4="",$B15=""),0,SUMIF('DADOS BRUTOS'!$A$3:$A$500,$B15,'DADOS BRUTOS'!AJ$3:AJ$500)+IF($C15="",0,SUMIF('DADOS BRUTOS'!$A$3:$A$500,$C15,'DADOS BRUTOS'!AJ$3:AJ$500)))</f>
        <v/>
      </c>
      <c r="DK15" s="122">
        <f>IF(OR(DK$4="",$B15=""),0,SUMIF('DADOS BRUTOS'!$A$3:$A$500,$B15,'DADOS BRUTOS'!AK$3:AK$500)+IF($C15="",0,SUMIF('DADOS BRUTOS'!$A$3:$A$500,$C15,'DADOS BRUTOS'!AK$3:AK$500)))</f>
        <v/>
      </c>
      <c r="DL15" s="122">
        <f>IF(OR(DL$4="",$B15=""),0,SUMIF('DADOS BRUTOS'!$A$3:$A$500,$B15,'DADOS BRUTOS'!AL$3:AL$500)+IF($C15="",0,SUMIF('DADOS BRUTOS'!$A$3:$A$500,$C15,'DADOS BRUTOS'!AL$3:AL$500)))</f>
        <v/>
      </c>
      <c r="DM15" s="122">
        <f>IF(OR(DM$4="",$B15=""),0,SUMIF('DADOS BRUTOS'!$A$3:$A$500,$B15,'DADOS BRUTOS'!AM$3:AM$500)+IF($C15="",0,SUMIF('DADOS BRUTOS'!$A$3:$A$500,$C15,'DADOS BRUTOS'!AM$3:AM$500)))</f>
        <v/>
      </c>
      <c r="DN15" s="122">
        <f>IF(OR(DN$4="",$B15=""),0,SUMIF('DADOS BRUTOS'!$A$3:$A$500,$B15,'DADOS BRUTOS'!AN$3:AN$500)+IF($C15="",0,SUMIF('DADOS BRUTOS'!$A$3:$A$500,$C15,'DADOS BRUTOS'!AN$3:AN$500)))</f>
        <v/>
      </c>
      <c r="DO15" s="122">
        <f>IF(OR(DO$4="",$B15=""),0,SUMIF('DADOS BRUTOS'!$A$3:$A$500,$B15,'DADOS BRUTOS'!AO$3:AO$500)+IF($C15="",0,SUMIF('DADOS BRUTOS'!$A$3:$A$500,$C15,'DADOS BRUTOS'!AO$3:AO$500)))</f>
        <v/>
      </c>
      <c r="DP15" s="122">
        <f>IF(OR(DP$4="",$B15=""),0,SUMIF('DADOS BRUTOS'!$A$3:$A$500,$B15,'DADOS BRUTOS'!AP$3:AP$500)+IF($C15="",0,SUMIF('DADOS BRUTOS'!$A$3:$A$500,$C15,'DADOS BRUTOS'!AP$3:AP$500)))</f>
        <v/>
      </c>
      <c r="DQ15" s="122">
        <f>IF(OR(DQ$4="",$B15=""),0,SUMIF('DADOS BRUTOS'!$A$3:$A$500,$B15,'DADOS BRUTOS'!AQ$3:AQ$500)+IF($C15="",0,SUMIF('DADOS BRUTOS'!$A$3:$A$500,$C15,'DADOS BRUTOS'!AQ$3:AQ$500)))</f>
        <v/>
      </c>
      <c r="DR15" s="122">
        <f>IF(OR(DR$4="",$B15=""),0,SUMIF('DADOS BRUTOS'!$A$3:$A$500,$B15,'DADOS BRUTOS'!AR$3:AR$500)+IF($C15="",0,SUMIF('DADOS BRUTOS'!$A$3:$A$500,$C15,'DADOS BRUTOS'!AR$3:AR$500)))</f>
        <v/>
      </c>
      <c r="DS15" s="122">
        <f>IF(OR(DS$4="",$B15=""),0,SUMIF('DADOS BRUTOS'!$A$3:$A$500,$B15,'DADOS BRUTOS'!AS$3:AS$500)+IF($C15="",0,SUMIF('DADOS BRUTOS'!$A$3:$A$500,$C15,'DADOS BRUTOS'!AS$3:AS$500)))</f>
        <v/>
      </c>
      <c r="DT15" s="122">
        <f>IF(OR(DT$4="",$B15=""),0,SUMIF('DADOS BRUTOS'!$A$3:$A$500,$B15,'DADOS BRUTOS'!AT$3:AT$500)+IF($C15="",0,SUMIF('DADOS BRUTOS'!$A$3:$A$500,$C15,'DADOS BRUTOS'!AT$3:AT$500)))</f>
        <v/>
      </c>
      <c r="DU15" s="122">
        <f>IF(OR(DU$4="",$B15=""),0,SUMIF('DADOS BRUTOS'!$A$3:$A$500,$B15,'DADOS BRUTOS'!AU$3:AU$500)+IF($C15="",0,SUMIF('DADOS BRUTOS'!$A$3:$A$500,$C15,'DADOS BRUTOS'!AU$3:AU$500)))</f>
        <v/>
      </c>
      <c r="DV15" s="122">
        <f>IF(OR(DV$4="",$B15=""),0,SUMIF('DADOS BRUTOS'!$A$3:$A$500,$B15,'DADOS BRUTOS'!AV$3:AV$500)+IF($C15="",0,SUMIF('DADOS BRUTOS'!$A$3:$A$500,$C15,'DADOS BRUTOS'!AV$3:AV$500)))</f>
        <v/>
      </c>
      <c r="DW15" s="122">
        <f>IF(OR(DW$4="",$B15=""),0,SUMIF('DADOS BRUTOS'!$A$3:$A$500,$B15,'DADOS BRUTOS'!AW$3:AW$500)+IF($C15="",0,SUMIF('DADOS BRUTOS'!$A$3:$A$500,$C15,'DADOS BRUTOS'!AW$3:AW$500)))</f>
        <v/>
      </c>
      <c r="DX15" s="122">
        <f>IF(OR(DX$4="",$B15=""),0,SUMIF('DADOS BRUTOS'!$A$3:$A$500,$B15,'DADOS BRUTOS'!AX$3:AX$500)+IF($C15="",0,SUMIF('DADOS BRUTOS'!$A$3:$A$500,$C15,'DADOS BRUTOS'!AX$3:AX$500)))</f>
        <v/>
      </c>
      <c r="DY15" s="122">
        <f>IF(OR(DY$4="",$B15=""),0,SUMIF('DADOS BRUTOS'!$A$3:$A$500,$B15,'DADOS BRUTOS'!AY$3:AY$500)+IF($C15="",0,SUMIF('DADOS BRUTOS'!$A$3:$A$500,$C15,'DADOS BRUTOS'!AY$3:AY$500)))</f>
        <v/>
      </c>
      <c r="DZ15" s="122">
        <f>IF(OR(DZ$4="",$B15=""),0,SUMIF('DADOS BRUTOS'!$A$3:$A$500,$B15,'DADOS BRUTOS'!AZ$3:AZ$500)+IF($C15="",0,SUMIF('DADOS BRUTOS'!$A$3:$A$500,$C15,'DADOS BRUTOS'!AZ$3:AZ$500)))</f>
        <v/>
      </c>
      <c r="EA15" s="122">
        <f>IF(OR(EA$4="",$B15=""),0,SUMIF('DADOS BRUTOS'!$A$3:$A$500,$B15,'DADOS BRUTOS'!BA$3:BA$500)+IF($C15="",0,SUMIF('DADOS BRUTOS'!$A$3:$A$500,$C15,'DADOS BRUTOS'!BA$3:BA$500)))</f>
        <v/>
      </c>
      <c r="EB15" s="122">
        <f>IF(OR(EB$4="",$B15=""),0,SUMIF('DADOS BRUTOS'!$A$3:$A$500,$B15,'DADOS BRUTOS'!BB$3:BB$500)+IF($C15="",0,SUMIF('DADOS BRUTOS'!$A$3:$A$500,$C15,'DADOS BRUTOS'!BB$3:BB$500)))</f>
        <v/>
      </c>
      <c r="EC15" s="122">
        <f>IF(OR(EC$4="",$B15=""),0,SUMIF('DADOS BRUTOS'!$A$3:$A$500,$B15,'DADOS BRUTOS'!BC$3:BC$500)+IF($C15="",0,SUMIF('DADOS BRUTOS'!$A$3:$A$500,$C15,'DADOS BRUTOS'!BC$3:BC$500)))</f>
        <v/>
      </c>
      <c r="ED15" s="122">
        <f>IF(OR(ED$4="",$B15=""),0,SUMIF('DADOS BRUTOS'!$A$3:$A$500,$B15,'DADOS BRUTOS'!BD$3:BD$500)+IF($C15="",0,SUMIF('DADOS BRUTOS'!$A$3:$A$500,$C15,'DADOS BRUTOS'!BD$3:BD$500)))</f>
        <v/>
      </c>
      <c r="EE15" s="122">
        <f>IF(OR(EE$4="",$B15=""),0,SUMIF('DADOS BRUTOS'!$A$3:$A$500,$B15,'DADOS BRUTOS'!BE$3:BE$500)+IF($C15="",0,SUMIF('DADOS BRUTOS'!$A$3:$A$500,$C15,'DADOS BRUTOS'!BE$3:BE$500)))</f>
        <v/>
      </c>
      <c r="EF15" s="122">
        <f>IF(OR(EF$4="",$B15=""),0,SUMIF('DADOS BRUTOS'!$A$3:$A$500,$B15,'DADOS BRUTOS'!BF$3:BF$500)+IF($C15="",0,SUMIF('DADOS BRUTOS'!$A$3:$A$500,$C15,'DADOS BRUTOS'!BF$3:BF$500)))</f>
        <v/>
      </c>
      <c r="EG15" s="122">
        <f>IF(OR(EG$4="",$B15=""),0,SUMIF('DADOS BRUTOS'!$A$3:$A$500,$B15,'DADOS BRUTOS'!BG$3:BG$500)+IF($C15="",0,SUMIF('DADOS BRUTOS'!$A$3:$A$500,$C15,'DADOS BRUTOS'!BG$3:BG$500)))</f>
        <v/>
      </c>
      <c r="EH15" s="122">
        <f>IF(OR(EH$4="",$B15=""),0,SUMIF('DADOS BRUTOS'!$A$3:$A$500,$B15,'DADOS BRUTOS'!BH$3:BH$500)+IF($C15="",0,SUMIF('DADOS BRUTOS'!$A$3:$A$500,$C15,'DADOS BRUTOS'!BH$3:BH$500)))</f>
        <v/>
      </c>
      <c r="EI15" s="122">
        <f>IF(OR(EI$4="",$B15=""),0,SUMIF('DADOS BRUTOS'!$A$3:$A$500,$B15,'DADOS BRUTOS'!BI$3:BI$500)+IF($C15="",0,SUMIF('DADOS BRUTOS'!$A$3:$A$500,$C15,'DADOS BRUTOS'!BI$3:BI$500)))</f>
        <v/>
      </c>
      <c r="EJ15" s="122">
        <f>IF(OR(EJ$4="",$B15=""),0,SUMIF('DADOS BRUTOS'!$A$3:$A$500,$B15,'DADOS BRUTOS'!BJ$3:BJ$500)+IF($C15="",0,SUMIF('DADOS BRUTOS'!$A$3:$A$500,$C15,'DADOS BRUTOS'!BJ$3:BJ$500)))</f>
        <v/>
      </c>
      <c r="EK15" s="122">
        <f>IF(OR(EK$4="",$B15=""),0,SUMIF('DADOS BRUTOS'!$A$3:$A$500,$B15,'DADOS BRUTOS'!BK$3:BK$500)+IF($C15="",0,SUMIF('DADOS BRUTOS'!$A$3:$A$500,$C15,'DADOS BRUTOS'!BK$3:BK$500)))</f>
        <v/>
      </c>
      <c r="EL15" s="122">
        <f>IF(OR(EL$4="",$B15=""),0,SUMIF('DADOS BRUTOS'!$A$3:$A$500,$B15,'DADOS BRUTOS'!BL$3:BL$500)+IF($C15="",0,SUMIF('DADOS BRUTOS'!$A$3:$A$500,$C15,'DADOS BRUTOS'!BL$3:BL$500)))</f>
        <v/>
      </c>
      <c r="EM15" s="122">
        <f>IF(OR(EM$4="",$B15=""),0,SUMIF('DADOS BRUTOS'!$A$3:$A$500,$B15,'DADOS BRUTOS'!BM$3:BM$500)+IF($C15="",0,SUMIF('DADOS BRUTOS'!$A$3:$A$500,$C15,'DADOS BRUTOS'!BM$3:BM$500)))</f>
        <v/>
      </c>
      <c r="EN15" s="122">
        <f>IF(OR(EN$4="",$B15=""),0,SUMIF('DADOS BRUTOS'!$A$3:$A$500,$B15,'DADOS BRUTOS'!BN$3:BN$500)+IF($C15="",0,SUMIF('DADOS BRUTOS'!$A$3:$A$500,$C15,'DADOS BRUTOS'!BN$3:BN$500)))</f>
        <v/>
      </c>
      <c r="EO15" s="122">
        <f>IF(OR(EO$4="",$B15=""),0,SUMIF('DADOS BRUTOS'!$A$3:$A$500,$B15,'DADOS BRUTOS'!BO$3:BO$500)+IF($C15="",0,SUMIF('DADOS BRUTOS'!$A$3:$A$500,$C15,'DADOS BRUTOS'!BO$3:BO$500)))</f>
        <v/>
      </c>
      <c r="EP15" s="122">
        <f>IF(OR(EP$4="",$B15=""),0,SUMIF('DADOS BRUTOS'!$A$3:$A$500,$B15,'DADOS BRUTOS'!BP$3:BP$500)+IF($C15="",0,SUMIF('DADOS BRUTOS'!$A$3:$A$500,$C15,'DADOS BRUTOS'!BP$3:BP$500)))</f>
        <v/>
      </c>
      <c r="EQ15" s="122">
        <f>IF(OR(EQ$4="",$B15=""),0,SUMIF('DADOS BRUTOS'!$A$3:$A$500,$B15,'DADOS BRUTOS'!BQ$3:BQ$500)+IF($C15="",0,SUMIF('DADOS BRUTOS'!$A$3:$A$500,$C15,'DADOS BRUTOS'!BQ$3:BQ$500)))</f>
        <v/>
      </c>
      <c r="ER15" s="122">
        <f>IF(OR(ER$4="",$B15=""),0,SUMIF('DADOS BRUTOS'!$A$3:$A$500,$B15,'DADOS BRUTOS'!BR$3:BR$500)+IF($C15="",0,SUMIF('DADOS BRUTOS'!$A$3:$A$500,$C15,'DADOS BRUTOS'!BR$3:BR$500)))</f>
        <v/>
      </c>
      <c r="ES15" s="122">
        <f>IF(OR(ES$4="",$B15=""),0,SUMIF('DADOS BRUTOS'!$A$3:$A$500,$B15,'DADOS BRUTOS'!BS$3:BS$500)+IF($C15="",0,SUMIF('DADOS BRUTOS'!$A$3:$A$500,$C15,'DADOS BRUTOS'!BS$3:BS$500)))</f>
        <v/>
      </c>
      <c r="ET15" s="122">
        <f>IF(OR(ET$4="",$B15=""),0,SUMIF('DADOS BRUTOS'!$A$3:$A$500,$B15,'DADOS BRUTOS'!BT$3:BT$500)+IF($C15="",0,SUMIF('DADOS BRUTOS'!$A$3:$A$500,$C15,'DADOS BRUTOS'!BT$3:BT$500)))</f>
        <v/>
      </c>
      <c r="EU15" s="122">
        <f>IF(OR(EU$4="",$B15=""),0,SUMIF('DADOS BRUTOS'!$A$3:$A$500,$B15,'DADOS BRUTOS'!BU$3:BU$500)+IF($C15="",0,SUMIF('DADOS BRUTOS'!$A$3:$A$500,$C15,'DADOS BRUTOS'!BU$3:BU$500)))</f>
        <v/>
      </c>
      <c r="EV15" s="122">
        <f>IF(OR(EV$4="",$B15=""),0,SUMIF('DADOS BRUTOS'!$A$3:$A$500,$B15,'DADOS BRUTOS'!BV$3:BV$500)+IF($C15="",0,SUMIF('DADOS BRUTOS'!$A$3:$A$500,$C15,'DADOS BRUTOS'!BV$3:BV$500)))</f>
        <v/>
      </c>
      <c r="EW15" s="122">
        <f>IF(OR(EW$4="",$B15=""),0,SUMIF('DADOS BRUTOS'!$A$3:$A$500,$B15,'DADOS BRUTOS'!BW$3:BW$500)+IF($C15="",0,SUMIF('DADOS BRUTOS'!$A$3:$A$500,$C15,'DADOS BRUTOS'!BW$3:BW$500)))</f>
        <v/>
      </c>
      <c r="EX15" s="122">
        <f>IF(OR(EX$4="",$B15=""),0,SUMIF('DADOS BRUTOS'!$A$3:$A$500,$B15,'DADOS BRUTOS'!BX$3:BX$500)+IF($C15="",0,SUMIF('DADOS BRUTOS'!$A$3:$A$500,$C15,'DADOS BRUTOS'!BX$3:BX$500)))</f>
        <v/>
      </c>
      <c r="EY15" s="122">
        <f>IF(OR(EY$4="",$B15=""),0,SUMIF('DADOS BRUTOS'!$A$3:$A$500,$B15,'DADOS BRUTOS'!BY$3:BY$500)+IF($C15="",0,SUMIF('DADOS BRUTOS'!$A$3:$A$500,$C15,'DADOS BRUTOS'!BY$3:BY$500)))</f>
        <v/>
      </c>
      <c r="EZ15" s="122">
        <f>IF(OR(EZ$4="",$B15=""),0,SUMIF('DADOS BRUTOS'!$A$3:$A$500,$B15,'DADOS BRUTOS'!BZ$3:BZ$500)+IF($C15="",0,SUMIF('DADOS BRUTOS'!$A$3:$A$500,$C15,'DADOS BRUTOS'!BZ$3:BZ$500)))</f>
        <v/>
      </c>
      <c r="FA15" s="122">
        <f>IF(OR(FA$4="",$B15=""),0,SUMIF('DADOS BRUTOS'!$A$3:$A$500,$B15,'DADOS BRUTOS'!CA$3:CA$500)+IF($C15="",0,SUMIF('DADOS BRUTOS'!$A$3:$A$500,$C15,'DADOS BRUTOS'!CA$3:CA$500)))</f>
        <v/>
      </c>
      <c r="FB15" s="122">
        <f>IF(OR(FB$4="",$B15=""),0,SUMIF('DADOS BRUTOS'!$A$3:$A$500,$B15,'DADOS BRUTOS'!CB$3:CB$500)+IF($C15="",0,SUMIF('DADOS BRUTOS'!$A$3:$A$500,$C15,'DADOS BRUTOS'!CB$3:CB$500)))</f>
        <v/>
      </c>
      <c r="FC15" s="122">
        <f>IF(OR(FC$4="",$B15=""),0,SUMIF('DADOS BRUTOS'!$A$3:$A$500,$B15,'DADOS BRUTOS'!CC$3:CC$500)+IF($C15="",0,SUMIF('DADOS BRUTOS'!$A$3:$A$500,$C15,'DADOS BRUTOS'!CC$3:CC$500)))</f>
        <v/>
      </c>
      <c r="FD15" s="122">
        <f>IF(OR(FD$4="",$B15=""),0,SUMIF('DADOS BRUTOS'!$A$3:$A$500,$B15,'DADOS BRUTOS'!CD$3:CD$500)+IF($C15="",0,SUMIF('DADOS BRUTOS'!$A$3:$A$500,$C15,'DADOS BRUTOS'!CD$3:CD$500)))</f>
        <v/>
      </c>
      <c r="FE15" s="122">
        <f>IF(OR(FE$4="",$B15=""),0,SUMIF('DADOS BRUTOS'!$A$3:$A$500,$B15,'DADOS BRUTOS'!CE$3:CE$500)+IF($C15="",0,SUMIF('DADOS BRUTOS'!$A$3:$A$500,$C15,'DADOS BRUTOS'!CE$3:CE$500)))</f>
        <v/>
      </c>
      <c r="FF15" s="122">
        <f>IF(OR(FF$4="",$B15=""),0,SUMIF('DADOS BRUTOS'!$A$3:$A$500,$B15,'DADOS BRUTOS'!CF$3:CF$500)+IF($C15="",0,SUMIF('DADOS BRUTOS'!$A$3:$A$500,$C15,'DADOS BRUTOS'!CF$3:CF$500)))</f>
        <v/>
      </c>
      <c r="FG15" s="122">
        <f>IF(OR(FG$4="",$B15=""),0,SUMIF('DADOS BRUTOS'!$A$3:$A$500,$B15,'DADOS BRUTOS'!CG$3:CG$500)+IF($C15="",0,SUMIF('DADOS BRUTOS'!$A$3:$A$500,$C15,'DADOS BRUTOS'!CG$3:CG$500)))</f>
        <v/>
      </c>
      <c r="FH15" s="122">
        <f>IF(OR(FH$4="",$B15=""),0,SUMIF('DADOS BRUTOS'!$A$3:$A$500,$B15,'DADOS BRUTOS'!CH$3:CH$500)+IF($C15="",0,SUMIF('DADOS BRUTOS'!$A$3:$A$500,$C15,'DADOS BRUTOS'!CH$3:CH$500)))</f>
        <v/>
      </c>
      <c r="FI15" s="122">
        <f>IF(OR(FI$4="",$B15=""),0,SUMIF('DADOS BRUTOS'!$A$3:$A$500,$B15,'DADOS BRUTOS'!CI$3:CI$500)+IF($C15="",0,SUMIF('DADOS BRUTOS'!$A$3:$A$500,$C15,'DADOS BRUTOS'!CI$3:CI$500)))</f>
        <v/>
      </c>
      <c r="FJ15" s="122">
        <f>IF(OR(FJ$4="",$B15=""),0,SUMIF('DADOS BRUTOS'!$A$3:$A$500,$B15,'DADOS BRUTOS'!CJ$3:CJ$500)+IF($C15="",0,SUMIF('DADOS BRUTOS'!$A$3:$A$500,$C15,'DADOS BRUTOS'!CJ$3:CJ$500)))</f>
        <v/>
      </c>
      <c r="FK15" s="122">
        <f>IF(OR(FK$4="",$B15=""),0,SUMIF('DADOS BRUTOS'!$A$3:$A$500,$B15,'DADOS BRUTOS'!CK$3:CK$500)+IF($C15="",0,SUMIF('DADOS BRUTOS'!$A$3:$A$500,$C15,'DADOS BRUTOS'!CK$3:CK$500)))</f>
        <v/>
      </c>
      <c r="FL15" s="122">
        <f>IF(OR(FL$4="",$B15=""),0,SUMIF('DADOS BRUTOS'!$A$3:$A$500,$B15,'DADOS BRUTOS'!CL$3:CL$500)+IF($C15="",0,SUMIF('DADOS BRUTOS'!$A$3:$A$500,$C15,'DADOS BRUTOS'!CL$3:CL$500)))</f>
        <v/>
      </c>
      <c r="FM15" s="122">
        <f>IF(OR(FM$4="",$B15=""),0,SUMIF('DADOS BRUTOS'!$A$3:$A$500,$B15,'DADOS BRUTOS'!CM$3:CM$500)+IF($C15="",0,SUMIF('DADOS BRUTOS'!$A$3:$A$500,$C15,'DADOS BRUTOS'!CM$3:CM$500)))</f>
        <v/>
      </c>
      <c r="FN15" s="122">
        <f>IF(OR(FN$4="",$B15=""),0,SUMIF('DADOS BRUTOS'!$A$3:$A$500,$B15,'DADOS BRUTOS'!CN$3:CN$500)+IF($C15="",0,SUMIF('DADOS BRUTOS'!$A$3:$A$500,$C15,'DADOS BRUTOS'!CN$3:CN$500)))</f>
        <v/>
      </c>
      <c r="FO15" s="122">
        <f>IF(OR(FO$4="",$B15=""),0,SUMIF('DADOS BRUTOS'!$A$3:$A$500,$B15,'DADOS BRUTOS'!CO$3:CO$500)+IF($C15="",0,SUMIF('DADOS BRUTOS'!$A$3:$A$500,$C15,'DADOS BRUTOS'!CO$3:CO$500)))</f>
        <v/>
      </c>
      <c r="FP15" s="122">
        <f>IF(OR(FP$4="",$B15=""),0,SUMIF('DADOS BRUTOS'!$A$3:$A$500,$B15,'DADOS BRUTOS'!CP$3:CP$500)+IF($C15="",0,SUMIF('DADOS BRUTOS'!$A$3:$A$500,$C15,'DADOS BRUTOS'!CP$3:CP$500)))</f>
        <v/>
      </c>
      <c r="FQ15" s="122">
        <f>IF(OR(FQ$4="",$B15=""),0,SUMIF('DADOS BRUTOS'!$A$3:$A$500,$B15,'DADOS BRUTOS'!CQ$3:CQ$500)+IF($C15="",0,SUMIF('DADOS BRUTOS'!$A$3:$A$500,$C15,'DADOS BRUTOS'!CQ$3:CQ$500)))</f>
        <v/>
      </c>
      <c r="FR15" s="122">
        <f>IF(OR(FR$4="",$B15=""),0,SUMIF('DADOS BRUTOS'!$A$3:$A$500,$B15,'DADOS BRUTOS'!CR$3:CR$500)+IF($C15="",0,SUMIF('DADOS BRUTOS'!$A$3:$A$500,$C15,'DADOS BRUTOS'!CR$3:CR$500)))</f>
        <v/>
      </c>
      <c r="FS15" s="122">
        <f>IF(OR(FS$4="",$B15=""),0,SUMIF('DADOS BRUTOS'!$A$3:$A$500,$B15,'DADOS BRUTOS'!CS$3:CS$500)+IF($C15="",0,SUMIF('DADOS BRUTOS'!$A$3:$A$500,$C15,'DADOS BRUTOS'!CS$3:CS$500)))</f>
        <v/>
      </c>
      <c r="FT15" s="122">
        <f>IF(OR(FT$4="",$B15=""),0,SUMIF('DADOS BRUTOS'!$A$3:$A$500,$B15,'DADOS BRUTOS'!CT$3:CT$500)+IF($C15="",0,SUMIF('DADOS BRUTOS'!$A$3:$A$500,$C15,'DADOS BRUTOS'!CT$3:CT$500)))</f>
        <v/>
      </c>
      <c r="FU15" s="122">
        <f>IF(OR(FU$4="",$B15=""),0,SUMIF('DADOS BRUTOS'!$A$3:$A$500,$B15,'DADOS BRUTOS'!CU$3:CU$500)+IF($C15="",0,SUMIF('DADOS BRUTOS'!$A$3:$A$500,$C15,'DADOS BRUTOS'!CU$3:CU$500)))</f>
        <v/>
      </c>
      <c r="FV15" s="122">
        <f>IF(OR(FV$4="",$B15=""),0,SUMIF('DADOS BRUTOS'!$A$3:$A$500,$B15,'DADOS BRUTOS'!CV$3:CV$500)+IF($C15="",0,SUMIF('DADOS BRUTOS'!$A$3:$A$500,$C15,'DADOS BRUTOS'!CV$3:CV$500)))</f>
        <v/>
      </c>
      <c r="FW15" s="122">
        <f>IF(OR(FW$4="",$B15=""),0,SUMIF('DADOS BRUTOS'!$A$3:$A$500,$B15,'DADOS BRUTOS'!CW$3:CW$500)+IF($C15="",0,SUMIF('DADOS BRUTOS'!$A$3:$A$500,$C15,'DADOS BRUTOS'!CW$3:CW$500)))</f>
        <v/>
      </c>
      <c r="FX15" s="122">
        <f>IF(OR(FX$4="",$B15=""),0,SUMIF('DADOS BRUTOS'!$A$3:$A$500,$B15,'DADOS BRUTOS'!CX$3:CX$500)+IF($C15="",0,SUMIF('DADOS BRUTOS'!$A$3:$A$500,$C15,'DADOS BRUTOS'!CX$3:CX$500)))</f>
        <v/>
      </c>
      <c r="FY15" s="122">
        <f>IF(OR(FY$4="",$B15=""),0,SUMIF('DADOS BRUTOS'!$A$3:$A$500,$B15,'DADOS BRUTOS'!CY$3:CY$500)+IF($C15="",0,SUMIF('DADOS BRUTOS'!$A$3:$A$500,$C15,'DADOS BRUTOS'!CY$3:CY$500)))</f>
        <v/>
      </c>
      <c r="FZ15" s="122">
        <f>IF(OR(FZ$4="",$B15=""),0,SUMIF('DADOS BRUTOS'!$A$3:$A$500,$B15,'DADOS BRUTOS'!CZ$3:CZ$500)+IF($C15="",0,SUMIF('DADOS BRUTOS'!$A$3:$A$500,$C15,'DADOS BRUTOS'!CZ$3:CZ$500)))</f>
        <v/>
      </c>
      <c r="GA15" s="122">
        <f>IF(OR(GA$4="",$B15=""),0,SUMIF('DADOS BRUTOS'!$A$3:$A$500,$B15,'DADOS BRUTOS'!DA$3:DA$500)+IF($C15="",0,SUMIF('DADOS BRUTOS'!$A$3:$A$500,$C15,'DADOS BRUTOS'!DA$3:DA$500)))</f>
        <v/>
      </c>
      <c r="GB15" s="122">
        <f>IF(OR(GB$4="",$B15=""),0,SUMIF('DADOS BRUTOS'!$A$3:$A$500,$B15,'DADOS BRUTOS'!DB$3:DB$500)+IF($C15="",0,SUMIF('DADOS BRUTOS'!$A$3:$A$500,$C15,'DADOS BRUTOS'!DB$3:DB$500)))</f>
        <v/>
      </c>
      <c r="GC15" s="122">
        <f>IF(OR(GC$4="",$B15=""),0,SUMIF('DADOS BRUTOS'!$A$3:$A$500,$B15,'DADOS BRUTOS'!DC$3:DC$500)+IF($C15="",0,SUMIF('DADOS BRUTOS'!$A$3:$A$500,$C15,'DADOS BRUTOS'!DC$3:DC$500)))</f>
        <v/>
      </c>
      <c r="GD15" s="122">
        <f>IF(OR(GD$4="",$B15=""),0,SUMIF('DADOS BRUTOS'!$A$3:$A$500,$B15,'DADOS BRUTOS'!DD$3:DD$500)+IF($C15="",0,SUMIF('DADOS BRUTOS'!$A$3:$A$500,$C15,'DADOS BRUTOS'!DD$3:DD$500)))</f>
        <v/>
      </c>
      <c r="GE15" s="122">
        <f>IF(OR(GE$4="",$B15=""),0,SUMIF('DADOS BRUTOS'!$A$3:$A$500,$B15,'DADOS BRUTOS'!DE$3:DE$500)+IF($C15="",0,SUMIF('DADOS BRUTOS'!$A$3:$A$500,$C15,'DADOS BRUTOS'!DE$3:DE$500)))</f>
        <v/>
      </c>
      <c r="GF15" s="122">
        <f>IF(OR(GF$4="",$B15=""),0,SUMIF('DADOS BRUTOS'!$A$3:$A$500,$B15,'DADOS BRUTOS'!DF$3:DF$500)+IF($C15="",0,SUMIF('DADOS BRUTOS'!$A$3:$A$500,$C15,'DADOS BRUTOS'!DF$3:DF$500)))</f>
        <v/>
      </c>
      <c r="GG15" s="122">
        <f>IF(OR(GG$4="",$B15=""),0,SUMIF('DADOS BRUTOS'!$A$3:$A$500,$B15,'DADOS BRUTOS'!DG$3:DG$500)+IF($C15="",0,SUMIF('DADOS BRUTOS'!$A$3:$A$500,$C15,'DADOS BRUTOS'!DG$3:DG$500)))</f>
        <v/>
      </c>
      <c r="GH15" s="122">
        <f>IF(OR(GH$4="",$B15=""),0,SUMIF('DADOS BRUTOS'!$A$3:$A$500,$B15,'DADOS BRUTOS'!DH$3:DH$500)+IF($C15="",0,SUMIF('DADOS BRUTOS'!$A$3:$A$500,$C15,'DADOS BRUTOS'!DH$3:DH$500)))</f>
        <v/>
      </c>
      <c r="GI15" s="122">
        <f>IF(OR(GI$4="",$B15=""),0,SUMIF('DADOS BRUTOS'!$A$3:$A$500,$B15,'DADOS BRUTOS'!DI$3:DI$500)+IF($C15="",0,SUMIF('DADOS BRUTOS'!$A$3:$A$500,$C15,'DADOS BRUTOS'!DI$3:DI$500)))</f>
        <v/>
      </c>
      <c r="GJ15" s="122">
        <f>IF(OR(GJ$4="",$B15=""),0,SUMIF('DADOS BRUTOS'!$A$3:$A$500,$B15,'DADOS BRUTOS'!DJ$3:DJ$500)+IF($C15="",0,SUMIF('DADOS BRUTOS'!$A$3:$A$500,$C15,'DADOS BRUTOS'!DJ$3:DJ$500)))</f>
        <v/>
      </c>
      <c r="GK15" s="122">
        <f>IF(OR(GK$4="",$B15=""),0,SUMIF('DADOS BRUTOS'!$A$3:$A$500,$B15,'DADOS BRUTOS'!DK$3:DK$500)+IF($C15="",0,SUMIF('DADOS BRUTOS'!$A$3:$A$500,$C15,'DADOS BRUTOS'!DK$3:DK$500)))</f>
        <v/>
      </c>
      <c r="GL15" s="122">
        <f>IF(OR(GL$4="",$B15=""),0,SUMIF('DADOS BRUTOS'!$A$3:$A$500,$B15,'DADOS BRUTOS'!DL$3:DL$500)+IF($C15="",0,SUMIF('DADOS BRUTOS'!$A$3:$A$500,$C15,'DADOS BRUTOS'!DL$3:DL$500)))</f>
        <v/>
      </c>
      <c r="GM15" s="122">
        <f>IF(OR(GM$4="",$B15=""),0,SUMIF('DADOS BRUTOS'!$A$3:$A$500,$B15,'DADOS BRUTOS'!DM$3:DM$500)+IF($C15="",0,SUMIF('DADOS BRUTOS'!$A$3:$A$500,$C15,'DADOS BRUTOS'!DM$3:DM$500)))</f>
        <v/>
      </c>
      <c r="GN15" s="122">
        <f>IF(OR(GN$4="",$B15=""),0,SUMIF('DADOS BRUTOS'!$A$3:$A$500,$B15,'DADOS BRUTOS'!DN$3:DN$500)+IF($C15="",0,SUMIF('DADOS BRUTOS'!$A$3:$A$500,$C15,'DADOS BRUTOS'!DN$3:DN$500)))</f>
        <v/>
      </c>
      <c r="GO15" s="122">
        <f>IF(OR(GO$4="",$B15=""),0,SUMIF('DADOS BRUTOS'!$A$3:$A$500,$B15,'DADOS BRUTOS'!DO$3:DO$500)+IF($C15="",0,SUMIF('DADOS BRUTOS'!$A$3:$A$500,$C15,'DADOS BRUTOS'!DO$3:DO$500)))</f>
        <v/>
      </c>
      <c r="GP15" s="122">
        <f>IF(OR(GP$4="",$B15=""),0,SUMIF('DADOS BRUTOS'!$A$3:$A$500,$B15,'DADOS BRUTOS'!DP$3:DP$500)+IF($C15="",0,SUMIF('DADOS BRUTOS'!$A$3:$A$500,$C15,'DADOS BRUTOS'!DP$3:DP$500)))</f>
        <v/>
      </c>
      <c r="GQ15" s="122">
        <f>IF(OR(GQ$4="",$B15=""),0,SUMIF('DADOS BRUTOS'!$A$3:$A$500,$B15,'DADOS BRUTOS'!DQ$3:DQ$500)+IF($C15="",0,SUMIF('DADOS BRUTOS'!$A$3:$A$500,$C15,'DADOS BRUTOS'!DQ$3:DQ$500)))</f>
        <v/>
      </c>
      <c r="GR15" s="122">
        <f>IF(OR(GR$4="",$B15=""),0,SUMIF('DADOS BRUTOS'!$A$3:$A$500,$B15,'DADOS BRUTOS'!DR$3:DR$500)+IF($C15="",0,SUMIF('DADOS BRUTOS'!$A$3:$A$500,$C15,'DADOS BRUTOS'!DR$3:DR$500)))</f>
        <v/>
      </c>
      <c r="GS15" s="122">
        <f>IF(OR(GS$4="",$B15=""),0,SUMIF('DADOS BRUTOS'!$A$3:$A$500,$B15,'DADOS BRUTOS'!DS$3:DS$500)+IF($C15="",0,SUMIF('DADOS BRUTOS'!$A$3:$A$500,$C15,'DADOS BRUTOS'!DS$3:DS$500)))</f>
        <v/>
      </c>
      <c r="GT15" s="122">
        <f>IF(OR(GT$4="",$B15=""),0,SUMIF('DADOS BRUTOS'!$A$3:$A$500,$B15,'DADOS BRUTOS'!DT$3:DT$500)+IF($C15="",0,SUMIF('DADOS BRUTOS'!$A$3:$A$500,$C15,'DADOS BRUTOS'!DT$3:DT$500)))</f>
        <v/>
      </c>
      <c r="GU15" s="122">
        <f>IF(OR(GU$4="",$B15=""),0,SUMIF('DADOS BRUTOS'!$A$3:$A$500,$B15,'DADOS BRUTOS'!DU$3:DU$500)+IF($C15="",0,SUMIF('DADOS BRUTOS'!$A$3:$A$500,$C15,'DADOS BRUTOS'!DU$3:DU$500)))</f>
        <v/>
      </c>
      <c r="GV15" s="122">
        <f>IF(OR(GV$4="",$B15=""),0,SUMIF('DADOS BRUTOS'!$A$3:$A$500,$B15,'DADOS BRUTOS'!DV$3:DV$500)+IF($C15="",0,SUMIF('DADOS BRUTOS'!$A$3:$A$500,$C15,'DADOS BRUTOS'!DV$3:DV$500)))</f>
        <v/>
      </c>
      <c r="GW15" s="122">
        <f>IF(OR(GW$4="",$B15=""),0,SUMIF('DADOS BRUTOS'!$A$3:$A$500,$B15,'DADOS BRUTOS'!DW$3:DW$500)+IF($C15="",0,SUMIF('DADOS BRUTOS'!$A$3:$A$500,$C15,'DADOS BRUTOS'!DW$3:DW$500)))</f>
        <v/>
      </c>
      <c r="GX15" s="122">
        <f>IF(OR(GX$4="",$B15=""),0,SUMIF('DADOS BRUTOS'!$A$3:$A$500,$B15,'DADOS BRUTOS'!DX$3:DX$500)+IF($C15="",0,SUMIF('DADOS BRUTOS'!$A$3:$A$500,$C15,'DADOS BRUTOS'!DX$3:DX$500)))</f>
        <v/>
      </c>
      <c r="GY15" s="122">
        <f>IF(OR(GY$4="",$B15=""),0,SUMIF('DADOS BRUTOS'!$A$3:$A$500,$B15,'DADOS BRUTOS'!DY$3:DY$500)+IF($C15="",0,SUMIF('DADOS BRUTOS'!$A$3:$A$500,$C15,'DADOS BRUTOS'!DY$3:DY$500)))</f>
        <v/>
      </c>
      <c r="GZ15" s="122">
        <f>IF(OR(GZ$4="",$B15=""),0,SUMIF('DADOS BRUTOS'!$A$3:$A$500,$B15,'DADOS BRUTOS'!DZ$3:DZ$500)+IF($C15="",0,SUMIF('DADOS BRUTOS'!$A$3:$A$500,$C15,'DADOS BRUTOS'!DZ$3:DZ$500)))</f>
        <v/>
      </c>
      <c r="HA15" s="122">
        <f>IF(OR(HA$4="",$B15=""),0,SUMIF('DADOS BRUTOS'!$A$3:$A$500,$B15,'DADOS BRUTOS'!EA$3:EA$500)+IF($C15="",0,SUMIF('DADOS BRUTOS'!$A$3:$A$500,$C15,'DADOS BRUTOS'!EA$3:EA$500)))</f>
        <v/>
      </c>
      <c r="HB15" s="122">
        <f>IF(OR(HB$4="",$B15=""),0,SUMIF('DADOS BRUTOS'!$A$3:$A$500,$B15,'DADOS BRUTOS'!EB$3:EB$500)+IF($C15="",0,SUMIF('DADOS BRUTOS'!$A$3:$A$500,$C15,'DADOS BRUTOS'!EB$3:EB$500)))</f>
        <v/>
      </c>
      <c r="HC15" s="122">
        <f>IF(OR(HC$4="",$B15=""),0,SUMIF('DADOS BRUTOS'!$A$3:$A$500,$B15,'DADOS BRUTOS'!EC$3:EC$500)+IF($C15="",0,SUMIF('DADOS BRUTOS'!$A$3:$A$500,$C15,'DADOS BRUTOS'!EC$3:EC$500)))</f>
        <v/>
      </c>
      <c r="HD15" s="122">
        <f>IF(OR(HD$4="",$B15=""),0,SUMIF('DADOS BRUTOS'!$A$3:$A$500,$B15,'DADOS BRUTOS'!ED$3:ED$500)+IF($C15="",0,SUMIF('DADOS BRUTOS'!$A$3:$A$500,$C15,'DADOS BRUTOS'!ED$3:ED$500)))</f>
        <v/>
      </c>
      <c r="HE15" s="122">
        <f>IF(OR(HE$4="",$B15=""),0,SUMIF('DADOS BRUTOS'!$A$3:$A$500,$B15,'DADOS BRUTOS'!EE$3:EE$500)+IF($C15="",0,SUMIF('DADOS BRUTOS'!$A$3:$A$500,$C15,'DADOS BRUTOS'!EE$3:EE$500)))</f>
        <v/>
      </c>
      <c r="HF15" s="122">
        <f>IF(OR(HF$4="",$B15=""),0,SUMIF('DADOS BRUTOS'!$A$3:$A$500,$B15,'DADOS BRUTOS'!EF$3:EF$500)+IF($C15="",0,SUMIF('DADOS BRUTOS'!$A$3:$A$500,$C15,'DADOS BRUTOS'!EF$3:EF$500)))</f>
        <v/>
      </c>
      <c r="HG15" s="122">
        <f>IF(OR(HG$4="",$B15=""),0,SUMIF('DADOS BRUTOS'!$A$3:$A$500,$B15,'DADOS BRUTOS'!EG$3:EG$500)+IF($C15="",0,SUMIF('DADOS BRUTOS'!$A$3:$A$500,$C15,'DADOS BRUTOS'!EG$3:EG$500)))</f>
        <v/>
      </c>
      <c r="HH15" s="122">
        <f>IF(OR(HH$4="",$B15=""),0,SUMIF('DADOS BRUTOS'!$A$3:$A$500,$B15,'DADOS BRUTOS'!EH$3:EH$500)+IF($C15="",0,SUMIF('DADOS BRUTOS'!$A$3:$A$500,$C15,'DADOS BRUTOS'!EH$3:EH$500)))</f>
        <v/>
      </c>
      <c r="HI15" s="122">
        <f>IF(OR(HI$4="",$B15=""),0,SUMIF('DADOS BRUTOS'!$A$3:$A$500,$B15,'DADOS BRUTOS'!EI$3:EI$500)+IF($C15="",0,SUMIF('DADOS BRUTOS'!$A$3:$A$500,$C15,'DADOS BRUTOS'!EI$3:EI$500)))</f>
        <v/>
      </c>
      <c r="HJ15" s="122">
        <f>IF(OR(HJ$4="",$B15=""),0,SUMIF('DADOS BRUTOS'!$A$3:$A$500,$B15,'DADOS BRUTOS'!EJ$3:EJ$500)+IF($C15="",0,SUMIF('DADOS BRUTOS'!$A$3:$A$500,$C15,'DADOS BRUTOS'!EJ$3:EJ$500)))</f>
        <v/>
      </c>
      <c r="HK15" s="122">
        <f>IF(OR(HK$4="",$B15=""),0,SUMIF('DADOS BRUTOS'!$A$3:$A$500,$B15,'DADOS BRUTOS'!EK$3:EK$500)+IF($C15="",0,SUMIF('DADOS BRUTOS'!$A$3:$A$500,$C15,'DADOS BRUTOS'!EK$3:EK$500)))</f>
        <v/>
      </c>
      <c r="HL15" s="122">
        <f>IF(OR(HL$4="",$B15=""),0,SUMIF('DADOS BRUTOS'!$A$3:$A$500,$B15,'DADOS BRUTOS'!EL$3:EL$500)+IF($C15="",0,SUMIF('DADOS BRUTOS'!$A$3:$A$500,$C15,'DADOS BRUTOS'!EL$3:EL$500)))</f>
        <v/>
      </c>
      <c r="HM15" s="122">
        <f>IF(OR(HM$4="",$B15=""),0,SUMIF('DADOS BRUTOS'!$A$3:$A$500,$B15,'DADOS BRUTOS'!EM$3:EM$500)+IF($C15="",0,SUMIF('DADOS BRUTOS'!$A$3:$A$500,$C15,'DADOS BRUTOS'!EM$3:EM$500)))</f>
        <v/>
      </c>
      <c r="HN15" s="122">
        <f>IF(OR(HN$4="",$B15=""),0,SUMIF('DADOS BRUTOS'!$A$3:$A$500,$B15,'DADOS BRUTOS'!EN$3:EN$500)+IF($C15="",0,SUMIF('DADOS BRUTOS'!$A$3:$A$500,$C15,'DADOS BRUTOS'!EN$3:EN$500)))</f>
        <v/>
      </c>
      <c r="HO15" s="122">
        <f>IF(OR(HO$4="",$B15=""),0,SUMIF('DADOS BRUTOS'!$A$3:$A$500,$B15,'DADOS BRUTOS'!EO$3:EO$500)+IF($C15="",0,SUMIF('DADOS BRUTOS'!$A$3:$A$500,$C15,'DADOS BRUTOS'!EO$3:EO$500)))</f>
        <v/>
      </c>
      <c r="HP15" s="122">
        <f>IF(OR(HP$4="",$B15=""),0,SUMIF('DADOS BRUTOS'!$A$3:$A$500,$B15,'DADOS BRUTOS'!EP$3:EP$500)+IF($C15="",0,SUMIF('DADOS BRUTOS'!$A$3:$A$500,$C15,'DADOS BRUTOS'!EP$3:EP$500)))</f>
        <v/>
      </c>
      <c r="HQ15" s="122">
        <f>IF(OR(HQ$4="",$B15=""),0,SUMIF('DADOS BRUTOS'!$A$3:$A$500,$B15,'DADOS BRUTOS'!EQ$3:EQ$500)+IF($C15="",0,SUMIF('DADOS BRUTOS'!$A$3:$A$500,$C15,'DADOS BRUTOS'!EQ$3:EQ$500)))</f>
        <v/>
      </c>
      <c r="HR15" s="122">
        <f>IF(OR(HR$4="",$B15=""),0,SUMIF('DADOS BRUTOS'!$A$3:$A$500,$B15,'DADOS BRUTOS'!ER$3:ER$500)+IF($C15="",0,SUMIF('DADOS BRUTOS'!$A$3:$A$500,$C15,'DADOS BRUTOS'!ER$3:ER$500)))</f>
        <v/>
      </c>
      <c r="HS15" s="122">
        <f>IF(OR(HS$4="",$B15=""),0,SUMIF('DADOS BRUTOS'!$A$3:$A$500,$B15,'DADOS BRUTOS'!ES$3:ES$500)+IF($C15="",0,SUMIF('DADOS BRUTOS'!$A$3:$A$500,$C15,'DADOS BRUTOS'!ES$3:ES$500)))</f>
        <v/>
      </c>
      <c r="HT15" s="122">
        <f>IF(OR(HT$4="",$B15=""),0,SUMIF('DADOS BRUTOS'!$A$3:$A$500,$B15,'DADOS BRUTOS'!ET$3:ET$500)+IF($C15="",0,SUMIF('DADOS BRUTOS'!$A$3:$A$500,$C15,'DADOS BRUTOS'!ET$3:ET$500)))</f>
        <v/>
      </c>
      <c r="HU15" s="122">
        <f>IF(OR(HU$4="",$B15=""),0,SUMIF('DADOS BRUTOS'!$A$3:$A$500,$B15,'DADOS BRUTOS'!EU$3:EU$500)+IF($C15="",0,SUMIF('DADOS BRUTOS'!$A$3:$A$500,$C15,'DADOS BRUTOS'!EU$3:EU$500)))</f>
        <v/>
      </c>
      <c r="HV15" s="122">
        <f>IF(OR(HV$4="",$B15=""),0,SUMIF('DADOS BRUTOS'!$A$3:$A$500,$B15,'DADOS BRUTOS'!EV$3:EV$500)+IF($C15="",0,SUMIF('DADOS BRUTOS'!$A$3:$A$500,$C15,'DADOS BRUTOS'!EV$3:EV$500)))</f>
        <v/>
      </c>
      <c r="HW15" s="122">
        <f>IF(OR(HW$4="",$B15=""),0,SUMIF('DADOS BRUTOS'!$A$3:$A$500,$B15,'DADOS BRUTOS'!EW$3:EW$500)+IF($C15="",0,SUMIF('DADOS BRUTOS'!$A$3:$A$500,$C15,'DADOS BRUTOS'!EW$3:EW$500)))</f>
        <v/>
      </c>
      <c r="HX15" s="122">
        <f>IF(OR(HX$4="",$B15=""),0,SUMIF('DADOS BRUTOS'!$A$3:$A$500,$B15,'DADOS BRUTOS'!EX$3:EX$500)+IF($C15="",0,SUMIF('DADOS BRUTOS'!$A$3:$A$500,$C15,'DADOS BRUTOS'!EX$3:EX$500)))</f>
        <v/>
      </c>
      <c r="HY15" s="122">
        <f>IF(OR(HY$4="",$B15=""),0,SUMIF('DADOS BRUTOS'!$A$3:$A$500,$B15,'DADOS BRUTOS'!EY$3:EY$500)+IF($C15="",0,SUMIF('DADOS BRUTOS'!$A$3:$A$500,$C15,'DADOS BRUTOS'!EY$3:EY$500)))</f>
        <v/>
      </c>
      <c r="HZ15" s="122">
        <f>IF(OR(HZ$4="",$B15=""),0,SUMIF('DADOS BRUTOS'!$A$3:$A$500,$B15,'DADOS BRUTOS'!EZ$3:EZ$500)+IF($C15="",0,SUMIF('DADOS BRUTOS'!$A$3:$A$500,$C15,'DADOS BRUTOS'!EZ$3:EZ$500)))</f>
        <v/>
      </c>
      <c r="IA15" s="122">
        <f>IF(OR(IA$4="",$B15=""),0,SUMIF('DADOS BRUTOS'!$A$3:$A$500,$B15,'DADOS BRUTOS'!FA$3:FA$500)+IF($C15="",0,SUMIF('DADOS BRUTOS'!$A$3:$A$500,$C15,'DADOS BRUTOS'!FA$3:FA$500)))</f>
        <v/>
      </c>
      <c r="IB15" s="122">
        <f>IF(OR(IB$4="",$B15=""),0,SUMIF('DADOS BRUTOS'!$A$3:$A$500,$B15,'DADOS BRUTOS'!FB$3:FB$500)+IF($C15="",0,SUMIF('DADOS BRUTOS'!$A$3:$A$500,$C15,'DADOS BRUTOS'!FB$3:FB$500)))</f>
        <v/>
      </c>
      <c r="IC15" s="122">
        <f>IF(OR(IC$4="",$B15=""),0,SUMIF('DADOS BRUTOS'!$A$3:$A$500,$B15,'DADOS BRUTOS'!FC$3:FC$500)+IF($C15="",0,SUMIF('DADOS BRUTOS'!$A$3:$A$500,$C15,'DADOS BRUTOS'!FC$3:FC$500)))</f>
        <v/>
      </c>
      <c r="ID15" s="122">
        <f>IF(OR(ID$4="",$B15=""),0,SUMIF('DADOS BRUTOS'!$A$3:$A$500,$B15,'DADOS BRUTOS'!FD$3:FD$500)+IF($C15="",0,SUMIF('DADOS BRUTOS'!$A$3:$A$500,$C15,'DADOS BRUTOS'!FD$3:FD$500)))</f>
        <v/>
      </c>
      <c r="IE15" s="122">
        <f>IF(OR(IE$4="",$B15=""),0,SUMIF('DADOS BRUTOS'!$A$3:$A$500,$B15,'DADOS BRUTOS'!FE$3:FE$500)+IF($C15="",0,SUMIF('DADOS BRUTOS'!$A$3:$A$500,$C15,'DADOS BRUTOS'!FE$3:FE$500)))</f>
        <v/>
      </c>
      <c r="IF15" s="122">
        <f>IF(OR(IF$4="",$B15=""),0,SUMIF('DADOS BRUTOS'!$A$3:$A$500,$B15,'DADOS BRUTOS'!FF$3:FF$500)+IF($C15="",0,SUMIF('DADOS BRUTOS'!$A$3:$A$500,$C15,'DADOS BRUTOS'!FF$3:FF$500)))</f>
        <v/>
      </c>
      <c r="IG15" s="122">
        <f>IF(OR(IG$4="",$B15=""),0,SUMIF('DADOS BRUTOS'!$A$3:$A$500,$B15,'DADOS BRUTOS'!FG$3:FG$500)+IF($C15="",0,SUMIF('DADOS BRUTOS'!$A$3:$A$500,$C15,'DADOS BRUTOS'!FG$3:FG$500)))</f>
        <v/>
      </c>
      <c r="IH15" s="122">
        <f>IF(OR(IH$4="",$B15=""),0,SUMIF('DADOS BRUTOS'!$A$3:$A$500,$B15,'DADOS BRUTOS'!FH$3:FH$500)+IF($C15="",0,SUMIF('DADOS BRUTOS'!$A$3:$A$500,$C15,'DADOS BRUTOS'!FH$3:FH$500)))</f>
        <v/>
      </c>
      <c r="II15" s="122">
        <f>IF(OR(II$4="",$B15=""),0,SUMIF('DADOS BRUTOS'!$A$3:$A$500,$B15,'DADOS BRUTOS'!FI$3:FI$500)+IF($C15="",0,SUMIF('DADOS BRUTOS'!$A$3:$A$500,$C15,'DADOS BRUTOS'!FI$3:FI$500)))</f>
        <v/>
      </c>
      <c r="IJ15" s="122">
        <f>IF(OR(IJ$4="",$B15=""),0,SUMIF('DADOS BRUTOS'!$A$3:$A$500,$B15,'DADOS BRUTOS'!FJ$3:FJ$500)+IF($C15="",0,SUMIF('DADOS BRUTOS'!$A$3:$A$500,$C15,'DADOS BRUTOS'!FJ$3:FJ$500)))</f>
        <v/>
      </c>
      <c r="IK15" s="122">
        <f>IF(OR(IK$4="",$B15=""),0,SUMIF('DADOS BRUTOS'!$A$3:$A$500,$B15,'DADOS BRUTOS'!FK$3:FK$500)+IF($C15="",0,SUMIF('DADOS BRUTOS'!$A$3:$A$500,$C15,'DADOS BRUTOS'!FK$3:FK$500)))</f>
        <v/>
      </c>
      <c r="IL15" s="122">
        <f>IF(OR(IL$4="",$B15=""),0,SUMIF('DADOS BRUTOS'!$A$3:$A$500,$B15,'DADOS BRUTOS'!FL$3:FL$500)+IF($C15="",0,SUMIF('DADOS BRUTOS'!$A$3:$A$500,$C15,'DADOS BRUTOS'!FL$3:FL$500)))</f>
        <v/>
      </c>
      <c r="IM15" s="122">
        <f>IF(OR(IM$4="",$B15=""),0,SUMIF('DADOS BRUTOS'!$A$3:$A$500,$B15,'DADOS BRUTOS'!FM$3:FM$500)+IF($C15="",0,SUMIF('DADOS BRUTOS'!$A$3:$A$500,$C15,'DADOS BRUTOS'!FM$3:FM$500)))</f>
        <v/>
      </c>
      <c r="IN15" s="122">
        <f>IF(OR(IN$4="",$B15=""),0,SUMIF('DADOS BRUTOS'!$A$3:$A$500,$B15,'DADOS BRUTOS'!FN$3:FN$500)+IF($C15="",0,SUMIF('DADOS BRUTOS'!$A$3:$A$500,$C15,'DADOS BRUTOS'!FN$3:FN$500)))</f>
        <v/>
      </c>
      <c r="IO15" s="122">
        <f>IF(OR(IO$4="",$B15=""),0,SUMIF('DADOS BRUTOS'!$A$3:$A$500,$B15,'DADOS BRUTOS'!FO$3:FO$500)+IF($C15="",0,SUMIF('DADOS BRUTOS'!$A$3:$A$500,$C15,'DADOS BRUTOS'!FO$3:FO$500)))</f>
        <v/>
      </c>
      <c r="IP15" s="122">
        <f>IF(OR(IP$4="",$B15=""),0,SUMIF('DADOS BRUTOS'!$A$3:$A$500,$B15,'DADOS BRUTOS'!FP$3:FP$500)+IF($C15="",0,SUMIF('DADOS BRUTOS'!$A$3:$A$500,$C15,'DADOS BRUTOS'!FP$3:FP$500)))</f>
        <v/>
      </c>
      <c r="IQ15" s="122">
        <f>IF(OR(IQ$4="",$B15=""),0,SUMIF('DADOS BRUTOS'!$A$3:$A$500,$B15,'DADOS BRUTOS'!FQ$3:FQ$500)+IF($C15="",0,SUMIF('DADOS BRUTOS'!$A$3:$A$500,$C15,'DADOS BRUTOS'!FQ$3:FQ$500)))</f>
        <v/>
      </c>
      <c r="IR15" s="122">
        <f>IF(OR(IR$4="",$B15=""),0,SUMIF('DADOS BRUTOS'!$A$3:$A$500,$B15,'DADOS BRUTOS'!FR$3:FR$500)+IF($C15="",0,SUMIF('DADOS BRUTOS'!$A$3:$A$500,$C15,'DADOS BRUTOS'!FR$3:FR$500)))</f>
        <v/>
      </c>
      <c r="IS15" s="122">
        <f>IF(OR(IS$4="",$B15=""),0,SUMIF('DADOS BRUTOS'!$A$3:$A$500,$B15,'DADOS BRUTOS'!FS$3:FS$500)+IF($C15="",0,SUMIF('DADOS BRUTOS'!$A$3:$A$500,$C15,'DADOS BRUTOS'!FS$3:FS$500)))</f>
        <v/>
      </c>
      <c r="IT15" s="122">
        <f>IF(OR(IT$4="",$B15=""),0,SUMIF('DADOS BRUTOS'!$A$3:$A$500,$B15,'DADOS BRUTOS'!FT$3:FT$500)+IF($C15="",0,SUMIF('DADOS BRUTOS'!$A$3:$A$500,$C15,'DADOS BRUTOS'!FT$3:FT$500)))</f>
        <v/>
      </c>
      <c r="IU15" s="122">
        <f>IF(OR(IU$4="",$B15=""),0,SUMIF('DADOS BRUTOS'!$A$3:$A$500,$B15,'DADOS BRUTOS'!FU$3:FU$500)+IF($C15="",0,SUMIF('DADOS BRUTOS'!$A$3:$A$500,$C15,'DADOS BRUTOS'!FU$3:FU$500)))</f>
        <v/>
      </c>
      <c r="IV15" s="122">
        <f>IF(OR(IV$4="",$B15=""),0,SUMIF('DADOS BRUTOS'!$A$3:$A$500,$B15,'DADOS BRUTOS'!FV$3:FV$500)+IF($C15="",0,SUMIF('DADOS BRUTOS'!$A$3:$A$500,$C15,'DADOS BRUTOS'!FV$3:FV$500)))</f>
        <v/>
      </c>
      <c r="IW15" s="122">
        <f>IF(OR(IW$4="",$B15=""),0,SUMIF('DADOS BRUTOS'!$A$3:$A$500,$B15,'DADOS BRUTOS'!FW$3:FW$500)+IF($C15="",0,SUMIF('DADOS BRUTOS'!$A$3:$A$500,$C15,'DADOS BRUTOS'!FW$3:FW$500)))</f>
        <v/>
      </c>
      <c r="IX15" s="122">
        <f>IF(OR(IX$4="",$B15=""),0,SUMIF('DADOS BRUTOS'!$A$3:$A$500,$B15,'DADOS BRUTOS'!FX$3:FX$500)+IF($C15="",0,SUMIF('DADOS BRUTOS'!$A$3:$A$500,$C15,'DADOS BRUTOS'!FX$3:FX$500)))</f>
        <v/>
      </c>
      <c r="IY15" s="122">
        <f>IF(OR(IY$4="",$B15=""),0,SUMIF('DADOS BRUTOS'!$A$3:$A$500,$B15,'DADOS BRUTOS'!FY$3:FY$500)+IF($C15="",0,SUMIF('DADOS BRUTOS'!$A$3:$A$500,$C15,'DADOS BRUTOS'!FY$3:FY$500)))</f>
        <v/>
      </c>
      <c r="IZ15" s="122">
        <f>IF(OR(IZ$4="",$B15=""),0,SUMIF('DADOS BRUTOS'!$A$3:$A$500,$B15,'DADOS BRUTOS'!FZ$3:FZ$500)+IF($C15="",0,SUMIF('DADOS BRUTOS'!$A$3:$A$500,$C15,'DADOS BRUTOS'!FZ$3:FZ$500)))</f>
        <v/>
      </c>
      <c r="JA15" s="122">
        <f>IF(OR(JA$4="",$B15=""),0,SUMIF('DADOS BRUTOS'!$A$3:$A$500,$B15,'DADOS BRUTOS'!GA$3:GA$500)+IF($C15="",0,SUMIF('DADOS BRUTOS'!$A$3:$A$500,$C15,'DADOS BRUTOS'!GA$3:GA$500)))</f>
        <v/>
      </c>
      <c r="JB15" s="122">
        <f>IF(OR(JB$4="",$B15=""),0,SUMIF('DADOS BRUTOS'!$A$3:$A$500,$B15,'DADOS BRUTOS'!GB$3:GB$500)+IF($C15="",0,SUMIF('DADOS BRUTOS'!$A$3:$A$500,$C15,'DADOS BRUTOS'!GB$3:GB$500)))</f>
        <v/>
      </c>
      <c r="JC15" s="122">
        <f>IF(OR(JC$4="",$B15=""),0,SUMIF('DADOS BRUTOS'!$A$3:$A$500,$B15,'DADOS BRUTOS'!GC$3:GC$500)+IF($C15="",0,SUMIF('DADOS BRUTOS'!$A$3:$A$500,$C15,'DADOS BRUTOS'!GC$3:GC$500)))</f>
        <v/>
      </c>
      <c r="JD15" s="122">
        <f>IF(OR(JD$4="",$B15=""),0,SUMIF('DADOS BRUTOS'!$A$3:$A$500,$B15,'DADOS BRUTOS'!GD$3:GD$500)+IF($C15="",0,SUMIF('DADOS BRUTOS'!$A$3:$A$500,$C15,'DADOS BRUTOS'!GD$3:GD$500)))</f>
        <v/>
      </c>
      <c r="JE15" s="122">
        <f>IF(OR(JE$4="",$B15=""),0,SUMIF('DADOS BRUTOS'!$A$3:$A$500,$B15,'DADOS BRUTOS'!GE$3:GE$500)+IF($C15="",0,SUMIF('DADOS BRUTOS'!$A$3:$A$500,$C15,'DADOS BRUTOS'!GE$3:GE$500)))</f>
        <v/>
      </c>
      <c r="JF15" s="122">
        <f>IF(OR(JF$4="",$B15=""),0,SUMIF('DADOS BRUTOS'!$A$3:$A$500,$B15,'DADOS BRUTOS'!GF$3:GF$500)+IF($C15="",0,SUMIF('DADOS BRUTOS'!$A$3:$A$500,$C15,'DADOS BRUTOS'!GF$3:GF$500)))</f>
        <v/>
      </c>
      <c r="JG15" s="122">
        <f>IF(OR(JG$4="",$B15=""),0,SUMIF('DADOS BRUTOS'!$A$3:$A$500,$B15,'DADOS BRUTOS'!GG$3:GG$500)+IF($C15="",0,SUMIF('DADOS BRUTOS'!$A$3:$A$500,$C15,'DADOS BRUTOS'!GG$3:GG$500)))</f>
        <v/>
      </c>
      <c r="JH15" s="122">
        <f>IF(OR(JH$4="",$B15=""),0,SUMIF('DADOS BRUTOS'!$A$3:$A$500,$B15,'DADOS BRUTOS'!GH$3:GH$500)+IF($C15="",0,SUMIF('DADOS BRUTOS'!$A$3:$A$500,$C15,'DADOS BRUTOS'!GH$3:GH$500)))</f>
        <v/>
      </c>
      <c r="JI15" s="122">
        <f>IF(OR(JI$4="",$B15=""),0,SUMIF('DADOS BRUTOS'!$A$3:$A$500,$B15,'DADOS BRUTOS'!GI$3:GI$500)+IF($C15="",0,SUMIF('DADOS BRUTOS'!$A$3:$A$500,$C15,'DADOS BRUTOS'!GI$3:GI$500)))</f>
        <v/>
      </c>
      <c r="JJ15" s="122">
        <f>IF(OR(JJ$4="",$B15=""),0,SUMIF('DADOS BRUTOS'!$A$3:$A$500,$B15,'DADOS BRUTOS'!GJ$3:GJ$500)+IF($C15="",0,SUMIF('DADOS BRUTOS'!$A$3:$A$500,$C15,'DADOS BRUTOS'!GJ$3:GJ$500)))</f>
        <v/>
      </c>
      <c r="JK15" s="122">
        <f>IF(OR(JK$4="",$B15=""),0,SUMIF('DADOS BRUTOS'!$A$3:$A$500,$B15,'DADOS BRUTOS'!GK$3:GK$500)+IF($C15="",0,SUMIF('DADOS BRUTOS'!$A$3:$A$500,$C15,'DADOS BRUTOS'!GK$3:GK$500)))</f>
        <v/>
      </c>
      <c r="JL15" s="122">
        <f>IF(OR(JL$4="",$B15=""),0,SUMIF('DADOS BRUTOS'!$A$3:$A$500,$B15,'DADOS BRUTOS'!GL$3:GL$500)+IF($C15="",0,SUMIF('DADOS BRUTOS'!$A$3:$A$500,$C15,'DADOS BRUTOS'!GL$3:GL$500)))</f>
        <v/>
      </c>
      <c r="JM15" s="122">
        <f>IF(OR(JM$4="",$B15=""),0,SUMIF('DADOS BRUTOS'!$A$3:$A$500,$B15,'DADOS BRUTOS'!GM$3:GM$500)+IF($C15="",0,SUMIF('DADOS BRUTOS'!$A$3:$A$500,$C15,'DADOS BRUTOS'!GM$3:GM$500)))</f>
        <v/>
      </c>
      <c r="JN15" s="122">
        <f>IF(OR(JN$4="",$B15=""),0,SUMIF('DADOS BRUTOS'!$A$3:$A$500,$B15,'DADOS BRUTOS'!GN$3:GN$500)+IF($C15="",0,SUMIF('DADOS BRUTOS'!$A$3:$A$500,$C15,'DADOS BRUTOS'!GN$3:GN$500)))</f>
        <v/>
      </c>
      <c r="JO15" s="122">
        <f>IF(OR(JO$4="",$B15=""),0,SUMIF('DADOS BRUTOS'!$A$3:$A$500,$B15,'DADOS BRUTOS'!GO$3:GO$500)+IF($C15="",0,SUMIF('DADOS BRUTOS'!$A$3:$A$500,$C15,'DADOS BRUTOS'!GO$3:GO$500)))</f>
        <v/>
      </c>
      <c r="JP15" s="122">
        <f>IF(OR(JP$4="",$B15=""),0,SUMIF('DADOS BRUTOS'!$A$3:$A$500,$B15,'DADOS BRUTOS'!GP$3:GP$500)+IF($C15="",0,SUMIF('DADOS BRUTOS'!$A$3:$A$500,$C15,'DADOS BRUTOS'!GP$3:GP$500)))</f>
        <v/>
      </c>
      <c r="JQ15" s="122">
        <f>IF(OR(JQ$4="",$B15=""),0,SUMIF('DADOS BRUTOS'!$A$3:$A$500,$B15,'DADOS BRUTOS'!GQ$3:GQ$500)+IF($C15="",0,SUMIF('DADOS BRUTOS'!$A$3:$A$500,$C15,'DADOS BRUTOS'!GQ$3:GQ$500)))</f>
        <v/>
      </c>
      <c r="JR15" s="122">
        <f>IF(OR(JR$4="",$B15=""),0,SUMIF('DADOS BRUTOS'!$A$3:$A$500,$B15,'DADOS BRUTOS'!GR$3:GR$500)+IF($C15="",0,SUMIF('DADOS BRUTOS'!$A$3:$A$500,$C15,'DADOS BRUTOS'!GR$3:GR$500)))</f>
        <v/>
      </c>
      <c r="JS15" s="122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2">
        <f>IF(OR(CB$4="",$B16=""),0,SUMIF('DADOS BRUTOS'!$A$3:$A$500,$B16,'DADOS BRUTOS'!B$3:B$500)+IF($C16="",0,SUMIF('DADOS BRUTOS'!$A$3:$A$500,$C16,'DADOS BRUTOS'!B$3:B$500)))</f>
        <v/>
      </c>
      <c r="CC16" s="122">
        <f>IF(OR(CC$4="",$B16=""),0,SUMIF('DADOS BRUTOS'!$A$3:$A$500,$B16,'DADOS BRUTOS'!C$3:C$500)+IF($C16="",0,SUMIF('DADOS BRUTOS'!$A$3:$A$500,$C16,'DADOS BRUTOS'!C$3:C$500)))</f>
        <v/>
      </c>
      <c r="CD16" s="122">
        <f>IF(OR(CD$4="",$B16=""),0,SUMIF('DADOS BRUTOS'!$A$3:$A$500,$B16,'DADOS BRUTOS'!D$3:D$500)+IF($C16="",0,SUMIF('DADOS BRUTOS'!$A$3:$A$500,$C16,'DADOS BRUTOS'!D$3:D$500)))</f>
        <v/>
      </c>
      <c r="CE16" s="122">
        <f>IF(OR(CE$4="",$B16=""),0,SUMIF('DADOS BRUTOS'!$A$3:$A$500,$B16,'DADOS BRUTOS'!E$3:E$500)+IF($C16="",0,SUMIF('DADOS BRUTOS'!$A$3:$A$500,$C16,'DADOS BRUTOS'!E$3:E$500)))</f>
        <v/>
      </c>
      <c r="CF16" s="122">
        <f>IF(OR(CF$4="",$B16=""),0,SUMIF('DADOS BRUTOS'!$A$3:$A$500,$B16,'DADOS BRUTOS'!F$3:F$500)+IF($C16="",0,SUMIF('DADOS BRUTOS'!$A$3:$A$500,$C16,'DADOS BRUTOS'!F$3:F$500)))</f>
        <v/>
      </c>
      <c r="CG16" s="122">
        <f>IF(OR(CG$4="",$B16=""),0,SUMIF('DADOS BRUTOS'!$A$3:$A$500,$B16,'DADOS BRUTOS'!G$3:G$500)+IF($C16="",0,SUMIF('DADOS BRUTOS'!$A$3:$A$500,$C16,'DADOS BRUTOS'!G$3:G$500)))</f>
        <v/>
      </c>
      <c r="CH16" s="122">
        <f>IF(OR(CH$4="",$B16=""),0,SUMIF('DADOS BRUTOS'!$A$3:$A$500,$B16,'DADOS BRUTOS'!H$3:H$500)+IF($C16="",0,SUMIF('DADOS BRUTOS'!$A$3:$A$500,$C16,'DADOS BRUTOS'!H$3:H$500)))</f>
        <v/>
      </c>
      <c r="CI16" s="122">
        <f>IF(OR(CI$4="",$B16=""),0,SUMIF('DADOS BRUTOS'!$A$3:$A$500,$B16,'DADOS BRUTOS'!I$3:I$500)+IF($C16="",0,SUMIF('DADOS BRUTOS'!$A$3:$A$500,$C16,'DADOS BRUTOS'!I$3:I$500)))</f>
        <v/>
      </c>
      <c r="CJ16" s="122">
        <f>IF(OR(CJ$4="",$B16=""),0,SUMIF('DADOS BRUTOS'!$A$3:$A$500,$B16,'DADOS BRUTOS'!J$3:J$500)+IF($C16="",0,SUMIF('DADOS BRUTOS'!$A$3:$A$500,$C16,'DADOS BRUTOS'!J$3:J$500)))</f>
        <v/>
      </c>
      <c r="CK16" s="122">
        <f>IF(OR(CK$4="",$B16=""),0,SUMIF('DADOS BRUTOS'!$A$3:$A$500,$B16,'DADOS BRUTOS'!K$3:K$500)+IF($C16="",0,SUMIF('DADOS BRUTOS'!$A$3:$A$500,$C16,'DADOS BRUTOS'!K$3:K$500)))</f>
        <v/>
      </c>
      <c r="CL16" s="122">
        <f>IF(OR(CL$4="",$B16=""),0,SUMIF('DADOS BRUTOS'!$A$3:$A$500,$B16,'DADOS BRUTOS'!L$3:L$500)+IF($C16="",0,SUMIF('DADOS BRUTOS'!$A$3:$A$500,$C16,'DADOS BRUTOS'!L$3:L$500)))</f>
        <v/>
      </c>
      <c r="CM16" s="122">
        <f>IF(OR(CM$4="",$B16=""),0,SUMIF('DADOS BRUTOS'!$A$3:$A$500,$B16,'DADOS BRUTOS'!M$3:M$500)+IF($C16="",0,SUMIF('DADOS BRUTOS'!$A$3:$A$500,$C16,'DADOS BRUTOS'!M$3:M$500)))</f>
        <v/>
      </c>
      <c r="CN16" s="122">
        <f>IF(OR(CN$4="",$B16=""),0,SUMIF('DADOS BRUTOS'!$A$3:$A$500,$B16,'DADOS BRUTOS'!N$3:N$500)+IF($C16="",0,SUMIF('DADOS BRUTOS'!$A$3:$A$500,$C16,'DADOS BRUTOS'!N$3:N$500)))</f>
        <v/>
      </c>
      <c r="CO16" s="122">
        <f>IF(OR(CO$4="",$B16=""),0,SUMIF('DADOS BRUTOS'!$A$3:$A$500,$B16,'DADOS BRUTOS'!O$3:O$500)+IF($C16="",0,SUMIF('DADOS BRUTOS'!$A$3:$A$500,$C16,'DADOS BRUTOS'!O$3:O$500)))</f>
        <v/>
      </c>
      <c r="CP16" s="122">
        <f>IF(OR(CP$4="",$B16=""),0,SUMIF('DADOS BRUTOS'!$A$3:$A$500,$B16,'DADOS BRUTOS'!P$3:P$500)+IF($C16="",0,SUMIF('DADOS BRUTOS'!$A$3:$A$500,$C16,'DADOS BRUTOS'!P$3:P$500)))</f>
        <v/>
      </c>
      <c r="CQ16" s="122">
        <f>IF(OR(CQ$4="",$B16=""),0,SUMIF('DADOS BRUTOS'!$A$3:$A$500,$B16,'DADOS BRUTOS'!Q$3:Q$500)+IF($C16="",0,SUMIF('DADOS BRUTOS'!$A$3:$A$500,$C16,'DADOS BRUTOS'!Q$3:Q$500)))</f>
        <v/>
      </c>
      <c r="CR16" s="122">
        <f>IF(OR(CR$4="",$B16=""),0,SUMIF('DADOS BRUTOS'!$A$3:$A$500,$B16,'DADOS BRUTOS'!R$3:R$500)+IF($C16="",0,SUMIF('DADOS BRUTOS'!$A$3:$A$500,$C16,'DADOS BRUTOS'!R$3:R$500)))</f>
        <v/>
      </c>
      <c r="CS16" s="122">
        <f>IF(OR(CS$4="",$B16=""),0,SUMIF('DADOS BRUTOS'!$A$3:$A$500,$B16,'DADOS BRUTOS'!S$3:S$500)+IF($C16="",0,SUMIF('DADOS BRUTOS'!$A$3:$A$500,$C16,'DADOS BRUTOS'!S$3:S$500)))</f>
        <v/>
      </c>
      <c r="CT16" s="122">
        <f>IF(OR(CT$4="",$B16=""),0,SUMIF('DADOS BRUTOS'!$A$3:$A$500,$B16,'DADOS BRUTOS'!T$3:T$500)+IF($C16="",0,SUMIF('DADOS BRUTOS'!$A$3:$A$500,$C16,'DADOS BRUTOS'!T$3:T$500)))</f>
        <v/>
      </c>
      <c r="CU16" s="122">
        <f>IF(OR(CU$4="",$B16=""),0,SUMIF('DADOS BRUTOS'!$A$3:$A$500,$B16,'DADOS BRUTOS'!U$3:U$500)+IF($C16="",0,SUMIF('DADOS BRUTOS'!$A$3:$A$500,$C16,'DADOS BRUTOS'!U$3:U$500)))</f>
        <v/>
      </c>
      <c r="CV16" s="122">
        <f>IF(OR(CV$4="",$B16=""),0,SUMIF('DADOS BRUTOS'!$A$3:$A$500,$B16,'DADOS BRUTOS'!V$3:V$500)+IF($C16="",0,SUMIF('DADOS BRUTOS'!$A$3:$A$500,$C16,'DADOS BRUTOS'!V$3:V$500)))</f>
        <v/>
      </c>
      <c r="CW16" s="122">
        <f>IF(OR(CW$4="",$B16=""),0,SUMIF('DADOS BRUTOS'!$A$3:$A$500,$B16,'DADOS BRUTOS'!W$3:W$500)+IF($C16="",0,SUMIF('DADOS BRUTOS'!$A$3:$A$500,$C16,'DADOS BRUTOS'!W$3:W$500)))</f>
        <v/>
      </c>
      <c r="CX16" s="122">
        <f>IF(OR(CX$4="",$B16=""),0,SUMIF('DADOS BRUTOS'!$A$3:$A$500,$B16,'DADOS BRUTOS'!X$3:X$500)+IF($C16="",0,SUMIF('DADOS BRUTOS'!$A$3:$A$500,$C16,'DADOS BRUTOS'!X$3:X$500)))</f>
        <v/>
      </c>
      <c r="CY16" s="122">
        <f>IF(OR(CY$4="",$B16=""),0,SUMIF('DADOS BRUTOS'!$A$3:$A$500,$B16,'DADOS BRUTOS'!Y$3:Y$500)+IF($C16="",0,SUMIF('DADOS BRUTOS'!$A$3:$A$500,$C16,'DADOS BRUTOS'!Y$3:Y$500)))</f>
        <v/>
      </c>
      <c r="CZ16" s="122">
        <f>IF(OR(CZ$4="",$B16=""),0,SUMIF('DADOS BRUTOS'!$A$3:$A$500,$B16,'DADOS BRUTOS'!Z$3:Z$500)+IF($C16="",0,SUMIF('DADOS BRUTOS'!$A$3:$A$500,$C16,'DADOS BRUTOS'!Z$3:Z$500)))</f>
        <v/>
      </c>
      <c r="DA16" s="122">
        <f>IF(OR(DA$4="",$B16=""),0,SUMIF('DADOS BRUTOS'!$A$3:$A$500,$B16,'DADOS BRUTOS'!AA$3:AA$500)+IF($C16="",0,SUMIF('DADOS BRUTOS'!$A$3:$A$500,$C16,'DADOS BRUTOS'!AA$3:AA$500)))</f>
        <v/>
      </c>
      <c r="DB16" s="122">
        <f>IF(OR(DB$4="",$B16=""),0,SUMIF('DADOS BRUTOS'!$A$3:$A$500,$B16,'DADOS BRUTOS'!AB$3:AB$500)+IF($C16="",0,SUMIF('DADOS BRUTOS'!$A$3:$A$500,$C16,'DADOS BRUTOS'!AB$3:AB$500)))</f>
        <v/>
      </c>
      <c r="DC16" s="122">
        <f>IF(OR(DC$4="",$B16=""),0,SUMIF('DADOS BRUTOS'!$A$3:$A$500,$B16,'DADOS BRUTOS'!AC$3:AC$500)+IF($C16="",0,SUMIF('DADOS BRUTOS'!$A$3:$A$500,$C16,'DADOS BRUTOS'!AC$3:AC$500)))</f>
        <v/>
      </c>
      <c r="DD16" s="122">
        <f>IF(OR(DD$4="",$B16=""),0,SUMIF('DADOS BRUTOS'!$A$3:$A$500,$B16,'DADOS BRUTOS'!AD$3:AD$500)+IF($C16="",0,SUMIF('DADOS BRUTOS'!$A$3:$A$500,$C16,'DADOS BRUTOS'!AD$3:AD$500)))</f>
        <v/>
      </c>
      <c r="DE16" s="122">
        <f>IF(OR(DE$4="",$B16=""),0,SUMIF('DADOS BRUTOS'!$A$3:$A$500,$B16,'DADOS BRUTOS'!AE$3:AE$500)+IF($C16="",0,SUMIF('DADOS BRUTOS'!$A$3:$A$500,$C16,'DADOS BRUTOS'!AE$3:AE$500)))</f>
        <v/>
      </c>
      <c r="DF16" s="122">
        <f>IF(OR(DF$4="",$B16=""),0,SUMIF('DADOS BRUTOS'!$A$3:$A$500,$B16,'DADOS BRUTOS'!AF$3:AF$500)+IF($C16="",0,SUMIF('DADOS BRUTOS'!$A$3:$A$500,$C16,'DADOS BRUTOS'!AF$3:AF$500)))</f>
        <v/>
      </c>
      <c r="DG16" s="122">
        <f>IF(OR(DG$4="",$B16=""),0,SUMIF('DADOS BRUTOS'!$A$3:$A$500,$B16,'DADOS BRUTOS'!AG$3:AG$500)+IF($C16="",0,SUMIF('DADOS BRUTOS'!$A$3:$A$500,$C16,'DADOS BRUTOS'!AG$3:AG$500)))</f>
        <v/>
      </c>
      <c r="DH16" s="122">
        <f>IF(OR(DH$4="",$B16=""),0,SUMIF('DADOS BRUTOS'!$A$3:$A$500,$B16,'DADOS BRUTOS'!AH$3:AH$500)+IF($C16="",0,SUMIF('DADOS BRUTOS'!$A$3:$A$500,$C16,'DADOS BRUTOS'!AH$3:AH$500)))</f>
        <v/>
      </c>
      <c r="DI16" s="122">
        <f>IF(OR(DI$4="",$B16=""),0,SUMIF('DADOS BRUTOS'!$A$3:$A$500,$B16,'DADOS BRUTOS'!AI$3:AI$500)+IF($C16="",0,SUMIF('DADOS BRUTOS'!$A$3:$A$500,$C16,'DADOS BRUTOS'!AI$3:AI$500)))</f>
        <v/>
      </c>
      <c r="DJ16" s="122">
        <f>IF(OR(DJ$4="",$B16=""),0,SUMIF('DADOS BRUTOS'!$A$3:$A$500,$B16,'DADOS BRUTOS'!AJ$3:AJ$500)+IF($C16="",0,SUMIF('DADOS BRUTOS'!$A$3:$A$500,$C16,'DADOS BRUTOS'!AJ$3:AJ$500)))</f>
        <v/>
      </c>
      <c r="DK16" s="122">
        <f>IF(OR(DK$4="",$B16=""),0,SUMIF('DADOS BRUTOS'!$A$3:$A$500,$B16,'DADOS BRUTOS'!AK$3:AK$500)+IF($C16="",0,SUMIF('DADOS BRUTOS'!$A$3:$A$500,$C16,'DADOS BRUTOS'!AK$3:AK$500)))</f>
        <v/>
      </c>
      <c r="DL16" s="122">
        <f>IF(OR(DL$4="",$B16=""),0,SUMIF('DADOS BRUTOS'!$A$3:$A$500,$B16,'DADOS BRUTOS'!AL$3:AL$500)+IF($C16="",0,SUMIF('DADOS BRUTOS'!$A$3:$A$500,$C16,'DADOS BRUTOS'!AL$3:AL$500)))</f>
        <v/>
      </c>
      <c r="DM16" s="122">
        <f>IF(OR(DM$4="",$B16=""),0,SUMIF('DADOS BRUTOS'!$A$3:$A$500,$B16,'DADOS BRUTOS'!AM$3:AM$500)+IF($C16="",0,SUMIF('DADOS BRUTOS'!$A$3:$A$500,$C16,'DADOS BRUTOS'!AM$3:AM$500)))</f>
        <v/>
      </c>
      <c r="DN16" s="122">
        <f>IF(OR(DN$4="",$B16=""),0,SUMIF('DADOS BRUTOS'!$A$3:$A$500,$B16,'DADOS BRUTOS'!AN$3:AN$500)+IF($C16="",0,SUMIF('DADOS BRUTOS'!$A$3:$A$500,$C16,'DADOS BRUTOS'!AN$3:AN$500)))</f>
        <v/>
      </c>
      <c r="DO16" s="122">
        <f>IF(OR(DO$4="",$B16=""),0,SUMIF('DADOS BRUTOS'!$A$3:$A$500,$B16,'DADOS BRUTOS'!AO$3:AO$500)+IF($C16="",0,SUMIF('DADOS BRUTOS'!$A$3:$A$500,$C16,'DADOS BRUTOS'!AO$3:AO$500)))</f>
        <v/>
      </c>
      <c r="DP16" s="122">
        <f>IF(OR(DP$4="",$B16=""),0,SUMIF('DADOS BRUTOS'!$A$3:$A$500,$B16,'DADOS BRUTOS'!AP$3:AP$500)+IF($C16="",0,SUMIF('DADOS BRUTOS'!$A$3:$A$500,$C16,'DADOS BRUTOS'!AP$3:AP$500)))</f>
        <v/>
      </c>
      <c r="DQ16" s="122">
        <f>IF(OR(DQ$4="",$B16=""),0,SUMIF('DADOS BRUTOS'!$A$3:$A$500,$B16,'DADOS BRUTOS'!AQ$3:AQ$500)+IF($C16="",0,SUMIF('DADOS BRUTOS'!$A$3:$A$500,$C16,'DADOS BRUTOS'!AQ$3:AQ$500)))</f>
        <v/>
      </c>
      <c r="DR16" s="122">
        <f>IF(OR(DR$4="",$B16=""),0,SUMIF('DADOS BRUTOS'!$A$3:$A$500,$B16,'DADOS BRUTOS'!AR$3:AR$500)+IF($C16="",0,SUMIF('DADOS BRUTOS'!$A$3:$A$500,$C16,'DADOS BRUTOS'!AR$3:AR$500)))</f>
        <v/>
      </c>
      <c r="DS16" s="122">
        <f>IF(OR(DS$4="",$B16=""),0,SUMIF('DADOS BRUTOS'!$A$3:$A$500,$B16,'DADOS BRUTOS'!AS$3:AS$500)+IF($C16="",0,SUMIF('DADOS BRUTOS'!$A$3:$A$500,$C16,'DADOS BRUTOS'!AS$3:AS$500)))</f>
        <v/>
      </c>
      <c r="DT16" s="122">
        <f>IF(OR(DT$4="",$B16=""),0,SUMIF('DADOS BRUTOS'!$A$3:$A$500,$B16,'DADOS BRUTOS'!AT$3:AT$500)+IF($C16="",0,SUMIF('DADOS BRUTOS'!$A$3:$A$500,$C16,'DADOS BRUTOS'!AT$3:AT$500)))</f>
        <v/>
      </c>
      <c r="DU16" s="122">
        <f>IF(OR(DU$4="",$B16=""),0,SUMIF('DADOS BRUTOS'!$A$3:$A$500,$B16,'DADOS BRUTOS'!AU$3:AU$500)+IF($C16="",0,SUMIF('DADOS BRUTOS'!$A$3:$A$500,$C16,'DADOS BRUTOS'!AU$3:AU$500)))</f>
        <v/>
      </c>
      <c r="DV16" s="122">
        <f>IF(OR(DV$4="",$B16=""),0,SUMIF('DADOS BRUTOS'!$A$3:$A$500,$B16,'DADOS BRUTOS'!AV$3:AV$500)+IF($C16="",0,SUMIF('DADOS BRUTOS'!$A$3:$A$500,$C16,'DADOS BRUTOS'!AV$3:AV$500)))</f>
        <v/>
      </c>
      <c r="DW16" s="122">
        <f>IF(OR(DW$4="",$B16=""),0,SUMIF('DADOS BRUTOS'!$A$3:$A$500,$B16,'DADOS BRUTOS'!AW$3:AW$500)+IF($C16="",0,SUMIF('DADOS BRUTOS'!$A$3:$A$500,$C16,'DADOS BRUTOS'!AW$3:AW$500)))</f>
        <v/>
      </c>
      <c r="DX16" s="122">
        <f>IF(OR(DX$4="",$B16=""),0,SUMIF('DADOS BRUTOS'!$A$3:$A$500,$B16,'DADOS BRUTOS'!AX$3:AX$500)+IF($C16="",0,SUMIF('DADOS BRUTOS'!$A$3:$A$500,$C16,'DADOS BRUTOS'!AX$3:AX$500)))</f>
        <v/>
      </c>
      <c r="DY16" s="122">
        <f>IF(OR(DY$4="",$B16=""),0,SUMIF('DADOS BRUTOS'!$A$3:$A$500,$B16,'DADOS BRUTOS'!AY$3:AY$500)+IF($C16="",0,SUMIF('DADOS BRUTOS'!$A$3:$A$500,$C16,'DADOS BRUTOS'!AY$3:AY$500)))</f>
        <v/>
      </c>
      <c r="DZ16" s="122">
        <f>IF(OR(DZ$4="",$B16=""),0,SUMIF('DADOS BRUTOS'!$A$3:$A$500,$B16,'DADOS BRUTOS'!AZ$3:AZ$500)+IF($C16="",0,SUMIF('DADOS BRUTOS'!$A$3:$A$500,$C16,'DADOS BRUTOS'!AZ$3:AZ$500)))</f>
        <v/>
      </c>
      <c r="EA16" s="122">
        <f>IF(OR(EA$4="",$B16=""),0,SUMIF('DADOS BRUTOS'!$A$3:$A$500,$B16,'DADOS BRUTOS'!BA$3:BA$500)+IF($C16="",0,SUMIF('DADOS BRUTOS'!$A$3:$A$500,$C16,'DADOS BRUTOS'!BA$3:BA$500)))</f>
        <v/>
      </c>
      <c r="EB16" s="122">
        <f>IF(OR(EB$4="",$B16=""),0,SUMIF('DADOS BRUTOS'!$A$3:$A$500,$B16,'DADOS BRUTOS'!BB$3:BB$500)+IF($C16="",0,SUMIF('DADOS BRUTOS'!$A$3:$A$500,$C16,'DADOS BRUTOS'!BB$3:BB$500)))</f>
        <v/>
      </c>
      <c r="EC16" s="122">
        <f>IF(OR(EC$4="",$B16=""),0,SUMIF('DADOS BRUTOS'!$A$3:$A$500,$B16,'DADOS BRUTOS'!BC$3:BC$500)+IF($C16="",0,SUMIF('DADOS BRUTOS'!$A$3:$A$500,$C16,'DADOS BRUTOS'!BC$3:BC$500)))</f>
        <v/>
      </c>
      <c r="ED16" s="122">
        <f>IF(OR(ED$4="",$B16=""),0,SUMIF('DADOS BRUTOS'!$A$3:$A$500,$B16,'DADOS BRUTOS'!BD$3:BD$500)+IF($C16="",0,SUMIF('DADOS BRUTOS'!$A$3:$A$500,$C16,'DADOS BRUTOS'!BD$3:BD$500)))</f>
        <v/>
      </c>
      <c r="EE16" s="122">
        <f>IF(OR(EE$4="",$B16=""),0,SUMIF('DADOS BRUTOS'!$A$3:$A$500,$B16,'DADOS BRUTOS'!BE$3:BE$500)+IF($C16="",0,SUMIF('DADOS BRUTOS'!$A$3:$A$500,$C16,'DADOS BRUTOS'!BE$3:BE$500)))</f>
        <v/>
      </c>
      <c r="EF16" s="122">
        <f>IF(OR(EF$4="",$B16=""),0,SUMIF('DADOS BRUTOS'!$A$3:$A$500,$B16,'DADOS BRUTOS'!BF$3:BF$500)+IF($C16="",0,SUMIF('DADOS BRUTOS'!$A$3:$A$500,$C16,'DADOS BRUTOS'!BF$3:BF$500)))</f>
        <v/>
      </c>
      <c r="EG16" s="122">
        <f>IF(OR(EG$4="",$B16=""),0,SUMIF('DADOS BRUTOS'!$A$3:$A$500,$B16,'DADOS BRUTOS'!BG$3:BG$500)+IF($C16="",0,SUMIF('DADOS BRUTOS'!$A$3:$A$500,$C16,'DADOS BRUTOS'!BG$3:BG$500)))</f>
        <v/>
      </c>
      <c r="EH16" s="122">
        <f>IF(OR(EH$4="",$B16=""),0,SUMIF('DADOS BRUTOS'!$A$3:$A$500,$B16,'DADOS BRUTOS'!BH$3:BH$500)+IF($C16="",0,SUMIF('DADOS BRUTOS'!$A$3:$A$500,$C16,'DADOS BRUTOS'!BH$3:BH$500)))</f>
        <v/>
      </c>
      <c r="EI16" s="122">
        <f>IF(OR(EI$4="",$B16=""),0,SUMIF('DADOS BRUTOS'!$A$3:$A$500,$B16,'DADOS BRUTOS'!BI$3:BI$500)+IF($C16="",0,SUMIF('DADOS BRUTOS'!$A$3:$A$500,$C16,'DADOS BRUTOS'!BI$3:BI$500)))</f>
        <v/>
      </c>
      <c r="EJ16" s="122">
        <f>IF(OR(EJ$4="",$B16=""),0,SUMIF('DADOS BRUTOS'!$A$3:$A$500,$B16,'DADOS BRUTOS'!BJ$3:BJ$500)+IF($C16="",0,SUMIF('DADOS BRUTOS'!$A$3:$A$500,$C16,'DADOS BRUTOS'!BJ$3:BJ$500)))</f>
        <v/>
      </c>
      <c r="EK16" s="122">
        <f>IF(OR(EK$4="",$B16=""),0,SUMIF('DADOS BRUTOS'!$A$3:$A$500,$B16,'DADOS BRUTOS'!BK$3:BK$500)+IF($C16="",0,SUMIF('DADOS BRUTOS'!$A$3:$A$500,$C16,'DADOS BRUTOS'!BK$3:BK$500)))</f>
        <v/>
      </c>
      <c r="EL16" s="122">
        <f>IF(OR(EL$4="",$B16=""),0,SUMIF('DADOS BRUTOS'!$A$3:$A$500,$B16,'DADOS BRUTOS'!BL$3:BL$500)+IF($C16="",0,SUMIF('DADOS BRUTOS'!$A$3:$A$500,$C16,'DADOS BRUTOS'!BL$3:BL$500)))</f>
        <v/>
      </c>
      <c r="EM16" s="122">
        <f>IF(OR(EM$4="",$B16=""),0,SUMIF('DADOS BRUTOS'!$A$3:$A$500,$B16,'DADOS BRUTOS'!BM$3:BM$500)+IF($C16="",0,SUMIF('DADOS BRUTOS'!$A$3:$A$500,$C16,'DADOS BRUTOS'!BM$3:BM$500)))</f>
        <v/>
      </c>
      <c r="EN16" s="122">
        <f>IF(OR(EN$4="",$B16=""),0,SUMIF('DADOS BRUTOS'!$A$3:$A$500,$B16,'DADOS BRUTOS'!BN$3:BN$500)+IF($C16="",0,SUMIF('DADOS BRUTOS'!$A$3:$A$500,$C16,'DADOS BRUTOS'!BN$3:BN$500)))</f>
        <v/>
      </c>
      <c r="EO16" s="122">
        <f>IF(OR(EO$4="",$B16=""),0,SUMIF('DADOS BRUTOS'!$A$3:$A$500,$B16,'DADOS BRUTOS'!BO$3:BO$500)+IF($C16="",0,SUMIF('DADOS BRUTOS'!$A$3:$A$500,$C16,'DADOS BRUTOS'!BO$3:BO$500)))</f>
        <v/>
      </c>
      <c r="EP16" s="122">
        <f>IF(OR(EP$4="",$B16=""),0,SUMIF('DADOS BRUTOS'!$A$3:$A$500,$B16,'DADOS BRUTOS'!BP$3:BP$500)+IF($C16="",0,SUMIF('DADOS BRUTOS'!$A$3:$A$500,$C16,'DADOS BRUTOS'!BP$3:BP$500)))</f>
        <v/>
      </c>
      <c r="EQ16" s="122">
        <f>IF(OR(EQ$4="",$B16=""),0,SUMIF('DADOS BRUTOS'!$A$3:$A$500,$B16,'DADOS BRUTOS'!BQ$3:BQ$500)+IF($C16="",0,SUMIF('DADOS BRUTOS'!$A$3:$A$500,$C16,'DADOS BRUTOS'!BQ$3:BQ$500)))</f>
        <v/>
      </c>
      <c r="ER16" s="122">
        <f>IF(OR(ER$4="",$B16=""),0,SUMIF('DADOS BRUTOS'!$A$3:$A$500,$B16,'DADOS BRUTOS'!BR$3:BR$500)+IF($C16="",0,SUMIF('DADOS BRUTOS'!$A$3:$A$500,$C16,'DADOS BRUTOS'!BR$3:BR$500)))</f>
        <v/>
      </c>
      <c r="ES16" s="122">
        <f>IF(OR(ES$4="",$B16=""),0,SUMIF('DADOS BRUTOS'!$A$3:$A$500,$B16,'DADOS BRUTOS'!BS$3:BS$500)+IF($C16="",0,SUMIF('DADOS BRUTOS'!$A$3:$A$500,$C16,'DADOS BRUTOS'!BS$3:BS$500)))</f>
        <v/>
      </c>
      <c r="ET16" s="122">
        <f>IF(OR(ET$4="",$B16=""),0,SUMIF('DADOS BRUTOS'!$A$3:$A$500,$B16,'DADOS BRUTOS'!BT$3:BT$500)+IF($C16="",0,SUMIF('DADOS BRUTOS'!$A$3:$A$500,$C16,'DADOS BRUTOS'!BT$3:BT$500)))</f>
        <v/>
      </c>
      <c r="EU16" s="122">
        <f>IF(OR(EU$4="",$B16=""),0,SUMIF('DADOS BRUTOS'!$A$3:$A$500,$B16,'DADOS BRUTOS'!BU$3:BU$500)+IF($C16="",0,SUMIF('DADOS BRUTOS'!$A$3:$A$500,$C16,'DADOS BRUTOS'!BU$3:BU$500)))</f>
        <v/>
      </c>
      <c r="EV16" s="122">
        <f>IF(OR(EV$4="",$B16=""),0,SUMIF('DADOS BRUTOS'!$A$3:$A$500,$B16,'DADOS BRUTOS'!BV$3:BV$500)+IF($C16="",0,SUMIF('DADOS BRUTOS'!$A$3:$A$500,$C16,'DADOS BRUTOS'!BV$3:BV$500)))</f>
        <v/>
      </c>
      <c r="EW16" s="122">
        <f>IF(OR(EW$4="",$B16=""),0,SUMIF('DADOS BRUTOS'!$A$3:$A$500,$B16,'DADOS BRUTOS'!BW$3:BW$500)+IF($C16="",0,SUMIF('DADOS BRUTOS'!$A$3:$A$500,$C16,'DADOS BRUTOS'!BW$3:BW$500)))</f>
        <v/>
      </c>
      <c r="EX16" s="122">
        <f>IF(OR(EX$4="",$B16=""),0,SUMIF('DADOS BRUTOS'!$A$3:$A$500,$B16,'DADOS BRUTOS'!BX$3:BX$500)+IF($C16="",0,SUMIF('DADOS BRUTOS'!$A$3:$A$500,$C16,'DADOS BRUTOS'!BX$3:BX$500)))</f>
        <v/>
      </c>
      <c r="EY16" s="122">
        <f>IF(OR(EY$4="",$B16=""),0,SUMIF('DADOS BRUTOS'!$A$3:$A$500,$B16,'DADOS BRUTOS'!BY$3:BY$500)+IF($C16="",0,SUMIF('DADOS BRUTOS'!$A$3:$A$500,$C16,'DADOS BRUTOS'!BY$3:BY$500)))</f>
        <v/>
      </c>
      <c r="EZ16" s="122">
        <f>IF(OR(EZ$4="",$B16=""),0,SUMIF('DADOS BRUTOS'!$A$3:$A$500,$B16,'DADOS BRUTOS'!BZ$3:BZ$500)+IF($C16="",0,SUMIF('DADOS BRUTOS'!$A$3:$A$500,$C16,'DADOS BRUTOS'!BZ$3:BZ$500)))</f>
        <v/>
      </c>
      <c r="FA16" s="122">
        <f>IF(OR(FA$4="",$B16=""),0,SUMIF('DADOS BRUTOS'!$A$3:$A$500,$B16,'DADOS BRUTOS'!CA$3:CA$500)+IF($C16="",0,SUMIF('DADOS BRUTOS'!$A$3:$A$500,$C16,'DADOS BRUTOS'!CA$3:CA$500)))</f>
        <v/>
      </c>
      <c r="FB16" s="122">
        <f>IF(OR(FB$4="",$B16=""),0,SUMIF('DADOS BRUTOS'!$A$3:$A$500,$B16,'DADOS BRUTOS'!CB$3:CB$500)+IF($C16="",0,SUMIF('DADOS BRUTOS'!$A$3:$A$500,$C16,'DADOS BRUTOS'!CB$3:CB$500)))</f>
        <v/>
      </c>
      <c r="FC16" s="122">
        <f>IF(OR(FC$4="",$B16=""),0,SUMIF('DADOS BRUTOS'!$A$3:$A$500,$B16,'DADOS BRUTOS'!CC$3:CC$500)+IF($C16="",0,SUMIF('DADOS BRUTOS'!$A$3:$A$500,$C16,'DADOS BRUTOS'!CC$3:CC$500)))</f>
        <v/>
      </c>
      <c r="FD16" s="122">
        <f>IF(OR(FD$4="",$B16=""),0,SUMIF('DADOS BRUTOS'!$A$3:$A$500,$B16,'DADOS BRUTOS'!CD$3:CD$500)+IF($C16="",0,SUMIF('DADOS BRUTOS'!$A$3:$A$500,$C16,'DADOS BRUTOS'!CD$3:CD$500)))</f>
        <v/>
      </c>
      <c r="FE16" s="122">
        <f>IF(OR(FE$4="",$B16=""),0,SUMIF('DADOS BRUTOS'!$A$3:$A$500,$B16,'DADOS BRUTOS'!CE$3:CE$500)+IF($C16="",0,SUMIF('DADOS BRUTOS'!$A$3:$A$500,$C16,'DADOS BRUTOS'!CE$3:CE$500)))</f>
        <v/>
      </c>
      <c r="FF16" s="122">
        <f>IF(OR(FF$4="",$B16=""),0,SUMIF('DADOS BRUTOS'!$A$3:$A$500,$B16,'DADOS BRUTOS'!CF$3:CF$500)+IF($C16="",0,SUMIF('DADOS BRUTOS'!$A$3:$A$500,$C16,'DADOS BRUTOS'!CF$3:CF$500)))</f>
        <v/>
      </c>
      <c r="FG16" s="122">
        <f>IF(OR(FG$4="",$B16=""),0,SUMIF('DADOS BRUTOS'!$A$3:$A$500,$B16,'DADOS BRUTOS'!CG$3:CG$500)+IF($C16="",0,SUMIF('DADOS BRUTOS'!$A$3:$A$500,$C16,'DADOS BRUTOS'!CG$3:CG$500)))</f>
        <v/>
      </c>
      <c r="FH16" s="122">
        <f>IF(OR(FH$4="",$B16=""),0,SUMIF('DADOS BRUTOS'!$A$3:$A$500,$B16,'DADOS BRUTOS'!CH$3:CH$500)+IF($C16="",0,SUMIF('DADOS BRUTOS'!$A$3:$A$500,$C16,'DADOS BRUTOS'!CH$3:CH$500)))</f>
        <v/>
      </c>
      <c r="FI16" s="122">
        <f>IF(OR(FI$4="",$B16=""),0,SUMIF('DADOS BRUTOS'!$A$3:$A$500,$B16,'DADOS BRUTOS'!CI$3:CI$500)+IF($C16="",0,SUMIF('DADOS BRUTOS'!$A$3:$A$500,$C16,'DADOS BRUTOS'!CI$3:CI$500)))</f>
        <v/>
      </c>
      <c r="FJ16" s="122">
        <f>IF(OR(FJ$4="",$B16=""),0,SUMIF('DADOS BRUTOS'!$A$3:$A$500,$B16,'DADOS BRUTOS'!CJ$3:CJ$500)+IF($C16="",0,SUMIF('DADOS BRUTOS'!$A$3:$A$500,$C16,'DADOS BRUTOS'!CJ$3:CJ$500)))</f>
        <v/>
      </c>
      <c r="FK16" s="122">
        <f>IF(OR(FK$4="",$B16=""),0,SUMIF('DADOS BRUTOS'!$A$3:$A$500,$B16,'DADOS BRUTOS'!CK$3:CK$500)+IF($C16="",0,SUMIF('DADOS BRUTOS'!$A$3:$A$500,$C16,'DADOS BRUTOS'!CK$3:CK$500)))</f>
        <v/>
      </c>
      <c r="FL16" s="122">
        <f>IF(OR(FL$4="",$B16=""),0,SUMIF('DADOS BRUTOS'!$A$3:$A$500,$B16,'DADOS BRUTOS'!CL$3:CL$500)+IF($C16="",0,SUMIF('DADOS BRUTOS'!$A$3:$A$500,$C16,'DADOS BRUTOS'!CL$3:CL$500)))</f>
        <v/>
      </c>
      <c r="FM16" s="122">
        <f>IF(OR(FM$4="",$B16=""),0,SUMIF('DADOS BRUTOS'!$A$3:$A$500,$B16,'DADOS BRUTOS'!CM$3:CM$500)+IF($C16="",0,SUMIF('DADOS BRUTOS'!$A$3:$A$500,$C16,'DADOS BRUTOS'!CM$3:CM$500)))</f>
        <v/>
      </c>
      <c r="FN16" s="122">
        <f>IF(OR(FN$4="",$B16=""),0,SUMIF('DADOS BRUTOS'!$A$3:$A$500,$B16,'DADOS BRUTOS'!CN$3:CN$500)+IF($C16="",0,SUMIF('DADOS BRUTOS'!$A$3:$A$500,$C16,'DADOS BRUTOS'!CN$3:CN$500)))</f>
        <v/>
      </c>
      <c r="FO16" s="122">
        <f>IF(OR(FO$4="",$B16=""),0,SUMIF('DADOS BRUTOS'!$A$3:$A$500,$B16,'DADOS BRUTOS'!CO$3:CO$500)+IF($C16="",0,SUMIF('DADOS BRUTOS'!$A$3:$A$500,$C16,'DADOS BRUTOS'!CO$3:CO$500)))</f>
        <v/>
      </c>
      <c r="FP16" s="122">
        <f>IF(OR(FP$4="",$B16=""),0,SUMIF('DADOS BRUTOS'!$A$3:$A$500,$B16,'DADOS BRUTOS'!CP$3:CP$500)+IF($C16="",0,SUMIF('DADOS BRUTOS'!$A$3:$A$500,$C16,'DADOS BRUTOS'!CP$3:CP$500)))</f>
        <v/>
      </c>
      <c r="FQ16" s="122">
        <f>IF(OR(FQ$4="",$B16=""),0,SUMIF('DADOS BRUTOS'!$A$3:$A$500,$B16,'DADOS BRUTOS'!CQ$3:CQ$500)+IF($C16="",0,SUMIF('DADOS BRUTOS'!$A$3:$A$500,$C16,'DADOS BRUTOS'!CQ$3:CQ$500)))</f>
        <v/>
      </c>
      <c r="FR16" s="122">
        <f>IF(OR(FR$4="",$B16=""),0,SUMIF('DADOS BRUTOS'!$A$3:$A$500,$B16,'DADOS BRUTOS'!CR$3:CR$500)+IF($C16="",0,SUMIF('DADOS BRUTOS'!$A$3:$A$500,$C16,'DADOS BRUTOS'!CR$3:CR$500)))</f>
        <v/>
      </c>
      <c r="FS16" s="122">
        <f>IF(OR(FS$4="",$B16=""),0,SUMIF('DADOS BRUTOS'!$A$3:$A$500,$B16,'DADOS BRUTOS'!CS$3:CS$500)+IF($C16="",0,SUMIF('DADOS BRUTOS'!$A$3:$A$500,$C16,'DADOS BRUTOS'!CS$3:CS$500)))</f>
        <v/>
      </c>
      <c r="FT16" s="122">
        <f>IF(OR(FT$4="",$B16=""),0,SUMIF('DADOS BRUTOS'!$A$3:$A$500,$B16,'DADOS BRUTOS'!CT$3:CT$500)+IF($C16="",0,SUMIF('DADOS BRUTOS'!$A$3:$A$500,$C16,'DADOS BRUTOS'!CT$3:CT$500)))</f>
        <v/>
      </c>
      <c r="FU16" s="122">
        <f>IF(OR(FU$4="",$B16=""),0,SUMIF('DADOS BRUTOS'!$A$3:$A$500,$B16,'DADOS BRUTOS'!CU$3:CU$500)+IF($C16="",0,SUMIF('DADOS BRUTOS'!$A$3:$A$500,$C16,'DADOS BRUTOS'!CU$3:CU$500)))</f>
        <v/>
      </c>
      <c r="FV16" s="122">
        <f>IF(OR(FV$4="",$B16=""),0,SUMIF('DADOS BRUTOS'!$A$3:$A$500,$B16,'DADOS BRUTOS'!CV$3:CV$500)+IF($C16="",0,SUMIF('DADOS BRUTOS'!$A$3:$A$500,$C16,'DADOS BRUTOS'!CV$3:CV$500)))</f>
        <v/>
      </c>
      <c r="FW16" s="122">
        <f>IF(OR(FW$4="",$B16=""),0,SUMIF('DADOS BRUTOS'!$A$3:$A$500,$B16,'DADOS BRUTOS'!CW$3:CW$500)+IF($C16="",0,SUMIF('DADOS BRUTOS'!$A$3:$A$500,$C16,'DADOS BRUTOS'!CW$3:CW$500)))</f>
        <v/>
      </c>
      <c r="FX16" s="122">
        <f>IF(OR(FX$4="",$B16=""),0,SUMIF('DADOS BRUTOS'!$A$3:$A$500,$B16,'DADOS BRUTOS'!CX$3:CX$500)+IF($C16="",0,SUMIF('DADOS BRUTOS'!$A$3:$A$500,$C16,'DADOS BRUTOS'!CX$3:CX$500)))</f>
        <v/>
      </c>
      <c r="FY16" s="122">
        <f>IF(OR(FY$4="",$B16=""),0,SUMIF('DADOS BRUTOS'!$A$3:$A$500,$B16,'DADOS BRUTOS'!CY$3:CY$500)+IF($C16="",0,SUMIF('DADOS BRUTOS'!$A$3:$A$500,$C16,'DADOS BRUTOS'!CY$3:CY$500)))</f>
        <v/>
      </c>
      <c r="FZ16" s="122">
        <f>IF(OR(FZ$4="",$B16=""),0,SUMIF('DADOS BRUTOS'!$A$3:$A$500,$B16,'DADOS BRUTOS'!CZ$3:CZ$500)+IF($C16="",0,SUMIF('DADOS BRUTOS'!$A$3:$A$500,$C16,'DADOS BRUTOS'!CZ$3:CZ$500)))</f>
        <v/>
      </c>
      <c r="GA16" s="122">
        <f>IF(OR(GA$4="",$B16=""),0,SUMIF('DADOS BRUTOS'!$A$3:$A$500,$B16,'DADOS BRUTOS'!DA$3:DA$500)+IF($C16="",0,SUMIF('DADOS BRUTOS'!$A$3:$A$500,$C16,'DADOS BRUTOS'!DA$3:DA$500)))</f>
        <v/>
      </c>
      <c r="GB16" s="122">
        <f>IF(OR(GB$4="",$B16=""),0,SUMIF('DADOS BRUTOS'!$A$3:$A$500,$B16,'DADOS BRUTOS'!DB$3:DB$500)+IF($C16="",0,SUMIF('DADOS BRUTOS'!$A$3:$A$500,$C16,'DADOS BRUTOS'!DB$3:DB$500)))</f>
        <v/>
      </c>
      <c r="GC16" s="122">
        <f>IF(OR(GC$4="",$B16=""),0,SUMIF('DADOS BRUTOS'!$A$3:$A$500,$B16,'DADOS BRUTOS'!DC$3:DC$500)+IF($C16="",0,SUMIF('DADOS BRUTOS'!$A$3:$A$500,$C16,'DADOS BRUTOS'!DC$3:DC$500)))</f>
        <v/>
      </c>
      <c r="GD16" s="122">
        <f>IF(OR(GD$4="",$B16=""),0,SUMIF('DADOS BRUTOS'!$A$3:$A$500,$B16,'DADOS BRUTOS'!DD$3:DD$500)+IF($C16="",0,SUMIF('DADOS BRUTOS'!$A$3:$A$500,$C16,'DADOS BRUTOS'!DD$3:DD$500)))</f>
        <v/>
      </c>
      <c r="GE16" s="122">
        <f>IF(OR(GE$4="",$B16=""),0,SUMIF('DADOS BRUTOS'!$A$3:$A$500,$B16,'DADOS BRUTOS'!DE$3:DE$500)+IF($C16="",0,SUMIF('DADOS BRUTOS'!$A$3:$A$500,$C16,'DADOS BRUTOS'!DE$3:DE$500)))</f>
        <v/>
      </c>
      <c r="GF16" s="122">
        <f>IF(OR(GF$4="",$B16=""),0,SUMIF('DADOS BRUTOS'!$A$3:$A$500,$B16,'DADOS BRUTOS'!DF$3:DF$500)+IF($C16="",0,SUMIF('DADOS BRUTOS'!$A$3:$A$500,$C16,'DADOS BRUTOS'!DF$3:DF$500)))</f>
        <v/>
      </c>
      <c r="GG16" s="122">
        <f>IF(OR(GG$4="",$B16=""),0,SUMIF('DADOS BRUTOS'!$A$3:$A$500,$B16,'DADOS BRUTOS'!DG$3:DG$500)+IF($C16="",0,SUMIF('DADOS BRUTOS'!$A$3:$A$500,$C16,'DADOS BRUTOS'!DG$3:DG$500)))</f>
        <v/>
      </c>
      <c r="GH16" s="122">
        <f>IF(OR(GH$4="",$B16=""),0,SUMIF('DADOS BRUTOS'!$A$3:$A$500,$B16,'DADOS BRUTOS'!DH$3:DH$500)+IF($C16="",0,SUMIF('DADOS BRUTOS'!$A$3:$A$500,$C16,'DADOS BRUTOS'!DH$3:DH$500)))</f>
        <v/>
      </c>
      <c r="GI16" s="122">
        <f>IF(OR(GI$4="",$B16=""),0,SUMIF('DADOS BRUTOS'!$A$3:$A$500,$B16,'DADOS BRUTOS'!DI$3:DI$500)+IF($C16="",0,SUMIF('DADOS BRUTOS'!$A$3:$A$500,$C16,'DADOS BRUTOS'!DI$3:DI$500)))</f>
        <v/>
      </c>
      <c r="GJ16" s="122">
        <f>IF(OR(GJ$4="",$B16=""),0,SUMIF('DADOS BRUTOS'!$A$3:$A$500,$B16,'DADOS BRUTOS'!DJ$3:DJ$500)+IF($C16="",0,SUMIF('DADOS BRUTOS'!$A$3:$A$500,$C16,'DADOS BRUTOS'!DJ$3:DJ$500)))</f>
        <v/>
      </c>
      <c r="GK16" s="122">
        <f>IF(OR(GK$4="",$B16=""),0,SUMIF('DADOS BRUTOS'!$A$3:$A$500,$B16,'DADOS BRUTOS'!DK$3:DK$500)+IF($C16="",0,SUMIF('DADOS BRUTOS'!$A$3:$A$500,$C16,'DADOS BRUTOS'!DK$3:DK$500)))</f>
        <v/>
      </c>
      <c r="GL16" s="122">
        <f>IF(OR(GL$4="",$B16=""),0,SUMIF('DADOS BRUTOS'!$A$3:$A$500,$B16,'DADOS BRUTOS'!DL$3:DL$500)+IF($C16="",0,SUMIF('DADOS BRUTOS'!$A$3:$A$500,$C16,'DADOS BRUTOS'!DL$3:DL$500)))</f>
        <v/>
      </c>
      <c r="GM16" s="122">
        <f>IF(OR(GM$4="",$B16=""),0,SUMIF('DADOS BRUTOS'!$A$3:$A$500,$B16,'DADOS BRUTOS'!DM$3:DM$500)+IF($C16="",0,SUMIF('DADOS BRUTOS'!$A$3:$A$500,$C16,'DADOS BRUTOS'!DM$3:DM$500)))</f>
        <v/>
      </c>
      <c r="GN16" s="122">
        <f>IF(OR(GN$4="",$B16=""),0,SUMIF('DADOS BRUTOS'!$A$3:$A$500,$B16,'DADOS BRUTOS'!DN$3:DN$500)+IF($C16="",0,SUMIF('DADOS BRUTOS'!$A$3:$A$500,$C16,'DADOS BRUTOS'!DN$3:DN$500)))</f>
        <v/>
      </c>
      <c r="GO16" s="122">
        <f>IF(OR(GO$4="",$B16=""),0,SUMIF('DADOS BRUTOS'!$A$3:$A$500,$B16,'DADOS BRUTOS'!DO$3:DO$500)+IF($C16="",0,SUMIF('DADOS BRUTOS'!$A$3:$A$500,$C16,'DADOS BRUTOS'!DO$3:DO$500)))</f>
        <v/>
      </c>
      <c r="GP16" s="122">
        <f>IF(OR(GP$4="",$B16=""),0,SUMIF('DADOS BRUTOS'!$A$3:$A$500,$B16,'DADOS BRUTOS'!DP$3:DP$500)+IF($C16="",0,SUMIF('DADOS BRUTOS'!$A$3:$A$500,$C16,'DADOS BRUTOS'!DP$3:DP$500)))</f>
        <v/>
      </c>
      <c r="GQ16" s="122">
        <f>IF(OR(GQ$4="",$B16=""),0,SUMIF('DADOS BRUTOS'!$A$3:$A$500,$B16,'DADOS BRUTOS'!DQ$3:DQ$500)+IF($C16="",0,SUMIF('DADOS BRUTOS'!$A$3:$A$500,$C16,'DADOS BRUTOS'!DQ$3:DQ$500)))</f>
        <v/>
      </c>
      <c r="GR16" s="122">
        <f>IF(OR(GR$4="",$B16=""),0,SUMIF('DADOS BRUTOS'!$A$3:$A$500,$B16,'DADOS BRUTOS'!DR$3:DR$500)+IF($C16="",0,SUMIF('DADOS BRUTOS'!$A$3:$A$500,$C16,'DADOS BRUTOS'!DR$3:DR$500)))</f>
        <v/>
      </c>
      <c r="GS16" s="122">
        <f>IF(OR(GS$4="",$B16=""),0,SUMIF('DADOS BRUTOS'!$A$3:$A$500,$B16,'DADOS BRUTOS'!DS$3:DS$500)+IF($C16="",0,SUMIF('DADOS BRUTOS'!$A$3:$A$500,$C16,'DADOS BRUTOS'!DS$3:DS$500)))</f>
        <v/>
      </c>
      <c r="GT16" s="122">
        <f>IF(OR(GT$4="",$B16=""),0,SUMIF('DADOS BRUTOS'!$A$3:$A$500,$B16,'DADOS BRUTOS'!DT$3:DT$500)+IF($C16="",0,SUMIF('DADOS BRUTOS'!$A$3:$A$500,$C16,'DADOS BRUTOS'!DT$3:DT$500)))</f>
        <v/>
      </c>
      <c r="GU16" s="122">
        <f>IF(OR(GU$4="",$B16=""),0,SUMIF('DADOS BRUTOS'!$A$3:$A$500,$B16,'DADOS BRUTOS'!DU$3:DU$500)+IF($C16="",0,SUMIF('DADOS BRUTOS'!$A$3:$A$500,$C16,'DADOS BRUTOS'!DU$3:DU$500)))</f>
        <v/>
      </c>
      <c r="GV16" s="122">
        <f>IF(OR(GV$4="",$B16=""),0,SUMIF('DADOS BRUTOS'!$A$3:$A$500,$B16,'DADOS BRUTOS'!DV$3:DV$500)+IF($C16="",0,SUMIF('DADOS BRUTOS'!$A$3:$A$500,$C16,'DADOS BRUTOS'!DV$3:DV$500)))</f>
        <v/>
      </c>
      <c r="GW16" s="122">
        <f>IF(OR(GW$4="",$B16=""),0,SUMIF('DADOS BRUTOS'!$A$3:$A$500,$B16,'DADOS BRUTOS'!DW$3:DW$500)+IF($C16="",0,SUMIF('DADOS BRUTOS'!$A$3:$A$500,$C16,'DADOS BRUTOS'!DW$3:DW$500)))</f>
        <v/>
      </c>
      <c r="GX16" s="122">
        <f>IF(OR(GX$4="",$B16=""),0,SUMIF('DADOS BRUTOS'!$A$3:$A$500,$B16,'DADOS BRUTOS'!DX$3:DX$500)+IF($C16="",0,SUMIF('DADOS BRUTOS'!$A$3:$A$500,$C16,'DADOS BRUTOS'!DX$3:DX$500)))</f>
        <v/>
      </c>
      <c r="GY16" s="122">
        <f>IF(OR(GY$4="",$B16=""),0,SUMIF('DADOS BRUTOS'!$A$3:$A$500,$B16,'DADOS BRUTOS'!DY$3:DY$500)+IF($C16="",0,SUMIF('DADOS BRUTOS'!$A$3:$A$500,$C16,'DADOS BRUTOS'!DY$3:DY$500)))</f>
        <v/>
      </c>
      <c r="GZ16" s="122">
        <f>IF(OR(GZ$4="",$B16=""),0,SUMIF('DADOS BRUTOS'!$A$3:$A$500,$B16,'DADOS BRUTOS'!DZ$3:DZ$500)+IF($C16="",0,SUMIF('DADOS BRUTOS'!$A$3:$A$500,$C16,'DADOS BRUTOS'!DZ$3:DZ$500)))</f>
        <v/>
      </c>
      <c r="HA16" s="122">
        <f>IF(OR(HA$4="",$B16=""),0,SUMIF('DADOS BRUTOS'!$A$3:$A$500,$B16,'DADOS BRUTOS'!EA$3:EA$500)+IF($C16="",0,SUMIF('DADOS BRUTOS'!$A$3:$A$500,$C16,'DADOS BRUTOS'!EA$3:EA$500)))</f>
        <v/>
      </c>
      <c r="HB16" s="122">
        <f>IF(OR(HB$4="",$B16=""),0,SUMIF('DADOS BRUTOS'!$A$3:$A$500,$B16,'DADOS BRUTOS'!EB$3:EB$500)+IF($C16="",0,SUMIF('DADOS BRUTOS'!$A$3:$A$500,$C16,'DADOS BRUTOS'!EB$3:EB$500)))</f>
        <v/>
      </c>
      <c r="HC16" s="122">
        <f>IF(OR(HC$4="",$B16=""),0,SUMIF('DADOS BRUTOS'!$A$3:$A$500,$B16,'DADOS BRUTOS'!EC$3:EC$500)+IF($C16="",0,SUMIF('DADOS BRUTOS'!$A$3:$A$500,$C16,'DADOS BRUTOS'!EC$3:EC$500)))</f>
        <v/>
      </c>
      <c r="HD16" s="122">
        <f>IF(OR(HD$4="",$B16=""),0,SUMIF('DADOS BRUTOS'!$A$3:$A$500,$B16,'DADOS BRUTOS'!ED$3:ED$500)+IF($C16="",0,SUMIF('DADOS BRUTOS'!$A$3:$A$500,$C16,'DADOS BRUTOS'!ED$3:ED$500)))</f>
        <v/>
      </c>
      <c r="HE16" s="122">
        <f>IF(OR(HE$4="",$B16=""),0,SUMIF('DADOS BRUTOS'!$A$3:$A$500,$B16,'DADOS BRUTOS'!EE$3:EE$500)+IF($C16="",0,SUMIF('DADOS BRUTOS'!$A$3:$A$500,$C16,'DADOS BRUTOS'!EE$3:EE$500)))</f>
        <v/>
      </c>
      <c r="HF16" s="122">
        <f>IF(OR(HF$4="",$B16=""),0,SUMIF('DADOS BRUTOS'!$A$3:$A$500,$B16,'DADOS BRUTOS'!EF$3:EF$500)+IF($C16="",0,SUMIF('DADOS BRUTOS'!$A$3:$A$500,$C16,'DADOS BRUTOS'!EF$3:EF$500)))</f>
        <v/>
      </c>
      <c r="HG16" s="122">
        <f>IF(OR(HG$4="",$B16=""),0,SUMIF('DADOS BRUTOS'!$A$3:$A$500,$B16,'DADOS BRUTOS'!EG$3:EG$500)+IF($C16="",0,SUMIF('DADOS BRUTOS'!$A$3:$A$500,$C16,'DADOS BRUTOS'!EG$3:EG$500)))</f>
        <v/>
      </c>
      <c r="HH16" s="122">
        <f>IF(OR(HH$4="",$B16=""),0,SUMIF('DADOS BRUTOS'!$A$3:$A$500,$B16,'DADOS BRUTOS'!EH$3:EH$500)+IF($C16="",0,SUMIF('DADOS BRUTOS'!$A$3:$A$500,$C16,'DADOS BRUTOS'!EH$3:EH$500)))</f>
        <v/>
      </c>
      <c r="HI16" s="122">
        <f>IF(OR(HI$4="",$B16=""),0,SUMIF('DADOS BRUTOS'!$A$3:$A$500,$B16,'DADOS BRUTOS'!EI$3:EI$500)+IF($C16="",0,SUMIF('DADOS BRUTOS'!$A$3:$A$500,$C16,'DADOS BRUTOS'!EI$3:EI$500)))</f>
        <v/>
      </c>
      <c r="HJ16" s="122">
        <f>IF(OR(HJ$4="",$B16=""),0,SUMIF('DADOS BRUTOS'!$A$3:$A$500,$B16,'DADOS BRUTOS'!EJ$3:EJ$500)+IF($C16="",0,SUMIF('DADOS BRUTOS'!$A$3:$A$500,$C16,'DADOS BRUTOS'!EJ$3:EJ$500)))</f>
        <v/>
      </c>
      <c r="HK16" s="122">
        <f>IF(OR(HK$4="",$B16=""),0,SUMIF('DADOS BRUTOS'!$A$3:$A$500,$B16,'DADOS BRUTOS'!EK$3:EK$500)+IF($C16="",0,SUMIF('DADOS BRUTOS'!$A$3:$A$500,$C16,'DADOS BRUTOS'!EK$3:EK$500)))</f>
        <v/>
      </c>
      <c r="HL16" s="122">
        <f>IF(OR(HL$4="",$B16=""),0,SUMIF('DADOS BRUTOS'!$A$3:$A$500,$B16,'DADOS BRUTOS'!EL$3:EL$500)+IF($C16="",0,SUMIF('DADOS BRUTOS'!$A$3:$A$500,$C16,'DADOS BRUTOS'!EL$3:EL$500)))</f>
        <v/>
      </c>
      <c r="HM16" s="122">
        <f>IF(OR(HM$4="",$B16=""),0,SUMIF('DADOS BRUTOS'!$A$3:$A$500,$B16,'DADOS BRUTOS'!EM$3:EM$500)+IF($C16="",0,SUMIF('DADOS BRUTOS'!$A$3:$A$500,$C16,'DADOS BRUTOS'!EM$3:EM$500)))</f>
        <v/>
      </c>
      <c r="HN16" s="122">
        <f>IF(OR(HN$4="",$B16=""),0,SUMIF('DADOS BRUTOS'!$A$3:$A$500,$B16,'DADOS BRUTOS'!EN$3:EN$500)+IF($C16="",0,SUMIF('DADOS BRUTOS'!$A$3:$A$500,$C16,'DADOS BRUTOS'!EN$3:EN$500)))</f>
        <v/>
      </c>
      <c r="HO16" s="122">
        <f>IF(OR(HO$4="",$B16=""),0,SUMIF('DADOS BRUTOS'!$A$3:$A$500,$B16,'DADOS BRUTOS'!EO$3:EO$500)+IF($C16="",0,SUMIF('DADOS BRUTOS'!$A$3:$A$500,$C16,'DADOS BRUTOS'!EO$3:EO$500)))</f>
        <v/>
      </c>
      <c r="HP16" s="122">
        <f>IF(OR(HP$4="",$B16=""),0,SUMIF('DADOS BRUTOS'!$A$3:$A$500,$B16,'DADOS BRUTOS'!EP$3:EP$500)+IF($C16="",0,SUMIF('DADOS BRUTOS'!$A$3:$A$500,$C16,'DADOS BRUTOS'!EP$3:EP$500)))</f>
        <v/>
      </c>
      <c r="HQ16" s="122">
        <f>IF(OR(HQ$4="",$B16=""),0,SUMIF('DADOS BRUTOS'!$A$3:$A$500,$B16,'DADOS BRUTOS'!EQ$3:EQ$500)+IF($C16="",0,SUMIF('DADOS BRUTOS'!$A$3:$A$500,$C16,'DADOS BRUTOS'!EQ$3:EQ$500)))</f>
        <v/>
      </c>
      <c r="HR16" s="122">
        <f>IF(OR(HR$4="",$B16=""),0,SUMIF('DADOS BRUTOS'!$A$3:$A$500,$B16,'DADOS BRUTOS'!ER$3:ER$500)+IF($C16="",0,SUMIF('DADOS BRUTOS'!$A$3:$A$500,$C16,'DADOS BRUTOS'!ER$3:ER$500)))</f>
        <v/>
      </c>
      <c r="HS16" s="122">
        <f>IF(OR(HS$4="",$B16=""),0,SUMIF('DADOS BRUTOS'!$A$3:$A$500,$B16,'DADOS BRUTOS'!ES$3:ES$500)+IF($C16="",0,SUMIF('DADOS BRUTOS'!$A$3:$A$500,$C16,'DADOS BRUTOS'!ES$3:ES$500)))</f>
        <v/>
      </c>
      <c r="HT16" s="122">
        <f>IF(OR(HT$4="",$B16=""),0,SUMIF('DADOS BRUTOS'!$A$3:$A$500,$B16,'DADOS BRUTOS'!ET$3:ET$500)+IF($C16="",0,SUMIF('DADOS BRUTOS'!$A$3:$A$500,$C16,'DADOS BRUTOS'!ET$3:ET$500)))</f>
        <v/>
      </c>
      <c r="HU16" s="122">
        <f>IF(OR(HU$4="",$B16=""),0,SUMIF('DADOS BRUTOS'!$A$3:$A$500,$B16,'DADOS BRUTOS'!EU$3:EU$500)+IF($C16="",0,SUMIF('DADOS BRUTOS'!$A$3:$A$500,$C16,'DADOS BRUTOS'!EU$3:EU$500)))</f>
        <v/>
      </c>
      <c r="HV16" s="122">
        <f>IF(OR(HV$4="",$B16=""),0,SUMIF('DADOS BRUTOS'!$A$3:$A$500,$B16,'DADOS BRUTOS'!EV$3:EV$500)+IF($C16="",0,SUMIF('DADOS BRUTOS'!$A$3:$A$500,$C16,'DADOS BRUTOS'!EV$3:EV$500)))</f>
        <v/>
      </c>
      <c r="HW16" s="122">
        <f>IF(OR(HW$4="",$B16=""),0,SUMIF('DADOS BRUTOS'!$A$3:$A$500,$B16,'DADOS BRUTOS'!EW$3:EW$500)+IF($C16="",0,SUMIF('DADOS BRUTOS'!$A$3:$A$500,$C16,'DADOS BRUTOS'!EW$3:EW$500)))</f>
        <v/>
      </c>
      <c r="HX16" s="122">
        <f>IF(OR(HX$4="",$B16=""),0,SUMIF('DADOS BRUTOS'!$A$3:$A$500,$B16,'DADOS BRUTOS'!EX$3:EX$500)+IF($C16="",0,SUMIF('DADOS BRUTOS'!$A$3:$A$500,$C16,'DADOS BRUTOS'!EX$3:EX$500)))</f>
        <v/>
      </c>
      <c r="HY16" s="122">
        <f>IF(OR(HY$4="",$B16=""),0,SUMIF('DADOS BRUTOS'!$A$3:$A$500,$B16,'DADOS BRUTOS'!EY$3:EY$500)+IF($C16="",0,SUMIF('DADOS BRUTOS'!$A$3:$A$500,$C16,'DADOS BRUTOS'!EY$3:EY$500)))</f>
        <v/>
      </c>
      <c r="HZ16" s="122">
        <f>IF(OR(HZ$4="",$B16=""),0,SUMIF('DADOS BRUTOS'!$A$3:$A$500,$B16,'DADOS BRUTOS'!EZ$3:EZ$500)+IF($C16="",0,SUMIF('DADOS BRUTOS'!$A$3:$A$500,$C16,'DADOS BRUTOS'!EZ$3:EZ$500)))</f>
        <v/>
      </c>
      <c r="IA16" s="122">
        <f>IF(OR(IA$4="",$B16=""),0,SUMIF('DADOS BRUTOS'!$A$3:$A$500,$B16,'DADOS BRUTOS'!FA$3:FA$500)+IF($C16="",0,SUMIF('DADOS BRUTOS'!$A$3:$A$500,$C16,'DADOS BRUTOS'!FA$3:FA$500)))</f>
        <v/>
      </c>
      <c r="IB16" s="122">
        <f>IF(OR(IB$4="",$B16=""),0,SUMIF('DADOS BRUTOS'!$A$3:$A$500,$B16,'DADOS BRUTOS'!FB$3:FB$500)+IF($C16="",0,SUMIF('DADOS BRUTOS'!$A$3:$A$500,$C16,'DADOS BRUTOS'!FB$3:FB$500)))</f>
        <v/>
      </c>
      <c r="IC16" s="122">
        <f>IF(OR(IC$4="",$B16=""),0,SUMIF('DADOS BRUTOS'!$A$3:$A$500,$B16,'DADOS BRUTOS'!FC$3:FC$500)+IF($C16="",0,SUMIF('DADOS BRUTOS'!$A$3:$A$500,$C16,'DADOS BRUTOS'!FC$3:FC$500)))</f>
        <v/>
      </c>
      <c r="ID16" s="122">
        <f>IF(OR(ID$4="",$B16=""),0,SUMIF('DADOS BRUTOS'!$A$3:$A$500,$B16,'DADOS BRUTOS'!FD$3:FD$500)+IF($C16="",0,SUMIF('DADOS BRUTOS'!$A$3:$A$500,$C16,'DADOS BRUTOS'!FD$3:FD$500)))</f>
        <v/>
      </c>
      <c r="IE16" s="122">
        <f>IF(OR(IE$4="",$B16=""),0,SUMIF('DADOS BRUTOS'!$A$3:$A$500,$B16,'DADOS BRUTOS'!FE$3:FE$500)+IF($C16="",0,SUMIF('DADOS BRUTOS'!$A$3:$A$500,$C16,'DADOS BRUTOS'!FE$3:FE$500)))</f>
        <v/>
      </c>
      <c r="IF16" s="122">
        <f>IF(OR(IF$4="",$B16=""),0,SUMIF('DADOS BRUTOS'!$A$3:$A$500,$B16,'DADOS BRUTOS'!FF$3:FF$500)+IF($C16="",0,SUMIF('DADOS BRUTOS'!$A$3:$A$500,$C16,'DADOS BRUTOS'!FF$3:FF$500)))</f>
        <v/>
      </c>
      <c r="IG16" s="122">
        <f>IF(OR(IG$4="",$B16=""),0,SUMIF('DADOS BRUTOS'!$A$3:$A$500,$B16,'DADOS BRUTOS'!FG$3:FG$500)+IF($C16="",0,SUMIF('DADOS BRUTOS'!$A$3:$A$500,$C16,'DADOS BRUTOS'!FG$3:FG$500)))</f>
        <v/>
      </c>
      <c r="IH16" s="122">
        <f>IF(OR(IH$4="",$B16=""),0,SUMIF('DADOS BRUTOS'!$A$3:$A$500,$B16,'DADOS BRUTOS'!FH$3:FH$500)+IF($C16="",0,SUMIF('DADOS BRUTOS'!$A$3:$A$500,$C16,'DADOS BRUTOS'!FH$3:FH$500)))</f>
        <v/>
      </c>
      <c r="II16" s="122">
        <f>IF(OR(II$4="",$B16=""),0,SUMIF('DADOS BRUTOS'!$A$3:$A$500,$B16,'DADOS BRUTOS'!FI$3:FI$500)+IF($C16="",0,SUMIF('DADOS BRUTOS'!$A$3:$A$500,$C16,'DADOS BRUTOS'!FI$3:FI$500)))</f>
        <v/>
      </c>
      <c r="IJ16" s="122">
        <f>IF(OR(IJ$4="",$B16=""),0,SUMIF('DADOS BRUTOS'!$A$3:$A$500,$B16,'DADOS BRUTOS'!FJ$3:FJ$500)+IF($C16="",0,SUMIF('DADOS BRUTOS'!$A$3:$A$500,$C16,'DADOS BRUTOS'!FJ$3:FJ$500)))</f>
        <v/>
      </c>
      <c r="IK16" s="122">
        <f>IF(OR(IK$4="",$B16=""),0,SUMIF('DADOS BRUTOS'!$A$3:$A$500,$B16,'DADOS BRUTOS'!FK$3:FK$500)+IF($C16="",0,SUMIF('DADOS BRUTOS'!$A$3:$A$500,$C16,'DADOS BRUTOS'!FK$3:FK$500)))</f>
        <v/>
      </c>
      <c r="IL16" s="122">
        <f>IF(OR(IL$4="",$B16=""),0,SUMIF('DADOS BRUTOS'!$A$3:$A$500,$B16,'DADOS BRUTOS'!FL$3:FL$500)+IF($C16="",0,SUMIF('DADOS BRUTOS'!$A$3:$A$500,$C16,'DADOS BRUTOS'!FL$3:FL$500)))</f>
        <v/>
      </c>
      <c r="IM16" s="122">
        <f>IF(OR(IM$4="",$B16=""),0,SUMIF('DADOS BRUTOS'!$A$3:$A$500,$B16,'DADOS BRUTOS'!FM$3:FM$500)+IF($C16="",0,SUMIF('DADOS BRUTOS'!$A$3:$A$500,$C16,'DADOS BRUTOS'!FM$3:FM$500)))</f>
        <v/>
      </c>
      <c r="IN16" s="122">
        <f>IF(OR(IN$4="",$B16=""),0,SUMIF('DADOS BRUTOS'!$A$3:$A$500,$B16,'DADOS BRUTOS'!FN$3:FN$500)+IF($C16="",0,SUMIF('DADOS BRUTOS'!$A$3:$A$500,$C16,'DADOS BRUTOS'!FN$3:FN$500)))</f>
        <v/>
      </c>
      <c r="IO16" s="122">
        <f>IF(OR(IO$4="",$B16=""),0,SUMIF('DADOS BRUTOS'!$A$3:$A$500,$B16,'DADOS BRUTOS'!FO$3:FO$500)+IF($C16="",0,SUMIF('DADOS BRUTOS'!$A$3:$A$500,$C16,'DADOS BRUTOS'!FO$3:FO$500)))</f>
        <v/>
      </c>
      <c r="IP16" s="122">
        <f>IF(OR(IP$4="",$B16=""),0,SUMIF('DADOS BRUTOS'!$A$3:$A$500,$B16,'DADOS BRUTOS'!FP$3:FP$500)+IF($C16="",0,SUMIF('DADOS BRUTOS'!$A$3:$A$500,$C16,'DADOS BRUTOS'!FP$3:FP$500)))</f>
        <v/>
      </c>
      <c r="IQ16" s="122">
        <f>IF(OR(IQ$4="",$B16=""),0,SUMIF('DADOS BRUTOS'!$A$3:$A$500,$B16,'DADOS BRUTOS'!FQ$3:FQ$500)+IF($C16="",0,SUMIF('DADOS BRUTOS'!$A$3:$A$500,$C16,'DADOS BRUTOS'!FQ$3:FQ$500)))</f>
        <v/>
      </c>
      <c r="IR16" s="122">
        <f>IF(OR(IR$4="",$B16=""),0,SUMIF('DADOS BRUTOS'!$A$3:$A$500,$B16,'DADOS BRUTOS'!FR$3:FR$500)+IF($C16="",0,SUMIF('DADOS BRUTOS'!$A$3:$A$500,$C16,'DADOS BRUTOS'!FR$3:FR$500)))</f>
        <v/>
      </c>
      <c r="IS16" s="122">
        <f>IF(OR(IS$4="",$B16=""),0,SUMIF('DADOS BRUTOS'!$A$3:$A$500,$B16,'DADOS BRUTOS'!FS$3:FS$500)+IF($C16="",0,SUMIF('DADOS BRUTOS'!$A$3:$A$500,$C16,'DADOS BRUTOS'!FS$3:FS$500)))</f>
        <v/>
      </c>
      <c r="IT16" s="122">
        <f>IF(OR(IT$4="",$B16=""),0,SUMIF('DADOS BRUTOS'!$A$3:$A$500,$B16,'DADOS BRUTOS'!FT$3:FT$500)+IF($C16="",0,SUMIF('DADOS BRUTOS'!$A$3:$A$500,$C16,'DADOS BRUTOS'!FT$3:FT$500)))</f>
        <v/>
      </c>
      <c r="IU16" s="122">
        <f>IF(OR(IU$4="",$B16=""),0,SUMIF('DADOS BRUTOS'!$A$3:$A$500,$B16,'DADOS BRUTOS'!FU$3:FU$500)+IF($C16="",0,SUMIF('DADOS BRUTOS'!$A$3:$A$500,$C16,'DADOS BRUTOS'!FU$3:FU$500)))</f>
        <v/>
      </c>
      <c r="IV16" s="122">
        <f>IF(OR(IV$4="",$B16=""),0,SUMIF('DADOS BRUTOS'!$A$3:$A$500,$B16,'DADOS BRUTOS'!FV$3:FV$500)+IF($C16="",0,SUMIF('DADOS BRUTOS'!$A$3:$A$500,$C16,'DADOS BRUTOS'!FV$3:FV$500)))</f>
        <v/>
      </c>
      <c r="IW16" s="122">
        <f>IF(OR(IW$4="",$B16=""),0,SUMIF('DADOS BRUTOS'!$A$3:$A$500,$B16,'DADOS BRUTOS'!FW$3:FW$500)+IF($C16="",0,SUMIF('DADOS BRUTOS'!$A$3:$A$500,$C16,'DADOS BRUTOS'!FW$3:FW$500)))</f>
        <v/>
      </c>
      <c r="IX16" s="122">
        <f>IF(OR(IX$4="",$B16=""),0,SUMIF('DADOS BRUTOS'!$A$3:$A$500,$B16,'DADOS BRUTOS'!FX$3:FX$500)+IF($C16="",0,SUMIF('DADOS BRUTOS'!$A$3:$A$500,$C16,'DADOS BRUTOS'!FX$3:FX$500)))</f>
        <v/>
      </c>
      <c r="IY16" s="122">
        <f>IF(OR(IY$4="",$B16=""),0,SUMIF('DADOS BRUTOS'!$A$3:$A$500,$B16,'DADOS BRUTOS'!FY$3:FY$500)+IF($C16="",0,SUMIF('DADOS BRUTOS'!$A$3:$A$500,$C16,'DADOS BRUTOS'!FY$3:FY$500)))</f>
        <v/>
      </c>
      <c r="IZ16" s="122">
        <f>IF(OR(IZ$4="",$B16=""),0,SUMIF('DADOS BRUTOS'!$A$3:$A$500,$B16,'DADOS BRUTOS'!FZ$3:FZ$500)+IF($C16="",0,SUMIF('DADOS BRUTOS'!$A$3:$A$500,$C16,'DADOS BRUTOS'!FZ$3:FZ$500)))</f>
        <v/>
      </c>
      <c r="JA16" s="122">
        <f>IF(OR(JA$4="",$B16=""),0,SUMIF('DADOS BRUTOS'!$A$3:$A$500,$B16,'DADOS BRUTOS'!GA$3:GA$500)+IF($C16="",0,SUMIF('DADOS BRUTOS'!$A$3:$A$500,$C16,'DADOS BRUTOS'!GA$3:GA$500)))</f>
        <v/>
      </c>
      <c r="JB16" s="122">
        <f>IF(OR(JB$4="",$B16=""),0,SUMIF('DADOS BRUTOS'!$A$3:$A$500,$B16,'DADOS BRUTOS'!GB$3:GB$500)+IF($C16="",0,SUMIF('DADOS BRUTOS'!$A$3:$A$500,$C16,'DADOS BRUTOS'!GB$3:GB$500)))</f>
        <v/>
      </c>
      <c r="JC16" s="122">
        <f>IF(OR(JC$4="",$B16=""),0,SUMIF('DADOS BRUTOS'!$A$3:$A$500,$B16,'DADOS BRUTOS'!GC$3:GC$500)+IF($C16="",0,SUMIF('DADOS BRUTOS'!$A$3:$A$500,$C16,'DADOS BRUTOS'!GC$3:GC$500)))</f>
        <v/>
      </c>
      <c r="JD16" s="122">
        <f>IF(OR(JD$4="",$B16=""),0,SUMIF('DADOS BRUTOS'!$A$3:$A$500,$B16,'DADOS BRUTOS'!GD$3:GD$500)+IF($C16="",0,SUMIF('DADOS BRUTOS'!$A$3:$A$500,$C16,'DADOS BRUTOS'!GD$3:GD$500)))</f>
        <v/>
      </c>
      <c r="JE16" s="122">
        <f>IF(OR(JE$4="",$B16=""),0,SUMIF('DADOS BRUTOS'!$A$3:$A$500,$B16,'DADOS BRUTOS'!GE$3:GE$500)+IF($C16="",0,SUMIF('DADOS BRUTOS'!$A$3:$A$500,$C16,'DADOS BRUTOS'!GE$3:GE$500)))</f>
        <v/>
      </c>
      <c r="JF16" s="122">
        <f>IF(OR(JF$4="",$B16=""),0,SUMIF('DADOS BRUTOS'!$A$3:$A$500,$B16,'DADOS BRUTOS'!GF$3:GF$500)+IF($C16="",0,SUMIF('DADOS BRUTOS'!$A$3:$A$500,$C16,'DADOS BRUTOS'!GF$3:GF$500)))</f>
        <v/>
      </c>
      <c r="JG16" s="122">
        <f>IF(OR(JG$4="",$B16=""),0,SUMIF('DADOS BRUTOS'!$A$3:$A$500,$B16,'DADOS BRUTOS'!GG$3:GG$500)+IF($C16="",0,SUMIF('DADOS BRUTOS'!$A$3:$A$500,$C16,'DADOS BRUTOS'!GG$3:GG$500)))</f>
        <v/>
      </c>
      <c r="JH16" s="122">
        <f>IF(OR(JH$4="",$B16=""),0,SUMIF('DADOS BRUTOS'!$A$3:$A$500,$B16,'DADOS BRUTOS'!GH$3:GH$500)+IF($C16="",0,SUMIF('DADOS BRUTOS'!$A$3:$A$500,$C16,'DADOS BRUTOS'!GH$3:GH$500)))</f>
        <v/>
      </c>
      <c r="JI16" s="122">
        <f>IF(OR(JI$4="",$B16=""),0,SUMIF('DADOS BRUTOS'!$A$3:$A$500,$B16,'DADOS BRUTOS'!GI$3:GI$500)+IF($C16="",0,SUMIF('DADOS BRUTOS'!$A$3:$A$500,$C16,'DADOS BRUTOS'!GI$3:GI$500)))</f>
        <v/>
      </c>
      <c r="JJ16" s="122">
        <f>IF(OR(JJ$4="",$B16=""),0,SUMIF('DADOS BRUTOS'!$A$3:$A$500,$B16,'DADOS BRUTOS'!GJ$3:GJ$500)+IF($C16="",0,SUMIF('DADOS BRUTOS'!$A$3:$A$500,$C16,'DADOS BRUTOS'!GJ$3:GJ$500)))</f>
        <v/>
      </c>
      <c r="JK16" s="122">
        <f>IF(OR(JK$4="",$B16=""),0,SUMIF('DADOS BRUTOS'!$A$3:$A$500,$B16,'DADOS BRUTOS'!GK$3:GK$500)+IF($C16="",0,SUMIF('DADOS BRUTOS'!$A$3:$A$500,$C16,'DADOS BRUTOS'!GK$3:GK$500)))</f>
        <v/>
      </c>
      <c r="JL16" s="122">
        <f>IF(OR(JL$4="",$B16=""),0,SUMIF('DADOS BRUTOS'!$A$3:$A$500,$B16,'DADOS BRUTOS'!GL$3:GL$500)+IF($C16="",0,SUMIF('DADOS BRUTOS'!$A$3:$A$500,$C16,'DADOS BRUTOS'!GL$3:GL$500)))</f>
        <v/>
      </c>
      <c r="JM16" s="122">
        <f>IF(OR(JM$4="",$B16=""),0,SUMIF('DADOS BRUTOS'!$A$3:$A$500,$B16,'DADOS BRUTOS'!GM$3:GM$500)+IF($C16="",0,SUMIF('DADOS BRUTOS'!$A$3:$A$500,$C16,'DADOS BRUTOS'!GM$3:GM$500)))</f>
        <v/>
      </c>
      <c r="JN16" s="122">
        <f>IF(OR(JN$4="",$B16=""),0,SUMIF('DADOS BRUTOS'!$A$3:$A$500,$B16,'DADOS BRUTOS'!GN$3:GN$500)+IF($C16="",0,SUMIF('DADOS BRUTOS'!$A$3:$A$500,$C16,'DADOS BRUTOS'!GN$3:GN$500)))</f>
        <v/>
      </c>
      <c r="JO16" s="122">
        <f>IF(OR(JO$4="",$B16=""),0,SUMIF('DADOS BRUTOS'!$A$3:$A$500,$B16,'DADOS BRUTOS'!GO$3:GO$500)+IF($C16="",0,SUMIF('DADOS BRUTOS'!$A$3:$A$500,$C16,'DADOS BRUTOS'!GO$3:GO$500)))</f>
        <v/>
      </c>
      <c r="JP16" s="122">
        <f>IF(OR(JP$4="",$B16=""),0,SUMIF('DADOS BRUTOS'!$A$3:$A$500,$B16,'DADOS BRUTOS'!GP$3:GP$500)+IF($C16="",0,SUMIF('DADOS BRUTOS'!$A$3:$A$500,$C16,'DADOS BRUTOS'!GP$3:GP$500)))</f>
        <v/>
      </c>
      <c r="JQ16" s="122">
        <f>IF(OR(JQ$4="",$B16=""),0,SUMIF('DADOS BRUTOS'!$A$3:$A$500,$B16,'DADOS BRUTOS'!GQ$3:GQ$500)+IF($C16="",0,SUMIF('DADOS BRUTOS'!$A$3:$A$500,$C16,'DADOS BRUTOS'!GQ$3:GQ$500)))</f>
        <v/>
      </c>
      <c r="JR16" s="122">
        <f>IF(OR(JR$4="",$B16=""),0,SUMIF('DADOS BRUTOS'!$A$3:$A$500,$B16,'DADOS BRUTOS'!GR$3:GR$500)+IF($C16="",0,SUMIF('DADOS BRUTOS'!$A$3:$A$500,$C16,'DADOS BRUTOS'!GR$3:GR$500)))</f>
        <v/>
      </c>
      <c r="JS16" s="122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2">
        <f>IF(OR(CB$4="",$B17=""),0,SUMIF('DADOS BRUTOS'!$A$3:$A$500,$B17,'DADOS BRUTOS'!B$3:B$500)+IF($C17="",0,SUMIF('DADOS BRUTOS'!$A$3:$A$500,$C17,'DADOS BRUTOS'!B$3:B$500)))</f>
        <v/>
      </c>
      <c r="CC17" s="122">
        <f>IF(OR(CC$4="",$B17=""),0,SUMIF('DADOS BRUTOS'!$A$3:$A$500,$B17,'DADOS BRUTOS'!C$3:C$500)+IF($C17="",0,SUMIF('DADOS BRUTOS'!$A$3:$A$500,$C17,'DADOS BRUTOS'!C$3:C$500)))</f>
        <v/>
      </c>
      <c r="CD17" s="122">
        <f>IF(OR(CD$4="",$B17=""),0,SUMIF('DADOS BRUTOS'!$A$3:$A$500,$B17,'DADOS BRUTOS'!D$3:D$500)+IF($C17="",0,SUMIF('DADOS BRUTOS'!$A$3:$A$500,$C17,'DADOS BRUTOS'!D$3:D$500)))</f>
        <v/>
      </c>
      <c r="CE17" s="122">
        <f>IF(OR(CE$4="",$B17=""),0,SUMIF('DADOS BRUTOS'!$A$3:$A$500,$B17,'DADOS BRUTOS'!E$3:E$500)+IF($C17="",0,SUMIF('DADOS BRUTOS'!$A$3:$A$500,$C17,'DADOS BRUTOS'!E$3:E$500)))</f>
        <v/>
      </c>
      <c r="CF17" s="122">
        <f>IF(OR(CF$4="",$B17=""),0,SUMIF('DADOS BRUTOS'!$A$3:$A$500,$B17,'DADOS BRUTOS'!F$3:F$500)+IF($C17="",0,SUMIF('DADOS BRUTOS'!$A$3:$A$500,$C17,'DADOS BRUTOS'!F$3:F$500)))</f>
        <v/>
      </c>
      <c r="CG17" s="122">
        <f>IF(OR(CG$4="",$B17=""),0,SUMIF('DADOS BRUTOS'!$A$3:$A$500,$B17,'DADOS BRUTOS'!G$3:G$500)+IF($C17="",0,SUMIF('DADOS BRUTOS'!$A$3:$A$500,$C17,'DADOS BRUTOS'!G$3:G$500)))</f>
        <v/>
      </c>
      <c r="CH17" s="122">
        <f>IF(OR(CH$4="",$B17=""),0,SUMIF('DADOS BRUTOS'!$A$3:$A$500,$B17,'DADOS BRUTOS'!H$3:H$500)+IF($C17="",0,SUMIF('DADOS BRUTOS'!$A$3:$A$500,$C17,'DADOS BRUTOS'!H$3:H$500)))</f>
        <v/>
      </c>
      <c r="CI17" s="122">
        <f>IF(OR(CI$4="",$B17=""),0,SUMIF('DADOS BRUTOS'!$A$3:$A$500,$B17,'DADOS BRUTOS'!I$3:I$500)+IF($C17="",0,SUMIF('DADOS BRUTOS'!$A$3:$A$500,$C17,'DADOS BRUTOS'!I$3:I$500)))</f>
        <v/>
      </c>
      <c r="CJ17" s="122">
        <f>IF(OR(CJ$4="",$B17=""),0,SUMIF('DADOS BRUTOS'!$A$3:$A$500,$B17,'DADOS BRUTOS'!J$3:J$500)+IF($C17="",0,SUMIF('DADOS BRUTOS'!$A$3:$A$500,$C17,'DADOS BRUTOS'!J$3:J$500)))</f>
        <v/>
      </c>
      <c r="CK17" s="122">
        <f>IF(OR(CK$4="",$B17=""),0,SUMIF('DADOS BRUTOS'!$A$3:$A$500,$B17,'DADOS BRUTOS'!K$3:K$500)+IF($C17="",0,SUMIF('DADOS BRUTOS'!$A$3:$A$500,$C17,'DADOS BRUTOS'!K$3:K$500)))</f>
        <v/>
      </c>
      <c r="CL17" s="122">
        <f>IF(OR(CL$4="",$B17=""),0,SUMIF('DADOS BRUTOS'!$A$3:$A$500,$B17,'DADOS BRUTOS'!L$3:L$500)+IF($C17="",0,SUMIF('DADOS BRUTOS'!$A$3:$A$500,$C17,'DADOS BRUTOS'!L$3:L$500)))</f>
        <v/>
      </c>
      <c r="CM17" s="122">
        <f>IF(OR(CM$4="",$B17=""),0,SUMIF('DADOS BRUTOS'!$A$3:$A$500,$B17,'DADOS BRUTOS'!M$3:M$500)+IF($C17="",0,SUMIF('DADOS BRUTOS'!$A$3:$A$500,$C17,'DADOS BRUTOS'!M$3:M$500)))</f>
        <v/>
      </c>
      <c r="CN17" s="122">
        <f>IF(OR(CN$4="",$B17=""),0,SUMIF('DADOS BRUTOS'!$A$3:$A$500,$B17,'DADOS BRUTOS'!N$3:N$500)+IF($C17="",0,SUMIF('DADOS BRUTOS'!$A$3:$A$500,$C17,'DADOS BRUTOS'!N$3:N$500)))</f>
        <v/>
      </c>
      <c r="CO17" s="122">
        <f>IF(OR(CO$4="",$B17=""),0,SUMIF('DADOS BRUTOS'!$A$3:$A$500,$B17,'DADOS BRUTOS'!O$3:O$500)+IF($C17="",0,SUMIF('DADOS BRUTOS'!$A$3:$A$500,$C17,'DADOS BRUTOS'!O$3:O$500)))</f>
        <v/>
      </c>
      <c r="CP17" s="122">
        <f>IF(OR(CP$4="",$B17=""),0,SUMIF('DADOS BRUTOS'!$A$3:$A$500,$B17,'DADOS BRUTOS'!P$3:P$500)+IF($C17="",0,SUMIF('DADOS BRUTOS'!$A$3:$A$500,$C17,'DADOS BRUTOS'!P$3:P$500)))</f>
        <v/>
      </c>
      <c r="CQ17" s="122">
        <f>IF(OR(CQ$4="",$B17=""),0,SUMIF('DADOS BRUTOS'!$A$3:$A$500,$B17,'DADOS BRUTOS'!Q$3:Q$500)+IF($C17="",0,SUMIF('DADOS BRUTOS'!$A$3:$A$500,$C17,'DADOS BRUTOS'!Q$3:Q$500)))</f>
        <v/>
      </c>
      <c r="CR17" s="122">
        <f>IF(OR(CR$4="",$B17=""),0,SUMIF('DADOS BRUTOS'!$A$3:$A$500,$B17,'DADOS BRUTOS'!R$3:R$500)+IF($C17="",0,SUMIF('DADOS BRUTOS'!$A$3:$A$500,$C17,'DADOS BRUTOS'!R$3:R$500)))</f>
        <v/>
      </c>
      <c r="CS17" s="122">
        <f>IF(OR(CS$4="",$B17=""),0,SUMIF('DADOS BRUTOS'!$A$3:$A$500,$B17,'DADOS BRUTOS'!S$3:S$500)+IF($C17="",0,SUMIF('DADOS BRUTOS'!$A$3:$A$500,$C17,'DADOS BRUTOS'!S$3:S$500)))</f>
        <v/>
      </c>
      <c r="CT17" s="122">
        <f>IF(OR(CT$4="",$B17=""),0,SUMIF('DADOS BRUTOS'!$A$3:$A$500,$B17,'DADOS BRUTOS'!T$3:T$500)+IF($C17="",0,SUMIF('DADOS BRUTOS'!$A$3:$A$500,$C17,'DADOS BRUTOS'!T$3:T$500)))</f>
        <v/>
      </c>
      <c r="CU17" s="122">
        <f>IF(OR(CU$4="",$B17=""),0,SUMIF('DADOS BRUTOS'!$A$3:$A$500,$B17,'DADOS BRUTOS'!U$3:U$500)+IF($C17="",0,SUMIF('DADOS BRUTOS'!$A$3:$A$500,$C17,'DADOS BRUTOS'!U$3:U$500)))</f>
        <v/>
      </c>
      <c r="CV17" s="122">
        <f>IF(OR(CV$4="",$B17=""),0,SUMIF('DADOS BRUTOS'!$A$3:$A$500,$B17,'DADOS BRUTOS'!V$3:V$500)+IF($C17="",0,SUMIF('DADOS BRUTOS'!$A$3:$A$500,$C17,'DADOS BRUTOS'!V$3:V$500)))</f>
        <v/>
      </c>
      <c r="CW17" s="122">
        <f>IF(OR(CW$4="",$B17=""),0,SUMIF('DADOS BRUTOS'!$A$3:$A$500,$B17,'DADOS BRUTOS'!W$3:W$500)+IF($C17="",0,SUMIF('DADOS BRUTOS'!$A$3:$A$500,$C17,'DADOS BRUTOS'!W$3:W$500)))</f>
        <v/>
      </c>
      <c r="CX17" s="122">
        <f>IF(OR(CX$4="",$B17=""),0,SUMIF('DADOS BRUTOS'!$A$3:$A$500,$B17,'DADOS BRUTOS'!X$3:X$500)+IF($C17="",0,SUMIF('DADOS BRUTOS'!$A$3:$A$500,$C17,'DADOS BRUTOS'!X$3:X$500)))</f>
        <v/>
      </c>
      <c r="CY17" s="122">
        <f>IF(OR(CY$4="",$B17=""),0,SUMIF('DADOS BRUTOS'!$A$3:$A$500,$B17,'DADOS BRUTOS'!Y$3:Y$500)+IF($C17="",0,SUMIF('DADOS BRUTOS'!$A$3:$A$500,$C17,'DADOS BRUTOS'!Y$3:Y$500)))</f>
        <v/>
      </c>
      <c r="CZ17" s="122">
        <f>IF(OR(CZ$4="",$B17=""),0,SUMIF('DADOS BRUTOS'!$A$3:$A$500,$B17,'DADOS BRUTOS'!Z$3:Z$500)+IF($C17="",0,SUMIF('DADOS BRUTOS'!$A$3:$A$500,$C17,'DADOS BRUTOS'!Z$3:Z$500)))</f>
        <v/>
      </c>
      <c r="DA17" s="122">
        <f>IF(OR(DA$4="",$B17=""),0,SUMIF('DADOS BRUTOS'!$A$3:$A$500,$B17,'DADOS BRUTOS'!AA$3:AA$500)+IF($C17="",0,SUMIF('DADOS BRUTOS'!$A$3:$A$500,$C17,'DADOS BRUTOS'!AA$3:AA$500)))</f>
        <v/>
      </c>
      <c r="DB17" s="122">
        <f>IF(OR(DB$4="",$B17=""),0,SUMIF('DADOS BRUTOS'!$A$3:$A$500,$B17,'DADOS BRUTOS'!AB$3:AB$500)+IF($C17="",0,SUMIF('DADOS BRUTOS'!$A$3:$A$500,$C17,'DADOS BRUTOS'!AB$3:AB$500)))</f>
        <v/>
      </c>
      <c r="DC17" s="122">
        <f>IF(OR(DC$4="",$B17=""),0,SUMIF('DADOS BRUTOS'!$A$3:$A$500,$B17,'DADOS BRUTOS'!AC$3:AC$500)+IF($C17="",0,SUMIF('DADOS BRUTOS'!$A$3:$A$500,$C17,'DADOS BRUTOS'!AC$3:AC$500)))</f>
        <v/>
      </c>
      <c r="DD17" s="122">
        <f>IF(OR(DD$4="",$B17=""),0,SUMIF('DADOS BRUTOS'!$A$3:$A$500,$B17,'DADOS BRUTOS'!AD$3:AD$500)+IF($C17="",0,SUMIF('DADOS BRUTOS'!$A$3:$A$500,$C17,'DADOS BRUTOS'!AD$3:AD$500)))</f>
        <v/>
      </c>
      <c r="DE17" s="122">
        <f>IF(OR(DE$4="",$B17=""),0,SUMIF('DADOS BRUTOS'!$A$3:$A$500,$B17,'DADOS BRUTOS'!AE$3:AE$500)+IF($C17="",0,SUMIF('DADOS BRUTOS'!$A$3:$A$500,$C17,'DADOS BRUTOS'!AE$3:AE$500)))</f>
        <v/>
      </c>
      <c r="DF17" s="122">
        <f>IF(OR(DF$4="",$B17=""),0,SUMIF('DADOS BRUTOS'!$A$3:$A$500,$B17,'DADOS BRUTOS'!AF$3:AF$500)+IF($C17="",0,SUMIF('DADOS BRUTOS'!$A$3:$A$500,$C17,'DADOS BRUTOS'!AF$3:AF$500)))</f>
        <v/>
      </c>
      <c r="DG17" s="122">
        <f>IF(OR(DG$4="",$B17=""),0,SUMIF('DADOS BRUTOS'!$A$3:$A$500,$B17,'DADOS BRUTOS'!AG$3:AG$500)+IF($C17="",0,SUMIF('DADOS BRUTOS'!$A$3:$A$500,$C17,'DADOS BRUTOS'!AG$3:AG$500)))</f>
        <v/>
      </c>
      <c r="DH17" s="122">
        <f>IF(OR(DH$4="",$B17=""),0,SUMIF('DADOS BRUTOS'!$A$3:$A$500,$B17,'DADOS BRUTOS'!AH$3:AH$500)+IF($C17="",0,SUMIF('DADOS BRUTOS'!$A$3:$A$500,$C17,'DADOS BRUTOS'!AH$3:AH$500)))</f>
        <v/>
      </c>
      <c r="DI17" s="122">
        <f>IF(OR(DI$4="",$B17=""),0,SUMIF('DADOS BRUTOS'!$A$3:$A$500,$B17,'DADOS BRUTOS'!AI$3:AI$500)+IF($C17="",0,SUMIF('DADOS BRUTOS'!$A$3:$A$500,$C17,'DADOS BRUTOS'!AI$3:AI$500)))</f>
        <v/>
      </c>
      <c r="DJ17" s="122">
        <f>IF(OR(DJ$4="",$B17=""),0,SUMIF('DADOS BRUTOS'!$A$3:$A$500,$B17,'DADOS BRUTOS'!AJ$3:AJ$500)+IF($C17="",0,SUMIF('DADOS BRUTOS'!$A$3:$A$500,$C17,'DADOS BRUTOS'!AJ$3:AJ$500)))</f>
        <v/>
      </c>
      <c r="DK17" s="122">
        <f>IF(OR(DK$4="",$B17=""),0,SUMIF('DADOS BRUTOS'!$A$3:$A$500,$B17,'DADOS BRUTOS'!AK$3:AK$500)+IF($C17="",0,SUMIF('DADOS BRUTOS'!$A$3:$A$500,$C17,'DADOS BRUTOS'!AK$3:AK$500)))</f>
        <v/>
      </c>
      <c r="DL17" s="122">
        <f>IF(OR(DL$4="",$B17=""),0,SUMIF('DADOS BRUTOS'!$A$3:$A$500,$B17,'DADOS BRUTOS'!AL$3:AL$500)+IF($C17="",0,SUMIF('DADOS BRUTOS'!$A$3:$A$500,$C17,'DADOS BRUTOS'!AL$3:AL$500)))</f>
        <v/>
      </c>
      <c r="DM17" s="122">
        <f>IF(OR(DM$4="",$B17=""),0,SUMIF('DADOS BRUTOS'!$A$3:$A$500,$B17,'DADOS BRUTOS'!AM$3:AM$500)+IF($C17="",0,SUMIF('DADOS BRUTOS'!$A$3:$A$500,$C17,'DADOS BRUTOS'!AM$3:AM$500)))</f>
        <v/>
      </c>
      <c r="DN17" s="122">
        <f>IF(OR(DN$4="",$B17=""),0,SUMIF('DADOS BRUTOS'!$A$3:$A$500,$B17,'DADOS BRUTOS'!AN$3:AN$500)+IF($C17="",0,SUMIF('DADOS BRUTOS'!$A$3:$A$500,$C17,'DADOS BRUTOS'!AN$3:AN$500)))</f>
        <v/>
      </c>
      <c r="DO17" s="122">
        <f>IF(OR(DO$4="",$B17=""),0,SUMIF('DADOS BRUTOS'!$A$3:$A$500,$B17,'DADOS BRUTOS'!AO$3:AO$500)+IF($C17="",0,SUMIF('DADOS BRUTOS'!$A$3:$A$500,$C17,'DADOS BRUTOS'!AO$3:AO$500)))</f>
        <v/>
      </c>
      <c r="DP17" s="122">
        <f>IF(OR(DP$4="",$B17=""),0,SUMIF('DADOS BRUTOS'!$A$3:$A$500,$B17,'DADOS BRUTOS'!AP$3:AP$500)+IF($C17="",0,SUMIF('DADOS BRUTOS'!$A$3:$A$500,$C17,'DADOS BRUTOS'!AP$3:AP$500)))</f>
        <v/>
      </c>
      <c r="DQ17" s="122">
        <f>IF(OR(DQ$4="",$B17=""),0,SUMIF('DADOS BRUTOS'!$A$3:$A$500,$B17,'DADOS BRUTOS'!AQ$3:AQ$500)+IF($C17="",0,SUMIF('DADOS BRUTOS'!$A$3:$A$500,$C17,'DADOS BRUTOS'!AQ$3:AQ$500)))</f>
        <v/>
      </c>
      <c r="DR17" s="122">
        <f>IF(OR(DR$4="",$B17=""),0,SUMIF('DADOS BRUTOS'!$A$3:$A$500,$B17,'DADOS BRUTOS'!AR$3:AR$500)+IF($C17="",0,SUMIF('DADOS BRUTOS'!$A$3:$A$500,$C17,'DADOS BRUTOS'!AR$3:AR$500)))</f>
        <v/>
      </c>
      <c r="DS17" s="122">
        <f>IF(OR(DS$4="",$B17=""),0,SUMIF('DADOS BRUTOS'!$A$3:$A$500,$B17,'DADOS BRUTOS'!AS$3:AS$500)+IF($C17="",0,SUMIF('DADOS BRUTOS'!$A$3:$A$500,$C17,'DADOS BRUTOS'!AS$3:AS$500)))</f>
        <v/>
      </c>
      <c r="DT17" s="122">
        <f>IF(OR(DT$4="",$B17=""),0,SUMIF('DADOS BRUTOS'!$A$3:$A$500,$B17,'DADOS BRUTOS'!AT$3:AT$500)+IF($C17="",0,SUMIF('DADOS BRUTOS'!$A$3:$A$500,$C17,'DADOS BRUTOS'!AT$3:AT$500)))</f>
        <v/>
      </c>
      <c r="DU17" s="122">
        <f>IF(OR(DU$4="",$B17=""),0,SUMIF('DADOS BRUTOS'!$A$3:$A$500,$B17,'DADOS BRUTOS'!AU$3:AU$500)+IF($C17="",0,SUMIF('DADOS BRUTOS'!$A$3:$A$500,$C17,'DADOS BRUTOS'!AU$3:AU$500)))</f>
        <v/>
      </c>
      <c r="DV17" s="122">
        <f>IF(OR(DV$4="",$B17=""),0,SUMIF('DADOS BRUTOS'!$A$3:$A$500,$B17,'DADOS BRUTOS'!AV$3:AV$500)+IF($C17="",0,SUMIF('DADOS BRUTOS'!$A$3:$A$500,$C17,'DADOS BRUTOS'!AV$3:AV$500)))</f>
        <v/>
      </c>
      <c r="DW17" s="122">
        <f>IF(OR(DW$4="",$B17=""),0,SUMIF('DADOS BRUTOS'!$A$3:$A$500,$B17,'DADOS BRUTOS'!AW$3:AW$500)+IF($C17="",0,SUMIF('DADOS BRUTOS'!$A$3:$A$500,$C17,'DADOS BRUTOS'!AW$3:AW$500)))</f>
        <v/>
      </c>
      <c r="DX17" s="122">
        <f>IF(OR(DX$4="",$B17=""),0,SUMIF('DADOS BRUTOS'!$A$3:$A$500,$B17,'DADOS BRUTOS'!AX$3:AX$500)+IF($C17="",0,SUMIF('DADOS BRUTOS'!$A$3:$A$500,$C17,'DADOS BRUTOS'!AX$3:AX$500)))</f>
        <v/>
      </c>
      <c r="DY17" s="122">
        <f>IF(OR(DY$4="",$B17=""),0,SUMIF('DADOS BRUTOS'!$A$3:$A$500,$B17,'DADOS BRUTOS'!AY$3:AY$500)+IF($C17="",0,SUMIF('DADOS BRUTOS'!$A$3:$A$500,$C17,'DADOS BRUTOS'!AY$3:AY$500)))</f>
        <v/>
      </c>
      <c r="DZ17" s="122">
        <f>IF(OR(DZ$4="",$B17=""),0,SUMIF('DADOS BRUTOS'!$A$3:$A$500,$B17,'DADOS BRUTOS'!AZ$3:AZ$500)+IF($C17="",0,SUMIF('DADOS BRUTOS'!$A$3:$A$500,$C17,'DADOS BRUTOS'!AZ$3:AZ$500)))</f>
        <v/>
      </c>
      <c r="EA17" s="122">
        <f>IF(OR(EA$4="",$B17=""),0,SUMIF('DADOS BRUTOS'!$A$3:$A$500,$B17,'DADOS BRUTOS'!BA$3:BA$500)+IF($C17="",0,SUMIF('DADOS BRUTOS'!$A$3:$A$500,$C17,'DADOS BRUTOS'!BA$3:BA$500)))</f>
        <v/>
      </c>
      <c r="EB17" s="122">
        <f>IF(OR(EB$4="",$B17=""),0,SUMIF('DADOS BRUTOS'!$A$3:$A$500,$B17,'DADOS BRUTOS'!BB$3:BB$500)+IF($C17="",0,SUMIF('DADOS BRUTOS'!$A$3:$A$500,$C17,'DADOS BRUTOS'!BB$3:BB$500)))</f>
        <v/>
      </c>
      <c r="EC17" s="122">
        <f>IF(OR(EC$4="",$B17=""),0,SUMIF('DADOS BRUTOS'!$A$3:$A$500,$B17,'DADOS BRUTOS'!BC$3:BC$500)+IF($C17="",0,SUMIF('DADOS BRUTOS'!$A$3:$A$500,$C17,'DADOS BRUTOS'!BC$3:BC$500)))</f>
        <v/>
      </c>
      <c r="ED17" s="122">
        <f>IF(OR(ED$4="",$B17=""),0,SUMIF('DADOS BRUTOS'!$A$3:$A$500,$B17,'DADOS BRUTOS'!BD$3:BD$500)+IF($C17="",0,SUMIF('DADOS BRUTOS'!$A$3:$A$500,$C17,'DADOS BRUTOS'!BD$3:BD$500)))</f>
        <v/>
      </c>
      <c r="EE17" s="122">
        <f>IF(OR(EE$4="",$B17=""),0,SUMIF('DADOS BRUTOS'!$A$3:$A$500,$B17,'DADOS BRUTOS'!BE$3:BE$500)+IF($C17="",0,SUMIF('DADOS BRUTOS'!$A$3:$A$500,$C17,'DADOS BRUTOS'!BE$3:BE$500)))</f>
        <v/>
      </c>
      <c r="EF17" s="122">
        <f>IF(OR(EF$4="",$B17=""),0,SUMIF('DADOS BRUTOS'!$A$3:$A$500,$B17,'DADOS BRUTOS'!BF$3:BF$500)+IF($C17="",0,SUMIF('DADOS BRUTOS'!$A$3:$A$500,$C17,'DADOS BRUTOS'!BF$3:BF$500)))</f>
        <v/>
      </c>
      <c r="EG17" s="122">
        <f>IF(OR(EG$4="",$B17=""),0,SUMIF('DADOS BRUTOS'!$A$3:$A$500,$B17,'DADOS BRUTOS'!BG$3:BG$500)+IF($C17="",0,SUMIF('DADOS BRUTOS'!$A$3:$A$500,$C17,'DADOS BRUTOS'!BG$3:BG$500)))</f>
        <v/>
      </c>
      <c r="EH17" s="122">
        <f>IF(OR(EH$4="",$B17=""),0,SUMIF('DADOS BRUTOS'!$A$3:$A$500,$B17,'DADOS BRUTOS'!BH$3:BH$500)+IF($C17="",0,SUMIF('DADOS BRUTOS'!$A$3:$A$500,$C17,'DADOS BRUTOS'!BH$3:BH$500)))</f>
        <v/>
      </c>
      <c r="EI17" s="122">
        <f>IF(OR(EI$4="",$B17=""),0,SUMIF('DADOS BRUTOS'!$A$3:$A$500,$B17,'DADOS BRUTOS'!BI$3:BI$500)+IF($C17="",0,SUMIF('DADOS BRUTOS'!$A$3:$A$500,$C17,'DADOS BRUTOS'!BI$3:BI$500)))</f>
        <v/>
      </c>
      <c r="EJ17" s="122">
        <f>IF(OR(EJ$4="",$B17=""),0,SUMIF('DADOS BRUTOS'!$A$3:$A$500,$B17,'DADOS BRUTOS'!BJ$3:BJ$500)+IF($C17="",0,SUMIF('DADOS BRUTOS'!$A$3:$A$500,$C17,'DADOS BRUTOS'!BJ$3:BJ$500)))</f>
        <v/>
      </c>
      <c r="EK17" s="122">
        <f>IF(OR(EK$4="",$B17=""),0,SUMIF('DADOS BRUTOS'!$A$3:$A$500,$B17,'DADOS BRUTOS'!BK$3:BK$500)+IF($C17="",0,SUMIF('DADOS BRUTOS'!$A$3:$A$500,$C17,'DADOS BRUTOS'!BK$3:BK$500)))</f>
        <v/>
      </c>
      <c r="EL17" s="122">
        <f>IF(OR(EL$4="",$B17=""),0,SUMIF('DADOS BRUTOS'!$A$3:$A$500,$B17,'DADOS BRUTOS'!BL$3:BL$500)+IF($C17="",0,SUMIF('DADOS BRUTOS'!$A$3:$A$500,$C17,'DADOS BRUTOS'!BL$3:BL$500)))</f>
        <v/>
      </c>
      <c r="EM17" s="122">
        <f>IF(OR(EM$4="",$B17=""),0,SUMIF('DADOS BRUTOS'!$A$3:$A$500,$B17,'DADOS BRUTOS'!BM$3:BM$500)+IF($C17="",0,SUMIF('DADOS BRUTOS'!$A$3:$A$500,$C17,'DADOS BRUTOS'!BM$3:BM$500)))</f>
        <v/>
      </c>
      <c r="EN17" s="122">
        <f>IF(OR(EN$4="",$B17=""),0,SUMIF('DADOS BRUTOS'!$A$3:$A$500,$B17,'DADOS BRUTOS'!BN$3:BN$500)+IF($C17="",0,SUMIF('DADOS BRUTOS'!$A$3:$A$500,$C17,'DADOS BRUTOS'!BN$3:BN$500)))</f>
        <v/>
      </c>
      <c r="EO17" s="122">
        <f>IF(OR(EO$4="",$B17=""),0,SUMIF('DADOS BRUTOS'!$A$3:$A$500,$B17,'DADOS BRUTOS'!BO$3:BO$500)+IF($C17="",0,SUMIF('DADOS BRUTOS'!$A$3:$A$500,$C17,'DADOS BRUTOS'!BO$3:BO$500)))</f>
        <v/>
      </c>
      <c r="EP17" s="122">
        <f>IF(OR(EP$4="",$B17=""),0,SUMIF('DADOS BRUTOS'!$A$3:$A$500,$B17,'DADOS BRUTOS'!BP$3:BP$500)+IF($C17="",0,SUMIF('DADOS BRUTOS'!$A$3:$A$500,$C17,'DADOS BRUTOS'!BP$3:BP$500)))</f>
        <v/>
      </c>
      <c r="EQ17" s="122">
        <f>IF(OR(EQ$4="",$B17=""),0,SUMIF('DADOS BRUTOS'!$A$3:$A$500,$B17,'DADOS BRUTOS'!BQ$3:BQ$500)+IF($C17="",0,SUMIF('DADOS BRUTOS'!$A$3:$A$500,$C17,'DADOS BRUTOS'!BQ$3:BQ$500)))</f>
        <v/>
      </c>
      <c r="ER17" s="122">
        <f>IF(OR(ER$4="",$B17=""),0,SUMIF('DADOS BRUTOS'!$A$3:$A$500,$B17,'DADOS BRUTOS'!BR$3:BR$500)+IF($C17="",0,SUMIF('DADOS BRUTOS'!$A$3:$A$500,$C17,'DADOS BRUTOS'!BR$3:BR$500)))</f>
        <v/>
      </c>
      <c r="ES17" s="122">
        <f>IF(OR(ES$4="",$B17=""),0,SUMIF('DADOS BRUTOS'!$A$3:$A$500,$B17,'DADOS BRUTOS'!BS$3:BS$500)+IF($C17="",0,SUMIF('DADOS BRUTOS'!$A$3:$A$500,$C17,'DADOS BRUTOS'!BS$3:BS$500)))</f>
        <v/>
      </c>
      <c r="ET17" s="122">
        <f>IF(OR(ET$4="",$B17=""),0,SUMIF('DADOS BRUTOS'!$A$3:$A$500,$B17,'DADOS BRUTOS'!BT$3:BT$500)+IF($C17="",0,SUMIF('DADOS BRUTOS'!$A$3:$A$500,$C17,'DADOS BRUTOS'!BT$3:BT$500)))</f>
        <v/>
      </c>
      <c r="EU17" s="122">
        <f>IF(OR(EU$4="",$B17=""),0,SUMIF('DADOS BRUTOS'!$A$3:$A$500,$B17,'DADOS BRUTOS'!BU$3:BU$500)+IF($C17="",0,SUMIF('DADOS BRUTOS'!$A$3:$A$500,$C17,'DADOS BRUTOS'!BU$3:BU$500)))</f>
        <v/>
      </c>
      <c r="EV17" s="122">
        <f>IF(OR(EV$4="",$B17=""),0,SUMIF('DADOS BRUTOS'!$A$3:$A$500,$B17,'DADOS BRUTOS'!BV$3:BV$500)+IF($C17="",0,SUMIF('DADOS BRUTOS'!$A$3:$A$500,$C17,'DADOS BRUTOS'!BV$3:BV$500)))</f>
        <v/>
      </c>
      <c r="EW17" s="122">
        <f>IF(OR(EW$4="",$B17=""),0,SUMIF('DADOS BRUTOS'!$A$3:$A$500,$B17,'DADOS BRUTOS'!BW$3:BW$500)+IF($C17="",0,SUMIF('DADOS BRUTOS'!$A$3:$A$500,$C17,'DADOS BRUTOS'!BW$3:BW$500)))</f>
        <v/>
      </c>
      <c r="EX17" s="122">
        <f>IF(OR(EX$4="",$B17=""),0,SUMIF('DADOS BRUTOS'!$A$3:$A$500,$B17,'DADOS BRUTOS'!BX$3:BX$500)+IF($C17="",0,SUMIF('DADOS BRUTOS'!$A$3:$A$500,$C17,'DADOS BRUTOS'!BX$3:BX$500)))</f>
        <v/>
      </c>
      <c r="EY17" s="122">
        <f>IF(OR(EY$4="",$B17=""),0,SUMIF('DADOS BRUTOS'!$A$3:$A$500,$B17,'DADOS BRUTOS'!BY$3:BY$500)+IF($C17="",0,SUMIF('DADOS BRUTOS'!$A$3:$A$500,$C17,'DADOS BRUTOS'!BY$3:BY$500)))</f>
        <v/>
      </c>
      <c r="EZ17" s="122">
        <f>IF(OR(EZ$4="",$B17=""),0,SUMIF('DADOS BRUTOS'!$A$3:$A$500,$B17,'DADOS BRUTOS'!BZ$3:BZ$500)+IF($C17="",0,SUMIF('DADOS BRUTOS'!$A$3:$A$500,$C17,'DADOS BRUTOS'!BZ$3:BZ$500)))</f>
        <v/>
      </c>
      <c r="FA17" s="122">
        <f>IF(OR(FA$4="",$B17=""),0,SUMIF('DADOS BRUTOS'!$A$3:$A$500,$B17,'DADOS BRUTOS'!CA$3:CA$500)+IF($C17="",0,SUMIF('DADOS BRUTOS'!$A$3:$A$500,$C17,'DADOS BRUTOS'!CA$3:CA$500)))</f>
        <v/>
      </c>
      <c r="FB17" s="122">
        <f>IF(OR(FB$4="",$B17=""),0,SUMIF('DADOS BRUTOS'!$A$3:$A$500,$B17,'DADOS BRUTOS'!CB$3:CB$500)+IF($C17="",0,SUMIF('DADOS BRUTOS'!$A$3:$A$500,$C17,'DADOS BRUTOS'!CB$3:CB$500)))</f>
        <v/>
      </c>
      <c r="FC17" s="122">
        <f>IF(OR(FC$4="",$B17=""),0,SUMIF('DADOS BRUTOS'!$A$3:$A$500,$B17,'DADOS BRUTOS'!CC$3:CC$500)+IF($C17="",0,SUMIF('DADOS BRUTOS'!$A$3:$A$500,$C17,'DADOS BRUTOS'!CC$3:CC$500)))</f>
        <v/>
      </c>
      <c r="FD17" s="122">
        <f>IF(OR(FD$4="",$B17=""),0,SUMIF('DADOS BRUTOS'!$A$3:$A$500,$B17,'DADOS BRUTOS'!CD$3:CD$500)+IF($C17="",0,SUMIF('DADOS BRUTOS'!$A$3:$A$500,$C17,'DADOS BRUTOS'!CD$3:CD$500)))</f>
        <v/>
      </c>
      <c r="FE17" s="122">
        <f>IF(OR(FE$4="",$B17=""),0,SUMIF('DADOS BRUTOS'!$A$3:$A$500,$B17,'DADOS BRUTOS'!CE$3:CE$500)+IF($C17="",0,SUMIF('DADOS BRUTOS'!$A$3:$A$500,$C17,'DADOS BRUTOS'!CE$3:CE$500)))</f>
        <v/>
      </c>
      <c r="FF17" s="122">
        <f>IF(OR(FF$4="",$B17=""),0,SUMIF('DADOS BRUTOS'!$A$3:$A$500,$B17,'DADOS BRUTOS'!CF$3:CF$500)+IF($C17="",0,SUMIF('DADOS BRUTOS'!$A$3:$A$500,$C17,'DADOS BRUTOS'!CF$3:CF$500)))</f>
        <v/>
      </c>
      <c r="FG17" s="122">
        <f>IF(OR(FG$4="",$B17=""),0,SUMIF('DADOS BRUTOS'!$A$3:$A$500,$B17,'DADOS BRUTOS'!CG$3:CG$500)+IF($C17="",0,SUMIF('DADOS BRUTOS'!$A$3:$A$500,$C17,'DADOS BRUTOS'!CG$3:CG$500)))</f>
        <v/>
      </c>
      <c r="FH17" s="122">
        <f>IF(OR(FH$4="",$B17=""),0,SUMIF('DADOS BRUTOS'!$A$3:$A$500,$B17,'DADOS BRUTOS'!CH$3:CH$500)+IF($C17="",0,SUMIF('DADOS BRUTOS'!$A$3:$A$500,$C17,'DADOS BRUTOS'!CH$3:CH$500)))</f>
        <v/>
      </c>
      <c r="FI17" s="122">
        <f>IF(OR(FI$4="",$B17=""),0,SUMIF('DADOS BRUTOS'!$A$3:$A$500,$B17,'DADOS BRUTOS'!CI$3:CI$500)+IF($C17="",0,SUMIF('DADOS BRUTOS'!$A$3:$A$500,$C17,'DADOS BRUTOS'!CI$3:CI$500)))</f>
        <v/>
      </c>
      <c r="FJ17" s="122">
        <f>IF(OR(FJ$4="",$B17=""),0,SUMIF('DADOS BRUTOS'!$A$3:$A$500,$B17,'DADOS BRUTOS'!CJ$3:CJ$500)+IF($C17="",0,SUMIF('DADOS BRUTOS'!$A$3:$A$500,$C17,'DADOS BRUTOS'!CJ$3:CJ$500)))</f>
        <v/>
      </c>
      <c r="FK17" s="122">
        <f>IF(OR(FK$4="",$B17=""),0,SUMIF('DADOS BRUTOS'!$A$3:$A$500,$B17,'DADOS BRUTOS'!CK$3:CK$500)+IF($C17="",0,SUMIF('DADOS BRUTOS'!$A$3:$A$500,$C17,'DADOS BRUTOS'!CK$3:CK$500)))</f>
        <v/>
      </c>
      <c r="FL17" s="122">
        <f>IF(OR(FL$4="",$B17=""),0,SUMIF('DADOS BRUTOS'!$A$3:$A$500,$B17,'DADOS BRUTOS'!CL$3:CL$500)+IF($C17="",0,SUMIF('DADOS BRUTOS'!$A$3:$A$500,$C17,'DADOS BRUTOS'!CL$3:CL$500)))</f>
        <v/>
      </c>
      <c r="FM17" s="122">
        <f>IF(OR(FM$4="",$B17=""),0,SUMIF('DADOS BRUTOS'!$A$3:$A$500,$B17,'DADOS BRUTOS'!CM$3:CM$500)+IF($C17="",0,SUMIF('DADOS BRUTOS'!$A$3:$A$500,$C17,'DADOS BRUTOS'!CM$3:CM$500)))</f>
        <v/>
      </c>
      <c r="FN17" s="122">
        <f>IF(OR(FN$4="",$B17=""),0,SUMIF('DADOS BRUTOS'!$A$3:$A$500,$B17,'DADOS BRUTOS'!CN$3:CN$500)+IF($C17="",0,SUMIF('DADOS BRUTOS'!$A$3:$A$500,$C17,'DADOS BRUTOS'!CN$3:CN$500)))</f>
        <v/>
      </c>
      <c r="FO17" s="122">
        <f>IF(OR(FO$4="",$B17=""),0,SUMIF('DADOS BRUTOS'!$A$3:$A$500,$B17,'DADOS BRUTOS'!CO$3:CO$500)+IF($C17="",0,SUMIF('DADOS BRUTOS'!$A$3:$A$500,$C17,'DADOS BRUTOS'!CO$3:CO$500)))</f>
        <v/>
      </c>
      <c r="FP17" s="122">
        <f>IF(OR(FP$4="",$B17=""),0,SUMIF('DADOS BRUTOS'!$A$3:$A$500,$B17,'DADOS BRUTOS'!CP$3:CP$500)+IF($C17="",0,SUMIF('DADOS BRUTOS'!$A$3:$A$500,$C17,'DADOS BRUTOS'!CP$3:CP$500)))</f>
        <v/>
      </c>
      <c r="FQ17" s="122">
        <f>IF(OR(FQ$4="",$B17=""),0,SUMIF('DADOS BRUTOS'!$A$3:$A$500,$B17,'DADOS BRUTOS'!CQ$3:CQ$500)+IF($C17="",0,SUMIF('DADOS BRUTOS'!$A$3:$A$500,$C17,'DADOS BRUTOS'!CQ$3:CQ$500)))</f>
        <v/>
      </c>
      <c r="FR17" s="122">
        <f>IF(OR(FR$4="",$B17=""),0,SUMIF('DADOS BRUTOS'!$A$3:$A$500,$B17,'DADOS BRUTOS'!CR$3:CR$500)+IF($C17="",0,SUMIF('DADOS BRUTOS'!$A$3:$A$500,$C17,'DADOS BRUTOS'!CR$3:CR$500)))</f>
        <v/>
      </c>
      <c r="FS17" s="122">
        <f>IF(OR(FS$4="",$B17=""),0,SUMIF('DADOS BRUTOS'!$A$3:$A$500,$B17,'DADOS BRUTOS'!CS$3:CS$500)+IF($C17="",0,SUMIF('DADOS BRUTOS'!$A$3:$A$500,$C17,'DADOS BRUTOS'!CS$3:CS$500)))</f>
        <v/>
      </c>
      <c r="FT17" s="122">
        <f>IF(OR(FT$4="",$B17=""),0,SUMIF('DADOS BRUTOS'!$A$3:$A$500,$B17,'DADOS BRUTOS'!CT$3:CT$500)+IF($C17="",0,SUMIF('DADOS BRUTOS'!$A$3:$A$500,$C17,'DADOS BRUTOS'!CT$3:CT$500)))</f>
        <v/>
      </c>
      <c r="FU17" s="122">
        <f>IF(OR(FU$4="",$B17=""),0,SUMIF('DADOS BRUTOS'!$A$3:$A$500,$B17,'DADOS BRUTOS'!CU$3:CU$500)+IF($C17="",0,SUMIF('DADOS BRUTOS'!$A$3:$A$500,$C17,'DADOS BRUTOS'!CU$3:CU$500)))</f>
        <v/>
      </c>
      <c r="FV17" s="122">
        <f>IF(OR(FV$4="",$B17=""),0,SUMIF('DADOS BRUTOS'!$A$3:$A$500,$B17,'DADOS BRUTOS'!CV$3:CV$500)+IF($C17="",0,SUMIF('DADOS BRUTOS'!$A$3:$A$500,$C17,'DADOS BRUTOS'!CV$3:CV$500)))</f>
        <v/>
      </c>
      <c r="FW17" s="122">
        <f>IF(OR(FW$4="",$B17=""),0,SUMIF('DADOS BRUTOS'!$A$3:$A$500,$B17,'DADOS BRUTOS'!CW$3:CW$500)+IF($C17="",0,SUMIF('DADOS BRUTOS'!$A$3:$A$500,$C17,'DADOS BRUTOS'!CW$3:CW$500)))</f>
        <v/>
      </c>
      <c r="FX17" s="122">
        <f>IF(OR(FX$4="",$B17=""),0,SUMIF('DADOS BRUTOS'!$A$3:$A$500,$B17,'DADOS BRUTOS'!CX$3:CX$500)+IF($C17="",0,SUMIF('DADOS BRUTOS'!$A$3:$A$500,$C17,'DADOS BRUTOS'!CX$3:CX$500)))</f>
        <v/>
      </c>
      <c r="FY17" s="122">
        <f>IF(OR(FY$4="",$B17=""),0,SUMIF('DADOS BRUTOS'!$A$3:$A$500,$B17,'DADOS BRUTOS'!CY$3:CY$500)+IF($C17="",0,SUMIF('DADOS BRUTOS'!$A$3:$A$500,$C17,'DADOS BRUTOS'!CY$3:CY$500)))</f>
        <v/>
      </c>
      <c r="FZ17" s="122">
        <f>IF(OR(FZ$4="",$B17=""),0,SUMIF('DADOS BRUTOS'!$A$3:$A$500,$B17,'DADOS BRUTOS'!CZ$3:CZ$500)+IF($C17="",0,SUMIF('DADOS BRUTOS'!$A$3:$A$500,$C17,'DADOS BRUTOS'!CZ$3:CZ$500)))</f>
        <v/>
      </c>
      <c r="GA17" s="122">
        <f>IF(OR(GA$4="",$B17=""),0,SUMIF('DADOS BRUTOS'!$A$3:$A$500,$B17,'DADOS BRUTOS'!DA$3:DA$500)+IF($C17="",0,SUMIF('DADOS BRUTOS'!$A$3:$A$500,$C17,'DADOS BRUTOS'!DA$3:DA$500)))</f>
        <v/>
      </c>
      <c r="GB17" s="122">
        <f>IF(OR(GB$4="",$B17=""),0,SUMIF('DADOS BRUTOS'!$A$3:$A$500,$B17,'DADOS BRUTOS'!DB$3:DB$500)+IF($C17="",0,SUMIF('DADOS BRUTOS'!$A$3:$A$500,$C17,'DADOS BRUTOS'!DB$3:DB$500)))</f>
        <v/>
      </c>
      <c r="GC17" s="122">
        <f>IF(OR(GC$4="",$B17=""),0,SUMIF('DADOS BRUTOS'!$A$3:$A$500,$B17,'DADOS BRUTOS'!DC$3:DC$500)+IF($C17="",0,SUMIF('DADOS BRUTOS'!$A$3:$A$500,$C17,'DADOS BRUTOS'!DC$3:DC$500)))</f>
        <v/>
      </c>
      <c r="GD17" s="122">
        <f>IF(OR(GD$4="",$B17=""),0,SUMIF('DADOS BRUTOS'!$A$3:$A$500,$B17,'DADOS BRUTOS'!DD$3:DD$500)+IF($C17="",0,SUMIF('DADOS BRUTOS'!$A$3:$A$500,$C17,'DADOS BRUTOS'!DD$3:DD$500)))</f>
        <v/>
      </c>
      <c r="GE17" s="122">
        <f>IF(OR(GE$4="",$B17=""),0,SUMIF('DADOS BRUTOS'!$A$3:$A$500,$B17,'DADOS BRUTOS'!DE$3:DE$500)+IF($C17="",0,SUMIF('DADOS BRUTOS'!$A$3:$A$500,$C17,'DADOS BRUTOS'!DE$3:DE$500)))</f>
        <v/>
      </c>
      <c r="GF17" s="122">
        <f>IF(OR(GF$4="",$B17=""),0,SUMIF('DADOS BRUTOS'!$A$3:$A$500,$B17,'DADOS BRUTOS'!DF$3:DF$500)+IF($C17="",0,SUMIF('DADOS BRUTOS'!$A$3:$A$500,$C17,'DADOS BRUTOS'!DF$3:DF$500)))</f>
        <v/>
      </c>
      <c r="GG17" s="122">
        <f>IF(OR(GG$4="",$B17=""),0,SUMIF('DADOS BRUTOS'!$A$3:$A$500,$B17,'DADOS BRUTOS'!DG$3:DG$500)+IF($C17="",0,SUMIF('DADOS BRUTOS'!$A$3:$A$500,$C17,'DADOS BRUTOS'!DG$3:DG$500)))</f>
        <v/>
      </c>
      <c r="GH17" s="122">
        <f>IF(OR(GH$4="",$B17=""),0,SUMIF('DADOS BRUTOS'!$A$3:$A$500,$B17,'DADOS BRUTOS'!DH$3:DH$500)+IF($C17="",0,SUMIF('DADOS BRUTOS'!$A$3:$A$500,$C17,'DADOS BRUTOS'!DH$3:DH$500)))</f>
        <v/>
      </c>
      <c r="GI17" s="122">
        <f>IF(OR(GI$4="",$B17=""),0,SUMIF('DADOS BRUTOS'!$A$3:$A$500,$B17,'DADOS BRUTOS'!DI$3:DI$500)+IF($C17="",0,SUMIF('DADOS BRUTOS'!$A$3:$A$500,$C17,'DADOS BRUTOS'!DI$3:DI$500)))</f>
        <v/>
      </c>
      <c r="GJ17" s="122">
        <f>IF(OR(GJ$4="",$B17=""),0,SUMIF('DADOS BRUTOS'!$A$3:$A$500,$B17,'DADOS BRUTOS'!DJ$3:DJ$500)+IF($C17="",0,SUMIF('DADOS BRUTOS'!$A$3:$A$500,$C17,'DADOS BRUTOS'!DJ$3:DJ$500)))</f>
        <v/>
      </c>
      <c r="GK17" s="122">
        <f>IF(OR(GK$4="",$B17=""),0,SUMIF('DADOS BRUTOS'!$A$3:$A$500,$B17,'DADOS BRUTOS'!DK$3:DK$500)+IF($C17="",0,SUMIF('DADOS BRUTOS'!$A$3:$A$500,$C17,'DADOS BRUTOS'!DK$3:DK$500)))</f>
        <v/>
      </c>
      <c r="GL17" s="122">
        <f>IF(OR(GL$4="",$B17=""),0,SUMIF('DADOS BRUTOS'!$A$3:$A$500,$B17,'DADOS BRUTOS'!DL$3:DL$500)+IF($C17="",0,SUMIF('DADOS BRUTOS'!$A$3:$A$500,$C17,'DADOS BRUTOS'!DL$3:DL$500)))</f>
        <v/>
      </c>
      <c r="GM17" s="122">
        <f>IF(OR(GM$4="",$B17=""),0,SUMIF('DADOS BRUTOS'!$A$3:$A$500,$B17,'DADOS BRUTOS'!DM$3:DM$500)+IF($C17="",0,SUMIF('DADOS BRUTOS'!$A$3:$A$500,$C17,'DADOS BRUTOS'!DM$3:DM$500)))</f>
        <v/>
      </c>
      <c r="GN17" s="122">
        <f>IF(OR(GN$4="",$B17=""),0,SUMIF('DADOS BRUTOS'!$A$3:$A$500,$B17,'DADOS BRUTOS'!DN$3:DN$500)+IF($C17="",0,SUMIF('DADOS BRUTOS'!$A$3:$A$500,$C17,'DADOS BRUTOS'!DN$3:DN$500)))</f>
        <v/>
      </c>
      <c r="GO17" s="122">
        <f>IF(OR(GO$4="",$B17=""),0,SUMIF('DADOS BRUTOS'!$A$3:$A$500,$B17,'DADOS BRUTOS'!DO$3:DO$500)+IF($C17="",0,SUMIF('DADOS BRUTOS'!$A$3:$A$500,$C17,'DADOS BRUTOS'!DO$3:DO$500)))</f>
        <v/>
      </c>
      <c r="GP17" s="122">
        <f>IF(OR(GP$4="",$B17=""),0,SUMIF('DADOS BRUTOS'!$A$3:$A$500,$B17,'DADOS BRUTOS'!DP$3:DP$500)+IF($C17="",0,SUMIF('DADOS BRUTOS'!$A$3:$A$500,$C17,'DADOS BRUTOS'!DP$3:DP$500)))</f>
        <v/>
      </c>
      <c r="GQ17" s="122">
        <f>IF(OR(GQ$4="",$B17=""),0,SUMIF('DADOS BRUTOS'!$A$3:$A$500,$B17,'DADOS BRUTOS'!DQ$3:DQ$500)+IF($C17="",0,SUMIF('DADOS BRUTOS'!$A$3:$A$500,$C17,'DADOS BRUTOS'!DQ$3:DQ$500)))</f>
        <v/>
      </c>
      <c r="GR17" s="122">
        <f>IF(OR(GR$4="",$B17=""),0,SUMIF('DADOS BRUTOS'!$A$3:$A$500,$B17,'DADOS BRUTOS'!DR$3:DR$500)+IF($C17="",0,SUMIF('DADOS BRUTOS'!$A$3:$A$500,$C17,'DADOS BRUTOS'!DR$3:DR$500)))</f>
        <v/>
      </c>
      <c r="GS17" s="122">
        <f>IF(OR(GS$4="",$B17=""),0,SUMIF('DADOS BRUTOS'!$A$3:$A$500,$B17,'DADOS BRUTOS'!DS$3:DS$500)+IF($C17="",0,SUMIF('DADOS BRUTOS'!$A$3:$A$500,$C17,'DADOS BRUTOS'!DS$3:DS$500)))</f>
        <v/>
      </c>
      <c r="GT17" s="122">
        <f>IF(OR(GT$4="",$B17=""),0,SUMIF('DADOS BRUTOS'!$A$3:$A$500,$B17,'DADOS BRUTOS'!DT$3:DT$500)+IF($C17="",0,SUMIF('DADOS BRUTOS'!$A$3:$A$500,$C17,'DADOS BRUTOS'!DT$3:DT$500)))</f>
        <v/>
      </c>
      <c r="GU17" s="122">
        <f>IF(OR(GU$4="",$B17=""),0,SUMIF('DADOS BRUTOS'!$A$3:$A$500,$B17,'DADOS BRUTOS'!DU$3:DU$500)+IF($C17="",0,SUMIF('DADOS BRUTOS'!$A$3:$A$500,$C17,'DADOS BRUTOS'!DU$3:DU$500)))</f>
        <v/>
      </c>
      <c r="GV17" s="122">
        <f>IF(OR(GV$4="",$B17=""),0,SUMIF('DADOS BRUTOS'!$A$3:$A$500,$B17,'DADOS BRUTOS'!DV$3:DV$500)+IF($C17="",0,SUMIF('DADOS BRUTOS'!$A$3:$A$500,$C17,'DADOS BRUTOS'!DV$3:DV$500)))</f>
        <v/>
      </c>
      <c r="GW17" s="122">
        <f>IF(OR(GW$4="",$B17=""),0,SUMIF('DADOS BRUTOS'!$A$3:$A$500,$B17,'DADOS BRUTOS'!DW$3:DW$500)+IF($C17="",0,SUMIF('DADOS BRUTOS'!$A$3:$A$500,$C17,'DADOS BRUTOS'!DW$3:DW$500)))</f>
        <v/>
      </c>
      <c r="GX17" s="122">
        <f>IF(OR(GX$4="",$B17=""),0,SUMIF('DADOS BRUTOS'!$A$3:$A$500,$B17,'DADOS BRUTOS'!DX$3:DX$500)+IF($C17="",0,SUMIF('DADOS BRUTOS'!$A$3:$A$500,$C17,'DADOS BRUTOS'!DX$3:DX$500)))</f>
        <v/>
      </c>
      <c r="GY17" s="122">
        <f>IF(OR(GY$4="",$B17=""),0,SUMIF('DADOS BRUTOS'!$A$3:$A$500,$B17,'DADOS BRUTOS'!DY$3:DY$500)+IF($C17="",0,SUMIF('DADOS BRUTOS'!$A$3:$A$500,$C17,'DADOS BRUTOS'!DY$3:DY$500)))</f>
        <v/>
      </c>
      <c r="GZ17" s="122">
        <f>IF(OR(GZ$4="",$B17=""),0,SUMIF('DADOS BRUTOS'!$A$3:$A$500,$B17,'DADOS BRUTOS'!DZ$3:DZ$500)+IF($C17="",0,SUMIF('DADOS BRUTOS'!$A$3:$A$500,$C17,'DADOS BRUTOS'!DZ$3:DZ$500)))</f>
        <v/>
      </c>
      <c r="HA17" s="122">
        <f>IF(OR(HA$4="",$B17=""),0,SUMIF('DADOS BRUTOS'!$A$3:$A$500,$B17,'DADOS BRUTOS'!EA$3:EA$500)+IF($C17="",0,SUMIF('DADOS BRUTOS'!$A$3:$A$500,$C17,'DADOS BRUTOS'!EA$3:EA$500)))</f>
        <v/>
      </c>
      <c r="HB17" s="122">
        <f>IF(OR(HB$4="",$B17=""),0,SUMIF('DADOS BRUTOS'!$A$3:$A$500,$B17,'DADOS BRUTOS'!EB$3:EB$500)+IF($C17="",0,SUMIF('DADOS BRUTOS'!$A$3:$A$500,$C17,'DADOS BRUTOS'!EB$3:EB$500)))</f>
        <v/>
      </c>
      <c r="HC17" s="122">
        <f>IF(OR(HC$4="",$B17=""),0,SUMIF('DADOS BRUTOS'!$A$3:$A$500,$B17,'DADOS BRUTOS'!EC$3:EC$500)+IF($C17="",0,SUMIF('DADOS BRUTOS'!$A$3:$A$500,$C17,'DADOS BRUTOS'!EC$3:EC$500)))</f>
        <v/>
      </c>
      <c r="HD17" s="122">
        <f>IF(OR(HD$4="",$B17=""),0,SUMIF('DADOS BRUTOS'!$A$3:$A$500,$B17,'DADOS BRUTOS'!ED$3:ED$500)+IF($C17="",0,SUMIF('DADOS BRUTOS'!$A$3:$A$500,$C17,'DADOS BRUTOS'!ED$3:ED$500)))</f>
        <v/>
      </c>
      <c r="HE17" s="122">
        <f>IF(OR(HE$4="",$B17=""),0,SUMIF('DADOS BRUTOS'!$A$3:$A$500,$B17,'DADOS BRUTOS'!EE$3:EE$500)+IF($C17="",0,SUMIF('DADOS BRUTOS'!$A$3:$A$500,$C17,'DADOS BRUTOS'!EE$3:EE$500)))</f>
        <v/>
      </c>
      <c r="HF17" s="122">
        <f>IF(OR(HF$4="",$B17=""),0,SUMIF('DADOS BRUTOS'!$A$3:$A$500,$B17,'DADOS BRUTOS'!EF$3:EF$500)+IF($C17="",0,SUMIF('DADOS BRUTOS'!$A$3:$A$500,$C17,'DADOS BRUTOS'!EF$3:EF$500)))</f>
        <v/>
      </c>
      <c r="HG17" s="122">
        <f>IF(OR(HG$4="",$B17=""),0,SUMIF('DADOS BRUTOS'!$A$3:$A$500,$B17,'DADOS BRUTOS'!EG$3:EG$500)+IF($C17="",0,SUMIF('DADOS BRUTOS'!$A$3:$A$500,$C17,'DADOS BRUTOS'!EG$3:EG$500)))</f>
        <v/>
      </c>
      <c r="HH17" s="122">
        <f>IF(OR(HH$4="",$B17=""),0,SUMIF('DADOS BRUTOS'!$A$3:$A$500,$B17,'DADOS BRUTOS'!EH$3:EH$500)+IF($C17="",0,SUMIF('DADOS BRUTOS'!$A$3:$A$500,$C17,'DADOS BRUTOS'!EH$3:EH$500)))</f>
        <v/>
      </c>
      <c r="HI17" s="122">
        <f>IF(OR(HI$4="",$B17=""),0,SUMIF('DADOS BRUTOS'!$A$3:$A$500,$B17,'DADOS BRUTOS'!EI$3:EI$500)+IF($C17="",0,SUMIF('DADOS BRUTOS'!$A$3:$A$500,$C17,'DADOS BRUTOS'!EI$3:EI$500)))</f>
        <v/>
      </c>
      <c r="HJ17" s="122">
        <f>IF(OR(HJ$4="",$B17=""),0,SUMIF('DADOS BRUTOS'!$A$3:$A$500,$B17,'DADOS BRUTOS'!EJ$3:EJ$500)+IF($C17="",0,SUMIF('DADOS BRUTOS'!$A$3:$A$500,$C17,'DADOS BRUTOS'!EJ$3:EJ$500)))</f>
        <v/>
      </c>
      <c r="HK17" s="122">
        <f>IF(OR(HK$4="",$B17=""),0,SUMIF('DADOS BRUTOS'!$A$3:$A$500,$B17,'DADOS BRUTOS'!EK$3:EK$500)+IF($C17="",0,SUMIF('DADOS BRUTOS'!$A$3:$A$500,$C17,'DADOS BRUTOS'!EK$3:EK$500)))</f>
        <v/>
      </c>
      <c r="HL17" s="122">
        <f>IF(OR(HL$4="",$B17=""),0,SUMIF('DADOS BRUTOS'!$A$3:$A$500,$B17,'DADOS BRUTOS'!EL$3:EL$500)+IF($C17="",0,SUMIF('DADOS BRUTOS'!$A$3:$A$500,$C17,'DADOS BRUTOS'!EL$3:EL$500)))</f>
        <v/>
      </c>
      <c r="HM17" s="122">
        <f>IF(OR(HM$4="",$B17=""),0,SUMIF('DADOS BRUTOS'!$A$3:$A$500,$B17,'DADOS BRUTOS'!EM$3:EM$500)+IF($C17="",0,SUMIF('DADOS BRUTOS'!$A$3:$A$500,$C17,'DADOS BRUTOS'!EM$3:EM$500)))</f>
        <v/>
      </c>
      <c r="HN17" s="122">
        <f>IF(OR(HN$4="",$B17=""),0,SUMIF('DADOS BRUTOS'!$A$3:$A$500,$B17,'DADOS BRUTOS'!EN$3:EN$500)+IF($C17="",0,SUMIF('DADOS BRUTOS'!$A$3:$A$500,$C17,'DADOS BRUTOS'!EN$3:EN$500)))</f>
        <v/>
      </c>
      <c r="HO17" s="122">
        <f>IF(OR(HO$4="",$B17=""),0,SUMIF('DADOS BRUTOS'!$A$3:$A$500,$B17,'DADOS BRUTOS'!EO$3:EO$500)+IF($C17="",0,SUMIF('DADOS BRUTOS'!$A$3:$A$500,$C17,'DADOS BRUTOS'!EO$3:EO$500)))</f>
        <v/>
      </c>
      <c r="HP17" s="122">
        <f>IF(OR(HP$4="",$B17=""),0,SUMIF('DADOS BRUTOS'!$A$3:$A$500,$B17,'DADOS BRUTOS'!EP$3:EP$500)+IF($C17="",0,SUMIF('DADOS BRUTOS'!$A$3:$A$500,$C17,'DADOS BRUTOS'!EP$3:EP$500)))</f>
        <v/>
      </c>
      <c r="HQ17" s="122">
        <f>IF(OR(HQ$4="",$B17=""),0,SUMIF('DADOS BRUTOS'!$A$3:$A$500,$B17,'DADOS BRUTOS'!EQ$3:EQ$500)+IF($C17="",0,SUMIF('DADOS BRUTOS'!$A$3:$A$500,$C17,'DADOS BRUTOS'!EQ$3:EQ$500)))</f>
        <v/>
      </c>
      <c r="HR17" s="122">
        <f>IF(OR(HR$4="",$B17=""),0,SUMIF('DADOS BRUTOS'!$A$3:$A$500,$B17,'DADOS BRUTOS'!ER$3:ER$500)+IF($C17="",0,SUMIF('DADOS BRUTOS'!$A$3:$A$500,$C17,'DADOS BRUTOS'!ER$3:ER$500)))</f>
        <v/>
      </c>
      <c r="HS17" s="122">
        <f>IF(OR(HS$4="",$B17=""),0,SUMIF('DADOS BRUTOS'!$A$3:$A$500,$B17,'DADOS BRUTOS'!ES$3:ES$500)+IF($C17="",0,SUMIF('DADOS BRUTOS'!$A$3:$A$500,$C17,'DADOS BRUTOS'!ES$3:ES$500)))</f>
        <v/>
      </c>
      <c r="HT17" s="122">
        <f>IF(OR(HT$4="",$B17=""),0,SUMIF('DADOS BRUTOS'!$A$3:$A$500,$B17,'DADOS BRUTOS'!ET$3:ET$500)+IF($C17="",0,SUMIF('DADOS BRUTOS'!$A$3:$A$500,$C17,'DADOS BRUTOS'!ET$3:ET$500)))</f>
        <v/>
      </c>
      <c r="HU17" s="122">
        <f>IF(OR(HU$4="",$B17=""),0,SUMIF('DADOS BRUTOS'!$A$3:$A$500,$B17,'DADOS BRUTOS'!EU$3:EU$500)+IF($C17="",0,SUMIF('DADOS BRUTOS'!$A$3:$A$500,$C17,'DADOS BRUTOS'!EU$3:EU$500)))</f>
        <v/>
      </c>
      <c r="HV17" s="122">
        <f>IF(OR(HV$4="",$B17=""),0,SUMIF('DADOS BRUTOS'!$A$3:$A$500,$B17,'DADOS BRUTOS'!EV$3:EV$500)+IF($C17="",0,SUMIF('DADOS BRUTOS'!$A$3:$A$500,$C17,'DADOS BRUTOS'!EV$3:EV$500)))</f>
        <v/>
      </c>
      <c r="HW17" s="122">
        <f>IF(OR(HW$4="",$B17=""),0,SUMIF('DADOS BRUTOS'!$A$3:$A$500,$B17,'DADOS BRUTOS'!EW$3:EW$500)+IF($C17="",0,SUMIF('DADOS BRUTOS'!$A$3:$A$500,$C17,'DADOS BRUTOS'!EW$3:EW$500)))</f>
        <v/>
      </c>
      <c r="HX17" s="122">
        <f>IF(OR(HX$4="",$B17=""),0,SUMIF('DADOS BRUTOS'!$A$3:$A$500,$B17,'DADOS BRUTOS'!EX$3:EX$500)+IF($C17="",0,SUMIF('DADOS BRUTOS'!$A$3:$A$500,$C17,'DADOS BRUTOS'!EX$3:EX$500)))</f>
        <v/>
      </c>
      <c r="HY17" s="122">
        <f>IF(OR(HY$4="",$B17=""),0,SUMIF('DADOS BRUTOS'!$A$3:$A$500,$B17,'DADOS BRUTOS'!EY$3:EY$500)+IF($C17="",0,SUMIF('DADOS BRUTOS'!$A$3:$A$500,$C17,'DADOS BRUTOS'!EY$3:EY$500)))</f>
        <v/>
      </c>
      <c r="HZ17" s="122">
        <f>IF(OR(HZ$4="",$B17=""),0,SUMIF('DADOS BRUTOS'!$A$3:$A$500,$B17,'DADOS BRUTOS'!EZ$3:EZ$500)+IF($C17="",0,SUMIF('DADOS BRUTOS'!$A$3:$A$500,$C17,'DADOS BRUTOS'!EZ$3:EZ$500)))</f>
        <v/>
      </c>
      <c r="IA17" s="122">
        <f>IF(OR(IA$4="",$B17=""),0,SUMIF('DADOS BRUTOS'!$A$3:$A$500,$B17,'DADOS BRUTOS'!FA$3:FA$500)+IF($C17="",0,SUMIF('DADOS BRUTOS'!$A$3:$A$500,$C17,'DADOS BRUTOS'!FA$3:FA$500)))</f>
        <v/>
      </c>
      <c r="IB17" s="122">
        <f>IF(OR(IB$4="",$B17=""),0,SUMIF('DADOS BRUTOS'!$A$3:$A$500,$B17,'DADOS BRUTOS'!FB$3:FB$500)+IF($C17="",0,SUMIF('DADOS BRUTOS'!$A$3:$A$500,$C17,'DADOS BRUTOS'!FB$3:FB$500)))</f>
        <v/>
      </c>
      <c r="IC17" s="122">
        <f>IF(OR(IC$4="",$B17=""),0,SUMIF('DADOS BRUTOS'!$A$3:$A$500,$B17,'DADOS BRUTOS'!FC$3:FC$500)+IF($C17="",0,SUMIF('DADOS BRUTOS'!$A$3:$A$500,$C17,'DADOS BRUTOS'!FC$3:FC$500)))</f>
        <v/>
      </c>
      <c r="ID17" s="122">
        <f>IF(OR(ID$4="",$B17=""),0,SUMIF('DADOS BRUTOS'!$A$3:$A$500,$B17,'DADOS BRUTOS'!FD$3:FD$500)+IF($C17="",0,SUMIF('DADOS BRUTOS'!$A$3:$A$500,$C17,'DADOS BRUTOS'!FD$3:FD$500)))</f>
        <v/>
      </c>
      <c r="IE17" s="122">
        <f>IF(OR(IE$4="",$B17=""),0,SUMIF('DADOS BRUTOS'!$A$3:$A$500,$B17,'DADOS BRUTOS'!FE$3:FE$500)+IF($C17="",0,SUMIF('DADOS BRUTOS'!$A$3:$A$500,$C17,'DADOS BRUTOS'!FE$3:FE$500)))</f>
        <v/>
      </c>
      <c r="IF17" s="122">
        <f>IF(OR(IF$4="",$B17=""),0,SUMIF('DADOS BRUTOS'!$A$3:$A$500,$B17,'DADOS BRUTOS'!FF$3:FF$500)+IF($C17="",0,SUMIF('DADOS BRUTOS'!$A$3:$A$500,$C17,'DADOS BRUTOS'!FF$3:FF$500)))</f>
        <v/>
      </c>
      <c r="IG17" s="122">
        <f>IF(OR(IG$4="",$B17=""),0,SUMIF('DADOS BRUTOS'!$A$3:$A$500,$B17,'DADOS BRUTOS'!FG$3:FG$500)+IF($C17="",0,SUMIF('DADOS BRUTOS'!$A$3:$A$500,$C17,'DADOS BRUTOS'!FG$3:FG$500)))</f>
        <v/>
      </c>
      <c r="IH17" s="122">
        <f>IF(OR(IH$4="",$B17=""),0,SUMIF('DADOS BRUTOS'!$A$3:$A$500,$B17,'DADOS BRUTOS'!FH$3:FH$500)+IF($C17="",0,SUMIF('DADOS BRUTOS'!$A$3:$A$500,$C17,'DADOS BRUTOS'!FH$3:FH$500)))</f>
        <v/>
      </c>
      <c r="II17" s="122">
        <f>IF(OR(II$4="",$B17=""),0,SUMIF('DADOS BRUTOS'!$A$3:$A$500,$B17,'DADOS BRUTOS'!FI$3:FI$500)+IF($C17="",0,SUMIF('DADOS BRUTOS'!$A$3:$A$500,$C17,'DADOS BRUTOS'!FI$3:FI$500)))</f>
        <v/>
      </c>
      <c r="IJ17" s="122">
        <f>IF(OR(IJ$4="",$B17=""),0,SUMIF('DADOS BRUTOS'!$A$3:$A$500,$B17,'DADOS BRUTOS'!FJ$3:FJ$500)+IF($C17="",0,SUMIF('DADOS BRUTOS'!$A$3:$A$500,$C17,'DADOS BRUTOS'!FJ$3:FJ$500)))</f>
        <v/>
      </c>
      <c r="IK17" s="122">
        <f>IF(OR(IK$4="",$B17=""),0,SUMIF('DADOS BRUTOS'!$A$3:$A$500,$B17,'DADOS BRUTOS'!FK$3:FK$500)+IF($C17="",0,SUMIF('DADOS BRUTOS'!$A$3:$A$500,$C17,'DADOS BRUTOS'!FK$3:FK$500)))</f>
        <v/>
      </c>
      <c r="IL17" s="122">
        <f>IF(OR(IL$4="",$B17=""),0,SUMIF('DADOS BRUTOS'!$A$3:$A$500,$B17,'DADOS BRUTOS'!FL$3:FL$500)+IF($C17="",0,SUMIF('DADOS BRUTOS'!$A$3:$A$500,$C17,'DADOS BRUTOS'!FL$3:FL$500)))</f>
        <v/>
      </c>
      <c r="IM17" s="122">
        <f>IF(OR(IM$4="",$B17=""),0,SUMIF('DADOS BRUTOS'!$A$3:$A$500,$B17,'DADOS BRUTOS'!FM$3:FM$500)+IF($C17="",0,SUMIF('DADOS BRUTOS'!$A$3:$A$500,$C17,'DADOS BRUTOS'!FM$3:FM$500)))</f>
        <v/>
      </c>
      <c r="IN17" s="122">
        <f>IF(OR(IN$4="",$B17=""),0,SUMIF('DADOS BRUTOS'!$A$3:$A$500,$B17,'DADOS BRUTOS'!FN$3:FN$500)+IF($C17="",0,SUMIF('DADOS BRUTOS'!$A$3:$A$500,$C17,'DADOS BRUTOS'!FN$3:FN$500)))</f>
        <v/>
      </c>
      <c r="IO17" s="122">
        <f>IF(OR(IO$4="",$B17=""),0,SUMIF('DADOS BRUTOS'!$A$3:$A$500,$B17,'DADOS BRUTOS'!FO$3:FO$500)+IF($C17="",0,SUMIF('DADOS BRUTOS'!$A$3:$A$500,$C17,'DADOS BRUTOS'!FO$3:FO$500)))</f>
        <v/>
      </c>
      <c r="IP17" s="122">
        <f>IF(OR(IP$4="",$B17=""),0,SUMIF('DADOS BRUTOS'!$A$3:$A$500,$B17,'DADOS BRUTOS'!FP$3:FP$500)+IF($C17="",0,SUMIF('DADOS BRUTOS'!$A$3:$A$500,$C17,'DADOS BRUTOS'!FP$3:FP$500)))</f>
        <v/>
      </c>
      <c r="IQ17" s="122">
        <f>IF(OR(IQ$4="",$B17=""),0,SUMIF('DADOS BRUTOS'!$A$3:$A$500,$B17,'DADOS BRUTOS'!FQ$3:FQ$500)+IF($C17="",0,SUMIF('DADOS BRUTOS'!$A$3:$A$500,$C17,'DADOS BRUTOS'!FQ$3:FQ$500)))</f>
        <v/>
      </c>
      <c r="IR17" s="122">
        <f>IF(OR(IR$4="",$B17=""),0,SUMIF('DADOS BRUTOS'!$A$3:$A$500,$B17,'DADOS BRUTOS'!FR$3:FR$500)+IF($C17="",0,SUMIF('DADOS BRUTOS'!$A$3:$A$500,$C17,'DADOS BRUTOS'!FR$3:FR$500)))</f>
        <v/>
      </c>
      <c r="IS17" s="122">
        <f>IF(OR(IS$4="",$B17=""),0,SUMIF('DADOS BRUTOS'!$A$3:$A$500,$B17,'DADOS BRUTOS'!FS$3:FS$500)+IF($C17="",0,SUMIF('DADOS BRUTOS'!$A$3:$A$500,$C17,'DADOS BRUTOS'!FS$3:FS$500)))</f>
        <v/>
      </c>
      <c r="IT17" s="122">
        <f>IF(OR(IT$4="",$B17=""),0,SUMIF('DADOS BRUTOS'!$A$3:$A$500,$B17,'DADOS BRUTOS'!FT$3:FT$500)+IF($C17="",0,SUMIF('DADOS BRUTOS'!$A$3:$A$500,$C17,'DADOS BRUTOS'!FT$3:FT$500)))</f>
        <v/>
      </c>
      <c r="IU17" s="122">
        <f>IF(OR(IU$4="",$B17=""),0,SUMIF('DADOS BRUTOS'!$A$3:$A$500,$B17,'DADOS BRUTOS'!FU$3:FU$500)+IF($C17="",0,SUMIF('DADOS BRUTOS'!$A$3:$A$500,$C17,'DADOS BRUTOS'!FU$3:FU$500)))</f>
        <v/>
      </c>
      <c r="IV17" s="122">
        <f>IF(OR(IV$4="",$B17=""),0,SUMIF('DADOS BRUTOS'!$A$3:$A$500,$B17,'DADOS BRUTOS'!FV$3:FV$500)+IF($C17="",0,SUMIF('DADOS BRUTOS'!$A$3:$A$500,$C17,'DADOS BRUTOS'!FV$3:FV$500)))</f>
        <v/>
      </c>
      <c r="IW17" s="122">
        <f>IF(OR(IW$4="",$B17=""),0,SUMIF('DADOS BRUTOS'!$A$3:$A$500,$B17,'DADOS BRUTOS'!FW$3:FW$500)+IF($C17="",0,SUMIF('DADOS BRUTOS'!$A$3:$A$500,$C17,'DADOS BRUTOS'!FW$3:FW$500)))</f>
        <v/>
      </c>
      <c r="IX17" s="122">
        <f>IF(OR(IX$4="",$B17=""),0,SUMIF('DADOS BRUTOS'!$A$3:$A$500,$B17,'DADOS BRUTOS'!FX$3:FX$500)+IF($C17="",0,SUMIF('DADOS BRUTOS'!$A$3:$A$500,$C17,'DADOS BRUTOS'!FX$3:FX$500)))</f>
        <v/>
      </c>
      <c r="IY17" s="122">
        <f>IF(OR(IY$4="",$B17=""),0,SUMIF('DADOS BRUTOS'!$A$3:$A$500,$B17,'DADOS BRUTOS'!FY$3:FY$500)+IF($C17="",0,SUMIF('DADOS BRUTOS'!$A$3:$A$500,$C17,'DADOS BRUTOS'!FY$3:FY$500)))</f>
        <v/>
      </c>
      <c r="IZ17" s="122">
        <f>IF(OR(IZ$4="",$B17=""),0,SUMIF('DADOS BRUTOS'!$A$3:$A$500,$B17,'DADOS BRUTOS'!FZ$3:FZ$500)+IF($C17="",0,SUMIF('DADOS BRUTOS'!$A$3:$A$500,$C17,'DADOS BRUTOS'!FZ$3:FZ$500)))</f>
        <v/>
      </c>
      <c r="JA17" s="122">
        <f>IF(OR(JA$4="",$B17=""),0,SUMIF('DADOS BRUTOS'!$A$3:$A$500,$B17,'DADOS BRUTOS'!GA$3:GA$500)+IF($C17="",0,SUMIF('DADOS BRUTOS'!$A$3:$A$500,$C17,'DADOS BRUTOS'!GA$3:GA$500)))</f>
        <v/>
      </c>
      <c r="JB17" s="122">
        <f>IF(OR(JB$4="",$B17=""),0,SUMIF('DADOS BRUTOS'!$A$3:$A$500,$B17,'DADOS BRUTOS'!GB$3:GB$500)+IF($C17="",0,SUMIF('DADOS BRUTOS'!$A$3:$A$500,$C17,'DADOS BRUTOS'!GB$3:GB$500)))</f>
        <v/>
      </c>
      <c r="JC17" s="122">
        <f>IF(OR(JC$4="",$B17=""),0,SUMIF('DADOS BRUTOS'!$A$3:$A$500,$B17,'DADOS BRUTOS'!GC$3:GC$500)+IF($C17="",0,SUMIF('DADOS BRUTOS'!$A$3:$A$500,$C17,'DADOS BRUTOS'!GC$3:GC$500)))</f>
        <v/>
      </c>
      <c r="JD17" s="122">
        <f>IF(OR(JD$4="",$B17=""),0,SUMIF('DADOS BRUTOS'!$A$3:$A$500,$B17,'DADOS BRUTOS'!GD$3:GD$500)+IF($C17="",0,SUMIF('DADOS BRUTOS'!$A$3:$A$500,$C17,'DADOS BRUTOS'!GD$3:GD$500)))</f>
        <v/>
      </c>
      <c r="JE17" s="122">
        <f>IF(OR(JE$4="",$B17=""),0,SUMIF('DADOS BRUTOS'!$A$3:$A$500,$B17,'DADOS BRUTOS'!GE$3:GE$500)+IF($C17="",0,SUMIF('DADOS BRUTOS'!$A$3:$A$500,$C17,'DADOS BRUTOS'!GE$3:GE$500)))</f>
        <v/>
      </c>
      <c r="JF17" s="122">
        <f>IF(OR(JF$4="",$B17=""),0,SUMIF('DADOS BRUTOS'!$A$3:$A$500,$B17,'DADOS BRUTOS'!GF$3:GF$500)+IF($C17="",0,SUMIF('DADOS BRUTOS'!$A$3:$A$500,$C17,'DADOS BRUTOS'!GF$3:GF$500)))</f>
        <v/>
      </c>
      <c r="JG17" s="122">
        <f>IF(OR(JG$4="",$B17=""),0,SUMIF('DADOS BRUTOS'!$A$3:$A$500,$B17,'DADOS BRUTOS'!GG$3:GG$500)+IF($C17="",0,SUMIF('DADOS BRUTOS'!$A$3:$A$500,$C17,'DADOS BRUTOS'!GG$3:GG$500)))</f>
        <v/>
      </c>
      <c r="JH17" s="122">
        <f>IF(OR(JH$4="",$B17=""),0,SUMIF('DADOS BRUTOS'!$A$3:$A$500,$B17,'DADOS BRUTOS'!GH$3:GH$500)+IF($C17="",0,SUMIF('DADOS BRUTOS'!$A$3:$A$500,$C17,'DADOS BRUTOS'!GH$3:GH$500)))</f>
        <v/>
      </c>
      <c r="JI17" s="122">
        <f>IF(OR(JI$4="",$B17=""),0,SUMIF('DADOS BRUTOS'!$A$3:$A$500,$B17,'DADOS BRUTOS'!GI$3:GI$500)+IF($C17="",0,SUMIF('DADOS BRUTOS'!$A$3:$A$500,$C17,'DADOS BRUTOS'!GI$3:GI$500)))</f>
        <v/>
      </c>
      <c r="JJ17" s="122">
        <f>IF(OR(JJ$4="",$B17=""),0,SUMIF('DADOS BRUTOS'!$A$3:$A$500,$B17,'DADOS BRUTOS'!GJ$3:GJ$500)+IF($C17="",0,SUMIF('DADOS BRUTOS'!$A$3:$A$500,$C17,'DADOS BRUTOS'!GJ$3:GJ$500)))</f>
        <v/>
      </c>
      <c r="JK17" s="122">
        <f>IF(OR(JK$4="",$B17=""),0,SUMIF('DADOS BRUTOS'!$A$3:$A$500,$B17,'DADOS BRUTOS'!GK$3:GK$500)+IF($C17="",0,SUMIF('DADOS BRUTOS'!$A$3:$A$500,$C17,'DADOS BRUTOS'!GK$3:GK$500)))</f>
        <v/>
      </c>
      <c r="JL17" s="122">
        <f>IF(OR(JL$4="",$B17=""),0,SUMIF('DADOS BRUTOS'!$A$3:$A$500,$B17,'DADOS BRUTOS'!GL$3:GL$500)+IF($C17="",0,SUMIF('DADOS BRUTOS'!$A$3:$A$500,$C17,'DADOS BRUTOS'!GL$3:GL$500)))</f>
        <v/>
      </c>
      <c r="JM17" s="122">
        <f>IF(OR(JM$4="",$B17=""),0,SUMIF('DADOS BRUTOS'!$A$3:$A$500,$B17,'DADOS BRUTOS'!GM$3:GM$500)+IF($C17="",0,SUMIF('DADOS BRUTOS'!$A$3:$A$500,$C17,'DADOS BRUTOS'!GM$3:GM$500)))</f>
        <v/>
      </c>
      <c r="JN17" s="122">
        <f>IF(OR(JN$4="",$B17=""),0,SUMIF('DADOS BRUTOS'!$A$3:$A$500,$B17,'DADOS BRUTOS'!GN$3:GN$500)+IF($C17="",0,SUMIF('DADOS BRUTOS'!$A$3:$A$500,$C17,'DADOS BRUTOS'!GN$3:GN$500)))</f>
        <v/>
      </c>
      <c r="JO17" s="122">
        <f>IF(OR(JO$4="",$B17=""),0,SUMIF('DADOS BRUTOS'!$A$3:$A$500,$B17,'DADOS BRUTOS'!GO$3:GO$500)+IF($C17="",0,SUMIF('DADOS BRUTOS'!$A$3:$A$500,$C17,'DADOS BRUTOS'!GO$3:GO$500)))</f>
        <v/>
      </c>
      <c r="JP17" s="122">
        <f>IF(OR(JP$4="",$B17=""),0,SUMIF('DADOS BRUTOS'!$A$3:$A$500,$B17,'DADOS BRUTOS'!GP$3:GP$500)+IF($C17="",0,SUMIF('DADOS BRUTOS'!$A$3:$A$500,$C17,'DADOS BRUTOS'!GP$3:GP$500)))</f>
        <v/>
      </c>
      <c r="JQ17" s="122">
        <f>IF(OR(JQ$4="",$B17=""),0,SUMIF('DADOS BRUTOS'!$A$3:$A$500,$B17,'DADOS BRUTOS'!GQ$3:GQ$500)+IF($C17="",0,SUMIF('DADOS BRUTOS'!$A$3:$A$500,$C17,'DADOS BRUTOS'!GQ$3:GQ$500)))</f>
        <v/>
      </c>
      <c r="JR17" s="122">
        <f>IF(OR(JR$4="",$B17=""),0,SUMIF('DADOS BRUTOS'!$A$3:$A$500,$B17,'DADOS BRUTOS'!GR$3:GR$500)+IF($C17="",0,SUMIF('DADOS BRUTOS'!$A$3:$A$500,$C17,'DADOS BRUTOS'!GR$3:GR$500)))</f>
        <v/>
      </c>
      <c r="JS17" s="122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2">
        <f>IF(OR(CB$4="",$B18=""),0,SUMIF('DADOS BRUTOS'!$A$3:$A$500,$B18,'DADOS BRUTOS'!B$3:B$500)+IF($C18="",0,SUMIF('DADOS BRUTOS'!$A$3:$A$500,$C18,'DADOS BRUTOS'!B$3:B$500)))</f>
        <v/>
      </c>
      <c r="CC18" s="122">
        <f>IF(OR(CC$4="",$B18=""),0,SUMIF('DADOS BRUTOS'!$A$3:$A$500,$B18,'DADOS BRUTOS'!C$3:C$500)+IF($C18="",0,SUMIF('DADOS BRUTOS'!$A$3:$A$500,$C18,'DADOS BRUTOS'!C$3:C$500)))</f>
        <v/>
      </c>
      <c r="CD18" s="122">
        <f>IF(OR(CD$4="",$B18=""),0,SUMIF('DADOS BRUTOS'!$A$3:$A$500,$B18,'DADOS BRUTOS'!D$3:D$500)+IF($C18="",0,SUMIF('DADOS BRUTOS'!$A$3:$A$500,$C18,'DADOS BRUTOS'!D$3:D$500)))</f>
        <v/>
      </c>
      <c r="CE18" s="122">
        <f>IF(OR(CE$4="",$B18=""),0,SUMIF('DADOS BRUTOS'!$A$3:$A$500,$B18,'DADOS BRUTOS'!E$3:E$500)+IF($C18="",0,SUMIF('DADOS BRUTOS'!$A$3:$A$500,$C18,'DADOS BRUTOS'!E$3:E$500)))</f>
        <v/>
      </c>
      <c r="CF18" s="122">
        <f>IF(OR(CF$4="",$B18=""),0,SUMIF('DADOS BRUTOS'!$A$3:$A$500,$B18,'DADOS BRUTOS'!F$3:F$500)+IF($C18="",0,SUMIF('DADOS BRUTOS'!$A$3:$A$500,$C18,'DADOS BRUTOS'!F$3:F$500)))</f>
        <v/>
      </c>
      <c r="CG18" s="122">
        <f>IF(OR(CG$4="",$B18=""),0,SUMIF('DADOS BRUTOS'!$A$3:$A$500,$B18,'DADOS BRUTOS'!G$3:G$500)+IF($C18="",0,SUMIF('DADOS BRUTOS'!$A$3:$A$500,$C18,'DADOS BRUTOS'!G$3:G$500)))</f>
        <v/>
      </c>
      <c r="CH18" s="122">
        <f>IF(OR(CH$4="",$B18=""),0,SUMIF('DADOS BRUTOS'!$A$3:$A$500,$B18,'DADOS BRUTOS'!H$3:H$500)+IF($C18="",0,SUMIF('DADOS BRUTOS'!$A$3:$A$500,$C18,'DADOS BRUTOS'!H$3:H$500)))</f>
        <v/>
      </c>
      <c r="CI18" s="122">
        <f>IF(OR(CI$4="",$B18=""),0,SUMIF('DADOS BRUTOS'!$A$3:$A$500,$B18,'DADOS BRUTOS'!I$3:I$500)+IF($C18="",0,SUMIF('DADOS BRUTOS'!$A$3:$A$500,$C18,'DADOS BRUTOS'!I$3:I$500)))</f>
        <v/>
      </c>
      <c r="CJ18" s="122">
        <f>IF(OR(CJ$4="",$B18=""),0,SUMIF('DADOS BRUTOS'!$A$3:$A$500,$B18,'DADOS BRUTOS'!J$3:J$500)+IF($C18="",0,SUMIF('DADOS BRUTOS'!$A$3:$A$500,$C18,'DADOS BRUTOS'!J$3:J$500)))</f>
        <v/>
      </c>
      <c r="CK18" s="122">
        <f>IF(OR(CK$4="",$B18=""),0,SUMIF('DADOS BRUTOS'!$A$3:$A$500,$B18,'DADOS BRUTOS'!K$3:K$500)+IF($C18="",0,SUMIF('DADOS BRUTOS'!$A$3:$A$500,$C18,'DADOS BRUTOS'!K$3:K$500)))</f>
        <v/>
      </c>
      <c r="CL18" s="122">
        <f>IF(OR(CL$4="",$B18=""),0,SUMIF('DADOS BRUTOS'!$A$3:$A$500,$B18,'DADOS BRUTOS'!L$3:L$500)+IF($C18="",0,SUMIF('DADOS BRUTOS'!$A$3:$A$500,$C18,'DADOS BRUTOS'!L$3:L$500)))</f>
        <v/>
      </c>
      <c r="CM18" s="122">
        <f>IF(OR(CM$4="",$B18=""),0,SUMIF('DADOS BRUTOS'!$A$3:$A$500,$B18,'DADOS BRUTOS'!M$3:M$500)+IF($C18="",0,SUMIF('DADOS BRUTOS'!$A$3:$A$500,$C18,'DADOS BRUTOS'!M$3:M$500)))</f>
        <v/>
      </c>
      <c r="CN18" s="122">
        <f>IF(OR(CN$4="",$B18=""),0,SUMIF('DADOS BRUTOS'!$A$3:$A$500,$B18,'DADOS BRUTOS'!N$3:N$500)+IF($C18="",0,SUMIF('DADOS BRUTOS'!$A$3:$A$500,$C18,'DADOS BRUTOS'!N$3:N$500)))</f>
        <v/>
      </c>
      <c r="CO18" s="122">
        <f>IF(OR(CO$4="",$B18=""),0,SUMIF('DADOS BRUTOS'!$A$3:$A$500,$B18,'DADOS BRUTOS'!O$3:O$500)+IF($C18="",0,SUMIF('DADOS BRUTOS'!$A$3:$A$500,$C18,'DADOS BRUTOS'!O$3:O$500)))</f>
        <v/>
      </c>
      <c r="CP18" s="122">
        <f>IF(OR(CP$4="",$B18=""),0,SUMIF('DADOS BRUTOS'!$A$3:$A$500,$B18,'DADOS BRUTOS'!P$3:P$500)+IF($C18="",0,SUMIF('DADOS BRUTOS'!$A$3:$A$500,$C18,'DADOS BRUTOS'!P$3:P$500)))</f>
        <v/>
      </c>
      <c r="CQ18" s="122">
        <f>IF(OR(CQ$4="",$B18=""),0,SUMIF('DADOS BRUTOS'!$A$3:$A$500,$B18,'DADOS BRUTOS'!Q$3:Q$500)+IF($C18="",0,SUMIF('DADOS BRUTOS'!$A$3:$A$500,$C18,'DADOS BRUTOS'!Q$3:Q$500)))</f>
        <v/>
      </c>
      <c r="CR18" s="122">
        <f>IF(OR(CR$4="",$B18=""),0,SUMIF('DADOS BRUTOS'!$A$3:$A$500,$B18,'DADOS BRUTOS'!R$3:R$500)+IF($C18="",0,SUMIF('DADOS BRUTOS'!$A$3:$A$500,$C18,'DADOS BRUTOS'!R$3:R$500)))</f>
        <v/>
      </c>
      <c r="CS18" s="122">
        <f>IF(OR(CS$4="",$B18=""),0,SUMIF('DADOS BRUTOS'!$A$3:$A$500,$B18,'DADOS BRUTOS'!S$3:S$500)+IF($C18="",0,SUMIF('DADOS BRUTOS'!$A$3:$A$500,$C18,'DADOS BRUTOS'!S$3:S$500)))</f>
        <v/>
      </c>
      <c r="CT18" s="122">
        <f>IF(OR(CT$4="",$B18=""),0,SUMIF('DADOS BRUTOS'!$A$3:$A$500,$B18,'DADOS BRUTOS'!T$3:T$500)+IF($C18="",0,SUMIF('DADOS BRUTOS'!$A$3:$A$500,$C18,'DADOS BRUTOS'!T$3:T$500)))</f>
        <v/>
      </c>
      <c r="CU18" s="122">
        <f>IF(OR(CU$4="",$B18=""),0,SUMIF('DADOS BRUTOS'!$A$3:$A$500,$B18,'DADOS BRUTOS'!U$3:U$500)+IF($C18="",0,SUMIF('DADOS BRUTOS'!$A$3:$A$500,$C18,'DADOS BRUTOS'!U$3:U$500)))</f>
        <v/>
      </c>
      <c r="CV18" s="122">
        <f>IF(OR(CV$4="",$B18=""),0,SUMIF('DADOS BRUTOS'!$A$3:$A$500,$B18,'DADOS BRUTOS'!V$3:V$500)+IF($C18="",0,SUMIF('DADOS BRUTOS'!$A$3:$A$500,$C18,'DADOS BRUTOS'!V$3:V$500)))</f>
        <v/>
      </c>
      <c r="CW18" s="122">
        <f>IF(OR(CW$4="",$B18=""),0,SUMIF('DADOS BRUTOS'!$A$3:$A$500,$B18,'DADOS BRUTOS'!W$3:W$500)+IF($C18="",0,SUMIF('DADOS BRUTOS'!$A$3:$A$500,$C18,'DADOS BRUTOS'!W$3:W$500)))</f>
        <v/>
      </c>
      <c r="CX18" s="122">
        <f>IF(OR(CX$4="",$B18=""),0,SUMIF('DADOS BRUTOS'!$A$3:$A$500,$B18,'DADOS BRUTOS'!X$3:X$500)+IF($C18="",0,SUMIF('DADOS BRUTOS'!$A$3:$A$500,$C18,'DADOS BRUTOS'!X$3:X$500)))</f>
        <v/>
      </c>
      <c r="CY18" s="122">
        <f>IF(OR(CY$4="",$B18=""),0,SUMIF('DADOS BRUTOS'!$A$3:$A$500,$B18,'DADOS BRUTOS'!Y$3:Y$500)+IF($C18="",0,SUMIF('DADOS BRUTOS'!$A$3:$A$500,$C18,'DADOS BRUTOS'!Y$3:Y$500)))</f>
        <v/>
      </c>
      <c r="CZ18" s="122">
        <f>IF(OR(CZ$4="",$B18=""),0,SUMIF('DADOS BRUTOS'!$A$3:$A$500,$B18,'DADOS BRUTOS'!Z$3:Z$500)+IF($C18="",0,SUMIF('DADOS BRUTOS'!$A$3:$A$500,$C18,'DADOS BRUTOS'!Z$3:Z$500)))</f>
        <v/>
      </c>
      <c r="DA18" s="122">
        <f>IF(OR(DA$4="",$B18=""),0,SUMIF('DADOS BRUTOS'!$A$3:$A$500,$B18,'DADOS BRUTOS'!AA$3:AA$500)+IF($C18="",0,SUMIF('DADOS BRUTOS'!$A$3:$A$500,$C18,'DADOS BRUTOS'!AA$3:AA$500)))</f>
        <v/>
      </c>
      <c r="DB18" s="122">
        <f>IF(OR(DB$4="",$B18=""),0,SUMIF('DADOS BRUTOS'!$A$3:$A$500,$B18,'DADOS BRUTOS'!AB$3:AB$500)+IF($C18="",0,SUMIF('DADOS BRUTOS'!$A$3:$A$500,$C18,'DADOS BRUTOS'!AB$3:AB$500)))</f>
        <v/>
      </c>
      <c r="DC18" s="122">
        <f>IF(OR(DC$4="",$B18=""),0,SUMIF('DADOS BRUTOS'!$A$3:$A$500,$B18,'DADOS BRUTOS'!AC$3:AC$500)+IF($C18="",0,SUMIF('DADOS BRUTOS'!$A$3:$A$500,$C18,'DADOS BRUTOS'!AC$3:AC$500)))</f>
        <v/>
      </c>
      <c r="DD18" s="122">
        <f>IF(OR(DD$4="",$B18=""),0,SUMIF('DADOS BRUTOS'!$A$3:$A$500,$B18,'DADOS BRUTOS'!AD$3:AD$500)+IF($C18="",0,SUMIF('DADOS BRUTOS'!$A$3:$A$500,$C18,'DADOS BRUTOS'!AD$3:AD$500)))</f>
        <v/>
      </c>
      <c r="DE18" s="122">
        <f>IF(OR(DE$4="",$B18=""),0,SUMIF('DADOS BRUTOS'!$A$3:$A$500,$B18,'DADOS BRUTOS'!AE$3:AE$500)+IF($C18="",0,SUMIF('DADOS BRUTOS'!$A$3:$A$500,$C18,'DADOS BRUTOS'!AE$3:AE$500)))</f>
        <v/>
      </c>
      <c r="DF18" s="122">
        <f>IF(OR(DF$4="",$B18=""),0,SUMIF('DADOS BRUTOS'!$A$3:$A$500,$B18,'DADOS BRUTOS'!AF$3:AF$500)+IF($C18="",0,SUMIF('DADOS BRUTOS'!$A$3:$A$500,$C18,'DADOS BRUTOS'!AF$3:AF$500)))</f>
        <v/>
      </c>
      <c r="DG18" s="122">
        <f>IF(OR(DG$4="",$B18=""),0,SUMIF('DADOS BRUTOS'!$A$3:$A$500,$B18,'DADOS BRUTOS'!AG$3:AG$500)+IF($C18="",0,SUMIF('DADOS BRUTOS'!$A$3:$A$500,$C18,'DADOS BRUTOS'!AG$3:AG$500)))</f>
        <v/>
      </c>
      <c r="DH18" s="122">
        <f>IF(OR(DH$4="",$B18=""),0,SUMIF('DADOS BRUTOS'!$A$3:$A$500,$B18,'DADOS BRUTOS'!AH$3:AH$500)+IF($C18="",0,SUMIF('DADOS BRUTOS'!$A$3:$A$500,$C18,'DADOS BRUTOS'!AH$3:AH$500)))</f>
        <v/>
      </c>
      <c r="DI18" s="122">
        <f>IF(OR(DI$4="",$B18=""),0,SUMIF('DADOS BRUTOS'!$A$3:$A$500,$B18,'DADOS BRUTOS'!AI$3:AI$500)+IF($C18="",0,SUMIF('DADOS BRUTOS'!$A$3:$A$500,$C18,'DADOS BRUTOS'!AI$3:AI$500)))</f>
        <v/>
      </c>
      <c r="DJ18" s="122">
        <f>IF(OR(DJ$4="",$B18=""),0,SUMIF('DADOS BRUTOS'!$A$3:$A$500,$B18,'DADOS BRUTOS'!AJ$3:AJ$500)+IF($C18="",0,SUMIF('DADOS BRUTOS'!$A$3:$A$500,$C18,'DADOS BRUTOS'!AJ$3:AJ$500)))</f>
        <v/>
      </c>
      <c r="DK18" s="122">
        <f>IF(OR(DK$4="",$B18=""),0,SUMIF('DADOS BRUTOS'!$A$3:$A$500,$B18,'DADOS BRUTOS'!AK$3:AK$500)+IF($C18="",0,SUMIF('DADOS BRUTOS'!$A$3:$A$500,$C18,'DADOS BRUTOS'!AK$3:AK$500)))</f>
        <v/>
      </c>
      <c r="DL18" s="122">
        <f>IF(OR(DL$4="",$B18=""),0,SUMIF('DADOS BRUTOS'!$A$3:$A$500,$B18,'DADOS BRUTOS'!AL$3:AL$500)+IF($C18="",0,SUMIF('DADOS BRUTOS'!$A$3:$A$500,$C18,'DADOS BRUTOS'!AL$3:AL$500)))</f>
        <v/>
      </c>
      <c r="DM18" s="122">
        <f>IF(OR(DM$4="",$B18=""),0,SUMIF('DADOS BRUTOS'!$A$3:$A$500,$B18,'DADOS BRUTOS'!AM$3:AM$500)+IF($C18="",0,SUMIF('DADOS BRUTOS'!$A$3:$A$500,$C18,'DADOS BRUTOS'!AM$3:AM$500)))</f>
        <v/>
      </c>
      <c r="DN18" s="122">
        <f>IF(OR(DN$4="",$B18=""),0,SUMIF('DADOS BRUTOS'!$A$3:$A$500,$B18,'DADOS BRUTOS'!AN$3:AN$500)+IF($C18="",0,SUMIF('DADOS BRUTOS'!$A$3:$A$500,$C18,'DADOS BRUTOS'!AN$3:AN$500)))</f>
        <v/>
      </c>
      <c r="DO18" s="122">
        <f>IF(OR(DO$4="",$B18=""),0,SUMIF('DADOS BRUTOS'!$A$3:$A$500,$B18,'DADOS BRUTOS'!AO$3:AO$500)+IF($C18="",0,SUMIF('DADOS BRUTOS'!$A$3:$A$500,$C18,'DADOS BRUTOS'!AO$3:AO$500)))</f>
        <v/>
      </c>
      <c r="DP18" s="122">
        <f>IF(OR(DP$4="",$B18=""),0,SUMIF('DADOS BRUTOS'!$A$3:$A$500,$B18,'DADOS BRUTOS'!AP$3:AP$500)+IF($C18="",0,SUMIF('DADOS BRUTOS'!$A$3:$A$500,$C18,'DADOS BRUTOS'!AP$3:AP$500)))</f>
        <v/>
      </c>
      <c r="DQ18" s="122">
        <f>IF(OR(DQ$4="",$B18=""),0,SUMIF('DADOS BRUTOS'!$A$3:$A$500,$B18,'DADOS BRUTOS'!AQ$3:AQ$500)+IF($C18="",0,SUMIF('DADOS BRUTOS'!$A$3:$A$500,$C18,'DADOS BRUTOS'!AQ$3:AQ$500)))</f>
        <v/>
      </c>
      <c r="DR18" s="122">
        <f>IF(OR(DR$4="",$B18=""),0,SUMIF('DADOS BRUTOS'!$A$3:$A$500,$B18,'DADOS BRUTOS'!AR$3:AR$500)+IF($C18="",0,SUMIF('DADOS BRUTOS'!$A$3:$A$500,$C18,'DADOS BRUTOS'!AR$3:AR$500)))</f>
        <v/>
      </c>
      <c r="DS18" s="122">
        <f>IF(OR(DS$4="",$B18=""),0,SUMIF('DADOS BRUTOS'!$A$3:$A$500,$B18,'DADOS BRUTOS'!AS$3:AS$500)+IF($C18="",0,SUMIF('DADOS BRUTOS'!$A$3:$A$500,$C18,'DADOS BRUTOS'!AS$3:AS$500)))</f>
        <v/>
      </c>
      <c r="DT18" s="122">
        <f>IF(OR(DT$4="",$B18=""),0,SUMIF('DADOS BRUTOS'!$A$3:$A$500,$B18,'DADOS BRUTOS'!AT$3:AT$500)+IF($C18="",0,SUMIF('DADOS BRUTOS'!$A$3:$A$500,$C18,'DADOS BRUTOS'!AT$3:AT$500)))</f>
        <v/>
      </c>
      <c r="DU18" s="122">
        <f>IF(OR(DU$4="",$B18=""),0,SUMIF('DADOS BRUTOS'!$A$3:$A$500,$B18,'DADOS BRUTOS'!AU$3:AU$500)+IF($C18="",0,SUMIF('DADOS BRUTOS'!$A$3:$A$500,$C18,'DADOS BRUTOS'!AU$3:AU$500)))</f>
        <v/>
      </c>
      <c r="DV18" s="122">
        <f>IF(OR(DV$4="",$B18=""),0,SUMIF('DADOS BRUTOS'!$A$3:$A$500,$B18,'DADOS BRUTOS'!AV$3:AV$500)+IF($C18="",0,SUMIF('DADOS BRUTOS'!$A$3:$A$500,$C18,'DADOS BRUTOS'!AV$3:AV$500)))</f>
        <v/>
      </c>
      <c r="DW18" s="122">
        <f>IF(OR(DW$4="",$B18=""),0,SUMIF('DADOS BRUTOS'!$A$3:$A$500,$B18,'DADOS BRUTOS'!AW$3:AW$500)+IF($C18="",0,SUMIF('DADOS BRUTOS'!$A$3:$A$500,$C18,'DADOS BRUTOS'!AW$3:AW$500)))</f>
        <v/>
      </c>
      <c r="DX18" s="122">
        <f>IF(OR(DX$4="",$B18=""),0,SUMIF('DADOS BRUTOS'!$A$3:$A$500,$B18,'DADOS BRUTOS'!AX$3:AX$500)+IF($C18="",0,SUMIF('DADOS BRUTOS'!$A$3:$A$500,$C18,'DADOS BRUTOS'!AX$3:AX$500)))</f>
        <v/>
      </c>
      <c r="DY18" s="122">
        <f>IF(OR(DY$4="",$B18=""),0,SUMIF('DADOS BRUTOS'!$A$3:$A$500,$B18,'DADOS BRUTOS'!AY$3:AY$500)+IF($C18="",0,SUMIF('DADOS BRUTOS'!$A$3:$A$500,$C18,'DADOS BRUTOS'!AY$3:AY$500)))</f>
        <v/>
      </c>
      <c r="DZ18" s="122">
        <f>IF(OR(DZ$4="",$B18=""),0,SUMIF('DADOS BRUTOS'!$A$3:$A$500,$B18,'DADOS BRUTOS'!AZ$3:AZ$500)+IF($C18="",0,SUMIF('DADOS BRUTOS'!$A$3:$A$500,$C18,'DADOS BRUTOS'!AZ$3:AZ$500)))</f>
        <v/>
      </c>
      <c r="EA18" s="122">
        <f>IF(OR(EA$4="",$B18=""),0,SUMIF('DADOS BRUTOS'!$A$3:$A$500,$B18,'DADOS BRUTOS'!BA$3:BA$500)+IF($C18="",0,SUMIF('DADOS BRUTOS'!$A$3:$A$500,$C18,'DADOS BRUTOS'!BA$3:BA$500)))</f>
        <v/>
      </c>
      <c r="EB18" s="122">
        <f>IF(OR(EB$4="",$B18=""),0,SUMIF('DADOS BRUTOS'!$A$3:$A$500,$B18,'DADOS BRUTOS'!BB$3:BB$500)+IF($C18="",0,SUMIF('DADOS BRUTOS'!$A$3:$A$500,$C18,'DADOS BRUTOS'!BB$3:BB$500)))</f>
        <v/>
      </c>
      <c r="EC18" s="122">
        <f>IF(OR(EC$4="",$B18=""),0,SUMIF('DADOS BRUTOS'!$A$3:$A$500,$B18,'DADOS BRUTOS'!BC$3:BC$500)+IF($C18="",0,SUMIF('DADOS BRUTOS'!$A$3:$A$500,$C18,'DADOS BRUTOS'!BC$3:BC$500)))</f>
        <v/>
      </c>
      <c r="ED18" s="122">
        <f>IF(OR(ED$4="",$B18=""),0,SUMIF('DADOS BRUTOS'!$A$3:$A$500,$B18,'DADOS BRUTOS'!BD$3:BD$500)+IF($C18="",0,SUMIF('DADOS BRUTOS'!$A$3:$A$500,$C18,'DADOS BRUTOS'!BD$3:BD$500)))</f>
        <v/>
      </c>
      <c r="EE18" s="122">
        <f>IF(OR(EE$4="",$B18=""),0,SUMIF('DADOS BRUTOS'!$A$3:$A$500,$B18,'DADOS BRUTOS'!BE$3:BE$500)+IF($C18="",0,SUMIF('DADOS BRUTOS'!$A$3:$A$500,$C18,'DADOS BRUTOS'!BE$3:BE$500)))</f>
        <v/>
      </c>
      <c r="EF18" s="122">
        <f>IF(OR(EF$4="",$B18=""),0,SUMIF('DADOS BRUTOS'!$A$3:$A$500,$B18,'DADOS BRUTOS'!BF$3:BF$500)+IF($C18="",0,SUMIF('DADOS BRUTOS'!$A$3:$A$500,$C18,'DADOS BRUTOS'!BF$3:BF$500)))</f>
        <v/>
      </c>
      <c r="EG18" s="122">
        <f>IF(OR(EG$4="",$B18=""),0,SUMIF('DADOS BRUTOS'!$A$3:$A$500,$B18,'DADOS BRUTOS'!BG$3:BG$500)+IF($C18="",0,SUMIF('DADOS BRUTOS'!$A$3:$A$500,$C18,'DADOS BRUTOS'!BG$3:BG$500)))</f>
        <v/>
      </c>
      <c r="EH18" s="122">
        <f>IF(OR(EH$4="",$B18=""),0,SUMIF('DADOS BRUTOS'!$A$3:$A$500,$B18,'DADOS BRUTOS'!BH$3:BH$500)+IF($C18="",0,SUMIF('DADOS BRUTOS'!$A$3:$A$500,$C18,'DADOS BRUTOS'!BH$3:BH$500)))</f>
        <v/>
      </c>
      <c r="EI18" s="122">
        <f>IF(OR(EI$4="",$B18=""),0,SUMIF('DADOS BRUTOS'!$A$3:$A$500,$B18,'DADOS BRUTOS'!BI$3:BI$500)+IF($C18="",0,SUMIF('DADOS BRUTOS'!$A$3:$A$500,$C18,'DADOS BRUTOS'!BI$3:BI$500)))</f>
        <v/>
      </c>
      <c r="EJ18" s="122">
        <f>IF(OR(EJ$4="",$B18=""),0,SUMIF('DADOS BRUTOS'!$A$3:$A$500,$B18,'DADOS BRUTOS'!BJ$3:BJ$500)+IF($C18="",0,SUMIF('DADOS BRUTOS'!$A$3:$A$500,$C18,'DADOS BRUTOS'!BJ$3:BJ$500)))</f>
        <v/>
      </c>
      <c r="EK18" s="122">
        <f>IF(OR(EK$4="",$B18=""),0,SUMIF('DADOS BRUTOS'!$A$3:$A$500,$B18,'DADOS BRUTOS'!BK$3:BK$500)+IF($C18="",0,SUMIF('DADOS BRUTOS'!$A$3:$A$500,$C18,'DADOS BRUTOS'!BK$3:BK$500)))</f>
        <v/>
      </c>
      <c r="EL18" s="122">
        <f>IF(OR(EL$4="",$B18=""),0,SUMIF('DADOS BRUTOS'!$A$3:$A$500,$B18,'DADOS BRUTOS'!BL$3:BL$500)+IF($C18="",0,SUMIF('DADOS BRUTOS'!$A$3:$A$500,$C18,'DADOS BRUTOS'!BL$3:BL$500)))</f>
        <v/>
      </c>
      <c r="EM18" s="122">
        <f>IF(OR(EM$4="",$B18=""),0,SUMIF('DADOS BRUTOS'!$A$3:$A$500,$B18,'DADOS BRUTOS'!BM$3:BM$500)+IF($C18="",0,SUMIF('DADOS BRUTOS'!$A$3:$A$500,$C18,'DADOS BRUTOS'!BM$3:BM$500)))</f>
        <v/>
      </c>
      <c r="EN18" s="122">
        <f>IF(OR(EN$4="",$B18=""),0,SUMIF('DADOS BRUTOS'!$A$3:$A$500,$B18,'DADOS BRUTOS'!BN$3:BN$500)+IF($C18="",0,SUMIF('DADOS BRUTOS'!$A$3:$A$500,$C18,'DADOS BRUTOS'!BN$3:BN$500)))</f>
        <v/>
      </c>
      <c r="EO18" s="122">
        <f>IF(OR(EO$4="",$B18=""),0,SUMIF('DADOS BRUTOS'!$A$3:$A$500,$B18,'DADOS BRUTOS'!BO$3:BO$500)+IF($C18="",0,SUMIF('DADOS BRUTOS'!$A$3:$A$500,$C18,'DADOS BRUTOS'!BO$3:BO$500)))</f>
        <v/>
      </c>
      <c r="EP18" s="122">
        <f>IF(OR(EP$4="",$B18=""),0,SUMIF('DADOS BRUTOS'!$A$3:$A$500,$B18,'DADOS BRUTOS'!BP$3:BP$500)+IF($C18="",0,SUMIF('DADOS BRUTOS'!$A$3:$A$500,$C18,'DADOS BRUTOS'!BP$3:BP$500)))</f>
        <v/>
      </c>
      <c r="EQ18" s="122">
        <f>IF(OR(EQ$4="",$B18=""),0,SUMIF('DADOS BRUTOS'!$A$3:$A$500,$B18,'DADOS BRUTOS'!BQ$3:BQ$500)+IF($C18="",0,SUMIF('DADOS BRUTOS'!$A$3:$A$500,$C18,'DADOS BRUTOS'!BQ$3:BQ$500)))</f>
        <v/>
      </c>
      <c r="ER18" s="122">
        <f>IF(OR(ER$4="",$B18=""),0,SUMIF('DADOS BRUTOS'!$A$3:$A$500,$B18,'DADOS BRUTOS'!BR$3:BR$500)+IF($C18="",0,SUMIF('DADOS BRUTOS'!$A$3:$A$500,$C18,'DADOS BRUTOS'!BR$3:BR$500)))</f>
        <v/>
      </c>
      <c r="ES18" s="122">
        <f>IF(OR(ES$4="",$B18=""),0,SUMIF('DADOS BRUTOS'!$A$3:$A$500,$B18,'DADOS BRUTOS'!BS$3:BS$500)+IF($C18="",0,SUMIF('DADOS BRUTOS'!$A$3:$A$500,$C18,'DADOS BRUTOS'!BS$3:BS$500)))</f>
        <v/>
      </c>
      <c r="ET18" s="122">
        <f>IF(OR(ET$4="",$B18=""),0,SUMIF('DADOS BRUTOS'!$A$3:$A$500,$B18,'DADOS BRUTOS'!BT$3:BT$500)+IF($C18="",0,SUMIF('DADOS BRUTOS'!$A$3:$A$500,$C18,'DADOS BRUTOS'!BT$3:BT$500)))</f>
        <v/>
      </c>
      <c r="EU18" s="122">
        <f>IF(OR(EU$4="",$B18=""),0,SUMIF('DADOS BRUTOS'!$A$3:$A$500,$B18,'DADOS BRUTOS'!BU$3:BU$500)+IF($C18="",0,SUMIF('DADOS BRUTOS'!$A$3:$A$500,$C18,'DADOS BRUTOS'!BU$3:BU$500)))</f>
        <v/>
      </c>
      <c r="EV18" s="122">
        <f>IF(OR(EV$4="",$B18=""),0,SUMIF('DADOS BRUTOS'!$A$3:$A$500,$B18,'DADOS BRUTOS'!BV$3:BV$500)+IF($C18="",0,SUMIF('DADOS BRUTOS'!$A$3:$A$500,$C18,'DADOS BRUTOS'!BV$3:BV$500)))</f>
        <v/>
      </c>
      <c r="EW18" s="122">
        <f>IF(OR(EW$4="",$B18=""),0,SUMIF('DADOS BRUTOS'!$A$3:$A$500,$B18,'DADOS BRUTOS'!BW$3:BW$500)+IF($C18="",0,SUMIF('DADOS BRUTOS'!$A$3:$A$500,$C18,'DADOS BRUTOS'!BW$3:BW$500)))</f>
        <v/>
      </c>
      <c r="EX18" s="122">
        <f>IF(OR(EX$4="",$B18=""),0,SUMIF('DADOS BRUTOS'!$A$3:$A$500,$B18,'DADOS BRUTOS'!BX$3:BX$500)+IF($C18="",0,SUMIF('DADOS BRUTOS'!$A$3:$A$500,$C18,'DADOS BRUTOS'!BX$3:BX$500)))</f>
        <v/>
      </c>
      <c r="EY18" s="122">
        <f>IF(OR(EY$4="",$B18=""),0,SUMIF('DADOS BRUTOS'!$A$3:$A$500,$B18,'DADOS BRUTOS'!BY$3:BY$500)+IF($C18="",0,SUMIF('DADOS BRUTOS'!$A$3:$A$500,$C18,'DADOS BRUTOS'!BY$3:BY$500)))</f>
        <v/>
      </c>
      <c r="EZ18" s="122">
        <f>IF(OR(EZ$4="",$B18=""),0,SUMIF('DADOS BRUTOS'!$A$3:$A$500,$B18,'DADOS BRUTOS'!BZ$3:BZ$500)+IF($C18="",0,SUMIF('DADOS BRUTOS'!$A$3:$A$500,$C18,'DADOS BRUTOS'!BZ$3:BZ$500)))</f>
        <v/>
      </c>
      <c r="FA18" s="122">
        <f>IF(OR(FA$4="",$B18=""),0,SUMIF('DADOS BRUTOS'!$A$3:$A$500,$B18,'DADOS BRUTOS'!CA$3:CA$500)+IF($C18="",0,SUMIF('DADOS BRUTOS'!$A$3:$A$500,$C18,'DADOS BRUTOS'!CA$3:CA$500)))</f>
        <v/>
      </c>
      <c r="FB18" s="122">
        <f>IF(OR(FB$4="",$B18=""),0,SUMIF('DADOS BRUTOS'!$A$3:$A$500,$B18,'DADOS BRUTOS'!CB$3:CB$500)+IF($C18="",0,SUMIF('DADOS BRUTOS'!$A$3:$A$500,$C18,'DADOS BRUTOS'!CB$3:CB$500)))</f>
        <v/>
      </c>
      <c r="FC18" s="122">
        <f>IF(OR(FC$4="",$B18=""),0,SUMIF('DADOS BRUTOS'!$A$3:$A$500,$B18,'DADOS BRUTOS'!CC$3:CC$500)+IF($C18="",0,SUMIF('DADOS BRUTOS'!$A$3:$A$500,$C18,'DADOS BRUTOS'!CC$3:CC$500)))</f>
        <v/>
      </c>
      <c r="FD18" s="122">
        <f>IF(OR(FD$4="",$B18=""),0,SUMIF('DADOS BRUTOS'!$A$3:$A$500,$B18,'DADOS BRUTOS'!CD$3:CD$500)+IF($C18="",0,SUMIF('DADOS BRUTOS'!$A$3:$A$500,$C18,'DADOS BRUTOS'!CD$3:CD$500)))</f>
        <v/>
      </c>
      <c r="FE18" s="122">
        <f>IF(OR(FE$4="",$B18=""),0,SUMIF('DADOS BRUTOS'!$A$3:$A$500,$B18,'DADOS BRUTOS'!CE$3:CE$500)+IF($C18="",0,SUMIF('DADOS BRUTOS'!$A$3:$A$500,$C18,'DADOS BRUTOS'!CE$3:CE$500)))</f>
        <v/>
      </c>
      <c r="FF18" s="122">
        <f>IF(OR(FF$4="",$B18=""),0,SUMIF('DADOS BRUTOS'!$A$3:$A$500,$B18,'DADOS BRUTOS'!CF$3:CF$500)+IF($C18="",0,SUMIF('DADOS BRUTOS'!$A$3:$A$500,$C18,'DADOS BRUTOS'!CF$3:CF$500)))</f>
        <v/>
      </c>
      <c r="FG18" s="122">
        <f>IF(OR(FG$4="",$B18=""),0,SUMIF('DADOS BRUTOS'!$A$3:$A$500,$B18,'DADOS BRUTOS'!CG$3:CG$500)+IF($C18="",0,SUMIF('DADOS BRUTOS'!$A$3:$A$500,$C18,'DADOS BRUTOS'!CG$3:CG$500)))</f>
        <v/>
      </c>
      <c r="FH18" s="122">
        <f>IF(OR(FH$4="",$B18=""),0,SUMIF('DADOS BRUTOS'!$A$3:$A$500,$B18,'DADOS BRUTOS'!CH$3:CH$500)+IF($C18="",0,SUMIF('DADOS BRUTOS'!$A$3:$A$500,$C18,'DADOS BRUTOS'!CH$3:CH$500)))</f>
        <v/>
      </c>
      <c r="FI18" s="122">
        <f>IF(OR(FI$4="",$B18=""),0,SUMIF('DADOS BRUTOS'!$A$3:$A$500,$B18,'DADOS BRUTOS'!CI$3:CI$500)+IF($C18="",0,SUMIF('DADOS BRUTOS'!$A$3:$A$500,$C18,'DADOS BRUTOS'!CI$3:CI$500)))</f>
        <v/>
      </c>
      <c r="FJ18" s="122">
        <f>IF(OR(FJ$4="",$B18=""),0,SUMIF('DADOS BRUTOS'!$A$3:$A$500,$B18,'DADOS BRUTOS'!CJ$3:CJ$500)+IF($C18="",0,SUMIF('DADOS BRUTOS'!$A$3:$A$500,$C18,'DADOS BRUTOS'!CJ$3:CJ$500)))</f>
        <v/>
      </c>
      <c r="FK18" s="122">
        <f>IF(OR(FK$4="",$B18=""),0,SUMIF('DADOS BRUTOS'!$A$3:$A$500,$B18,'DADOS BRUTOS'!CK$3:CK$500)+IF($C18="",0,SUMIF('DADOS BRUTOS'!$A$3:$A$500,$C18,'DADOS BRUTOS'!CK$3:CK$500)))</f>
        <v/>
      </c>
      <c r="FL18" s="122">
        <f>IF(OR(FL$4="",$B18=""),0,SUMIF('DADOS BRUTOS'!$A$3:$A$500,$B18,'DADOS BRUTOS'!CL$3:CL$500)+IF($C18="",0,SUMIF('DADOS BRUTOS'!$A$3:$A$500,$C18,'DADOS BRUTOS'!CL$3:CL$500)))</f>
        <v/>
      </c>
      <c r="FM18" s="122">
        <f>IF(OR(FM$4="",$B18=""),0,SUMIF('DADOS BRUTOS'!$A$3:$A$500,$B18,'DADOS BRUTOS'!CM$3:CM$500)+IF($C18="",0,SUMIF('DADOS BRUTOS'!$A$3:$A$500,$C18,'DADOS BRUTOS'!CM$3:CM$500)))</f>
        <v/>
      </c>
      <c r="FN18" s="122">
        <f>IF(OR(FN$4="",$B18=""),0,SUMIF('DADOS BRUTOS'!$A$3:$A$500,$B18,'DADOS BRUTOS'!CN$3:CN$500)+IF($C18="",0,SUMIF('DADOS BRUTOS'!$A$3:$A$500,$C18,'DADOS BRUTOS'!CN$3:CN$500)))</f>
        <v/>
      </c>
      <c r="FO18" s="122">
        <f>IF(OR(FO$4="",$B18=""),0,SUMIF('DADOS BRUTOS'!$A$3:$A$500,$B18,'DADOS BRUTOS'!CO$3:CO$500)+IF($C18="",0,SUMIF('DADOS BRUTOS'!$A$3:$A$500,$C18,'DADOS BRUTOS'!CO$3:CO$500)))</f>
        <v/>
      </c>
      <c r="FP18" s="122">
        <f>IF(OR(FP$4="",$B18=""),0,SUMIF('DADOS BRUTOS'!$A$3:$A$500,$B18,'DADOS BRUTOS'!CP$3:CP$500)+IF($C18="",0,SUMIF('DADOS BRUTOS'!$A$3:$A$500,$C18,'DADOS BRUTOS'!CP$3:CP$500)))</f>
        <v/>
      </c>
      <c r="FQ18" s="122">
        <f>IF(OR(FQ$4="",$B18=""),0,SUMIF('DADOS BRUTOS'!$A$3:$A$500,$B18,'DADOS BRUTOS'!CQ$3:CQ$500)+IF($C18="",0,SUMIF('DADOS BRUTOS'!$A$3:$A$500,$C18,'DADOS BRUTOS'!CQ$3:CQ$500)))</f>
        <v/>
      </c>
      <c r="FR18" s="122">
        <f>IF(OR(FR$4="",$B18=""),0,SUMIF('DADOS BRUTOS'!$A$3:$A$500,$B18,'DADOS BRUTOS'!CR$3:CR$500)+IF($C18="",0,SUMIF('DADOS BRUTOS'!$A$3:$A$500,$C18,'DADOS BRUTOS'!CR$3:CR$500)))</f>
        <v/>
      </c>
      <c r="FS18" s="122">
        <f>IF(OR(FS$4="",$B18=""),0,SUMIF('DADOS BRUTOS'!$A$3:$A$500,$B18,'DADOS BRUTOS'!CS$3:CS$500)+IF($C18="",0,SUMIF('DADOS BRUTOS'!$A$3:$A$500,$C18,'DADOS BRUTOS'!CS$3:CS$500)))</f>
        <v/>
      </c>
      <c r="FT18" s="122">
        <f>IF(OR(FT$4="",$B18=""),0,SUMIF('DADOS BRUTOS'!$A$3:$A$500,$B18,'DADOS BRUTOS'!CT$3:CT$500)+IF($C18="",0,SUMIF('DADOS BRUTOS'!$A$3:$A$500,$C18,'DADOS BRUTOS'!CT$3:CT$500)))</f>
        <v/>
      </c>
      <c r="FU18" s="122">
        <f>IF(OR(FU$4="",$B18=""),0,SUMIF('DADOS BRUTOS'!$A$3:$A$500,$B18,'DADOS BRUTOS'!CU$3:CU$500)+IF($C18="",0,SUMIF('DADOS BRUTOS'!$A$3:$A$500,$C18,'DADOS BRUTOS'!CU$3:CU$500)))</f>
        <v/>
      </c>
      <c r="FV18" s="122">
        <f>IF(OR(FV$4="",$B18=""),0,SUMIF('DADOS BRUTOS'!$A$3:$A$500,$B18,'DADOS BRUTOS'!CV$3:CV$500)+IF($C18="",0,SUMIF('DADOS BRUTOS'!$A$3:$A$500,$C18,'DADOS BRUTOS'!CV$3:CV$500)))</f>
        <v/>
      </c>
      <c r="FW18" s="122">
        <f>IF(OR(FW$4="",$B18=""),0,SUMIF('DADOS BRUTOS'!$A$3:$A$500,$B18,'DADOS BRUTOS'!CW$3:CW$500)+IF($C18="",0,SUMIF('DADOS BRUTOS'!$A$3:$A$500,$C18,'DADOS BRUTOS'!CW$3:CW$500)))</f>
        <v/>
      </c>
      <c r="FX18" s="122">
        <f>IF(OR(FX$4="",$B18=""),0,SUMIF('DADOS BRUTOS'!$A$3:$A$500,$B18,'DADOS BRUTOS'!CX$3:CX$500)+IF($C18="",0,SUMIF('DADOS BRUTOS'!$A$3:$A$500,$C18,'DADOS BRUTOS'!CX$3:CX$500)))</f>
        <v/>
      </c>
      <c r="FY18" s="122">
        <f>IF(OR(FY$4="",$B18=""),0,SUMIF('DADOS BRUTOS'!$A$3:$A$500,$B18,'DADOS BRUTOS'!CY$3:CY$500)+IF($C18="",0,SUMIF('DADOS BRUTOS'!$A$3:$A$500,$C18,'DADOS BRUTOS'!CY$3:CY$500)))</f>
        <v/>
      </c>
      <c r="FZ18" s="122">
        <f>IF(OR(FZ$4="",$B18=""),0,SUMIF('DADOS BRUTOS'!$A$3:$A$500,$B18,'DADOS BRUTOS'!CZ$3:CZ$500)+IF($C18="",0,SUMIF('DADOS BRUTOS'!$A$3:$A$500,$C18,'DADOS BRUTOS'!CZ$3:CZ$500)))</f>
        <v/>
      </c>
      <c r="GA18" s="122">
        <f>IF(OR(GA$4="",$B18=""),0,SUMIF('DADOS BRUTOS'!$A$3:$A$500,$B18,'DADOS BRUTOS'!DA$3:DA$500)+IF($C18="",0,SUMIF('DADOS BRUTOS'!$A$3:$A$500,$C18,'DADOS BRUTOS'!DA$3:DA$500)))</f>
        <v/>
      </c>
      <c r="GB18" s="122">
        <f>IF(OR(GB$4="",$B18=""),0,SUMIF('DADOS BRUTOS'!$A$3:$A$500,$B18,'DADOS BRUTOS'!DB$3:DB$500)+IF($C18="",0,SUMIF('DADOS BRUTOS'!$A$3:$A$500,$C18,'DADOS BRUTOS'!DB$3:DB$500)))</f>
        <v/>
      </c>
      <c r="GC18" s="122">
        <f>IF(OR(GC$4="",$B18=""),0,SUMIF('DADOS BRUTOS'!$A$3:$A$500,$B18,'DADOS BRUTOS'!DC$3:DC$500)+IF($C18="",0,SUMIF('DADOS BRUTOS'!$A$3:$A$500,$C18,'DADOS BRUTOS'!DC$3:DC$500)))</f>
        <v/>
      </c>
      <c r="GD18" s="122">
        <f>IF(OR(GD$4="",$B18=""),0,SUMIF('DADOS BRUTOS'!$A$3:$A$500,$B18,'DADOS BRUTOS'!DD$3:DD$500)+IF($C18="",0,SUMIF('DADOS BRUTOS'!$A$3:$A$500,$C18,'DADOS BRUTOS'!DD$3:DD$500)))</f>
        <v/>
      </c>
      <c r="GE18" s="122">
        <f>IF(OR(GE$4="",$B18=""),0,SUMIF('DADOS BRUTOS'!$A$3:$A$500,$B18,'DADOS BRUTOS'!DE$3:DE$500)+IF($C18="",0,SUMIF('DADOS BRUTOS'!$A$3:$A$500,$C18,'DADOS BRUTOS'!DE$3:DE$500)))</f>
        <v/>
      </c>
      <c r="GF18" s="122">
        <f>IF(OR(GF$4="",$B18=""),0,SUMIF('DADOS BRUTOS'!$A$3:$A$500,$B18,'DADOS BRUTOS'!DF$3:DF$500)+IF($C18="",0,SUMIF('DADOS BRUTOS'!$A$3:$A$500,$C18,'DADOS BRUTOS'!DF$3:DF$500)))</f>
        <v/>
      </c>
      <c r="GG18" s="122">
        <f>IF(OR(GG$4="",$B18=""),0,SUMIF('DADOS BRUTOS'!$A$3:$A$500,$B18,'DADOS BRUTOS'!DG$3:DG$500)+IF($C18="",0,SUMIF('DADOS BRUTOS'!$A$3:$A$500,$C18,'DADOS BRUTOS'!DG$3:DG$500)))</f>
        <v/>
      </c>
      <c r="GH18" s="122">
        <f>IF(OR(GH$4="",$B18=""),0,SUMIF('DADOS BRUTOS'!$A$3:$A$500,$B18,'DADOS BRUTOS'!DH$3:DH$500)+IF($C18="",0,SUMIF('DADOS BRUTOS'!$A$3:$A$500,$C18,'DADOS BRUTOS'!DH$3:DH$500)))</f>
        <v/>
      </c>
      <c r="GI18" s="122">
        <f>IF(OR(GI$4="",$B18=""),0,SUMIF('DADOS BRUTOS'!$A$3:$A$500,$B18,'DADOS BRUTOS'!DI$3:DI$500)+IF($C18="",0,SUMIF('DADOS BRUTOS'!$A$3:$A$500,$C18,'DADOS BRUTOS'!DI$3:DI$500)))</f>
        <v/>
      </c>
      <c r="GJ18" s="122">
        <f>IF(OR(GJ$4="",$B18=""),0,SUMIF('DADOS BRUTOS'!$A$3:$A$500,$B18,'DADOS BRUTOS'!DJ$3:DJ$500)+IF($C18="",0,SUMIF('DADOS BRUTOS'!$A$3:$A$500,$C18,'DADOS BRUTOS'!DJ$3:DJ$500)))</f>
        <v/>
      </c>
      <c r="GK18" s="122">
        <f>IF(OR(GK$4="",$B18=""),0,SUMIF('DADOS BRUTOS'!$A$3:$A$500,$B18,'DADOS BRUTOS'!DK$3:DK$500)+IF($C18="",0,SUMIF('DADOS BRUTOS'!$A$3:$A$500,$C18,'DADOS BRUTOS'!DK$3:DK$500)))</f>
        <v/>
      </c>
      <c r="GL18" s="122">
        <f>IF(OR(GL$4="",$B18=""),0,SUMIF('DADOS BRUTOS'!$A$3:$A$500,$B18,'DADOS BRUTOS'!DL$3:DL$500)+IF($C18="",0,SUMIF('DADOS BRUTOS'!$A$3:$A$500,$C18,'DADOS BRUTOS'!DL$3:DL$500)))</f>
        <v/>
      </c>
      <c r="GM18" s="122">
        <f>IF(OR(GM$4="",$B18=""),0,SUMIF('DADOS BRUTOS'!$A$3:$A$500,$B18,'DADOS BRUTOS'!DM$3:DM$500)+IF($C18="",0,SUMIF('DADOS BRUTOS'!$A$3:$A$500,$C18,'DADOS BRUTOS'!DM$3:DM$500)))</f>
        <v/>
      </c>
      <c r="GN18" s="122">
        <f>IF(OR(GN$4="",$B18=""),0,SUMIF('DADOS BRUTOS'!$A$3:$A$500,$B18,'DADOS BRUTOS'!DN$3:DN$500)+IF($C18="",0,SUMIF('DADOS BRUTOS'!$A$3:$A$500,$C18,'DADOS BRUTOS'!DN$3:DN$500)))</f>
        <v/>
      </c>
      <c r="GO18" s="122">
        <f>IF(OR(GO$4="",$B18=""),0,SUMIF('DADOS BRUTOS'!$A$3:$A$500,$B18,'DADOS BRUTOS'!DO$3:DO$500)+IF($C18="",0,SUMIF('DADOS BRUTOS'!$A$3:$A$500,$C18,'DADOS BRUTOS'!DO$3:DO$500)))</f>
        <v/>
      </c>
      <c r="GP18" s="122">
        <f>IF(OR(GP$4="",$B18=""),0,SUMIF('DADOS BRUTOS'!$A$3:$A$500,$B18,'DADOS BRUTOS'!DP$3:DP$500)+IF($C18="",0,SUMIF('DADOS BRUTOS'!$A$3:$A$500,$C18,'DADOS BRUTOS'!DP$3:DP$500)))</f>
        <v/>
      </c>
      <c r="GQ18" s="122">
        <f>IF(OR(GQ$4="",$B18=""),0,SUMIF('DADOS BRUTOS'!$A$3:$A$500,$B18,'DADOS BRUTOS'!DQ$3:DQ$500)+IF($C18="",0,SUMIF('DADOS BRUTOS'!$A$3:$A$500,$C18,'DADOS BRUTOS'!DQ$3:DQ$500)))</f>
        <v/>
      </c>
      <c r="GR18" s="122">
        <f>IF(OR(GR$4="",$B18=""),0,SUMIF('DADOS BRUTOS'!$A$3:$A$500,$B18,'DADOS BRUTOS'!DR$3:DR$500)+IF($C18="",0,SUMIF('DADOS BRUTOS'!$A$3:$A$500,$C18,'DADOS BRUTOS'!DR$3:DR$500)))</f>
        <v/>
      </c>
      <c r="GS18" s="122">
        <f>IF(OR(GS$4="",$B18=""),0,SUMIF('DADOS BRUTOS'!$A$3:$A$500,$B18,'DADOS BRUTOS'!DS$3:DS$500)+IF($C18="",0,SUMIF('DADOS BRUTOS'!$A$3:$A$500,$C18,'DADOS BRUTOS'!DS$3:DS$500)))</f>
        <v/>
      </c>
      <c r="GT18" s="122">
        <f>IF(OR(GT$4="",$B18=""),0,SUMIF('DADOS BRUTOS'!$A$3:$A$500,$B18,'DADOS BRUTOS'!DT$3:DT$500)+IF($C18="",0,SUMIF('DADOS BRUTOS'!$A$3:$A$500,$C18,'DADOS BRUTOS'!DT$3:DT$500)))</f>
        <v/>
      </c>
      <c r="GU18" s="122">
        <f>IF(OR(GU$4="",$B18=""),0,SUMIF('DADOS BRUTOS'!$A$3:$A$500,$B18,'DADOS BRUTOS'!DU$3:DU$500)+IF($C18="",0,SUMIF('DADOS BRUTOS'!$A$3:$A$500,$C18,'DADOS BRUTOS'!DU$3:DU$500)))</f>
        <v/>
      </c>
      <c r="GV18" s="122">
        <f>IF(OR(GV$4="",$B18=""),0,SUMIF('DADOS BRUTOS'!$A$3:$A$500,$B18,'DADOS BRUTOS'!DV$3:DV$500)+IF($C18="",0,SUMIF('DADOS BRUTOS'!$A$3:$A$500,$C18,'DADOS BRUTOS'!DV$3:DV$500)))</f>
        <v/>
      </c>
      <c r="GW18" s="122">
        <f>IF(OR(GW$4="",$B18=""),0,SUMIF('DADOS BRUTOS'!$A$3:$A$500,$B18,'DADOS BRUTOS'!DW$3:DW$500)+IF($C18="",0,SUMIF('DADOS BRUTOS'!$A$3:$A$500,$C18,'DADOS BRUTOS'!DW$3:DW$500)))</f>
        <v/>
      </c>
      <c r="GX18" s="122">
        <f>IF(OR(GX$4="",$B18=""),0,SUMIF('DADOS BRUTOS'!$A$3:$A$500,$B18,'DADOS BRUTOS'!DX$3:DX$500)+IF($C18="",0,SUMIF('DADOS BRUTOS'!$A$3:$A$500,$C18,'DADOS BRUTOS'!DX$3:DX$500)))</f>
        <v/>
      </c>
      <c r="GY18" s="122">
        <f>IF(OR(GY$4="",$B18=""),0,SUMIF('DADOS BRUTOS'!$A$3:$A$500,$B18,'DADOS BRUTOS'!DY$3:DY$500)+IF($C18="",0,SUMIF('DADOS BRUTOS'!$A$3:$A$500,$C18,'DADOS BRUTOS'!DY$3:DY$500)))</f>
        <v/>
      </c>
      <c r="GZ18" s="122">
        <f>IF(OR(GZ$4="",$B18=""),0,SUMIF('DADOS BRUTOS'!$A$3:$A$500,$B18,'DADOS BRUTOS'!DZ$3:DZ$500)+IF($C18="",0,SUMIF('DADOS BRUTOS'!$A$3:$A$500,$C18,'DADOS BRUTOS'!DZ$3:DZ$500)))</f>
        <v/>
      </c>
      <c r="HA18" s="122">
        <f>IF(OR(HA$4="",$B18=""),0,SUMIF('DADOS BRUTOS'!$A$3:$A$500,$B18,'DADOS BRUTOS'!EA$3:EA$500)+IF($C18="",0,SUMIF('DADOS BRUTOS'!$A$3:$A$500,$C18,'DADOS BRUTOS'!EA$3:EA$500)))</f>
        <v/>
      </c>
      <c r="HB18" s="122">
        <f>IF(OR(HB$4="",$B18=""),0,SUMIF('DADOS BRUTOS'!$A$3:$A$500,$B18,'DADOS BRUTOS'!EB$3:EB$500)+IF($C18="",0,SUMIF('DADOS BRUTOS'!$A$3:$A$500,$C18,'DADOS BRUTOS'!EB$3:EB$500)))</f>
        <v/>
      </c>
      <c r="HC18" s="122">
        <f>IF(OR(HC$4="",$B18=""),0,SUMIF('DADOS BRUTOS'!$A$3:$A$500,$B18,'DADOS BRUTOS'!EC$3:EC$500)+IF($C18="",0,SUMIF('DADOS BRUTOS'!$A$3:$A$500,$C18,'DADOS BRUTOS'!EC$3:EC$500)))</f>
        <v/>
      </c>
      <c r="HD18" s="122">
        <f>IF(OR(HD$4="",$B18=""),0,SUMIF('DADOS BRUTOS'!$A$3:$A$500,$B18,'DADOS BRUTOS'!ED$3:ED$500)+IF($C18="",0,SUMIF('DADOS BRUTOS'!$A$3:$A$500,$C18,'DADOS BRUTOS'!ED$3:ED$500)))</f>
        <v/>
      </c>
      <c r="HE18" s="122">
        <f>IF(OR(HE$4="",$B18=""),0,SUMIF('DADOS BRUTOS'!$A$3:$A$500,$B18,'DADOS BRUTOS'!EE$3:EE$500)+IF($C18="",0,SUMIF('DADOS BRUTOS'!$A$3:$A$500,$C18,'DADOS BRUTOS'!EE$3:EE$500)))</f>
        <v/>
      </c>
      <c r="HF18" s="122">
        <f>IF(OR(HF$4="",$B18=""),0,SUMIF('DADOS BRUTOS'!$A$3:$A$500,$B18,'DADOS BRUTOS'!EF$3:EF$500)+IF($C18="",0,SUMIF('DADOS BRUTOS'!$A$3:$A$500,$C18,'DADOS BRUTOS'!EF$3:EF$500)))</f>
        <v/>
      </c>
      <c r="HG18" s="122">
        <f>IF(OR(HG$4="",$B18=""),0,SUMIF('DADOS BRUTOS'!$A$3:$A$500,$B18,'DADOS BRUTOS'!EG$3:EG$500)+IF($C18="",0,SUMIF('DADOS BRUTOS'!$A$3:$A$500,$C18,'DADOS BRUTOS'!EG$3:EG$500)))</f>
        <v/>
      </c>
      <c r="HH18" s="122">
        <f>IF(OR(HH$4="",$B18=""),0,SUMIF('DADOS BRUTOS'!$A$3:$A$500,$B18,'DADOS BRUTOS'!EH$3:EH$500)+IF($C18="",0,SUMIF('DADOS BRUTOS'!$A$3:$A$500,$C18,'DADOS BRUTOS'!EH$3:EH$500)))</f>
        <v/>
      </c>
      <c r="HI18" s="122">
        <f>IF(OR(HI$4="",$B18=""),0,SUMIF('DADOS BRUTOS'!$A$3:$A$500,$B18,'DADOS BRUTOS'!EI$3:EI$500)+IF($C18="",0,SUMIF('DADOS BRUTOS'!$A$3:$A$500,$C18,'DADOS BRUTOS'!EI$3:EI$500)))</f>
        <v/>
      </c>
      <c r="HJ18" s="122">
        <f>IF(OR(HJ$4="",$B18=""),0,SUMIF('DADOS BRUTOS'!$A$3:$A$500,$B18,'DADOS BRUTOS'!EJ$3:EJ$500)+IF($C18="",0,SUMIF('DADOS BRUTOS'!$A$3:$A$500,$C18,'DADOS BRUTOS'!EJ$3:EJ$500)))</f>
        <v/>
      </c>
      <c r="HK18" s="122">
        <f>IF(OR(HK$4="",$B18=""),0,SUMIF('DADOS BRUTOS'!$A$3:$A$500,$B18,'DADOS BRUTOS'!EK$3:EK$500)+IF($C18="",0,SUMIF('DADOS BRUTOS'!$A$3:$A$500,$C18,'DADOS BRUTOS'!EK$3:EK$500)))</f>
        <v/>
      </c>
      <c r="HL18" s="122">
        <f>IF(OR(HL$4="",$B18=""),0,SUMIF('DADOS BRUTOS'!$A$3:$A$500,$B18,'DADOS BRUTOS'!EL$3:EL$500)+IF($C18="",0,SUMIF('DADOS BRUTOS'!$A$3:$A$500,$C18,'DADOS BRUTOS'!EL$3:EL$500)))</f>
        <v/>
      </c>
      <c r="HM18" s="122">
        <f>IF(OR(HM$4="",$B18=""),0,SUMIF('DADOS BRUTOS'!$A$3:$A$500,$B18,'DADOS BRUTOS'!EM$3:EM$500)+IF($C18="",0,SUMIF('DADOS BRUTOS'!$A$3:$A$500,$C18,'DADOS BRUTOS'!EM$3:EM$500)))</f>
        <v/>
      </c>
      <c r="HN18" s="122">
        <f>IF(OR(HN$4="",$B18=""),0,SUMIF('DADOS BRUTOS'!$A$3:$A$500,$B18,'DADOS BRUTOS'!EN$3:EN$500)+IF($C18="",0,SUMIF('DADOS BRUTOS'!$A$3:$A$500,$C18,'DADOS BRUTOS'!EN$3:EN$500)))</f>
        <v/>
      </c>
      <c r="HO18" s="122">
        <f>IF(OR(HO$4="",$B18=""),0,SUMIF('DADOS BRUTOS'!$A$3:$A$500,$B18,'DADOS BRUTOS'!EO$3:EO$500)+IF($C18="",0,SUMIF('DADOS BRUTOS'!$A$3:$A$500,$C18,'DADOS BRUTOS'!EO$3:EO$500)))</f>
        <v/>
      </c>
      <c r="HP18" s="122">
        <f>IF(OR(HP$4="",$B18=""),0,SUMIF('DADOS BRUTOS'!$A$3:$A$500,$B18,'DADOS BRUTOS'!EP$3:EP$500)+IF($C18="",0,SUMIF('DADOS BRUTOS'!$A$3:$A$500,$C18,'DADOS BRUTOS'!EP$3:EP$500)))</f>
        <v/>
      </c>
      <c r="HQ18" s="122">
        <f>IF(OR(HQ$4="",$B18=""),0,SUMIF('DADOS BRUTOS'!$A$3:$A$500,$B18,'DADOS BRUTOS'!EQ$3:EQ$500)+IF($C18="",0,SUMIF('DADOS BRUTOS'!$A$3:$A$500,$C18,'DADOS BRUTOS'!EQ$3:EQ$500)))</f>
        <v/>
      </c>
      <c r="HR18" s="122">
        <f>IF(OR(HR$4="",$B18=""),0,SUMIF('DADOS BRUTOS'!$A$3:$A$500,$B18,'DADOS BRUTOS'!ER$3:ER$500)+IF($C18="",0,SUMIF('DADOS BRUTOS'!$A$3:$A$500,$C18,'DADOS BRUTOS'!ER$3:ER$500)))</f>
        <v/>
      </c>
      <c r="HS18" s="122">
        <f>IF(OR(HS$4="",$B18=""),0,SUMIF('DADOS BRUTOS'!$A$3:$A$500,$B18,'DADOS BRUTOS'!ES$3:ES$500)+IF($C18="",0,SUMIF('DADOS BRUTOS'!$A$3:$A$500,$C18,'DADOS BRUTOS'!ES$3:ES$500)))</f>
        <v/>
      </c>
      <c r="HT18" s="122">
        <f>IF(OR(HT$4="",$B18=""),0,SUMIF('DADOS BRUTOS'!$A$3:$A$500,$B18,'DADOS BRUTOS'!ET$3:ET$500)+IF($C18="",0,SUMIF('DADOS BRUTOS'!$A$3:$A$500,$C18,'DADOS BRUTOS'!ET$3:ET$500)))</f>
        <v/>
      </c>
      <c r="HU18" s="122">
        <f>IF(OR(HU$4="",$B18=""),0,SUMIF('DADOS BRUTOS'!$A$3:$A$500,$B18,'DADOS BRUTOS'!EU$3:EU$500)+IF($C18="",0,SUMIF('DADOS BRUTOS'!$A$3:$A$500,$C18,'DADOS BRUTOS'!EU$3:EU$500)))</f>
        <v/>
      </c>
      <c r="HV18" s="122">
        <f>IF(OR(HV$4="",$B18=""),0,SUMIF('DADOS BRUTOS'!$A$3:$A$500,$B18,'DADOS BRUTOS'!EV$3:EV$500)+IF($C18="",0,SUMIF('DADOS BRUTOS'!$A$3:$A$500,$C18,'DADOS BRUTOS'!EV$3:EV$500)))</f>
        <v/>
      </c>
      <c r="HW18" s="122">
        <f>IF(OR(HW$4="",$B18=""),0,SUMIF('DADOS BRUTOS'!$A$3:$A$500,$B18,'DADOS BRUTOS'!EW$3:EW$500)+IF($C18="",0,SUMIF('DADOS BRUTOS'!$A$3:$A$500,$C18,'DADOS BRUTOS'!EW$3:EW$500)))</f>
        <v/>
      </c>
      <c r="HX18" s="122">
        <f>IF(OR(HX$4="",$B18=""),0,SUMIF('DADOS BRUTOS'!$A$3:$A$500,$B18,'DADOS BRUTOS'!EX$3:EX$500)+IF($C18="",0,SUMIF('DADOS BRUTOS'!$A$3:$A$500,$C18,'DADOS BRUTOS'!EX$3:EX$500)))</f>
        <v/>
      </c>
      <c r="HY18" s="122">
        <f>IF(OR(HY$4="",$B18=""),0,SUMIF('DADOS BRUTOS'!$A$3:$A$500,$B18,'DADOS BRUTOS'!EY$3:EY$500)+IF($C18="",0,SUMIF('DADOS BRUTOS'!$A$3:$A$500,$C18,'DADOS BRUTOS'!EY$3:EY$500)))</f>
        <v/>
      </c>
      <c r="HZ18" s="122">
        <f>IF(OR(HZ$4="",$B18=""),0,SUMIF('DADOS BRUTOS'!$A$3:$A$500,$B18,'DADOS BRUTOS'!EZ$3:EZ$500)+IF($C18="",0,SUMIF('DADOS BRUTOS'!$A$3:$A$500,$C18,'DADOS BRUTOS'!EZ$3:EZ$500)))</f>
        <v/>
      </c>
      <c r="IA18" s="122">
        <f>IF(OR(IA$4="",$B18=""),0,SUMIF('DADOS BRUTOS'!$A$3:$A$500,$B18,'DADOS BRUTOS'!FA$3:FA$500)+IF($C18="",0,SUMIF('DADOS BRUTOS'!$A$3:$A$500,$C18,'DADOS BRUTOS'!FA$3:FA$500)))</f>
        <v/>
      </c>
      <c r="IB18" s="122">
        <f>IF(OR(IB$4="",$B18=""),0,SUMIF('DADOS BRUTOS'!$A$3:$A$500,$B18,'DADOS BRUTOS'!FB$3:FB$500)+IF($C18="",0,SUMIF('DADOS BRUTOS'!$A$3:$A$500,$C18,'DADOS BRUTOS'!FB$3:FB$500)))</f>
        <v/>
      </c>
      <c r="IC18" s="122">
        <f>IF(OR(IC$4="",$B18=""),0,SUMIF('DADOS BRUTOS'!$A$3:$A$500,$B18,'DADOS BRUTOS'!FC$3:FC$500)+IF($C18="",0,SUMIF('DADOS BRUTOS'!$A$3:$A$500,$C18,'DADOS BRUTOS'!FC$3:FC$500)))</f>
        <v/>
      </c>
      <c r="ID18" s="122">
        <f>IF(OR(ID$4="",$B18=""),0,SUMIF('DADOS BRUTOS'!$A$3:$A$500,$B18,'DADOS BRUTOS'!FD$3:FD$500)+IF($C18="",0,SUMIF('DADOS BRUTOS'!$A$3:$A$500,$C18,'DADOS BRUTOS'!FD$3:FD$500)))</f>
        <v/>
      </c>
      <c r="IE18" s="122">
        <f>IF(OR(IE$4="",$B18=""),0,SUMIF('DADOS BRUTOS'!$A$3:$A$500,$B18,'DADOS BRUTOS'!FE$3:FE$500)+IF($C18="",0,SUMIF('DADOS BRUTOS'!$A$3:$A$500,$C18,'DADOS BRUTOS'!FE$3:FE$500)))</f>
        <v/>
      </c>
      <c r="IF18" s="122">
        <f>IF(OR(IF$4="",$B18=""),0,SUMIF('DADOS BRUTOS'!$A$3:$A$500,$B18,'DADOS BRUTOS'!FF$3:FF$500)+IF($C18="",0,SUMIF('DADOS BRUTOS'!$A$3:$A$500,$C18,'DADOS BRUTOS'!FF$3:FF$500)))</f>
        <v/>
      </c>
      <c r="IG18" s="122">
        <f>IF(OR(IG$4="",$B18=""),0,SUMIF('DADOS BRUTOS'!$A$3:$A$500,$B18,'DADOS BRUTOS'!FG$3:FG$500)+IF($C18="",0,SUMIF('DADOS BRUTOS'!$A$3:$A$500,$C18,'DADOS BRUTOS'!FG$3:FG$500)))</f>
        <v/>
      </c>
      <c r="IH18" s="122">
        <f>IF(OR(IH$4="",$B18=""),0,SUMIF('DADOS BRUTOS'!$A$3:$A$500,$B18,'DADOS BRUTOS'!FH$3:FH$500)+IF($C18="",0,SUMIF('DADOS BRUTOS'!$A$3:$A$500,$C18,'DADOS BRUTOS'!FH$3:FH$500)))</f>
        <v/>
      </c>
      <c r="II18" s="122">
        <f>IF(OR(II$4="",$B18=""),0,SUMIF('DADOS BRUTOS'!$A$3:$A$500,$B18,'DADOS BRUTOS'!FI$3:FI$500)+IF($C18="",0,SUMIF('DADOS BRUTOS'!$A$3:$A$500,$C18,'DADOS BRUTOS'!FI$3:FI$500)))</f>
        <v/>
      </c>
      <c r="IJ18" s="122">
        <f>IF(OR(IJ$4="",$B18=""),0,SUMIF('DADOS BRUTOS'!$A$3:$A$500,$B18,'DADOS BRUTOS'!FJ$3:FJ$500)+IF($C18="",0,SUMIF('DADOS BRUTOS'!$A$3:$A$500,$C18,'DADOS BRUTOS'!FJ$3:FJ$500)))</f>
        <v/>
      </c>
      <c r="IK18" s="122">
        <f>IF(OR(IK$4="",$B18=""),0,SUMIF('DADOS BRUTOS'!$A$3:$A$500,$B18,'DADOS BRUTOS'!FK$3:FK$500)+IF($C18="",0,SUMIF('DADOS BRUTOS'!$A$3:$A$500,$C18,'DADOS BRUTOS'!FK$3:FK$500)))</f>
        <v/>
      </c>
      <c r="IL18" s="122">
        <f>IF(OR(IL$4="",$B18=""),0,SUMIF('DADOS BRUTOS'!$A$3:$A$500,$B18,'DADOS BRUTOS'!FL$3:FL$500)+IF($C18="",0,SUMIF('DADOS BRUTOS'!$A$3:$A$500,$C18,'DADOS BRUTOS'!FL$3:FL$500)))</f>
        <v/>
      </c>
      <c r="IM18" s="122">
        <f>IF(OR(IM$4="",$B18=""),0,SUMIF('DADOS BRUTOS'!$A$3:$A$500,$B18,'DADOS BRUTOS'!FM$3:FM$500)+IF($C18="",0,SUMIF('DADOS BRUTOS'!$A$3:$A$500,$C18,'DADOS BRUTOS'!FM$3:FM$500)))</f>
        <v/>
      </c>
      <c r="IN18" s="122">
        <f>IF(OR(IN$4="",$B18=""),0,SUMIF('DADOS BRUTOS'!$A$3:$A$500,$B18,'DADOS BRUTOS'!FN$3:FN$500)+IF($C18="",0,SUMIF('DADOS BRUTOS'!$A$3:$A$500,$C18,'DADOS BRUTOS'!FN$3:FN$500)))</f>
        <v/>
      </c>
      <c r="IO18" s="122">
        <f>IF(OR(IO$4="",$B18=""),0,SUMIF('DADOS BRUTOS'!$A$3:$A$500,$B18,'DADOS BRUTOS'!FO$3:FO$500)+IF($C18="",0,SUMIF('DADOS BRUTOS'!$A$3:$A$500,$C18,'DADOS BRUTOS'!FO$3:FO$500)))</f>
        <v/>
      </c>
      <c r="IP18" s="122">
        <f>IF(OR(IP$4="",$B18=""),0,SUMIF('DADOS BRUTOS'!$A$3:$A$500,$B18,'DADOS BRUTOS'!FP$3:FP$500)+IF($C18="",0,SUMIF('DADOS BRUTOS'!$A$3:$A$500,$C18,'DADOS BRUTOS'!FP$3:FP$500)))</f>
        <v/>
      </c>
      <c r="IQ18" s="122">
        <f>IF(OR(IQ$4="",$B18=""),0,SUMIF('DADOS BRUTOS'!$A$3:$A$500,$B18,'DADOS BRUTOS'!FQ$3:FQ$500)+IF($C18="",0,SUMIF('DADOS BRUTOS'!$A$3:$A$500,$C18,'DADOS BRUTOS'!FQ$3:FQ$500)))</f>
        <v/>
      </c>
      <c r="IR18" s="122">
        <f>IF(OR(IR$4="",$B18=""),0,SUMIF('DADOS BRUTOS'!$A$3:$A$500,$B18,'DADOS BRUTOS'!FR$3:FR$500)+IF($C18="",0,SUMIF('DADOS BRUTOS'!$A$3:$A$500,$C18,'DADOS BRUTOS'!FR$3:FR$500)))</f>
        <v/>
      </c>
      <c r="IS18" s="122">
        <f>IF(OR(IS$4="",$B18=""),0,SUMIF('DADOS BRUTOS'!$A$3:$A$500,$B18,'DADOS BRUTOS'!FS$3:FS$500)+IF($C18="",0,SUMIF('DADOS BRUTOS'!$A$3:$A$500,$C18,'DADOS BRUTOS'!FS$3:FS$500)))</f>
        <v/>
      </c>
      <c r="IT18" s="122">
        <f>IF(OR(IT$4="",$B18=""),0,SUMIF('DADOS BRUTOS'!$A$3:$A$500,$B18,'DADOS BRUTOS'!FT$3:FT$500)+IF($C18="",0,SUMIF('DADOS BRUTOS'!$A$3:$A$500,$C18,'DADOS BRUTOS'!FT$3:FT$500)))</f>
        <v/>
      </c>
      <c r="IU18" s="122">
        <f>IF(OR(IU$4="",$B18=""),0,SUMIF('DADOS BRUTOS'!$A$3:$A$500,$B18,'DADOS BRUTOS'!FU$3:FU$500)+IF($C18="",0,SUMIF('DADOS BRUTOS'!$A$3:$A$500,$C18,'DADOS BRUTOS'!FU$3:FU$500)))</f>
        <v/>
      </c>
      <c r="IV18" s="122">
        <f>IF(OR(IV$4="",$B18=""),0,SUMIF('DADOS BRUTOS'!$A$3:$A$500,$B18,'DADOS BRUTOS'!FV$3:FV$500)+IF($C18="",0,SUMIF('DADOS BRUTOS'!$A$3:$A$500,$C18,'DADOS BRUTOS'!FV$3:FV$500)))</f>
        <v/>
      </c>
      <c r="IW18" s="122">
        <f>IF(OR(IW$4="",$B18=""),0,SUMIF('DADOS BRUTOS'!$A$3:$A$500,$B18,'DADOS BRUTOS'!FW$3:FW$500)+IF($C18="",0,SUMIF('DADOS BRUTOS'!$A$3:$A$500,$C18,'DADOS BRUTOS'!FW$3:FW$500)))</f>
        <v/>
      </c>
      <c r="IX18" s="122">
        <f>IF(OR(IX$4="",$B18=""),0,SUMIF('DADOS BRUTOS'!$A$3:$A$500,$B18,'DADOS BRUTOS'!FX$3:FX$500)+IF($C18="",0,SUMIF('DADOS BRUTOS'!$A$3:$A$500,$C18,'DADOS BRUTOS'!FX$3:FX$500)))</f>
        <v/>
      </c>
      <c r="IY18" s="122">
        <f>IF(OR(IY$4="",$B18=""),0,SUMIF('DADOS BRUTOS'!$A$3:$A$500,$B18,'DADOS BRUTOS'!FY$3:FY$500)+IF($C18="",0,SUMIF('DADOS BRUTOS'!$A$3:$A$500,$C18,'DADOS BRUTOS'!FY$3:FY$500)))</f>
        <v/>
      </c>
      <c r="IZ18" s="122">
        <f>IF(OR(IZ$4="",$B18=""),0,SUMIF('DADOS BRUTOS'!$A$3:$A$500,$B18,'DADOS BRUTOS'!FZ$3:FZ$500)+IF($C18="",0,SUMIF('DADOS BRUTOS'!$A$3:$A$500,$C18,'DADOS BRUTOS'!FZ$3:FZ$500)))</f>
        <v/>
      </c>
      <c r="JA18" s="122">
        <f>IF(OR(JA$4="",$B18=""),0,SUMIF('DADOS BRUTOS'!$A$3:$A$500,$B18,'DADOS BRUTOS'!GA$3:GA$500)+IF($C18="",0,SUMIF('DADOS BRUTOS'!$A$3:$A$500,$C18,'DADOS BRUTOS'!GA$3:GA$500)))</f>
        <v/>
      </c>
      <c r="JB18" s="122">
        <f>IF(OR(JB$4="",$B18=""),0,SUMIF('DADOS BRUTOS'!$A$3:$A$500,$B18,'DADOS BRUTOS'!GB$3:GB$500)+IF($C18="",0,SUMIF('DADOS BRUTOS'!$A$3:$A$500,$C18,'DADOS BRUTOS'!GB$3:GB$500)))</f>
        <v/>
      </c>
      <c r="JC18" s="122">
        <f>IF(OR(JC$4="",$B18=""),0,SUMIF('DADOS BRUTOS'!$A$3:$A$500,$B18,'DADOS BRUTOS'!GC$3:GC$500)+IF($C18="",0,SUMIF('DADOS BRUTOS'!$A$3:$A$500,$C18,'DADOS BRUTOS'!GC$3:GC$500)))</f>
        <v/>
      </c>
      <c r="JD18" s="122">
        <f>IF(OR(JD$4="",$B18=""),0,SUMIF('DADOS BRUTOS'!$A$3:$A$500,$B18,'DADOS BRUTOS'!GD$3:GD$500)+IF($C18="",0,SUMIF('DADOS BRUTOS'!$A$3:$A$500,$C18,'DADOS BRUTOS'!GD$3:GD$500)))</f>
        <v/>
      </c>
      <c r="JE18" s="122">
        <f>IF(OR(JE$4="",$B18=""),0,SUMIF('DADOS BRUTOS'!$A$3:$A$500,$B18,'DADOS BRUTOS'!GE$3:GE$500)+IF($C18="",0,SUMIF('DADOS BRUTOS'!$A$3:$A$500,$C18,'DADOS BRUTOS'!GE$3:GE$500)))</f>
        <v/>
      </c>
      <c r="JF18" s="122">
        <f>IF(OR(JF$4="",$B18=""),0,SUMIF('DADOS BRUTOS'!$A$3:$A$500,$B18,'DADOS BRUTOS'!GF$3:GF$500)+IF($C18="",0,SUMIF('DADOS BRUTOS'!$A$3:$A$500,$C18,'DADOS BRUTOS'!GF$3:GF$500)))</f>
        <v/>
      </c>
      <c r="JG18" s="122">
        <f>IF(OR(JG$4="",$B18=""),0,SUMIF('DADOS BRUTOS'!$A$3:$A$500,$B18,'DADOS BRUTOS'!GG$3:GG$500)+IF($C18="",0,SUMIF('DADOS BRUTOS'!$A$3:$A$500,$C18,'DADOS BRUTOS'!GG$3:GG$500)))</f>
        <v/>
      </c>
      <c r="JH18" s="122">
        <f>IF(OR(JH$4="",$B18=""),0,SUMIF('DADOS BRUTOS'!$A$3:$A$500,$B18,'DADOS BRUTOS'!GH$3:GH$500)+IF($C18="",0,SUMIF('DADOS BRUTOS'!$A$3:$A$500,$C18,'DADOS BRUTOS'!GH$3:GH$500)))</f>
        <v/>
      </c>
      <c r="JI18" s="122">
        <f>IF(OR(JI$4="",$B18=""),0,SUMIF('DADOS BRUTOS'!$A$3:$A$500,$B18,'DADOS BRUTOS'!GI$3:GI$500)+IF($C18="",0,SUMIF('DADOS BRUTOS'!$A$3:$A$500,$C18,'DADOS BRUTOS'!GI$3:GI$500)))</f>
        <v/>
      </c>
      <c r="JJ18" s="122">
        <f>IF(OR(JJ$4="",$B18=""),0,SUMIF('DADOS BRUTOS'!$A$3:$A$500,$B18,'DADOS BRUTOS'!GJ$3:GJ$500)+IF($C18="",0,SUMIF('DADOS BRUTOS'!$A$3:$A$500,$C18,'DADOS BRUTOS'!GJ$3:GJ$500)))</f>
        <v/>
      </c>
      <c r="JK18" s="122">
        <f>IF(OR(JK$4="",$B18=""),0,SUMIF('DADOS BRUTOS'!$A$3:$A$500,$B18,'DADOS BRUTOS'!GK$3:GK$500)+IF($C18="",0,SUMIF('DADOS BRUTOS'!$A$3:$A$500,$C18,'DADOS BRUTOS'!GK$3:GK$500)))</f>
        <v/>
      </c>
      <c r="JL18" s="122">
        <f>IF(OR(JL$4="",$B18=""),0,SUMIF('DADOS BRUTOS'!$A$3:$A$500,$B18,'DADOS BRUTOS'!GL$3:GL$500)+IF($C18="",0,SUMIF('DADOS BRUTOS'!$A$3:$A$500,$C18,'DADOS BRUTOS'!GL$3:GL$500)))</f>
        <v/>
      </c>
      <c r="JM18" s="122">
        <f>IF(OR(JM$4="",$B18=""),0,SUMIF('DADOS BRUTOS'!$A$3:$A$500,$B18,'DADOS BRUTOS'!GM$3:GM$500)+IF($C18="",0,SUMIF('DADOS BRUTOS'!$A$3:$A$500,$C18,'DADOS BRUTOS'!GM$3:GM$500)))</f>
        <v/>
      </c>
      <c r="JN18" s="122">
        <f>IF(OR(JN$4="",$B18=""),0,SUMIF('DADOS BRUTOS'!$A$3:$A$500,$B18,'DADOS BRUTOS'!GN$3:GN$500)+IF($C18="",0,SUMIF('DADOS BRUTOS'!$A$3:$A$500,$C18,'DADOS BRUTOS'!GN$3:GN$500)))</f>
        <v/>
      </c>
      <c r="JO18" s="122">
        <f>IF(OR(JO$4="",$B18=""),0,SUMIF('DADOS BRUTOS'!$A$3:$A$500,$B18,'DADOS BRUTOS'!GO$3:GO$500)+IF($C18="",0,SUMIF('DADOS BRUTOS'!$A$3:$A$500,$C18,'DADOS BRUTOS'!GO$3:GO$500)))</f>
        <v/>
      </c>
      <c r="JP18" s="122">
        <f>IF(OR(JP$4="",$B18=""),0,SUMIF('DADOS BRUTOS'!$A$3:$A$500,$B18,'DADOS BRUTOS'!GP$3:GP$500)+IF($C18="",0,SUMIF('DADOS BRUTOS'!$A$3:$A$500,$C18,'DADOS BRUTOS'!GP$3:GP$500)))</f>
        <v/>
      </c>
      <c r="JQ18" s="122">
        <f>IF(OR(JQ$4="",$B18=""),0,SUMIF('DADOS BRUTOS'!$A$3:$A$500,$B18,'DADOS BRUTOS'!GQ$3:GQ$500)+IF($C18="",0,SUMIF('DADOS BRUTOS'!$A$3:$A$500,$C18,'DADOS BRUTOS'!GQ$3:GQ$500)))</f>
        <v/>
      </c>
      <c r="JR18" s="122">
        <f>IF(OR(JR$4="",$B18=""),0,SUMIF('DADOS BRUTOS'!$A$3:$A$500,$B18,'DADOS BRUTOS'!GR$3:GR$500)+IF($C18="",0,SUMIF('DADOS BRUTOS'!$A$3:$A$500,$C18,'DADOS BRUTOS'!GR$3:GR$500)))</f>
        <v/>
      </c>
      <c r="JS18" s="122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2">
        <f>IF(OR(CB$4="",$B19=""),0,SUMIF('DADOS BRUTOS'!$A$3:$A$500,$B19,'DADOS BRUTOS'!B$3:B$500)+IF($C19="",0,SUMIF('DADOS BRUTOS'!$A$3:$A$500,$C19,'DADOS BRUTOS'!B$3:B$500)))</f>
        <v/>
      </c>
      <c r="CC19" s="122">
        <f>IF(OR(CC$4="",$B19=""),0,SUMIF('DADOS BRUTOS'!$A$3:$A$500,$B19,'DADOS BRUTOS'!C$3:C$500)+IF($C19="",0,SUMIF('DADOS BRUTOS'!$A$3:$A$500,$C19,'DADOS BRUTOS'!C$3:C$500)))</f>
        <v/>
      </c>
      <c r="CD19" s="122">
        <f>IF(OR(CD$4="",$B19=""),0,SUMIF('DADOS BRUTOS'!$A$3:$A$500,$B19,'DADOS BRUTOS'!D$3:D$500)+IF($C19="",0,SUMIF('DADOS BRUTOS'!$A$3:$A$500,$C19,'DADOS BRUTOS'!D$3:D$500)))</f>
        <v/>
      </c>
      <c r="CE19" s="122">
        <f>IF(OR(CE$4="",$B19=""),0,SUMIF('DADOS BRUTOS'!$A$3:$A$500,$B19,'DADOS BRUTOS'!E$3:E$500)+IF($C19="",0,SUMIF('DADOS BRUTOS'!$A$3:$A$500,$C19,'DADOS BRUTOS'!E$3:E$500)))</f>
        <v/>
      </c>
      <c r="CF19" s="122">
        <f>IF(OR(CF$4="",$B19=""),0,SUMIF('DADOS BRUTOS'!$A$3:$A$500,$B19,'DADOS BRUTOS'!F$3:F$500)+IF($C19="",0,SUMIF('DADOS BRUTOS'!$A$3:$A$500,$C19,'DADOS BRUTOS'!F$3:F$500)))</f>
        <v/>
      </c>
      <c r="CG19" s="122">
        <f>IF(OR(CG$4="",$B19=""),0,SUMIF('DADOS BRUTOS'!$A$3:$A$500,$B19,'DADOS BRUTOS'!G$3:G$500)+IF($C19="",0,SUMIF('DADOS BRUTOS'!$A$3:$A$500,$C19,'DADOS BRUTOS'!G$3:G$500)))</f>
        <v/>
      </c>
      <c r="CH19" s="122">
        <f>IF(OR(CH$4="",$B19=""),0,SUMIF('DADOS BRUTOS'!$A$3:$A$500,$B19,'DADOS BRUTOS'!H$3:H$500)+IF($C19="",0,SUMIF('DADOS BRUTOS'!$A$3:$A$500,$C19,'DADOS BRUTOS'!H$3:H$500)))</f>
        <v/>
      </c>
      <c r="CI19" s="122">
        <f>IF(OR(CI$4="",$B19=""),0,SUMIF('DADOS BRUTOS'!$A$3:$A$500,$B19,'DADOS BRUTOS'!I$3:I$500)+IF($C19="",0,SUMIF('DADOS BRUTOS'!$A$3:$A$500,$C19,'DADOS BRUTOS'!I$3:I$500)))</f>
        <v/>
      </c>
      <c r="CJ19" s="122">
        <f>IF(OR(CJ$4="",$B19=""),0,SUMIF('DADOS BRUTOS'!$A$3:$A$500,$B19,'DADOS BRUTOS'!J$3:J$500)+IF($C19="",0,SUMIF('DADOS BRUTOS'!$A$3:$A$500,$C19,'DADOS BRUTOS'!J$3:J$500)))</f>
        <v/>
      </c>
      <c r="CK19" s="122">
        <f>IF(OR(CK$4="",$B19=""),0,SUMIF('DADOS BRUTOS'!$A$3:$A$500,$B19,'DADOS BRUTOS'!K$3:K$500)+IF($C19="",0,SUMIF('DADOS BRUTOS'!$A$3:$A$500,$C19,'DADOS BRUTOS'!K$3:K$500)))</f>
        <v/>
      </c>
      <c r="CL19" s="122">
        <f>IF(OR(CL$4="",$B19=""),0,SUMIF('DADOS BRUTOS'!$A$3:$A$500,$B19,'DADOS BRUTOS'!L$3:L$500)+IF($C19="",0,SUMIF('DADOS BRUTOS'!$A$3:$A$500,$C19,'DADOS BRUTOS'!L$3:L$500)))</f>
        <v/>
      </c>
      <c r="CM19" s="122">
        <f>IF(OR(CM$4="",$B19=""),0,SUMIF('DADOS BRUTOS'!$A$3:$A$500,$B19,'DADOS BRUTOS'!M$3:M$500)+IF($C19="",0,SUMIF('DADOS BRUTOS'!$A$3:$A$500,$C19,'DADOS BRUTOS'!M$3:M$500)))</f>
        <v/>
      </c>
      <c r="CN19" s="122">
        <f>IF(OR(CN$4="",$B19=""),0,SUMIF('DADOS BRUTOS'!$A$3:$A$500,$B19,'DADOS BRUTOS'!N$3:N$500)+IF($C19="",0,SUMIF('DADOS BRUTOS'!$A$3:$A$500,$C19,'DADOS BRUTOS'!N$3:N$500)))</f>
        <v/>
      </c>
      <c r="CO19" s="122">
        <f>IF(OR(CO$4="",$B19=""),0,SUMIF('DADOS BRUTOS'!$A$3:$A$500,$B19,'DADOS BRUTOS'!O$3:O$500)+IF($C19="",0,SUMIF('DADOS BRUTOS'!$A$3:$A$500,$C19,'DADOS BRUTOS'!O$3:O$500)))</f>
        <v/>
      </c>
      <c r="CP19" s="122">
        <f>IF(OR(CP$4="",$B19=""),0,SUMIF('DADOS BRUTOS'!$A$3:$A$500,$B19,'DADOS BRUTOS'!P$3:P$500)+IF($C19="",0,SUMIF('DADOS BRUTOS'!$A$3:$A$500,$C19,'DADOS BRUTOS'!P$3:P$500)))</f>
        <v/>
      </c>
      <c r="CQ19" s="122">
        <f>IF(OR(CQ$4="",$B19=""),0,SUMIF('DADOS BRUTOS'!$A$3:$A$500,$B19,'DADOS BRUTOS'!Q$3:Q$500)+IF($C19="",0,SUMIF('DADOS BRUTOS'!$A$3:$A$500,$C19,'DADOS BRUTOS'!Q$3:Q$500)))</f>
        <v/>
      </c>
      <c r="CR19" s="122">
        <f>IF(OR(CR$4="",$B19=""),0,SUMIF('DADOS BRUTOS'!$A$3:$A$500,$B19,'DADOS BRUTOS'!R$3:R$500)+IF($C19="",0,SUMIF('DADOS BRUTOS'!$A$3:$A$500,$C19,'DADOS BRUTOS'!R$3:R$500)))</f>
        <v/>
      </c>
      <c r="CS19" s="122">
        <f>IF(OR(CS$4="",$B19=""),0,SUMIF('DADOS BRUTOS'!$A$3:$A$500,$B19,'DADOS BRUTOS'!S$3:S$500)+IF($C19="",0,SUMIF('DADOS BRUTOS'!$A$3:$A$500,$C19,'DADOS BRUTOS'!S$3:S$500)))</f>
        <v/>
      </c>
      <c r="CT19" s="122">
        <f>IF(OR(CT$4="",$B19=""),0,SUMIF('DADOS BRUTOS'!$A$3:$A$500,$B19,'DADOS BRUTOS'!T$3:T$500)+IF($C19="",0,SUMIF('DADOS BRUTOS'!$A$3:$A$500,$C19,'DADOS BRUTOS'!T$3:T$500)))</f>
        <v/>
      </c>
      <c r="CU19" s="122">
        <f>IF(OR(CU$4="",$B19=""),0,SUMIF('DADOS BRUTOS'!$A$3:$A$500,$B19,'DADOS BRUTOS'!U$3:U$500)+IF($C19="",0,SUMIF('DADOS BRUTOS'!$A$3:$A$500,$C19,'DADOS BRUTOS'!U$3:U$500)))</f>
        <v/>
      </c>
      <c r="CV19" s="122">
        <f>IF(OR(CV$4="",$B19=""),0,SUMIF('DADOS BRUTOS'!$A$3:$A$500,$B19,'DADOS BRUTOS'!V$3:V$500)+IF($C19="",0,SUMIF('DADOS BRUTOS'!$A$3:$A$500,$C19,'DADOS BRUTOS'!V$3:V$500)))</f>
        <v/>
      </c>
      <c r="CW19" s="122">
        <f>IF(OR(CW$4="",$B19=""),0,SUMIF('DADOS BRUTOS'!$A$3:$A$500,$B19,'DADOS BRUTOS'!W$3:W$500)+IF($C19="",0,SUMIF('DADOS BRUTOS'!$A$3:$A$500,$C19,'DADOS BRUTOS'!W$3:W$500)))</f>
        <v/>
      </c>
      <c r="CX19" s="122">
        <f>IF(OR(CX$4="",$B19=""),0,SUMIF('DADOS BRUTOS'!$A$3:$A$500,$B19,'DADOS BRUTOS'!X$3:X$500)+IF($C19="",0,SUMIF('DADOS BRUTOS'!$A$3:$A$500,$C19,'DADOS BRUTOS'!X$3:X$500)))</f>
        <v/>
      </c>
      <c r="CY19" s="122">
        <f>IF(OR(CY$4="",$B19=""),0,SUMIF('DADOS BRUTOS'!$A$3:$A$500,$B19,'DADOS BRUTOS'!Y$3:Y$500)+IF($C19="",0,SUMIF('DADOS BRUTOS'!$A$3:$A$500,$C19,'DADOS BRUTOS'!Y$3:Y$500)))</f>
        <v/>
      </c>
      <c r="CZ19" s="122">
        <f>IF(OR(CZ$4="",$B19=""),0,SUMIF('DADOS BRUTOS'!$A$3:$A$500,$B19,'DADOS BRUTOS'!Z$3:Z$500)+IF($C19="",0,SUMIF('DADOS BRUTOS'!$A$3:$A$500,$C19,'DADOS BRUTOS'!Z$3:Z$500)))</f>
        <v/>
      </c>
      <c r="DA19" s="122">
        <f>IF(OR(DA$4="",$B19=""),0,SUMIF('DADOS BRUTOS'!$A$3:$A$500,$B19,'DADOS BRUTOS'!AA$3:AA$500)+IF($C19="",0,SUMIF('DADOS BRUTOS'!$A$3:$A$500,$C19,'DADOS BRUTOS'!AA$3:AA$500)))</f>
        <v/>
      </c>
      <c r="DB19" s="122">
        <f>IF(OR(DB$4="",$B19=""),0,SUMIF('DADOS BRUTOS'!$A$3:$A$500,$B19,'DADOS BRUTOS'!AB$3:AB$500)+IF($C19="",0,SUMIF('DADOS BRUTOS'!$A$3:$A$500,$C19,'DADOS BRUTOS'!AB$3:AB$500)))</f>
        <v/>
      </c>
      <c r="DC19" s="122">
        <f>IF(OR(DC$4="",$B19=""),0,SUMIF('DADOS BRUTOS'!$A$3:$A$500,$B19,'DADOS BRUTOS'!AC$3:AC$500)+IF($C19="",0,SUMIF('DADOS BRUTOS'!$A$3:$A$500,$C19,'DADOS BRUTOS'!AC$3:AC$500)))</f>
        <v/>
      </c>
      <c r="DD19" s="122">
        <f>IF(OR(DD$4="",$B19=""),0,SUMIF('DADOS BRUTOS'!$A$3:$A$500,$B19,'DADOS BRUTOS'!AD$3:AD$500)+IF($C19="",0,SUMIF('DADOS BRUTOS'!$A$3:$A$500,$C19,'DADOS BRUTOS'!AD$3:AD$500)))</f>
        <v/>
      </c>
      <c r="DE19" s="122">
        <f>IF(OR(DE$4="",$B19=""),0,SUMIF('DADOS BRUTOS'!$A$3:$A$500,$B19,'DADOS BRUTOS'!AE$3:AE$500)+IF($C19="",0,SUMIF('DADOS BRUTOS'!$A$3:$A$500,$C19,'DADOS BRUTOS'!AE$3:AE$500)))</f>
        <v/>
      </c>
      <c r="DF19" s="122">
        <f>IF(OR(DF$4="",$B19=""),0,SUMIF('DADOS BRUTOS'!$A$3:$A$500,$B19,'DADOS BRUTOS'!AF$3:AF$500)+IF($C19="",0,SUMIF('DADOS BRUTOS'!$A$3:$A$500,$C19,'DADOS BRUTOS'!AF$3:AF$500)))</f>
        <v/>
      </c>
      <c r="DG19" s="122">
        <f>IF(OR(DG$4="",$B19=""),0,SUMIF('DADOS BRUTOS'!$A$3:$A$500,$B19,'DADOS BRUTOS'!AG$3:AG$500)+IF($C19="",0,SUMIF('DADOS BRUTOS'!$A$3:$A$500,$C19,'DADOS BRUTOS'!AG$3:AG$500)))</f>
        <v/>
      </c>
      <c r="DH19" s="122">
        <f>IF(OR(DH$4="",$B19=""),0,SUMIF('DADOS BRUTOS'!$A$3:$A$500,$B19,'DADOS BRUTOS'!AH$3:AH$500)+IF($C19="",0,SUMIF('DADOS BRUTOS'!$A$3:$A$500,$C19,'DADOS BRUTOS'!AH$3:AH$500)))</f>
        <v/>
      </c>
      <c r="DI19" s="122">
        <f>IF(OR(DI$4="",$B19=""),0,SUMIF('DADOS BRUTOS'!$A$3:$A$500,$B19,'DADOS BRUTOS'!AI$3:AI$500)+IF($C19="",0,SUMIF('DADOS BRUTOS'!$A$3:$A$500,$C19,'DADOS BRUTOS'!AI$3:AI$500)))</f>
        <v/>
      </c>
      <c r="DJ19" s="122">
        <f>IF(OR(DJ$4="",$B19=""),0,SUMIF('DADOS BRUTOS'!$A$3:$A$500,$B19,'DADOS BRUTOS'!AJ$3:AJ$500)+IF($C19="",0,SUMIF('DADOS BRUTOS'!$A$3:$A$500,$C19,'DADOS BRUTOS'!AJ$3:AJ$500)))</f>
        <v/>
      </c>
      <c r="DK19" s="122">
        <f>IF(OR(DK$4="",$B19=""),0,SUMIF('DADOS BRUTOS'!$A$3:$A$500,$B19,'DADOS BRUTOS'!AK$3:AK$500)+IF($C19="",0,SUMIF('DADOS BRUTOS'!$A$3:$A$500,$C19,'DADOS BRUTOS'!AK$3:AK$500)))</f>
        <v/>
      </c>
      <c r="DL19" s="122">
        <f>IF(OR(DL$4="",$B19=""),0,SUMIF('DADOS BRUTOS'!$A$3:$A$500,$B19,'DADOS BRUTOS'!AL$3:AL$500)+IF($C19="",0,SUMIF('DADOS BRUTOS'!$A$3:$A$500,$C19,'DADOS BRUTOS'!AL$3:AL$500)))</f>
        <v/>
      </c>
      <c r="DM19" s="122">
        <f>IF(OR(DM$4="",$B19=""),0,SUMIF('DADOS BRUTOS'!$A$3:$A$500,$B19,'DADOS BRUTOS'!AM$3:AM$500)+IF($C19="",0,SUMIF('DADOS BRUTOS'!$A$3:$A$500,$C19,'DADOS BRUTOS'!AM$3:AM$500)))</f>
        <v/>
      </c>
      <c r="DN19" s="122">
        <f>IF(OR(DN$4="",$B19=""),0,SUMIF('DADOS BRUTOS'!$A$3:$A$500,$B19,'DADOS BRUTOS'!AN$3:AN$500)+IF($C19="",0,SUMIF('DADOS BRUTOS'!$A$3:$A$500,$C19,'DADOS BRUTOS'!AN$3:AN$500)))</f>
        <v/>
      </c>
      <c r="DO19" s="122">
        <f>IF(OR(DO$4="",$B19=""),0,SUMIF('DADOS BRUTOS'!$A$3:$A$500,$B19,'DADOS BRUTOS'!AO$3:AO$500)+IF($C19="",0,SUMIF('DADOS BRUTOS'!$A$3:$A$500,$C19,'DADOS BRUTOS'!AO$3:AO$500)))</f>
        <v/>
      </c>
      <c r="DP19" s="122">
        <f>IF(OR(DP$4="",$B19=""),0,SUMIF('DADOS BRUTOS'!$A$3:$A$500,$B19,'DADOS BRUTOS'!AP$3:AP$500)+IF($C19="",0,SUMIF('DADOS BRUTOS'!$A$3:$A$500,$C19,'DADOS BRUTOS'!AP$3:AP$500)))</f>
        <v/>
      </c>
      <c r="DQ19" s="122">
        <f>IF(OR(DQ$4="",$B19=""),0,SUMIF('DADOS BRUTOS'!$A$3:$A$500,$B19,'DADOS BRUTOS'!AQ$3:AQ$500)+IF($C19="",0,SUMIF('DADOS BRUTOS'!$A$3:$A$500,$C19,'DADOS BRUTOS'!AQ$3:AQ$500)))</f>
        <v/>
      </c>
      <c r="DR19" s="122">
        <f>IF(OR(DR$4="",$B19=""),0,SUMIF('DADOS BRUTOS'!$A$3:$A$500,$B19,'DADOS BRUTOS'!AR$3:AR$500)+IF($C19="",0,SUMIF('DADOS BRUTOS'!$A$3:$A$500,$C19,'DADOS BRUTOS'!AR$3:AR$500)))</f>
        <v/>
      </c>
      <c r="DS19" s="122">
        <f>IF(OR(DS$4="",$B19=""),0,SUMIF('DADOS BRUTOS'!$A$3:$A$500,$B19,'DADOS BRUTOS'!AS$3:AS$500)+IF($C19="",0,SUMIF('DADOS BRUTOS'!$A$3:$A$500,$C19,'DADOS BRUTOS'!AS$3:AS$500)))</f>
        <v/>
      </c>
      <c r="DT19" s="122">
        <f>IF(OR(DT$4="",$B19=""),0,SUMIF('DADOS BRUTOS'!$A$3:$A$500,$B19,'DADOS BRUTOS'!AT$3:AT$500)+IF($C19="",0,SUMIF('DADOS BRUTOS'!$A$3:$A$500,$C19,'DADOS BRUTOS'!AT$3:AT$500)))</f>
        <v/>
      </c>
      <c r="DU19" s="122">
        <f>IF(OR(DU$4="",$B19=""),0,SUMIF('DADOS BRUTOS'!$A$3:$A$500,$B19,'DADOS BRUTOS'!AU$3:AU$500)+IF($C19="",0,SUMIF('DADOS BRUTOS'!$A$3:$A$500,$C19,'DADOS BRUTOS'!AU$3:AU$500)))</f>
        <v/>
      </c>
      <c r="DV19" s="122">
        <f>IF(OR(DV$4="",$B19=""),0,SUMIF('DADOS BRUTOS'!$A$3:$A$500,$B19,'DADOS BRUTOS'!AV$3:AV$500)+IF($C19="",0,SUMIF('DADOS BRUTOS'!$A$3:$A$500,$C19,'DADOS BRUTOS'!AV$3:AV$500)))</f>
        <v/>
      </c>
      <c r="DW19" s="122">
        <f>IF(OR(DW$4="",$B19=""),0,SUMIF('DADOS BRUTOS'!$A$3:$A$500,$B19,'DADOS BRUTOS'!AW$3:AW$500)+IF($C19="",0,SUMIF('DADOS BRUTOS'!$A$3:$A$500,$C19,'DADOS BRUTOS'!AW$3:AW$500)))</f>
        <v/>
      </c>
      <c r="DX19" s="122">
        <f>IF(OR(DX$4="",$B19=""),0,SUMIF('DADOS BRUTOS'!$A$3:$A$500,$B19,'DADOS BRUTOS'!AX$3:AX$500)+IF($C19="",0,SUMIF('DADOS BRUTOS'!$A$3:$A$500,$C19,'DADOS BRUTOS'!AX$3:AX$500)))</f>
        <v/>
      </c>
      <c r="DY19" s="122">
        <f>IF(OR(DY$4="",$B19=""),0,SUMIF('DADOS BRUTOS'!$A$3:$A$500,$B19,'DADOS BRUTOS'!AY$3:AY$500)+IF($C19="",0,SUMIF('DADOS BRUTOS'!$A$3:$A$500,$C19,'DADOS BRUTOS'!AY$3:AY$500)))</f>
        <v/>
      </c>
      <c r="DZ19" s="122">
        <f>IF(OR(DZ$4="",$B19=""),0,SUMIF('DADOS BRUTOS'!$A$3:$A$500,$B19,'DADOS BRUTOS'!AZ$3:AZ$500)+IF($C19="",0,SUMIF('DADOS BRUTOS'!$A$3:$A$500,$C19,'DADOS BRUTOS'!AZ$3:AZ$500)))</f>
        <v/>
      </c>
      <c r="EA19" s="122">
        <f>IF(OR(EA$4="",$B19=""),0,SUMIF('DADOS BRUTOS'!$A$3:$A$500,$B19,'DADOS BRUTOS'!BA$3:BA$500)+IF($C19="",0,SUMIF('DADOS BRUTOS'!$A$3:$A$500,$C19,'DADOS BRUTOS'!BA$3:BA$500)))</f>
        <v/>
      </c>
      <c r="EB19" s="122">
        <f>IF(OR(EB$4="",$B19=""),0,SUMIF('DADOS BRUTOS'!$A$3:$A$500,$B19,'DADOS BRUTOS'!BB$3:BB$500)+IF($C19="",0,SUMIF('DADOS BRUTOS'!$A$3:$A$500,$C19,'DADOS BRUTOS'!BB$3:BB$500)))</f>
        <v/>
      </c>
      <c r="EC19" s="122">
        <f>IF(OR(EC$4="",$B19=""),0,SUMIF('DADOS BRUTOS'!$A$3:$A$500,$B19,'DADOS BRUTOS'!BC$3:BC$500)+IF($C19="",0,SUMIF('DADOS BRUTOS'!$A$3:$A$500,$C19,'DADOS BRUTOS'!BC$3:BC$500)))</f>
        <v/>
      </c>
      <c r="ED19" s="122">
        <f>IF(OR(ED$4="",$B19=""),0,SUMIF('DADOS BRUTOS'!$A$3:$A$500,$B19,'DADOS BRUTOS'!BD$3:BD$500)+IF($C19="",0,SUMIF('DADOS BRUTOS'!$A$3:$A$500,$C19,'DADOS BRUTOS'!BD$3:BD$500)))</f>
        <v/>
      </c>
      <c r="EE19" s="122">
        <f>IF(OR(EE$4="",$B19=""),0,SUMIF('DADOS BRUTOS'!$A$3:$A$500,$B19,'DADOS BRUTOS'!BE$3:BE$500)+IF($C19="",0,SUMIF('DADOS BRUTOS'!$A$3:$A$500,$C19,'DADOS BRUTOS'!BE$3:BE$500)))</f>
        <v/>
      </c>
      <c r="EF19" s="122">
        <f>IF(OR(EF$4="",$B19=""),0,SUMIF('DADOS BRUTOS'!$A$3:$A$500,$B19,'DADOS BRUTOS'!BF$3:BF$500)+IF($C19="",0,SUMIF('DADOS BRUTOS'!$A$3:$A$500,$C19,'DADOS BRUTOS'!BF$3:BF$500)))</f>
        <v/>
      </c>
      <c r="EG19" s="122">
        <f>IF(OR(EG$4="",$B19=""),0,SUMIF('DADOS BRUTOS'!$A$3:$A$500,$B19,'DADOS BRUTOS'!BG$3:BG$500)+IF($C19="",0,SUMIF('DADOS BRUTOS'!$A$3:$A$500,$C19,'DADOS BRUTOS'!BG$3:BG$500)))</f>
        <v/>
      </c>
      <c r="EH19" s="122">
        <f>IF(OR(EH$4="",$B19=""),0,SUMIF('DADOS BRUTOS'!$A$3:$A$500,$B19,'DADOS BRUTOS'!BH$3:BH$500)+IF($C19="",0,SUMIF('DADOS BRUTOS'!$A$3:$A$500,$C19,'DADOS BRUTOS'!BH$3:BH$500)))</f>
        <v/>
      </c>
      <c r="EI19" s="122">
        <f>IF(OR(EI$4="",$B19=""),0,SUMIF('DADOS BRUTOS'!$A$3:$A$500,$B19,'DADOS BRUTOS'!BI$3:BI$500)+IF($C19="",0,SUMIF('DADOS BRUTOS'!$A$3:$A$500,$C19,'DADOS BRUTOS'!BI$3:BI$500)))</f>
        <v/>
      </c>
      <c r="EJ19" s="122">
        <f>IF(OR(EJ$4="",$B19=""),0,SUMIF('DADOS BRUTOS'!$A$3:$A$500,$B19,'DADOS BRUTOS'!BJ$3:BJ$500)+IF($C19="",0,SUMIF('DADOS BRUTOS'!$A$3:$A$500,$C19,'DADOS BRUTOS'!BJ$3:BJ$500)))</f>
        <v/>
      </c>
      <c r="EK19" s="122">
        <f>IF(OR(EK$4="",$B19=""),0,SUMIF('DADOS BRUTOS'!$A$3:$A$500,$B19,'DADOS BRUTOS'!BK$3:BK$500)+IF($C19="",0,SUMIF('DADOS BRUTOS'!$A$3:$A$500,$C19,'DADOS BRUTOS'!BK$3:BK$500)))</f>
        <v/>
      </c>
      <c r="EL19" s="122">
        <f>IF(OR(EL$4="",$B19=""),0,SUMIF('DADOS BRUTOS'!$A$3:$A$500,$B19,'DADOS BRUTOS'!BL$3:BL$500)+IF($C19="",0,SUMIF('DADOS BRUTOS'!$A$3:$A$500,$C19,'DADOS BRUTOS'!BL$3:BL$500)))</f>
        <v/>
      </c>
      <c r="EM19" s="122">
        <f>IF(OR(EM$4="",$B19=""),0,SUMIF('DADOS BRUTOS'!$A$3:$A$500,$B19,'DADOS BRUTOS'!BM$3:BM$500)+IF($C19="",0,SUMIF('DADOS BRUTOS'!$A$3:$A$500,$C19,'DADOS BRUTOS'!BM$3:BM$500)))</f>
        <v/>
      </c>
      <c r="EN19" s="122">
        <f>IF(OR(EN$4="",$B19=""),0,SUMIF('DADOS BRUTOS'!$A$3:$A$500,$B19,'DADOS BRUTOS'!BN$3:BN$500)+IF($C19="",0,SUMIF('DADOS BRUTOS'!$A$3:$A$500,$C19,'DADOS BRUTOS'!BN$3:BN$500)))</f>
        <v/>
      </c>
      <c r="EO19" s="122">
        <f>IF(OR(EO$4="",$B19=""),0,SUMIF('DADOS BRUTOS'!$A$3:$A$500,$B19,'DADOS BRUTOS'!BO$3:BO$500)+IF($C19="",0,SUMIF('DADOS BRUTOS'!$A$3:$A$500,$C19,'DADOS BRUTOS'!BO$3:BO$500)))</f>
        <v/>
      </c>
      <c r="EP19" s="122">
        <f>IF(OR(EP$4="",$B19=""),0,SUMIF('DADOS BRUTOS'!$A$3:$A$500,$B19,'DADOS BRUTOS'!BP$3:BP$500)+IF($C19="",0,SUMIF('DADOS BRUTOS'!$A$3:$A$500,$C19,'DADOS BRUTOS'!BP$3:BP$500)))</f>
        <v/>
      </c>
      <c r="EQ19" s="122">
        <f>IF(OR(EQ$4="",$B19=""),0,SUMIF('DADOS BRUTOS'!$A$3:$A$500,$B19,'DADOS BRUTOS'!BQ$3:BQ$500)+IF($C19="",0,SUMIF('DADOS BRUTOS'!$A$3:$A$500,$C19,'DADOS BRUTOS'!BQ$3:BQ$500)))</f>
        <v/>
      </c>
      <c r="ER19" s="122">
        <f>IF(OR(ER$4="",$B19=""),0,SUMIF('DADOS BRUTOS'!$A$3:$A$500,$B19,'DADOS BRUTOS'!BR$3:BR$500)+IF($C19="",0,SUMIF('DADOS BRUTOS'!$A$3:$A$500,$C19,'DADOS BRUTOS'!BR$3:BR$500)))</f>
        <v/>
      </c>
      <c r="ES19" s="122">
        <f>IF(OR(ES$4="",$B19=""),0,SUMIF('DADOS BRUTOS'!$A$3:$A$500,$B19,'DADOS BRUTOS'!BS$3:BS$500)+IF($C19="",0,SUMIF('DADOS BRUTOS'!$A$3:$A$500,$C19,'DADOS BRUTOS'!BS$3:BS$500)))</f>
        <v/>
      </c>
      <c r="ET19" s="122">
        <f>IF(OR(ET$4="",$B19=""),0,SUMIF('DADOS BRUTOS'!$A$3:$A$500,$B19,'DADOS BRUTOS'!BT$3:BT$500)+IF($C19="",0,SUMIF('DADOS BRUTOS'!$A$3:$A$500,$C19,'DADOS BRUTOS'!BT$3:BT$500)))</f>
        <v/>
      </c>
      <c r="EU19" s="122">
        <f>IF(OR(EU$4="",$B19=""),0,SUMIF('DADOS BRUTOS'!$A$3:$A$500,$B19,'DADOS BRUTOS'!BU$3:BU$500)+IF($C19="",0,SUMIF('DADOS BRUTOS'!$A$3:$A$500,$C19,'DADOS BRUTOS'!BU$3:BU$500)))</f>
        <v/>
      </c>
      <c r="EV19" s="122">
        <f>IF(OR(EV$4="",$B19=""),0,SUMIF('DADOS BRUTOS'!$A$3:$A$500,$B19,'DADOS BRUTOS'!BV$3:BV$500)+IF($C19="",0,SUMIF('DADOS BRUTOS'!$A$3:$A$500,$C19,'DADOS BRUTOS'!BV$3:BV$500)))</f>
        <v/>
      </c>
      <c r="EW19" s="122">
        <f>IF(OR(EW$4="",$B19=""),0,SUMIF('DADOS BRUTOS'!$A$3:$A$500,$B19,'DADOS BRUTOS'!BW$3:BW$500)+IF($C19="",0,SUMIF('DADOS BRUTOS'!$A$3:$A$500,$C19,'DADOS BRUTOS'!BW$3:BW$500)))</f>
        <v/>
      </c>
      <c r="EX19" s="122">
        <f>IF(OR(EX$4="",$B19=""),0,SUMIF('DADOS BRUTOS'!$A$3:$A$500,$B19,'DADOS BRUTOS'!BX$3:BX$500)+IF($C19="",0,SUMIF('DADOS BRUTOS'!$A$3:$A$500,$C19,'DADOS BRUTOS'!BX$3:BX$500)))</f>
        <v/>
      </c>
      <c r="EY19" s="122">
        <f>IF(OR(EY$4="",$B19=""),0,SUMIF('DADOS BRUTOS'!$A$3:$A$500,$B19,'DADOS BRUTOS'!BY$3:BY$500)+IF($C19="",0,SUMIF('DADOS BRUTOS'!$A$3:$A$500,$C19,'DADOS BRUTOS'!BY$3:BY$500)))</f>
        <v/>
      </c>
      <c r="EZ19" s="122">
        <f>IF(OR(EZ$4="",$B19=""),0,SUMIF('DADOS BRUTOS'!$A$3:$A$500,$B19,'DADOS BRUTOS'!BZ$3:BZ$500)+IF($C19="",0,SUMIF('DADOS BRUTOS'!$A$3:$A$500,$C19,'DADOS BRUTOS'!BZ$3:BZ$500)))</f>
        <v/>
      </c>
      <c r="FA19" s="122">
        <f>IF(OR(FA$4="",$B19=""),0,SUMIF('DADOS BRUTOS'!$A$3:$A$500,$B19,'DADOS BRUTOS'!CA$3:CA$500)+IF($C19="",0,SUMIF('DADOS BRUTOS'!$A$3:$A$500,$C19,'DADOS BRUTOS'!CA$3:CA$500)))</f>
        <v/>
      </c>
      <c r="FB19" s="122">
        <f>IF(OR(FB$4="",$B19=""),0,SUMIF('DADOS BRUTOS'!$A$3:$A$500,$B19,'DADOS BRUTOS'!CB$3:CB$500)+IF($C19="",0,SUMIF('DADOS BRUTOS'!$A$3:$A$500,$C19,'DADOS BRUTOS'!CB$3:CB$500)))</f>
        <v/>
      </c>
      <c r="FC19" s="122">
        <f>IF(OR(FC$4="",$B19=""),0,SUMIF('DADOS BRUTOS'!$A$3:$A$500,$B19,'DADOS BRUTOS'!CC$3:CC$500)+IF($C19="",0,SUMIF('DADOS BRUTOS'!$A$3:$A$500,$C19,'DADOS BRUTOS'!CC$3:CC$500)))</f>
        <v/>
      </c>
      <c r="FD19" s="122">
        <f>IF(OR(FD$4="",$B19=""),0,SUMIF('DADOS BRUTOS'!$A$3:$A$500,$B19,'DADOS BRUTOS'!CD$3:CD$500)+IF($C19="",0,SUMIF('DADOS BRUTOS'!$A$3:$A$500,$C19,'DADOS BRUTOS'!CD$3:CD$500)))</f>
        <v/>
      </c>
      <c r="FE19" s="122">
        <f>IF(OR(FE$4="",$B19=""),0,SUMIF('DADOS BRUTOS'!$A$3:$A$500,$B19,'DADOS BRUTOS'!CE$3:CE$500)+IF($C19="",0,SUMIF('DADOS BRUTOS'!$A$3:$A$500,$C19,'DADOS BRUTOS'!CE$3:CE$500)))</f>
        <v/>
      </c>
      <c r="FF19" s="122">
        <f>IF(OR(FF$4="",$B19=""),0,SUMIF('DADOS BRUTOS'!$A$3:$A$500,$B19,'DADOS BRUTOS'!CF$3:CF$500)+IF($C19="",0,SUMIF('DADOS BRUTOS'!$A$3:$A$500,$C19,'DADOS BRUTOS'!CF$3:CF$500)))</f>
        <v/>
      </c>
      <c r="FG19" s="122">
        <f>IF(OR(FG$4="",$B19=""),0,SUMIF('DADOS BRUTOS'!$A$3:$A$500,$B19,'DADOS BRUTOS'!CG$3:CG$500)+IF($C19="",0,SUMIF('DADOS BRUTOS'!$A$3:$A$500,$C19,'DADOS BRUTOS'!CG$3:CG$500)))</f>
        <v/>
      </c>
      <c r="FH19" s="122">
        <f>IF(OR(FH$4="",$B19=""),0,SUMIF('DADOS BRUTOS'!$A$3:$A$500,$B19,'DADOS BRUTOS'!CH$3:CH$500)+IF($C19="",0,SUMIF('DADOS BRUTOS'!$A$3:$A$500,$C19,'DADOS BRUTOS'!CH$3:CH$500)))</f>
        <v/>
      </c>
      <c r="FI19" s="122">
        <f>IF(OR(FI$4="",$B19=""),0,SUMIF('DADOS BRUTOS'!$A$3:$A$500,$B19,'DADOS BRUTOS'!CI$3:CI$500)+IF($C19="",0,SUMIF('DADOS BRUTOS'!$A$3:$A$500,$C19,'DADOS BRUTOS'!CI$3:CI$500)))</f>
        <v/>
      </c>
      <c r="FJ19" s="122">
        <f>IF(OR(FJ$4="",$B19=""),0,SUMIF('DADOS BRUTOS'!$A$3:$A$500,$B19,'DADOS BRUTOS'!CJ$3:CJ$500)+IF($C19="",0,SUMIF('DADOS BRUTOS'!$A$3:$A$500,$C19,'DADOS BRUTOS'!CJ$3:CJ$500)))</f>
        <v/>
      </c>
      <c r="FK19" s="122">
        <f>IF(OR(FK$4="",$B19=""),0,SUMIF('DADOS BRUTOS'!$A$3:$A$500,$B19,'DADOS BRUTOS'!CK$3:CK$500)+IF($C19="",0,SUMIF('DADOS BRUTOS'!$A$3:$A$500,$C19,'DADOS BRUTOS'!CK$3:CK$500)))</f>
        <v/>
      </c>
      <c r="FL19" s="122">
        <f>IF(OR(FL$4="",$B19=""),0,SUMIF('DADOS BRUTOS'!$A$3:$A$500,$B19,'DADOS BRUTOS'!CL$3:CL$500)+IF($C19="",0,SUMIF('DADOS BRUTOS'!$A$3:$A$500,$C19,'DADOS BRUTOS'!CL$3:CL$500)))</f>
        <v/>
      </c>
      <c r="FM19" s="122">
        <f>IF(OR(FM$4="",$B19=""),0,SUMIF('DADOS BRUTOS'!$A$3:$A$500,$B19,'DADOS BRUTOS'!CM$3:CM$500)+IF($C19="",0,SUMIF('DADOS BRUTOS'!$A$3:$A$500,$C19,'DADOS BRUTOS'!CM$3:CM$500)))</f>
        <v/>
      </c>
      <c r="FN19" s="122">
        <f>IF(OR(FN$4="",$B19=""),0,SUMIF('DADOS BRUTOS'!$A$3:$A$500,$B19,'DADOS BRUTOS'!CN$3:CN$500)+IF($C19="",0,SUMIF('DADOS BRUTOS'!$A$3:$A$500,$C19,'DADOS BRUTOS'!CN$3:CN$500)))</f>
        <v/>
      </c>
      <c r="FO19" s="122">
        <f>IF(OR(FO$4="",$B19=""),0,SUMIF('DADOS BRUTOS'!$A$3:$A$500,$B19,'DADOS BRUTOS'!CO$3:CO$500)+IF($C19="",0,SUMIF('DADOS BRUTOS'!$A$3:$A$500,$C19,'DADOS BRUTOS'!CO$3:CO$500)))</f>
        <v/>
      </c>
      <c r="FP19" s="122">
        <f>IF(OR(FP$4="",$B19=""),0,SUMIF('DADOS BRUTOS'!$A$3:$A$500,$B19,'DADOS BRUTOS'!CP$3:CP$500)+IF($C19="",0,SUMIF('DADOS BRUTOS'!$A$3:$A$500,$C19,'DADOS BRUTOS'!CP$3:CP$500)))</f>
        <v/>
      </c>
      <c r="FQ19" s="122">
        <f>IF(OR(FQ$4="",$B19=""),0,SUMIF('DADOS BRUTOS'!$A$3:$A$500,$B19,'DADOS BRUTOS'!CQ$3:CQ$500)+IF($C19="",0,SUMIF('DADOS BRUTOS'!$A$3:$A$500,$C19,'DADOS BRUTOS'!CQ$3:CQ$500)))</f>
        <v/>
      </c>
      <c r="FR19" s="122">
        <f>IF(OR(FR$4="",$B19=""),0,SUMIF('DADOS BRUTOS'!$A$3:$A$500,$B19,'DADOS BRUTOS'!CR$3:CR$500)+IF($C19="",0,SUMIF('DADOS BRUTOS'!$A$3:$A$500,$C19,'DADOS BRUTOS'!CR$3:CR$500)))</f>
        <v/>
      </c>
      <c r="FS19" s="122">
        <f>IF(OR(FS$4="",$B19=""),0,SUMIF('DADOS BRUTOS'!$A$3:$A$500,$B19,'DADOS BRUTOS'!CS$3:CS$500)+IF($C19="",0,SUMIF('DADOS BRUTOS'!$A$3:$A$500,$C19,'DADOS BRUTOS'!CS$3:CS$500)))</f>
        <v/>
      </c>
      <c r="FT19" s="122">
        <f>IF(OR(FT$4="",$B19=""),0,SUMIF('DADOS BRUTOS'!$A$3:$A$500,$B19,'DADOS BRUTOS'!CT$3:CT$500)+IF($C19="",0,SUMIF('DADOS BRUTOS'!$A$3:$A$500,$C19,'DADOS BRUTOS'!CT$3:CT$500)))</f>
        <v/>
      </c>
      <c r="FU19" s="122">
        <f>IF(OR(FU$4="",$B19=""),0,SUMIF('DADOS BRUTOS'!$A$3:$A$500,$B19,'DADOS BRUTOS'!CU$3:CU$500)+IF($C19="",0,SUMIF('DADOS BRUTOS'!$A$3:$A$500,$C19,'DADOS BRUTOS'!CU$3:CU$500)))</f>
        <v/>
      </c>
      <c r="FV19" s="122">
        <f>IF(OR(FV$4="",$B19=""),0,SUMIF('DADOS BRUTOS'!$A$3:$A$500,$B19,'DADOS BRUTOS'!CV$3:CV$500)+IF($C19="",0,SUMIF('DADOS BRUTOS'!$A$3:$A$500,$C19,'DADOS BRUTOS'!CV$3:CV$500)))</f>
        <v/>
      </c>
      <c r="FW19" s="122">
        <f>IF(OR(FW$4="",$B19=""),0,SUMIF('DADOS BRUTOS'!$A$3:$A$500,$B19,'DADOS BRUTOS'!CW$3:CW$500)+IF($C19="",0,SUMIF('DADOS BRUTOS'!$A$3:$A$500,$C19,'DADOS BRUTOS'!CW$3:CW$500)))</f>
        <v/>
      </c>
      <c r="FX19" s="122">
        <f>IF(OR(FX$4="",$B19=""),0,SUMIF('DADOS BRUTOS'!$A$3:$A$500,$B19,'DADOS BRUTOS'!CX$3:CX$500)+IF($C19="",0,SUMIF('DADOS BRUTOS'!$A$3:$A$500,$C19,'DADOS BRUTOS'!CX$3:CX$500)))</f>
        <v/>
      </c>
      <c r="FY19" s="122">
        <f>IF(OR(FY$4="",$B19=""),0,SUMIF('DADOS BRUTOS'!$A$3:$A$500,$B19,'DADOS BRUTOS'!CY$3:CY$500)+IF($C19="",0,SUMIF('DADOS BRUTOS'!$A$3:$A$500,$C19,'DADOS BRUTOS'!CY$3:CY$500)))</f>
        <v/>
      </c>
      <c r="FZ19" s="122">
        <f>IF(OR(FZ$4="",$B19=""),0,SUMIF('DADOS BRUTOS'!$A$3:$A$500,$B19,'DADOS BRUTOS'!CZ$3:CZ$500)+IF($C19="",0,SUMIF('DADOS BRUTOS'!$A$3:$A$500,$C19,'DADOS BRUTOS'!CZ$3:CZ$500)))</f>
        <v/>
      </c>
      <c r="GA19" s="122">
        <f>IF(OR(GA$4="",$B19=""),0,SUMIF('DADOS BRUTOS'!$A$3:$A$500,$B19,'DADOS BRUTOS'!DA$3:DA$500)+IF($C19="",0,SUMIF('DADOS BRUTOS'!$A$3:$A$500,$C19,'DADOS BRUTOS'!DA$3:DA$500)))</f>
        <v/>
      </c>
      <c r="GB19" s="122">
        <f>IF(OR(GB$4="",$B19=""),0,SUMIF('DADOS BRUTOS'!$A$3:$A$500,$B19,'DADOS BRUTOS'!DB$3:DB$500)+IF($C19="",0,SUMIF('DADOS BRUTOS'!$A$3:$A$500,$C19,'DADOS BRUTOS'!DB$3:DB$500)))</f>
        <v/>
      </c>
      <c r="GC19" s="122">
        <f>IF(OR(GC$4="",$B19=""),0,SUMIF('DADOS BRUTOS'!$A$3:$A$500,$B19,'DADOS BRUTOS'!DC$3:DC$500)+IF($C19="",0,SUMIF('DADOS BRUTOS'!$A$3:$A$500,$C19,'DADOS BRUTOS'!DC$3:DC$500)))</f>
        <v/>
      </c>
      <c r="GD19" s="122">
        <f>IF(OR(GD$4="",$B19=""),0,SUMIF('DADOS BRUTOS'!$A$3:$A$500,$B19,'DADOS BRUTOS'!DD$3:DD$500)+IF($C19="",0,SUMIF('DADOS BRUTOS'!$A$3:$A$500,$C19,'DADOS BRUTOS'!DD$3:DD$500)))</f>
        <v/>
      </c>
      <c r="GE19" s="122">
        <f>IF(OR(GE$4="",$B19=""),0,SUMIF('DADOS BRUTOS'!$A$3:$A$500,$B19,'DADOS BRUTOS'!DE$3:DE$500)+IF($C19="",0,SUMIF('DADOS BRUTOS'!$A$3:$A$500,$C19,'DADOS BRUTOS'!DE$3:DE$500)))</f>
        <v/>
      </c>
      <c r="GF19" s="122">
        <f>IF(OR(GF$4="",$B19=""),0,SUMIF('DADOS BRUTOS'!$A$3:$A$500,$B19,'DADOS BRUTOS'!DF$3:DF$500)+IF($C19="",0,SUMIF('DADOS BRUTOS'!$A$3:$A$500,$C19,'DADOS BRUTOS'!DF$3:DF$500)))</f>
        <v/>
      </c>
      <c r="GG19" s="122">
        <f>IF(OR(GG$4="",$B19=""),0,SUMIF('DADOS BRUTOS'!$A$3:$A$500,$B19,'DADOS BRUTOS'!DG$3:DG$500)+IF($C19="",0,SUMIF('DADOS BRUTOS'!$A$3:$A$500,$C19,'DADOS BRUTOS'!DG$3:DG$500)))</f>
        <v/>
      </c>
      <c r="GH19" s="122">
        <f>IF(OR(GH$4="",$B19=""),0,SUMIF('DADOS BRUTOS'!$A$3:$A$500,$B19,'DADOS BRUTOS'!DH$3:DH$500)+IF($C19="",0,SUMIF('DADOS BRUTOS'!$A$3:$A$500,$C19,'DADOS BRUTOS'!DH$3:DH$500)))</f>
        <v/>
      </c>
      <c r="GI19" s="122">
        <f>IF(OR(GI$4="",$B19=""),0,SUMIF('DADOS BRUTOS'!$A$3:$A$500,$B19,'DADOS BRUTOS'!DI$3:DI$500)+IF($C19="",0,SUMIF('DADOS BRUTOS'!$A$3:$A$500,$C19,'DADOS BRUTOS'!DI$3:DI$500)))</f>
        <v/>
      </c>
      <c r="GJ19" s="122">
        <f>IF(OR(GJ$4="",$B19=""),0,SUMIF('DADOS BRUTOS'!$A$3:$A$500,$B19,'DADOS BRUTOS'!DJ$3:DJ$500)+IF($C19="",0,SUMIF('DADOS BRUTOS'!$A$3:$A$500,$C19,'DADOS BRUTOS'!DJ$3:DJ$500)))</f>
        <v/>
      </c>
      <c r="GK19" s="122">
        <f>IF(OR(GK$4="",$B19=""),0,SUMIF('DADOS BRUTOS'!$A$3:$A$500,$B19,'DADOS BRUTOS'!DK$3:DK$500)+IF($C19="",0,SUMIF('DADOS BRUTOS'!$A$3:$A$500,$C19,'DADOS BRUTOS'!DK$3:DK$500)))</f>
        <v/>
      </c>
      <c r="GL19" s="122">
        <f>IF(OR(GL$4="",$B19=""),0,SUMIF('DADOS BRUTOS'!$A$3:$A$500,$B19,'DADOS BRUTOS'!DL$3:DL$500)+IF($C19="",0,SUMIF('DADOS BRUTOS'!$A$3:$A$500,$C19,'DADOS BRUTOS'!DL$3:DL$500)))</f>
        <v/>
      </c>
      <c r="GM19" s="122">
        <f>IF(OR(GM$4="",$B19=""),0,SUMIF('DADOS BRUTOS'!$A$3:$A$500,$B19,'DADOS BRUTOS'!DM$3:DM$500)+IF($C19="",0,SUMIF('DADOS BRUTOS'!$A$3:$A$500,$C19,'DADOS BRUTOS'!DM$3:DM$500)))</f>
        <v/>
      </c>
      <c r="GN19" s="122">
        <f>IF(OR(GN$4="",$B19=""),0,SUMIF('DADOS BRUTOS'!$A$3:$A$500,$B19,'DADOS BRUTOS'!DN$3:DN$500)+IF($C19="",0,SUMIF('DADOS BRUTOS'!$A$3:$A$500,$C19,'DADOS BRUTOS'!DN$3:DN$500)))</f>
        <v/>
      </c>
      <c r="GO19" s="122">
        <f>IF(OR(GO$4="",$B19=""),0,SUMIF('DADOS BRUTOS'!$A$3:$A$500,$B19,'DADOS BRUTOS'!DO$3:DO$500)+IF($C19="",0,SUMIF('DADOS BRUTOS'!$A$3:$A$500,$C19,'DADOS BRUTOS'!DO$3:DO$500)))</f>
        <v/>
      </c>
      <c r="GP19" s="122">
        <f>IF(OR(GP$4="",$B19=""),0,SUMIF('DADOS BRUTOS'!$A$3:$A$500,$B19,'DADOS BRUTOS'!DP$3:DP$500)+IF($C19="",0,SUMIF('DADOS BRUTOS'!$A$3:$A$500,$C19,'DADOS BRUTOS'!DP$3:DP$500)))</f>
        <v/>
      </c>
      <c r="GQ19" s="122">
        <f>IF(OR(GQ$4="",$B19=""),0,SUMIF('DADOS BRUTOS'!$A$3:$A$500,$B19,'DADOS BRUTOS'!DQ$3:DQ$500)+IF($C19="",0,SUMIF('DADOS BRUTOS'!$A$3:$A$500,$C19,'DADOS BRUTOS'!DQ$3:DQ$500)))</f>
        <v/>
      </c>
      <c r="GR19" s="122">
        <f>IF(OR(GR$4="",$B19=""),0,SUMIF('DADOS BRUTOS'!$A$3:$A$500,$B19,'DADOS BRUTOS'!DR$3:DR$500)+IF($C19="",0,SUMIF('DADOS BRUTOS'!$A$3:$A$500,$C19,'DADOS BRUTOS'!DR$3:DR$500)))</f>
        <v/>
      </c>
      <c r="GS19" s="122">
        <f>IF(OR(GS$4="",$B19=""),0,SUMIF('DADOS BRUTOS'!$A$3:$A$500,$B19,'DADOS BRUTOS'!DS$3:DS$500)+IF($C19="",0,SUMIF('DADOS BRUTOS'!$A$3:$A$500,$C19,'DADOS BRUTOS'!DS$3:DS$500)))</f>
        <v/>
      </c>
      <c r="GT19" s="122">
        <f>IF(OR(GT$4="",$B19=""),0,SUMIF('DADOS BRUTOS'!$A$3:$A$500,$B19,'DADOS BRUTOS'!DT$3:DT$500)+IF($C19="",0,SUMIF('DADOS BRUTOS'!$A$3:$A$500,$C19,'DADOS BRUTOS'!DT$3:DT$500)))</f>
        <v/>
      </c>
      <c r="GU19" s="122">
        <f>IF(OR(GU$4="",$B19=""),0,SUMIF('DADOS BRUTOS'!$A$3:$A$500,$B19,'DADOS BRUTOS'!DU$3:DU$500)+IF($C19="",0,SUMIF('DADOS BRUTOS'!$A$3:$A$500,$C19,'DADOS BRUTOS'!DU$3:DU$500)))</f>
        <v/>
      </c>
      <c r="GV19" s="122">
        <f>IF(OR(GV$4="",$B19=""),0,SUMIF('DADOS BRUTOS'!$A$3:$A$500,$B19,'DADOS BRUTOS'!DV$3:DV$500)+IF($C19="",0,SUMIF('DADOS BRUTOS'!$A$3:$A$500,$C19,'DADOS BRUTOS'!DV$3:DV$500)))</f>
        <v/>
      </c>
      <c r="GW19" s="122">
        <f>IF(OR(GW$4="",$B19=""),0,SUMIF('DADOS BRUTOS'!$A$3:$A$500,$B19,'DADOS BRUTOS'!DW$3:DW$500)+IF($C19="",0,SUMIF('DADOS BRUTOS'!$A$3:$A$500,$C19,'DADOS BRUTOS'!DW$3:DW$500)))</f>
        <v/>
      </c>
      <c r="GX19" s="122">
        <f>IF(OR(GX$4="",$B19=""),0,SUMIF('DADOS BRUTOS'!$A$3:$A$500,$B19,'DADOS BRUTOS'!DX$3:DX$500)+IF($C19="",0,SUMIF('DADOS BRUTOS'!$A$3:$A$500,$C19,'DADOS BRUTOS'!DX$3:DX$500)))</f>
        <v/>
      </c>
      <c r="GY19" s="122">
        <f>IF(OR(GY$4="",$B19=""),0,SUMIF('DADOS BRUTOS'!$A$3:$A$500,$B19,'DADOS BRUTOS'!DY$3:DY$500)+IF($C19="",0,SUMIF('DADOS BRUTOS'!$A$3:$A$500,$C19,'DADOS BRUTOS'!DY$3:DY$500)))</f>
        <v/>
      </c>
      <c r="GZ19" s="122">
        <f>IF(OR(GZ$4="",$B19=""),0,SUMIF('DADOS BRUTOS'!$A$3:$A$500,$B19,'DADOS BRUTOS'!DZ$3:DZ$500)+IF($C19="",0,SUMIF('DADOS BRUTOS'!$A$3:$A$500,$C19,'DADOS BRUTOS'!DZ$3:DZ$500)))</f>
        <v/>
      </c>
      <c r="HA19" s="122">
        <f>IF(OR(HA$4="",$B19=""),0,SUMIF('DADOS BRUTOS'!$A$3:$A$500,$B19,'DADOS BRUTOS'!EA$3:EA$500)+IF($C19="",0,SUMIF('DADOS BRUTOS'!$A$3:$A$500,$C19,'DADOS BRUTOS'!EA$3:EA$500)))</f>
        <v/>
      </c>
      <c r="HB19" s="122">
        <f>IF(OR(HB$4="",$B19=""),0,SUMIF('DADOS BRUTOS'!$A$3:$A$500,$B19,'DADOS BRUTOS'!EB$3:EB$500)+IF($C19="",0,SUMIF('DADOS BRUTOS'!$A$3:$A$500,$C19,'DADOS BRUTOS'!EB$3:EB$500)))</f>
        <v/>
      </c>
      <c r="HC19" s="122">
        <f>IF(OR(HC$4="",$B19=""),0,SUMIF('DADOS BRUTOS'!$A$3:$A$500,$B19,'DADOS BRUTOS'!EC$3:EC$500)+IF($C19="",0,SUMIF('DADOS BRUTOS'!$A$3:$A$500,$C19,'DADOS BRUTOS'!EC$3:EC$500)))</f>
        <v/>
      </c>
      <c r="HD19" s="122">
        <f>IF(OR(HD$4="",$B19=""),0,SUMIF('DADOS BRUTOS'!$A$3:$A$500,$B19,'DADOS BRUTOS'!ED$3:ED$500)+IF($C19="",0,SUMIF('DADOS BRUTOS'!$A$3:$A$500,$C19,'DADOS BRUTOS'!ED$3:ED$500)))</f>
        <v/>
      </c>
      <c r="HE19" s="122">
        <f>IF(OR(HE$4="",$B19=""),0,SUMIF('DADOS BRUTOS'!$A$3:$A$500,$B19,'DADOS BRUTOS'!EE$3:EE$500)+IF($C19="",0,SUMIF('DADOS BRUTOS'!$A$3:$A$500,$C19,'DADOS BRUTOS'!EE$3:EE$500)))</f>
        <v/>
      </c>
      <c r="HF19" s="122">
        <f>IF(OR(HF$4="",$B19=""),0,SUMIF('DADOS BRUTOS'!$A$3:$A$500,$B19,'DADOS BRUTOS'!EF$3:EF$500)+IF($C19="",0,SUMIF('DADOS BRUTOS'!$A$3:$A$500,$C19,'DADOS BRUTOS'!EF$3:EF$500)))</f>
        <v/>
      </c>
      <c r="HG19" s="122">
        <f>IF(OR(HG$4="",$B19=""),0,SUMIF('DADOS BRUTOS'!$A$3:$A$500,$B19,'DADOS BRUTOS'!EG$3:EG$500)+IF($C19="",0,SUMIF('DADOS BRUTOS'!$A$3:$A$500,$C19,'DADOS BRUTOS'!EG$3:EG$500)))</f>
        <v/>
      </c>
      <c r="HH19" s="122">
        <f>IF(OR(HH$4="",$B19=""),0,SUMIF('DADOS BRUTOS'!$A$3:$A$500,$B19,'DADOS BRUTOS'!EH$3:EH$500)+IF($C19="",0,SUMIF('DADOS BRUTOS'!$A$3:$A$500,$C19,'DADOS BRUTOS'!EH$3:EH$500)))</f>
        <v/>
      </c>
      <c r="HI19" s="122">
        <f>IF(OR(HI$4="",$B19=""),0,SUMIF('DADOS BRUTOS'!$A$3:$A$500,$B19,'DADOS BRUTOS'!EI$3:EI$500)+IF($C19="",0,SUMIF('DADOS BRUTOS'!$A$3:$A$500,$C19,'DADOS BRUTOS'!EI$3:EI$500)))</f>
        <v/>
      </c>
      <c r="HJ19" s="122">
        <f>IF(OR(HJ$4="",$B19=""),0,SUMIF('DADOS BRUTOS'!$A$3:$A$500,$B19,'DADOS BRUTOS'!EJ$3:EJ$500)+IF($C19="",0,SUMIF('DADOS BRUTOS'!$A$3:$A$500,$C19,'DADOS BRUTOS'!EJ$3:EJ$500)))</f>
        <v/>
      </c>
      <c r="HK19" s="122">
        <f>IF(OR(HK$4="",$B19=""),0,SUMIF('DADOS BRUTOS'!$A$3:$A$500,$B19,'DADOS BRUTOS'!EK$3:EK$500)+IF($C19="",0,SUMIF('DADOS BRUTOS'!$A$3:$A$500,$C19,'DADOS BRUTOS'!EK$3:EK$500)))</f>
        <v/>
      </c>
      <c r="HL19" s="122">
        <f>IF(OR(HL$4="",$B19=""),0,SUMIF('DADOS BRUTOS'!$A$3:$A$500,$B19,'DADOS BRUTOS'!EL$3:EL$500)+IF($C19="",0,SUMIF('DADOS BRUTOS'!$A$3:$A$500,$C19,'DADOS BRUTOS'!EL$3:EL$500)))</f>
        <v/>
      </c>
      <c r="HM19" s="122">
        <f>IF(OR(HM$4="",$B19=""),0,SUMIF('DADOS BRUTOS'!$A$3:$A$500,$B19,'DADOS BRUTOS'!EM$3:EM$500)+IF($C19="",0,SUMIF('DADOS BRUTOS'!$A$3:$A$500,$C19,'DADOS BRUTOS'!EM$3:EM$500)))</f>
        <v/>
      </c>
      <c r="HN19" s="122">
        <f>IF(OR(HN$4="",$B19=""),0,SUMIF('DADOS BRUTOS'!$A$3:$A$500,$B19,'DADOS BRUTOS'!EN$3:EN$500)+IF($C19="",0,SUMIF('DADOS BRUTOS'!$A$3:$A$500,$C19,'DADOS BRUTOS'!EN$3:EN$500)))</f>
        <v/>
      </c>
      <c r="HO19" s="122">
        <f>IF(OR(HO$4="",$B19=""),0,SUMIF('DADOS BRUTOS'!$A$3:$A$500,$B19,'DADOS BRUTOS'!EO$3:EO$500)+IF($C19="",0,SUMIF('DADOS BRUTOS'!$A$3:$A$500,$C19,'DADOS BRUTOS'!EO$3:EO$500)))</f>
        <v/>
      </c>
      <c r="HP19" s="122">
        <f>IF(OR(HP$4="",$B19=""),0,SUMIF('DADOS BRUTOS'!$A$3:$A$500,$B19,'DADOS BRUTOS'!EP$3:EP$500)+IF($C19="",0,SUMIF('DADOS BRUTOS'!$A$3:$A$500,$C19,'DADOS BRUTOS'!EP$3:EP$500)))</f>
        <v/>
      </c>
      <c r="HQ19" s="122">
        <f>IF(OR(HQ$4="",$B19=""),0,SUMIF('DADOS BRUTOS'!$A$3:$A$500,$B19,'DADOS BRUTOS'!EQ$3:EQ$500)+IF($C19="",0,SUMIF('DADOS BRUTOS'!$A$3:$A$500,$C19,'DADOS BRUTOS'!EQ$3:EQ$500)))</f>
        <v/>
      </c>
      <c r="HR19" s="122">
        <f>IF(OR(HR$4="",$B19=""),0,SUMIF('DADOS BRUTOS'!$A$3:$A$500,$B19,'DADOS BRUTOS'!ER$3:ER$500)+IF($C19="",0,SUMIF('DADOS BRUTOS'!$A$3:$A$500,$C19,'DADOS BRUTOS'!ER$3:ER$500)))</f>
        <v/>
      </c>
      <c r="HS19" s="122">
        <f>IF(OR(HS$4="",$B19=""),0,SUMIF('DADOS BRUTOS'!$A$3:$A$500,$B19,'DADOS BRUTOS'!ES$3:ES$500)+IF($C19="",0,SUMIF('DADOS BRUTOS'!$A$3:$A$500,$C19,'DADOS BRUTOS'!ES$3:ES$500)))</f>
        <v/>
      </c>
      <c r="HT19" s="122">
        <f>IF(OR(HT$4="",$B19=""),0,SUMIF('DADOS BRUTOS'!$A$3:$A$500,$B19,'DADOS BRUTOS'!ET$3:ET$500)+IF($C19="",0,SUMIF('DADOS BRUTOS'!$A$3:$A$500,$C19,'DADOS BRUTOS'!ET$3:ET$500)))</f>
        <v/>
      </c>
      <c r="HU19" s="122">
        <f>IF(OR(HU$4="",$B19=""),0,SUMIF('DADOS BRUTOS'!$A$3:$A$500,$B19,'DADOS BRUTOS'!EU$3:EU$500)+IF($C19="",0,SUMIF('DADOS BRUTOS'!$A$3:$A$500,$C19,'DADOS BRUTOS'!EU$3:EU$500)))</f>
        <v/>
      </c>
      <c r="HV19" s="122">
        <f>IF(OR(HV$4="",$B19=""),0,SUMIF('DADOS BRUTOS'!$A$3:$A$500,$B19,'DADOS BRUTOS'!EV$3:EV$500)+IF($C19="",0,SUMIF('DADOS BRUTOS'!$A$3:$A$500,$C19,'DADOS BRUTOS'!EV$3:EV$500)))</f>
        <v/>
      </c>
      <c r="HW19" s="122">
        <f>IF(OR(HW$4="",$B19=""),0,SUMIF('DADOS BRUTOS'!$A$3:$A$500,$B19,'DADOS BRUTOS'!EW$3:EW$500)+IF($C19="",0,SUMIF('DADOS BRUTOS'!$A$3:$A$500,$C19,'DADOS BRUTOS'!EW$3:EW$500)))</f>
        <v/>
      </c>
      <c r="HX19" s="122">
        <f>IF(OR(HX$4="",$B19=""),0,SUMIF('DADOS BRUTOS'!$A$3:$A$500,$B19,'DADOS BRUTOS'!EX$3:EX$500)+IF($C19="",0,SUMIF('DADOS BRUTOS'!$A$3:$A$500,$C19,'DADOS BRUTOS'!EX$3:EX$500)))</f>
        <v/>
      </c>
      <c r="HY19" s="122">
        <f>IF(OR(HY$4="",$B19=""),0,SUMIF('DADOS BRUTOS'!$A$3:$A$500,$B19,'DADOS BRUTOS'!EY$3:EY$500)+IF($C19="",0,SUMIF('DADOS BRUTOS'!$A$3:$A$500,$C19,'DADOS BRUTOS'!EY$3:EY$500)))</f>
        <v/>
      </c>
      <c r="HZ19" s="122">
        <f>IF(OR(HZ$4="",$B19=""),0,SUMIF('DADOS BRUTOS'!$A$3:$A$500,$B19,'DADOS BRUTOS'!EZ$3:EZ$500)+IF($C19="",0,SUMIF('DADOS BRUTOS'!$A$3:$A$500,$C19,'DADOS BRUTOS'!EZ$3:EZ$500)))</f>
        <v/>
      </c>
      <c r="IA19" s="122">
        <f>IF(OR(IA$4="",$B19=""),0,SUMIF('DADOS BRUTOS'!$A$3:$A$500,$B19,'DADOS BRUTOS'!FA$3:FA$500)+IF($C19="",0,SUMIF('DADOS BRUTOS'!$A$3:$A$500,$C19,'DADOS BRUTOS'!FA$3:FA$500)))</f>
        <v/>
      </c>
      <c r="IB19" s="122">
        <f>IF(OR(IB$4="",$B19=""),0,SUMIF('DADOS BRUTOS'!$A$3:$A$500,$B19,'DADOS BRUTOS'!FB$3:FB$500)+IF($C19="",0,SUMIF('DADOS BRUTOS'!$A$3:$A$500,$C19,'DADOS BRUTOS'!FB$3:FB$500)))</f>
        <v/>
      </c>
      <c r="IC19" s="122">
        <f>IF(OR(IC$4="",$B19=""),0,SUMIF('DADOS BRUTOS'!$A$3:$A$500,$B19,'DADOS BRUTOS'!FC$3:FC$500)+IF($C19="",0,SUMIF('DADOS BRUTOS'!$A$3:$A$500,$C19,'DADOS BRUTOS'!FC$3:FC$500)))</f>
        <v/>
      </c>
      <c r="ID19" s="122">
        <f>IF(OR(ID$4="",$B19=""),0,SUMIF('DADOS BRUTOS'!$A$3:$A$500,$B19,'DADOS BRUTOS'!FD$3:FD$500)+IF($C19="",0,SUMIF('DADOS BRUTOS'!$A$3:$A$500,$C19,'DADOS BRUTOS'!FD$3:FD$500)))</f>
        <v/>
      </c>
      <c r="IE19" s="122">
        <f>IF(OR(IE$4="",$B19=""),0,SUMIF('DADOS BRUTOS'!$A$3:$A$500,$B19,'DADOS BRUTOS'!FE$3:FE$500)+IF($C19="",0,SUMIF('DADOS BRUTOS'!$A$3:$A$500,$C19,'DADOS BRUTOS'!FE$3:FE$500)))</f>
        <v/>
      </c>
      <c r="IF19" s="122">
        <f>IF(OR(IF$4="",$B19=""),0,SUMIF('DADOS BRUTOS'!$A$3:$A$500,$B19,'DADOS BRUTOS'!FF$3:FF$500)+IF($C19="",0,SUMIF('DADOS BRUTOS'!$A$3:$A$500,$C19,'DADOS BRUTOS'!FF$3:FF$500)))</f>
        <v/>
      </c>
      <c r="IG19" s="122">
        <f>IF(OR(IG$4="",$B19=""),0,SUMIF('DADOS BRUTOS'!$A$3:$A$500,$B19,'DADOS BRUTOS'!FG$3:FG$500)+IF($C19="",0,SUMIF('DADOS BRUTOS'!$A$3:$A$500,$C19,'DADOS BRUTOS'!FG$3:FG$500)))</f>
        <v/>
      </c>
      <c r="IH19" s="122">
        <f>IF(OR(IH$4="",$B19=""),0,SUMIF('DADOS BRUTOS'!$A$3:$A$500,$B19,'DADOS BRUTOS'!FH$3:FH$500)+IF($C19="",0,SUMIF('DADOS BRUTOS'!$A$3:$A$500,$C19,'DADOS BRUTOS'!FH$3:FH$500)))</f>
        <v/>
      </c>
      <c r="II19" s="122">
        <f>IF(OR(II$4="",$B19=""),0,SUMIF('DADOS BRUTOS'!$A$3:$A$500,$B19,'DADOS BRUTOS'!FI$3:FI$500)+IF($C19="",0,SUMIF('DADOS BRUTOS'!$A$3:$A$500,$C19,'DADOS BRUTOS'!FI$3:FI$500)))</f>
        <v/>
      </c>
      <c r="IJ19" s="122">
        <f>IF(OR(IJ$4="",$B19=""),0,SUMIF('DADOS BRUTOS'!$A$3:$A$500,$B19,'DADOS BRUTOS'!FJ$3:FJ$500)+IF($C19="",0,SUMIF('DADOS BRUTOS'!$A$3:$A$500,$C19,'DADOS BRUTOS'!FJ$3:FJ$500)))</f>
        <v/>
      </c>
      <c r="IK19" s="122">
        <f>IF(OR(IK$4="",$B19=""),0,SUMIF('DADOS BRUTOS'!$A$3:$A$500,$B19,'DADOS BRUTOS'!FK$3:FK$500)+IF($C19="",0,SUMIF('DADOS BRUTOS'!$A$3:$A$500,$C19,'DADOS BRUTOS'!FK$3:FK$500)))</f>
        <v/>
      </c>
      <c r="IL19" s="122">
        <f>IF(OR(IL$4="",$B19=""),0,SUMIF('DADOS BRUTOS'!$A$3:$A$500,$B19,'DADOS BRUTOS'!FL$3:FL$500)+IF($C19="",0,SUMIF('DADOS BRUTOS'!$A$3:$A$500,$C19,'DADOS BRUTOS'!FL$3:FL$500)))</f>
        <v/>
      </c>
      <c r="IM19" s="122">
        <f>IF(OR(IM$4="",$B19=""),0,SUMIF('DADOS BRUTOS'!$A$3:$A$500,$B19,'DADOS BRUTOS'!FM$3:FM$500)+IF($C19="",0,SUMIF('DADOS BRUTOS'!$A$3:$A$500,$C19,'DADOS BRUTOS'!FM$3:FM$500)))</f>
        <v/>
      </c>
      <c r="IN19" s="122">
        <f>IF(OR(IN$4="",$B19=""),0,SUMIF('DADOS BRUTOS'!$A$3:$A$500,$B19,'DADOS BRUTOS'!FN$3:FN$500)+IF($C19="",0,SUMIF('DADOS BRUTOS'!$A$3:$A$500,$C19,'DADOS BRUTOS'!FN$3:FN$500)))</f>
        <v/>
      </c>
      <c r="IO19" s="122">
        <f>IF(OR(IO$4="",$B19=""),0,SUMIF('DADOS BRUTOS'!$A$3:$A$500,$B19,'DADOS BRUTOS'!FO$3:FO$500)+IF($C19="",0,SUMIF('DADOS BRUTOS'!$A$3:$A$500,$C19,'DADOS BRUTOS'!FO$3:FO$500)))</f>
        <v/>
      </c>
      <c r="IP19" s="122">
        <f>IF(OR(IP$4="",$B19=""),0,SUMIF('DADOS BRUTOS'!$A$3:$A$500,$B19,'DADOS BRUTOS'!FP$3:FP$500)+IF($C19="",0,SUMIF('DADOS BRUTOS'!$A$3:$A$500,$C19,'DADOS BRUTOS'!FP$3:FP$500)))</f>
        <v/>
      </c>
      <c r="IQ19" s="122">
        <f>IF(OR(IQ$4="",$B19=""),0,SUMIF('DADOS BRUTOS'!$A$3:$A$500,$B19,'DADOS BRUTOS'!FQ$3:FQ$500)+IF($C19="",0,SUMIF('DADOS BRUTOS'!$A$3:$A$500,$C19,'DADOS BRUTOS'!FQ$3:FQ$500)))</f>
        <v/>
      </c>
      <c r="IR19" s="122">
        <f>IF(OR(IR$4="",$B19=""),0,SUMIF('DADOS BRUTOS'!$A$3:$A$500,$B19,'DADOS BRUTOS'!FR$3:FR$500)+IF($C19="",0,SUMIF('DADOS BRUTOS'!$A$3:$A$500,$C19,'DADOS BRUTOS'!FR$3:FR$500)))</f>
        <v/>
      </c>
      <c r="IS19" s="122">
        <f>IF(OR(IS$4="",$B19=""),0,SUMIF('DADOS BRUTOS'!$A$3:$A$500,$B19,'DADOS BRUTOS'!FS$3:FS$500)+IF($C19="",0,SUMIF('DADOS BRUTOS'!$A$3:$A$500,$C19,'DADOS BRUTOS'!FS$3:FS$500)))</f>
        <v/>
      </c>
      <c r="IT19" s="122">
        <f>IF(OR(IT$4="",$B19=""),0,SUMIF('DADOS BRUTOS'!$A$3:$A$500,$B19,'DADOS BRUTOS'!FT$3:FT$500)+IF($C19="",0,SUMIF('DADOS BRUTOS'!$A$3:$A$500,$C19,'DADOS BRUTOS'!FT$3:FT$500)))</f>
        <v/>
      </c>
      <c r="IU19" s="122">
        <f>IF(OR(IU$4="",$B19=""),0,SUMIF('DADOS BRUTOS'!$A$3:$A$500,$B19,'DADOS BRUTOS'!FU$3:FU$500)+IF($C19="",0,SUMIF('DADOS BRUTOS'!$A$3:$A$500,$C19,'DADOS BRUTOS'!FU$3:FU$500)))</f>
        <v/>
      </c>
      <c r="IV19" s="122">
        <f>IF(OR(IV$4="",$B19=""),0,SUMIF('DADOS BRUTOS'!$A$3:$A$500,$B19,'DADOS BRUTOS'!FV$3:FV$500)+IF($C19="",0,SUMIF('DADOS BRUTOS'!$A$3:$A$500,$C19,'DADOS BRUTOS'!FV$3:FV$500)))</f>
        <v/>
      </c>
      <c r="IW19" s="122">
        <f>IF(OR(IW$4="",$B19=""),0,SUMIF('DADOS BRUTOS'!$A$3:$A$500,$B19,'DADOS BRUTOS'!FW$3:FW$500)+IF($C19="",0,SUMIF('DADOS BRUTOS'!$A$3:$A$500,$C19,'DADOS BRUTOS'!FW$3:FW$500)))</f>
        <v/>
      </c>
      <c r="IX19" s="122">
        <f>IF(OR(IX$4="",$B19=""),0,SUMIF('DADOS BRUTOS'!$A$3:$A$500,$B19,'DADOS BRUTOS'!FX$3:FX$500)+IF($C19="",0,SUMIF('DADOS BRUTOS'!$A$3:$A$500,$C19,'DADOS BRUTOS'!FX$3:FX$500)))</f>
        <v/>
      </c>
      <c r="IY19" s="122">
        <f>IF(OR(IY$4="",$B19=""),0,SUMIF('DADOS BRUTOS'!$A$3:$A$500,$B19,'DADOS BRUTOS'!FY$3:FY$500)+IF($C19="",0,SUMIF('DADOS BRUTOS'!$A$3:$A$500,$C19,'DADOS BRUTOS'!FY$3:FY$500)))</f>
        <v/>
      </c>
      <c r="IZ19" s="122">
        <f>IF(OR(IZ$4="",$B19=""),0,SUMIF('DADOS BRUTOS'!$A$3:$A$500,$B19,'DADOS BRUTOS'!FZ$3:FZ$500)+IF($C19="",0,SUMIF('DADOS BRUTOS'!$A$3:$A$500,$C19,'DADOS BRUTOS'!FZ$3:FZ$500)))</f>
        <v/>
      </c>
      <c r="JA19" s="122">
        <f>IF(OR(JA$4="",$B19=""),0,SUMIF('DADOS BRUTOS'!$A$3:$A$500,$B19,'DADOS BRUTOS'!GA$3:GA$500)+IF($C19="",0,SUMIF('DADOS BRUTOS'!$A$3:$A$500,$C19,'DADOS BRUTOS'!GA$3:GA$500)))</f>
        <v/>
      </c>
      <c r="JB19" s="122">
        <f>IF(OR(JB$4="",$B19=""),0,SUMIF('DADOS BRUTOS'!$A$3:$A$500,$B19,'DADOS BRUTOS'!GB$3:GB$500)+IF($C19="",0,SUMIF('DADOS BRUTOS'!$A$3:$A$500,$C19,'DADOS BRUTOS'!GB$3:GB$500)))</f>
        <v/>
      </c>
      <c r="JC19" s="122">
        <f>IF(OR(JC$4="",$B19=""),0,SUMIF('DADOS BRUTOS'!$A$3:$A$500,$B19,'DADOS BRUTOS'!GC$3:GC$500)+IF($C19="",0,SUMIF('DADOS BRUTOS'!$A$3:$A$500,$C19,'DADOS BRUTOS'!GC$3:GC$500)))</f>
        <v/>
      </c>
      <c r="JD19" s="122">
        <f>IF(OR(JD$4="",$B19=""),0,SUMIF('DADOS BRUTOS'!$A$3:$A$500,$B19,'DADOS BRUTOS'!GD$3:GD$500)+IF($C19="",0,SUMIF('DADOS BRUTOS'!$A$3:$A$500,$C19,'DADOS BRUTOS'!GD$3:GD$500)))</f>
        <v/>
      </c>
      <c r="JE19" s="122">
        <f>IF(OR(JE$4="",$B19=""),0,SUMIF('DADOS BRUTOS'!$A$3:$A$500,$B19,'DADOS BRUTOS'!GE$3:GE$500)+IF($C19="",0,SUMIF('DADOS BRUTOS'!$A$3:$A$500,$C19,'DADOS BRUTOS'!GE$3:GE$500)))</f>
        <v/>
      </c>
      <c r="JF19" s="122">
        <f>IF(OR(JF$4="",$B19=""),0,SUMIF('DADOS BRUTOS'!$A$3:$A$500,$B19,'DADOS BRUTOS'!GF$3:GF$500)+IF($C19="",0,SUMIF('DADOS BRUTOS'!$A$3:$A$500,$C19,'DADOS BRUTOS'!GF$3:GF$500)))</f>
        <v/>
      </c>
      <c r="JG19" s="122">
        <f>IF(OR(JG$4="",$B19=""),0,SUMIF('DADOS BRUTOS'!$A$3:$A$500,$B19,'DADOS BRUTOS'!GG$3:GG$500)+IF($C19="",0,SUMIF('DADOS BRUTOS'!$A$3:$A$500,$C19,'DADOS BRUTOS'!GG$3:GG$500)))</f>
        <v/>
      </c>
      <c r="JH19" s="122">
        <f>IF(OR(JH$4="",$B19=""),0,SUMIF('DADOS BRUTOS'!$A$3:$A$500,$B19,'DADOS BRUTOS'!GH$3:GH$500)+IF($C19="",0,SUMIF('DADOS BRUTOS'!$A$3:$A$500,$C19,'DADOS BRUTOS'!GH$3:GH$500)))</f>
        <v/>
      </c>
      <c r="JI19" s="122">
        <f>IF(OR(JI$4="",$B19=""),0,SUMIF('DADOS BRUTOS'!$A$3:$A$500,$B19,'DADOS BRUTOS'!GI$3:GI$500)+IF($C19="",0,SUMIF('DADOS BRUTOS'!$A$3:$A$500,$C19,'DADOS BRUTOS'!GI$3:GI$500)))</f>
        <v/>
      </c>
      <c r="JJ19" s="122">
        <f>IF(OR(JJ$4="",$B19=""),0,SUMIF('DADOS BRUTOS'!$A$3:$A$500,$B19,'DADOS BRUTOS'!GJ$3:GJ$500)+IF($C19="",0,SUMIF('DADOS BRUTOS'!$A$3:$A$500,$C19,'DADOS BRUTOS'!GJ$3:GJ$500)))</f>
        <v/>
      </c>
      <c r="JK19" s="122">
        <f>IF(OR(JK$4="",$B19=""),0,SUMIF('DADOS BRUTOS'!$A$3:$A$500,$B19,'DADOS BRUTOS'!GK$3:GK$500)+IF($C19="",0,SUMIF('DADOS BRUTOS'!$A$3:$A$500,$C19,'DADOS BRUTOS'!GK$3:GK$500)))</f>
        <v/>
      </c>
      <c r="JL19" s="122">
        <f>IF(OR(JL$4="",$B19=""),0,SUMIF('DADOS BRUTOS'!$A$3:$A$500,$B19,'DADOS BRUTOS'!GL$3:GL$500)+IF($C19="",0,SUMIF('DADOS BRUTOS'!$A$3:$A$500,$C19,'DADOS BRUTOS'!GL$3:GL$500)))</f>
        <v/>
      </c>
      <c r="JM19" s="122">
        <f>IF(OR(JM$4="",$B19=""),0,SUMIF('DADOS BRUTOS'!$A$3:$A$500,$B19,'DADOS BRUTOS'!GM$3:GM$500)+IF($C19="",0,SUMIF('DADOS BRUTOS'!$A$3:$A$500,$C19,'DADOS BRUTOS'!GM$3:GM$500)))</f>
        <v/>
      </c>
      <c r="JN19" s="122">
        <f>IF(OR(JN$4="",$B19=""),0,SUMIF('DADOS BRUTOS'!$A$3:$A$500,$B19,'DADOS BRUTOS'!GN$3:GN$500)+IF($C19="",0,SUMIF('DADOS BRUTOS'!$A$3:$A$500,$C19,'DADOS BRUTOS'!GN$3:GN$500)))</f>
        <v/>
      </c>
      <c r="JO19" s="122">
        <f>IF(OR(JO$4="",$B19=""),0,SUMIF('DADOS BRUTOS'!$A$3:$A$500,$B19,'DADOS BRUTOS'!GO$3:GO$500)+IF($C19="",0,SUMIF('DADOS BRUTOS'!$A$3:$A$500,$C19,'DADOS BRUTOS'!GO$3:GO$500)))</f>
        <v/>
      </c>
      <c r="JP19" s="122">
        <f>IF(OR(JP$4="",$B19=""),0,SUMIF('DADOS BRUTOS'!$A$3:$A$500,$B19,'DADOS BRUTOS'!GP$3:GP$500)+IF($C19="",0,SUMIF('DADOS BRUTOS'!$A$3:$A$500,$C19,'DADOS BRUTOS'!GP$3:GP$500)))</f>
        <v/>
      </c>
      <c r="JQ19" s="122">
        <f>IF(OR(JQ$4="",$B19=""),0,SUMIF('DADOS BRUTOS'!$A$3:$A$500,$B19,'DADOS BRUTOS'!GQ$3:GQ$500)+IF($C19="",0,SUMIF('DADOS BRUTOS'!$A$3:$A$500,$C19,'DADOS BRUTOS'!GQ$3:GQ$500)))</f>
        <v/>
      </c>
      <c r="JR19" s="122">
        <f>IF(OR(JR$4="",$B19=""),0,SUMIF('DADOS BRUTOS'!$A$3:$A$500,$B19,'DADOS BRUTOS'!GR$3:GR$500)+IF($C19="",0,SUMIF('DADOS BRUTOS'!$A$3:$A$500,$C19,'DADOS BRUTOS'!GR$3:GR$500)))</f>
        <v/>
      </c>
      <c r="JS19" s="122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2">
        <f>IF(OR(CB$4="",$B20=""),0,SUMIF('DADOS BRUTOS'!$A$3:$A$500,$B20,'DADOS BRUTOS'!B$3:B$500)+IF($C20="",0,SUMIF('DADOS BRUTOS'!$A$3:$A$500,$C20,'DADOS BRUTOS'!B$3:B$500)))</f>
        <v/>
      </c>
      <c r="CC20" s="122">
        <f>IF(OR(CC$4="",$B20=""),0,SUMIF('DADOS BRUTOS'!$A$3:$A$500,$B20,'DADOS BRUTOS'!C$3:C$500)+IF($C20="",0,SUMIF('DADOS BRUTOS'!$A$3:$A$500,$C20,'DADOS BRUTOS'!C$3:C$500)))</f>
        <v/>
      </c>
      <c r="CD20" s="122">
        <f>IF(OR(CD$4="",$B20=""),0,SUMIF('DADOS BRUTOS'!$A$3:$A$500,$B20,'DADOS BRUTOS'!D$3:D$500)+IF($C20="",0,SUMIF('DADOS BRUTOS'!$A$3:$A$500,$C20,'DADOS BRUTOS'!D$3:D$500)))</f>
        <v/>
      </c>
      <c r="CE20" s="122">
        <f>IF(OR(CE$4="",$B20=""),0,SUMIF('DADOS BRUTOS'!$A$3:$A$500,$B20,'DADOS BRUTOS'!E$3:E$500)+IF($C20="",0,SUMIF('DADOS BRUTOS'!$A$3:$A$500,$C20,'DADOS BRUTOS'!E$3:E$500)))</f>
        <v/>
      </c>
      <c r="CF20" s="122">
        <f>IF(OR(CF$4="",$B20=""),0,SUMIF('DADOS BRUTOS'!$A$3:$A$500,$B20,'DADOS BRUTOS'!F$3:F$500)+IF($C20="",0,SUMIF('DADOS BRUTOS'!$A$3:$A$500,$C20,'DADOS BRUTOS'!F$3:F$500)))</f>
        <v/>
      </c>
      <c r="CG20" s="122">
        <f>IF(OR(CG$4="",$B20=""),0,SUMIF('DADOS BRUTOS'!$A$3:$A$500,$B20,'DADOS BRUTOS'!G$3:G$500)+IF($C20="",0,SUMIF('DADOS BRUTOS'!$A$3:$A$500,$C20,'DADOS BRUTOS'!G$3:G$500)))</f>
        <v/>
      </c>
      <c r="CH20" s="122">
        <f>IF(OR(CH$4="",$B20=""),0,SUMIF('DADOS BRUTOS'!$A$3:$A$500,$B20,'DADOS BRUTOS'!H$3:H$500)+IF($C20="",0,SUMIF('DADOS BRUTOS'!$A$3:$A$500,$C20,'DADOS BRUTOS'!H$3:H$500)))</f>
        <v/>
      </c>
      <c r="CI20" s="122">
        <f>IF(OR(CI$4="",$B20=""),0,SUMIF('DADOS BRUTOS'!$A$3:$A$500,$B20,'DADOS BRUTOS'!I$3:I$500)+IF($C20="",0,SUMIF('DADOS BRUTOS'!$A$3:$A$500,$C20,'DADOS BRUTOS'!I$3:I$500)))</f>
        <v/>
      </c>
      <c r="CJ20" s="122">
        <f>IF(OR(CJ$4="",$B20=""),0,SUMIF('DADOS BRUTOS'!$A$3:$A$500,$B20,'DADOS BRUTOS'!J$3:J$500)+IF($C20="",0,SUMIF('DADOS BRUTOS'!$A$3:$A$500,$C20,'DADOS BRUTOS'!J$3:J$500)))</f>
        <v/>
      </c>
      <c r="CK20" s="122">
        <f>IF(OR(CK$4="",$B20=""),0,SUMIF('DADOS BRUTOS'!$A$3:$A$500,$B20,'DADOS BRUTOS'!K$3:K$500)+IF($C20="",0,SUMIF('DADOS BRUTOS'!$A$3:$A$500,$C20,'DADOS BRUTOS'!K$3:K$500)))</f>
        <v/>
      </c>
      <c r="CL20" s="122">
        <f>IF(OR(CL$4="",$B20=""),0,SUMIF('DADOS BRUTOS'!$A$3:$A$500,$B20,'DADOS BRUTOS'!L$3:L$500)+IF($C20="",0,SUMIF('DADOS BRUTOS'!$A$3:$A$500,$C20,'DADOS BRUTOS'!L$3:L$500)))</f>
        <v/>
      </c>
      <c r="CM20" s="122">
        <f>IF(OR(CM$4="",$B20=""),0,SUMIF('DADOS BRUTOS'!$A$3:$A$500,$B20,'DADOS BRUTOS'!M$3:M$500)+IF($C20="",0,SUMIF('DADOS BRUTOS'!$A$3:$A$500,$C20,'DADOS BRUTOS'!M$3:M$500)))</f>
        <v/>
      </c>
      <c r="CN20" s="122">
        <f>IF(OR(CN$4="",$B20=""),0,SUMIF('DADOS BRUTOS'!$A$3:$A$500,$B20,'DADOS BRUTOS'!N$3:N$500)+IF($C20="",0,SUMIF('DADOS BRUTOS'!$A$3:$A$500,$C20,'DADOS BRUTOS'!N$3:N$500)))</f>
        <v/>
      </c>
      <c r="CO20" s="122">
        <f>IF(OR(CO$4="",$B20=""),0,SUMIF('DADOS BRUTOS'!$A$3:$A$500,$B20,'DADOS BRUTOS'!O$3:O$500)+IF($C20="",0,SUMIF('DADOS BRUTOS'!$A$3:$A$500,$C20,'DADOS BRUTOS'!O$3:O$500)))</f>
        <v/>
      </c>
      <c r="CP20" s="122">
        <f>IF(OR(CP$4="",$B20=""),0,SUMIF('DADOS BRUTOS'!$A$3:$A$500,$B20,'DADOS BRUTOS'!P$3:P$500)+IF($C20="",0,SUMIF('DADOS BRUTOS'!$A$3:$A$500,$C20,'DADOS BRUTOS'!P$3:P$500)))</f>
        <v/>
      </c>
      <c r="CQ20" s="122">
        <f>IF(OR(CQ$4="",$B20=""),0,SUMIF('DADOS BRUTOS'!$A$3:$A$500,$B20,'DADOS BRUTOS'!Q$3:Q$500)+IF($C20="",0,SUMIF('DADOS BRUTOS'!$A$3:$A$500,$C20,'DADOS BRUTOS'!Q$3:Q$500)))</f>
        <v/>
      </c>
      <c r="CR20" s="122">
        <f>IF(OR(CR$4="",$B20=""),0,SUMIF('DADOS BRUTOS'!$A$3:$A$500,$B20,'DADOS BRUTOS'!R$3:R$500)+IF($C20="",0,SUMIF('DADOS BRUTOS'!$A$3:$A$500,$C20,'DADOS BRUTOS'!R$3:R$500)))</f>
        <v/>
      </c>
      <c r="CS20" s="122">
        <f>IF(OR(CS$4="",$B20=""),0,SUMIF('DADOS BRUTOS'!$A$3:$A$500,$B20,'DADOS BRUTOS'!S$3:S$500)+IF($C20="",0,SUMIF('DADOS BRUTOS'!$A$3:$A$500,$C20,'DADOS BRUTOS'!S$3:S$500)))</f>
        <v/>
      </c>
      <c r="CT20" s="122">
        <f>IF(OR(CT$4="",$B20=""),0,SUMIF('DADOS BRUTOS'!$A$3:$A$500,$B20,'DADOS BRUTOS'!T$3:T$500)+IF($C20="",0,SUMIF('DADOS BRUTOS'!$A$3:$A$500,$C20,'DADOS BRUTOS'!T$3:T$500)))</f>
        <v/>
      </c>
      <c r="CU20" s="122">
        <f>IF(OR(CU$4="",$B20=""),0,SUMIF('DADOS BRUTOS'!$A$3:$A$500,$B20,'DADOS BRUTOS'!U$3:U$500)+IF($C20="",0,SUMIF('DADOS BRUTOS'!$A$3:$A$500,$C20,'DADOS BRUTOS'!U$3:U$500)))</f>
        <v/>
      </c>
      <c r="CV20" s="122">
        <f>IF(OR(CV$4="",$B20=""),0,SUMIF('DADOS BRUTOS'!$A$3:$A$500,$B20,'DADOS BRUTOS'!V$3:V$500)+IF($C20="",0,SUMIF('DADOS BRUTOS'!$A$3:$A$500,$C20,'DADOS BRUTOS'!V$3:V$500)))</f>
        <v/>
      </c>
      <c r="CW20" s="122">
        <f>IF(OR(CW$4="",$B20=""),0,SUMIF('DADOS BRUTOS'!$A$3:$A$500,$B20,'DADOS BRUTOS'!W$3:W$500)+IF($C20="",0,SUMIF('DADOS BRUTOS'!$A$3:$A$500,$C20,'DADOS BRUTOS'!W$3:W$500)))</f>
        <v/>
      </c>
      <c r="CX20" s="122">
        <f>IF(OR(CX$4="",$B20=""),0,SUMIF('DADOS BRUTOS'!$A$3:$A$500,$B20,'DADOS BRUTOS'!X$3:X$500)+IF($C20="",0,SUMIF('DADOS BRUTOS'!$A$3:$A$500,$C20,'DADOS BRUTOS'!X$3:X$500)))</f>
        <v/>
      </c>
      <c r="CY20" s="122">
        <f>IF(OR(CY$4="",$B20=""),0,SUMIF('DADOS BRUTOS'!$A$3:$A$500,$B20,'DADOS BRUTOS'!Y$3:Y$500)+IF($C20="",0,SUMIF('DADOS BRUTOS'!$A$3:$A$500,$C20,'DADOS BRUTOS'!Y$3:Y$500)))</f>
        <v/>
      </c>
      <c r="CZ20" s="122">
        <f>IF(OR(CZ$4="",$B20=""),0,SUMIF('DADOS BRUTOS'!$A$3:$A$500,$B20,'DADOS BRUTOS'!Z$3:Z$500)+IF($C20="",0,SUMIF('DADOS BRUTOS'!$A$3:$A$500,$C20,'DADOS BRUTOS'!Z$3:Z$500)))</f>
        <v/>
      </c>
      <c r="DA20" s="122">
        <f>IF(OR(DA$4="",$B20=""),0,SUMIF('DADOS BRUTOS'!$A$3:$A$500,$B20,'DADOS BRUTOS'!AA$3:AA$500)+IF($C20="",0,SUMIF('DADOS BRUTOS'!$A$3:$A$500,$C20,'DADOS BRUTOS'!AA$3:AA$500)))</f>
        <v/>
      </c>
      <c r="DB20" s="122">
        <f>IF(OR(DB$4="",$B20=""),0,SUMIF('DADOS BRUTOS'!$A$3:$A$500,$B20,'DADOS BRUTOS'!AB$3:AB$500)+IF($C20="",0,SUMIF('DADOS BRUTOS'!$A$3:$A$500,$C20,'DADOS BRUTOS'!AB$3:AB$500)))</f>
        <v/>
      </c>
      <c r="DC20" s="122">
        <f>IF(OR(DC$4="",$B20=""),0,SUMIF('DADOS BRUTOS'!$A$3:$A$500,$B20,'DADOS BRUTOS'!AC$3:AC$500)+IF($C20="",0,SUMIF('DADOS BRUTOS'!$A$3:$A$500,$C20,'DADOS BRUTOS'!AC$3:AC$500)))</f>
        <v/>
      </c>
      <c r="DD20" s="122">
        <f>IF(OR(DD$4="",$B20=""),0,SUMIF('DADOS BRUTOS'!$A$3:$A$500,$B20,'DADOS BRUTOS'!AD$3:AD$500)+IF($C20="",0,SUMIF('DADOS BRUTOS'!$A$3:$A$500,$C20,'DADOS BRUTOS'!AD$3:AD$500)))</f>
        <v/>
      </c>
      <c r="DE20" s="122">
        <f>IF(OR(DE$4="",$B20=""),0,SUMIF('DADOS BRUTOS'!$A$3:$A$500,$B20,'DADOS BRUTOS'!AE$3:AE$500)+IF($C20="",0,SUMIF('DADOS BRUTOS'!$A$3:$A$500,$C20,'DADOS BRUTOS'!AE$3:AE$500)))</f>
        <v/>
      </c>
      <c r="DF20" s="122">
        <f>IF(OR(DF$4="",$B20=""),0,SUMIF('DADOS BRUTOS'!$A$3:$A$500,$B20,'DADOS BRUTOS'!AF$3:AF$500)+IF($C20="",0,SUMIF('DADOS BRUTOS'!$A$3:$A$500,$C20,'DADOS BRUTOS'!AF$3:AF$500)))</f>
        <v/>
      </c>
      <c r="DG20" s="122">
        <f>IF(OR(DG$4="",$B20=""),0,SUMIF('DADOS BRUTOS'!$A$3:$A$500,$B20,'DADOS BRUTOS'!AG$3:AG$500)+IF($C20="",0,SUMIF('DADOS BRUTOS'!$A$3:$A$500,$C20,'DADOS BRUTOS'!AG$3:AG$500)))</f>
        <v/>
      </c>
      <c r="DH20" s="122">
        <f>IF(OR(DH$4="",$B20=""),0,SUMIF('DADOS BRUTOS'!$A$3:$A$500,$B20,'DADOS BRUTOS'!AH$3:AH$500)+IF($C20="",0,SUMIF('DADOS BRUTOS'!$A$3:$A$500,$C20,'DADOS BRUTOS'!AH$3:AH$500)))</f>
        <v/>
      </c>
      <c r="DI20" s="122">
        <f>IF(OR(DI$4="",$B20=""),0,SUMIF('DADOS BRUTOS'!$A$3:$A$500,$B20,'DADOS BRUTOS'!AI$3:AI$500)+IF($C20="",0,SUMIF('DADOS BRUTOS'!$A$3:$A$500,$C20,'DADOS BRUTOS'!AI$3:AI$500)))</f>
        <v/>
      </c>
      <c r="DJ20" s="122">
        <f>IF(OR(DJ$4="",$B20=""),0,SUMIF('DADOS BRUTOS'!$A$3:$A$500,$B20,'DADOS BRUTOS'!AJ$3:AJ$500)+IF($C20="",0,SUMIF('DADOS BRUTOS'!$A$3:$A$500,$C20,'DADOS BRUTOS'!AJ$3:AJ$500)))</f>
        <v/>
      </c>
      <c r="DK20" s="122">
        <f>IF(OR(DK$4="",$B20=""),0,SUMIF('DADOS BRUTOS'!$A$3:$A$500,$B20,'DADOS BRUTOS'!AK$3:AK$500)+IF($C20="",0,SUMIF('DADOS BRUTOS'!$A$3:$A$500,$C20,'DADOS BRUTOS'!AK$3:AK$500)))</f>
        <v/>
      </c>
      <c r="DL20" s="122">
        <f>IF(OR(DL$4="",$B20=""),0,SUMIF('DADOS BRUTOS'!$A$3:$A$500,$B20,'DADOS BRUTOS'!AL$3:AL$500)+IF($C20="",0,SUMIF('DADOS BRUTOS'!$A$3:$A$500,$C20,'DADOS BRUTOS'!AL$3:AL$500)))</f>
        <v/>
      </c>
      <c r="DM20" s="122">
        <f>IF(OR(DM$4="",$B20=""),0,SUMIF('DADOS BRUTOS'!$A$3:$A$500,$B20,'DADOS BRUTOS'!AM$3:AM$500)+IF($C20="",0,SUMIF('DADOS BRUTOS'!$A$3:$A$500,$C20,'DADOS BRUTOS'!AM$3:AM$500)))</f>
        <v/>
      </c>
      <c r="DN20" s="122">
        <f>IF(OR(DN$4="",$B20=""),0,SUMIF('DADOS BRUTOS'!$A$3:$A$500,$B20,'DADOS BRUTOS'!AN$3:AN$500)+IF($C20="",0,SUMIF('DADOS BRUTOS'!$A$3:$A$500,$C20,'DADOS BRUTOS'!AN$3:AN$500)))</f>
        <v/>
      </c>
      <c r="DO20" s="122">
        <f>IF(OR(DO$4="",$B20=""),0,SUMIF('DADOS BRUTOS'!$A$3:$A$500,$B20,'DADOS BRUTOS'!AO$3:AO$500)+IF($C20="",0,SUMIF('DADOS BRUTOS'!$A$3:$A$500,$C20,'DADOS BRUTOS'!AO$3:AO$500)))</f>
        <v/>
      </c>
      <c r="DP20" s="122">
        <f>IF(OR(DP$4="",$B20=""),0,SUMIF('DADOS BRUTOS'!$A$3:$A$500,$B20,'DADOS BRUTOS'!AP$3:AP$500)+IF($C20="",0,SUMIF('DADOS BRUTOS'!$A$3:$A$500,$C20,'DADOS BRUTOS'!AP$3:AP$500)))</f>
        <v/>
      </c>
      <c r="DQ20" s="122">
        <f>IF(OR(DQ$4="",$B20=""),0,SUMIF('DADOS BRUTOS'!$A$3:$A$500,$B20,'DADOS BRUTOS'!AQ$3:AQ$500)+IF($C20="",0,SUMIF('DADOS BRUTOS'!$A$3:$A$500,$C20,'DADOS BRUTOS'!AQ$3:AQ$500)))</f>
        <v/>
      </c>
      <c r="DR20" s="122">
        <f>IF(OR(DR$4="",$B20=""),0,SUMIF('DADOS BRUTOS'!$A$3:$A$500,$B20,'DADOS BRUTOS'!AR$3:AR$500)+IF($C20="",0,SUMIF('DADOS BRUTOS'!$A$3:$A$500,$C20,'DADOS BRUTOS'!AR$3:AR$500)))</f>
        <v/>
      </c>
      <c r="DS20" s="122">
        <f>IF(OR(DS$4="",$B20=""),0,SUMIF('DADOS BRUTOS'!$A$3:$A$500,$B20,'DADOS BRUTOS'!AS$3:AS$500)+IF($C20="",0,SUMIF('DADOS BRUTOS'!$A$3:$A$500,$C20,'DADOS BRUTOS'!AS$3:AS$500)))</f>
        <v/>
      </c>
      <c r="DT20" s="122">
        <f>IF(OR(DT$4="",$B20=""),0,SUMIF('DADOS BRUTOS'!$A$3:$A$500,$B20,'DADOS BRUTOS'!AT$3:AT$500)+IF($C20="",0,SUMIF('DADOS BRUTOS'!$A$3:$A$500,$C20,'DADOS BRUTOS'!AT$3:AT$500)))</f>
        <v/>
      </c>
      <c r="DU20" s="122">
        <f>IF(OR(DU$4="",$B20=""),0,SUMIF('DADOS BRUTOS'!$A$3:$A$500,$B20,'DADOS BRUTOS'!AU$3:AU$500)+IF($C20="",0,SUMIF('DADOS BRUTOS'!$A$3:$A$500,$C20,'DADOS BRUTOS'!AU$3:AU$500)))</f>
        <v/>
      </c>
      <c r="DV20" s="122">
        <f>IF(OR(DV$4="",$B20=""),0,SUMIF('DADOS BRUTOS'!$A$3:$A$500,$B20,'DADOS BRUTOS'!AV$3:AV$500)+IF($C20="",0,SUMIF('DADOS BRUTOS'!$A$3:$A$500,$C20,'DADOS BRUTOS'!AV$3:AV$500)))</f>
        <v/>
      </c>
      <c r="DW20" s="122">
        <f>IF(OR(DW$4="",$B20=""),0,SUMIF('DADOS BRUTOS'!$A$3:$A$500,$B20,'DADOS BRUTOS'!AW$3:AW$500)+IF($C20="",0,SUMIF('DADOS BRUTOS'!$A$3:$A$500,$C20,'DADOS BRUTOS'!AW$3:AW$500)))</f>
        <v/>
      </c>
      <c r="DX20" s="122">
        <f>IF(OR(DX$4="",$B20=""),0,SUMIF('DADOS BRUTOS'!$A$3:$A$500,$B20,'DADOS BRUTOS'!AX$3:AX$500)+IF($C20="",0,SUMIF('DADOS BRUTOS'!$A$3:$A$500,$C20,'DADOS BRUTOS'!AX$3:AX$500)))</f>
        <v/>
      </c>
      <c r="DY20" s="122">
        <f>IF(OR(DY$4="",$B20=""),0,SUMIF('DADOS BRUTOS'!$A$3:$A$500,$B20,'DADOS BRUTOS'!AY$3:AY$500)+IF($C20="",0,SUMIF('DADOS BRUTOS'!$A$3:$A$500,$C20,'DADOS BRUTOS'!AY$3:AY$500)))</f>
        <v/>
      </c>
      <c r="DZ20" s="122">
        <f>IF(OR(DZ$4="",$B20=""),0,SUMIF('DADOS BRUTOS'!$A$3:$A$500,$B20,'DADOS BRUTOS'!AZ$3:AZ$500)+IF($C20="",0,SUMIF('DADOS BRUTOS'!$A$3:$A$500,$C20,'DADOS BRUTOS'!AZ$3:AZ$500)))</f>
        <v/>
      </c>
      <c r="EA20" s="122">
        <f>IF(OR(EA$4="",$B20=""),0,SUMIF('DADOS BRUTOS'!$A$3:$A$500,$B20,'DADOS BRUTOS'!BA$3:BA$500)+IF($C20="",0,SUMIF('DADOS BRUTOS'!$A$3:$A$500,$C20,'DADOS BRUTOS'!BA$3:BA$500)))</f>
        <v/>
      </c>
      <c r="EB20" s="122">
        <f>IF(OR(EB$4="",$B20=""),0,SUMIF('DADOS BRUTOS'!$A$3:$A$500,$B20,'DADOS BRUTOS'!BB$3:BB$500)+IF($C20="",0,SUMIF('DADOS BRUTOS'!$A$3:$A$500,$C20,'DADOS BRUTOS'!BB$3:BB$500)))</f>
        <v/>
      </c>
      <c r="EC20" s="122">
        <f>IF(OR(EC$4="",$B20=""),0,SUMIF('DADOS BRUTOS'!$A$3:$A$500,$B20,'DADOS BRUTOS'!BC$3:BC$500)+IF($C20="",0,SUMIF('DADOS BRUTOS'!$A$3:$A$500,$C20,'DADOS BRUTOS'!BC$3:BC$500)))</f>
        <v/>
      </c>
      <c r="ED20" s="122">
        <f>IF(OR(ED$4="",$B20=""),0,SUMIF('DADOS BRUTOS'!$A$3:$A$500,$B20,'DADOS BRUTOS'!BD$3:BD$500)+IF($C20="",0,SUMIF('DADOS BRUTOS'!$A$3:$A$500,$C20,'DADOS BRUTOS'!BD$3:BD$500)))</f>
        <v/>
      </c>
      <c r="EE20" s="122">
        <f>IF(OR(EE$4="",$B20=""),0,SUMIF('DADOS BRUTOS'!$A$3:$A$500,$B20,'DADOS BRUTOS'!BE$3:BE$500)+IF($C20="",0,SUMIF('DADOS BRUTOS'!$A$3:$A$500,$C20,'DADOS BRUTOS'!BE$3:BE$500)))</f>
        <v/>
      </c>
      <c r="EF20" s="122">
        <f>IF(OR(EF$4="",$B20=""),0,SUMIF('DADOS BRUTOS'!$A$3:$A$500,$B20,'DADOS BRUTOS'!BF$3:BF$500)+IF($C20="",0,SUMIF('DADOS BRUTOS'!$A$3:$A$500,$C20,'DADOS BRUTOS'!BF$3:BF$500)))</f>
        <v/>
      </c>
      <c r="EG20" s="122">
        <f>IF(OR(EG$4="",$B20=""),0,SUMIF('DADOS BRUTOS'!$A$3:$A$500,$B20,'DADOS BRUTOS'!BG$3:BG$500)+IF($C20="",0,SUMIF('DADOS BRUTOS'!$A$3:$A$500,$C20,'DADOS BRUTOS'!BG$3:BG$500)))</f>
        <v/>
      </c>
      <c r="EH20" s="122">
        <f>IF(OR(EH$4="",$B20=""),0,SUMIF('DADOS BRUTOS'!$A$3:$A$500,$B20,'DADOS BRUTOS'!BH$3:BH$500)+IF($C20="",0,SUMIF('DADOS BRUTOS'!$A$3:$A$500,$C20,'DADOS BRUTOS'!BH$3:BH$500)))</f>
        <v/>
      </c>
      <c r="EI20" s="122">
        <f>IF(OR(EI$4="",$B20=""),0,SUMIF('DADOS BRUTOS'!$A$3:$A$500,$B20,'DADOS BRUTOS'!BI$3:BI$500)+IF($C20="",0,SUMIF('DADOS BRUTOS'!$A$3:$A$500,$C20,'DADOS BRUTOS'!BI$3:BI$500)))</f>
        <v/>
      </c>
      <c r="EJ20" s="122">
        <f>IF(OR(EJ$4="",$B20=""),0,SUMIF('DADOS BRUTOS'!$A$3:$A$500,$B20,'DADOS BRUTOS'!BJ$3:BJ$500)+IF($C20="",0,SUMIF('DADOS BRUTOS'!$A$3:$A$500,$C20,'DADOS BRUTOS'!BJ$3:BJ$500)))</f>
        <v/>
      </c>
      <c r="EK20" s="122">
        <f>IF(OR(EK$4="",$B20=""),0,SUMIF('DADOS BRUTOS'!$A$3:$A$500,$B20,'DADOS BRUTOS'!BK$3:BK$500)+IF($C20="",0,SUMIF('DADOS BRUTOS'!$A$3:$A$500,$C20,'DADOS BRUTOS'!BK$3:BK$500)))</f>
        <v/>
      </c>
      <c r="EL20" s="122">
        <f>IF(OR(EL$4="",$B20=""),0,SUMIF('DADOS BRUTOS'!$A$3:$A$500,$B20,'DADOS BRUTOS'!BL$3:BL$500)+IF($C20="",0,SUMIF('DADOS BRUTOS'!$A$3:$A$500,$C20,'DADOS BRUTOS'!BL$3:BL$500)))</f>
        <v/>
      </c>
      <c r="EM20" s="122">
        <f>IF(OR(EM$4="",$B20=""),0,SUMIF('DADOS BRUTOS'!$A$3:$A$500,$B20,'DADOS BRUTOS'!BM$3:BM$500)+IF($C20="",0,SUMIF('DADOS BRUTOS'!$A$3:$A$500,$C20,'DADOS BRUTOS'!BM$3:BM$500)))</f>
        <v/>
      </c>
      <c r="EN20" s="122">
        <f>IF(OR(EN$4="",$B20=""),0,SUMIF('DADOS BRUTOS'!$A$3:$A$500,$B20,'DADOS BRUTOS'!BN$3:BN$500)+IF($C20="",0,SUMIF('DADOS BRUTOS'!$A$3:$A$500,$C20,'DADOS BRUTOS'!BN$3:BN$500)))</f>
        <v/>
      </c>
      <c r="EO20" s="122">
        <f>IF(OR(EO$4="",$B20=""),0,SUMIF('DADOS BRUTOS'!$A$3:$A$500,$B20,'DADOS BRUTOS'!BO$3:BO$500)+IF($C20="",0,SUMIF('DADOS BRUTOS'!$A$3:$A$500,$C20,'DADOS BRUTOS'!BO$3:BO$500)))</f>
        <v/>
      </c>
      <c r="EP20" s="122">
        <f>IF(OR(EP$4="",$B20=""),0,SUMIF('DADOS BRUTOS'!$A$3:$A$500,$B20,'DADOS BRUTOS'!BP$3:BP$500)+IF($C20="",0,SUMIF('DADOS BRUTOS'!$A$3:$A$500,$C20,'DADOS BRUTOS'!BP$3:BP$500)))</f>
        <v/>
      </c>
      <c r="EQ20" s="122">
        <f>IF(OR(EQ$4="",$B20=""),0,SUMIF('DADOS BRUTOS'!$A$3:$A$500,$B20,'DADOS BRUTOS'!BQ$3:BQ$500)+IF($C20="",0,SUMIF('DADOS BRUTOS'!$A$3:$A$500,$C20,'DADOS BRUTOS'!BQ$3:BQ$500)))</f>
        <v/>
      </c>
      <c r="ER20" s="122">
        <f>IF(OR(ER$4="",$B20=""),0,SUMIF('DADOS BRUTOS'!$A$3:$A$500,$B20,'DADOS BRUTOS'!BR$3:BR$500)+IF($C20="",0,SUMIF('DADOS BRUTOS'!$A$3:$A$500,$C20,'DADOS BRUTOS'!BR$3:BR$500)))</f>
        <v/>
      </c>
      <c r="ES20" s="122">
        <f>IF(OR(ES$4="",$B20=""),0,SUMIF('DADOS BRUTOS'!$A$3:$A$500,$B20,'DADOS BRUTOS'!BS$3:BS$500)+IF($C20="",0,SUMIF('DADOS BRUTOS'!$A$3:$A$500,$C20,'DADOS BRUTOS'!BS$3:BS$500)))</f>
        <v/>
      </c>
      <c r="ET20" s="122">
        <f>IF(OR(ET$4="",$B20=""),0,SUMIF('DADOS BRUTOS'!$A$3:$A$500,$B20,'DADOS BRUTOS'!BT$3:BT$500)+IF($C20="",0,SUMIF('DADOS BRUTOS'!$A$3:$A$500,$C20,'DADOS BRUTOS'!BT$3:BT$500)))</f>
        <v/>
      </c>
      <c r="EU20" s="122">
        <f>IF(OR(EU$4="",$B20=""),0,SUMIF('DADOS BRUTOS'!$A$3:$A$500,$B20,'DADOS BRUTOS'!BU$3:BU$500)+IF($C20="",0,SUMIF('DADOS BRUTOS'!$A$3:$A$500,$C20,'DADOS BRUTOS'!BU$3:BU$500)))</f>
        <v/>
      </c>
      <c r="EV20" s="122">
        <f>IF(OR(EV$4="",$B20=""),0,SUMIF('DADOS BRUTOS'!$A$3:$A$500,$B20,'DADOS BRUTOS'!BV$3:BV$500)+IF($C20="",0,SUMIF('DADOS BRUTOS'!$A$3:$A$500,$C20,'DADOS BRUTOS'!BV$3:BV$500)))</f>
        <v/>
      </c>
      <c r="EW20" s="122">
        <f>IF(OR(EW$4="",$B20=""),0,SUMIF('DADOS BRUTOS'!$A$3:$A$500,$B20,'DADOS BRUTOS'!BW$3:BW$500)+IF($C20="",0,SUMIF('DADOS BRUTOS'!$A$3:$A$500,$C20,'DADOS BRUTOS'!BW$3:BW$500)))</f>
        <v/>
      </c>
      <c r="EX20" s="122">
        <f>IF(OR(EX$4="",$B20=""),0,SUMIF('DADOS BRUTOS'!$A$3:$A$500,$B20,'DADOS BRUTOS'!BX$3:BX$500)+IF($C20="",0,SUMIF('DADOS BRUTOS'!$A$3:$A$500,$C20,'DADOS BRUTOS'!BX$3:BX$500)))</f>
        <v/>
      </c>
      <c r="EY20" s="122">
        <f>IF(OR(EY$4="",$B20=""),0,SUMIF('DADOS BRUTOS'!$A$3:$A$500,$B20,'DADOS BRUTOS'!BY$3:BY$500)+IF($C20="",0,SUMIF('DADOS BRUTOS'!$A$3:$A$500,$C20,'DADOS BRUTOS'!BY$3:BY$500)))</f>
        <v/>
      </c>
      <c r="EZ20" s="122">
        <f>IF(OR(EZ$4="",$B20=""),0,SUMIF('DADOS BRUTOS'!$A$3:$A$500,$B20,'DADOS BRUTOS'!BZ$3:BZ$500)+IF($C20="",0,SUMIF('DADOS BRUTOS'!$A$3:$A$500,$C20,'DADOS BRUTOS'!BZ$3:BZ$500)))</f>
        <v/>
      </c>
      <c r="FA20" s="122">
        <f>IF(OR(FA$4="",$B20=""),0,SUMIF('DADOS BRUTOS'!$A$3:$A$500,$B20,'DADOS BRUTOS'!CA$3:CA$500)+IF($C20="",0,SUMIF('DADOS BRUTOS'!$A$3:$A$500,$C20,'DADOS BRUTOS'!CA$3:CA$500)))</f>
        <v/>
      </c>
      <c r="FB20" s="122">
        <f>IF(OR(FB$4="",$B20=""),0,SUMIF('DADOS BRUTOS'!$A$3:$A$500,$B20,'DADOS BRUTOS'!CB$3:CB$500)+IF($C20="",0,SUMIF('DADOS BRUTOS'!$A$3:$A$500,$C20,'DADOS BRUTOS'!CB$3:CB$500)))</f>
        <v/>
      </c>
      <c r="FC20" s="122">
        <f>IF(OR(FC$4="",$B20=""),0,SUMIF('DADOS BRUTOS'!$A$3:$A$500,$B20,'DADOS BRUTOS'!CC$3:CC$500)+IF($C20="",0,SUMIF('DADOS BRUTOS'!$A$3:$A$500,$C20,'DADOS BRUTOS'!CC$3:CC$500)))</f>
        <v/>
      </c>
      <c r="FD20" s="122">
        <f>IF(OR(FD$4="",$B20=""),0,SUMIF('DADOS BRUTOS'!$A$3:$A$500,$B20,'DADOS BRUTOS'!CD$3:CD$500)+IF($C20="",0,SUMIF('DADOS BRUTOS'!$A$3:$A$500,$C20,'DADOS BRUTOS'!CD$3:CD$500)))</f>
        <v/>
      </c>
      <c r="FE20" s="122">
        <f>IF(OR(FE$4="",$B20=""),0,SUMIF('DADOS BRUTOS'!$A$3:$A$500,$B20,'DADOS BRUTOS'!CE$3:CE$500)+IF($C20="",0,SUMIF('DADOS BRUTOS'!$A$3:$A$500,$C20,'DADOS BRUTOS'!CE$3:CE$500)))</f>
        <v/>
      </c>
      <c r="FF20" s="122">
        <f>IF(OR(FF$4="",$B20=""),0,SUMIF('DADOS BRUTOS'!$A$3:$A$500,$B20,'DADOS BRUTOS'!CF$3:CF$500)+IF($C20="",0,SUMIF('DADOS BRUTOS'!$A$3:$A$500,$C20,'DADOS BRUTOS'!CF$3:CF$500)))</f>
        <v/>
      </c>
      <c r="FG20" s="122">
        <f>IF(OR(FG$4="",$B20=""),0,SUMIF('DADOS BRUTOS'!$A$3:$A$500,$B20,'DADOS BRUTOS'!CG$3:CG$500)+IF($C20="",0,SUMIF('DADOS BRUTOS'!$A$3:$A$500,$C20,'DADOS BRUTOS'!CG$3:CG$500)))</f>
        <v/>
      </c>
      <c r="FH20" s="122">
        <f>IF(OR(FH$4="",$B20=""),0,SUMIF('DADOS BRUTOS'!$A$3:$A$500,$B20,'DADOS BRUTOS'!CH$3:CH$500)+IF($C20="",0,SUMIF('DADOS BRUTOS'!$A$3:$A$500,$C20,'DADOS BRUTOS'!CH$3:CH$500)))</f>
        <v/>
      </c>
      <c r="FI20" s="122">
        <f>IF(OR(FI$4="",$B20=""),0,SUMIF('DADOS BRUTOS'!$A$3:$A$500,$B20,'DADOS BRUTOS'!CI$3:CI$500)+IF($C20="",0,SUMIF('DADOS BRUTOS'!$A$3:$A$500,$C20,'DADOS BRUTOS'!CI$3:CI$500)))</f>
        <v/>
      </c>
      <c r="FJ20" s="122">
        <f>IF(OR(FJ$4="",$B20=""),0,SUMIF('DADOS BRUTOS'!$A$3:$A$500,$B20,'DADOS BRUTOS'!CJ$3:CJ$500)+IF($C20="",0,SUMIF('DADOS BRUTOS'!$A$3:$A$500,$C20,'DADOS BRUTOS'!CJ$3:CJ$500)))</f>
        <v/>
      </c>
      <c r="FK20" s="122">
        <f>IF(OR(FK$4="",$B20=""),0,SUMIF('DADOS BRUTOS'!$A$3:$A$500,$B20,'DADOS BRUTOS'!CK$3:CK$500)+IF($C20="",0,SUMIF('DADOS BRUTOS'!$A$3:$A$500,$C20,'DADOS BRUTOS'!CK$3:CK$500)))</f>
        <v/>
      </c>
      <c r="FL20" s="122">
        <f>IF(OR(FL$4="",$B20=""),0,SUMIF('DADOS BRUTOS'!$A$3:$A$500,$B20,'DADOS BRUTOS'!CL$3:CL$500)+IF($C20="",0,SUMIF('DADOS BRUTOS'!$A$3:$A$500,$C20,'DADOS BRUTOS'!CL$3:CL$500)))</f>
        <v/>
      </c>
      <c r="FM20" s="122">
        <f>IF(OR(FM$4="",$B20=""),0,SUMIF('DADOS BRUTOS'!$A$3:$A$500,$B20,'DADOS BRUTOS'!CM$3:CM$500)+IF($C20="",0,SUMIF('DADOS BRUTOS'!$A$3:$A$500,$C20,'DADOS BRUTOS'!CM$3:CM$500)))</f>
        <v/>
      </c>
      <c r="FN20" s="122">
        <f>IF(OR(FN$4="",$B20=""),0,SUMIF('DADOS BRUTOS'!$A$3:$A$500,$B20,'DADOS BRUTOS'!CN$3:CN$500)+IF($C20="",0,SUMIF('DADOS BRUTOS'!$A$3:$A$500,$C20,'DADOS BRUTOS'!CN$3:CN$500)))</f>
        <v/>
      </c>
      <c r="FO20" s="122">
        <f>IF(OR(FO$4="",$B20=""),0,SUMIF('DADOS BRUTOS'!$A$3:$A$500,$B20,'DADOS BRUTOS'!CO$3:CO$500)+IF($C20="",0,SUMIF('DADOS BRUTOS'!$A$3:$A$500,$C20,'DADOS BRUTOS'!CO$3:CO$500)))</f>
        <v/>
      </c>
      <c r="FP20" s="122">
        <f>IF(OR(FP$4="",$B20=""),0,SUMIF('DADOS BRUTOS'!$A$3:$A$500,$B20,'DADOS BRUTOS'!CP$3:CP$500)+IF($C20="",0,SUMIF('DADOS BRUTOS'!$A$3:$A$500,$C20,'DADOS BRUTOS'!CP$3:CP$500)))</f>
        <v/>
      </c>
      <c r="FQ20" s="122">
        <f>IF(OR(FQ$4="",$B20=""),0,SUMIF('DADOS BRUTOS'!$A$3:$A$500,$B20,'DADOS BRUTOS'!CQ$3:CQ$500)+IF($C20="",0,SUMIF('DADOS BRUTOS'!$A$3:$A$500,$C20,'DADOS BRUTOS'!CQ$3:CQ$500)))</f>
        <v/>
      </c>
      <c r="FR20" s="122">
        <f>IF(OR(FR$4="",$B20=""),0,SUMIF('DADOS BRUTOS'!$A$3:$A$500,$B20,'DADOS BRUTOS'!CR$3:CR$500)+IF($C20="",0,SUMIF('DADOS BRUTOS'!$A$3:$A$500,$C20,'DADOS BRUTOS'!CR$3:CR$500)))</f>
        <v/>
      </c>
      <c r="FS20" s="122">
        <f>IF(OR(FS$4="",$B20=""),0,SUMIF('DADOS BRUTOS'!$A$3:$A$500,$B20,'DADOS BRUTOS'!CS$3:CS$500)+IF($C20="",0,SUMIF('DADOS BRUTOS'!$A$3:$A$500,$C20,'DADOS BRUTOS'!CS$3:CS$500)))</f>
        <v/>
      </c>
      <c r="FT20" s="122">
        <f>IF(OR(FT$4="",$B20=""),0,SUMIF('DADOS BRUTOS'!$A$3:$A$500,$B20,'DADOS BRUTOS'!CT$3:CT$500)+IF($C20="",0,SUMIF('DADOS BRUTOS'!$A$3:$A$500,$C20,'DADOS BRUTOS'!CT$3:CT$500)))</f>
        <v/>
      </c>
      <c r="FU20" s="122">
        <f>IF(OR(FU$4="",$B20=""),0,SUMIF('DADOS BRUTOS'!$A$3:$A$500,$B20,'DADOS BRUTOS'!CU$3:CU$500)+IF($C20="",0,SUMIF('DADOS BRUTOS'!$A$3:$A$500,$C20,'DADOS BRUTOS'!CU$3:CU$500)))</f>
        <v/>
      </c>
      <c r="FV20" s="122">
        <f>IF(OR(FV$4="",$B20=""),0,SUMIF('DADOS BRUTOS'!$A$3:$A$500,$B20,'DADOS BRUTOS'!CV$3:CV$500)+IF($C20="",0,SUMIF('DADOS BRUTOS'!$A$3:$A$500,$C20,'DADOS BRUTOS'!CV$3:CV$500)))</f>
        <v/>
      </c>
      <c r="FW20" s="122">
        <f>IF(OR(FW$4="",$B20=""),0,SUMIF('DADOS BRUTOS'!$A$3:$A$500,$B20,'DADOS BRUTOS'!CW$3:CW$500)+IF($C20="",0,SUMIF('DADOS BRUTOS'!$A$3:$A$500,$C20,'DADOS BRUTOS'!CW$3:CW$500)))</f>
        <v/>
      </c>
      <c r="FX20" s="122">
        <f>IF(OR(FX$4="",$B20=""),0,SUMIF('DADOS BRUTOS'!$A$3:$A$500,$B20,'DADOS BRUTOS'!CX$3:CX$500)+IF($C20="",0,SUMIF('DADOS BRUTOS'!$A$3:$A$500,$C20,'DADOS BRUTOS'!CX$3:CX$500)))</f>
        <v/>
      </c>
      <c r="FY20" s="122">
        <f>IF(OR(FY$4="",$B20=""),0,SUMIF('DADOS BRUTOS'!$A$3:$A$500,$B20,'DADOS BRUTOS'!CY$3:CY$500)+IF($C20="",0,SUMIF('DADOS BRUTOS'!$A$3:$A$500,$C20,'DADOS BRUTOS'!CY$3:CY$500)))</f>
        <v/>
      </c>
      <c r="FZ20" s="122">
        <f>IF(OR(FZ$4="",$B20=""),0,SUMIF('DADOS BRUTOS'!$A$3:$A$500,$B20,'DADOS BRUTOS'!CZ$3:CZ$500)+IF($C20="",0,SUMIF('DADOS BRUTOS'!$A$3:$A$500,$C20,'DADOS BRUTOS'!CZ$3:CZ$500)))</f>
        <v/>
      </c>
      <c r="GA20" s="122">
        <f>IF(OR(GA$4="",$B20=""),0,SUMIF('DADOS BRUTOS'!$A$3:$A$500,$B20,'DADOS BRUTOS'!DA$3:DA$500)+IF($C20="",0,SUMIF('DADOS BRUTOS'!$A$3:$A$500,$C20,'DADOS BRUTOS'!DA$3:DA$500)))</f>
        <v/>
      </c>
      <c r="GB20" s="122">
        <f>IF(OR(GB$4="",$B20=""),0,SUMIF('DADOS BRUTOS'!$A$3:$A$500,$B20,'DADOS BRUTOS'!DB$3:DB$500)+IF($C20="",0,SUMIF('DADOS BRUTOS'!$A$3:$A$500,$C20,'DADOS BRUTOS'!DB$3:DB$500)))</f>
        <v/>
      </c>
      <c r="GC20" s="122">
        <f>IF(OR(GC$4="",$B20=""),0,SUMIF('DADOS BRUTOS'!$A$3:$A$500,$B20,'DADOS BRUTOS'!DC$3:DC$500)+IF($C20="",0,SUMIF('DADOS BRUTOS'!$A$3:$A$500,$C20,'DADOS BRUTOS'!DC$3:DC$500)))</f>
        <v/>
      </c>
      <c r="GD20" s="122">
        <f>IF(OR(GD$4="",$B20=""),0,SUMIF('DADOS BRUTOS'!$A$3:$A$500,$B20,'DADOS BRUTOS'!DD$3:DD$500)+IF($C20="",0,SUMIF('DADOS BRUTOS'!$A$3:$A$500,$C20,'DADOS BRUTOS'!DD$3:DD$500)))</f>
        <v/>
      </c>
      <c r="GE20" s="122">
        <f>IF(OR(GE$4="",$B20=""),0,SUMIF('DADOS BRUTOS'!$A$3:$A$500,$B20,'DADOS BRUTOS'!DE$3:DE$500)+IF($C20="",0,SUMIF('DADOS BRUTOS'!$A$3:$A$500,$C20,'DADOS BRUTOS'!DE$3:DE$500)))</f>
        <v/>
      </c>
      <c r="GF20" s="122">
        <f>IF(OR(GF$4="",$B20=""),0,SUMIF('DADOS BRUTOS'!$A$3:$A$500,$B20,'DADOS BRUTOS'!DF$3:DF$500)+IF($C20="",0,SUMIF('DADOS BRUTOS'!$A$3:$A$500,$C20,'DADOS BRUTOS'!DF$3:DF$500)))</f>
        <v/>
      </c>
      <c r="GG20" s="122">
        <f>IF(OR(GG$4="",$B20=""),0,SUMIF('DADOS BRUTOS'!$A$3:$A$500,$B20,'DADOS BRUTOS'!DG$3:DG$500)+IF($C20="",0,SUMIF('DADOS BRUTOS'!$A$3:$A$500,$C20,'DADOS BRUTOS'!DG$3:DG$500)))</f>
        <v/>
      </c>
      <c r="GH20" s="122">
        <f>IF(OR(GH$4="",$B20=""),0,SUMIF('DADOS BRUTOS'!$A$3:$A$500,$B20,'DADOS BRUTOS'!DH$3:DH$500)+IF($C20="",0,SUMIF('DADOS BRUTOS'!$A$3:$A$500,$C20,'DADOS BRUTOS'!DH$3:DH$500)))</f>
        <v/>
      </c>
      <c r="GI20" s="122">
        <f>IF(OR(GI$4="",$B20=""),0,SUMIF('DADOS BRUTOS'!$A$3:$A$500,$B20,'DADOS BRUTOS'!DI$3:DI$500)+IF($C20="",0,SUMIF('DADOS BRUTOS'!$A$3:$A$500,$C20,'DADOS BRUTOS'!DI$3:DI$500)))</f>
        <v/>
      </c>
      <c r="GJ20" s="122">
        <f>IF(OR(GJ$4="",$B20=""),0,SUMIF('DADOS BRUTOS'!$A$3:$A$500,$B20,'DADOS BRUTOS'!DJ$3:DJ$500)+IF($C20="",0,SUMIF('DADOS BRUTOS'!$A$3:$A$500,$C20,'DADOS BRUTOS'!DJ$3:DJ$500)))</f>
        <v/>
      </c>
      <c r="GK20" s="122">
        <f>IF(OR(GK$4="",$B20=""),0,SUMIF('DADOS BRUTOS'!$A$3:$A$500,$B20,'DADOS BRUTOS'!DK$3:DK$500)+IF($C20="",0,SUMIF('DADOS BRUTOS'!$A$3:$A$500,$C20,'DADOS BRUTOS'!DK$3:DK$500)))</f>
        <v/>
      </c>
      <c r="GL20" s="122">
        <f>IF(OR(GL$4="",$B20=""),0,SUMIF('DADOS BRUTOS'!$A$3:$A$500,$B20,'DADOS BRUTOS'!DL$3:DL$500)+IF($C20="",0,SUMIF('DADOS BRUTOS'!$A$3:$A$500,$C20,'DADOS BRUTOS'!DL$3:DL$500)))</f>
        <v/>
      </c>
      <c r="GM20" s="122">
        <f>IF(OR(GM$4="",$B20=""),0,SUMIF('DADOS BRUTOS'!$A$3:$A$500,$B20,'DADOS BRUTOS'!DM$3:DM$500)+IF($C20="",0,SUMIF('DADOS BRUTOS'!$A$3:$A$500,$C20,'DADOS BRUTOS'!DM$3:DM$500)))</f>
        <v/>
      </c>
      <c r="GN20" s="122">
        <f>IF(OR(GN$4="",$B20=""),0,SUMIF('DADOS BRUTOS'!$A$3:$A$500,$B20,'DADOS BRUTOS'!DN$3:DN$500)+IF($C20="",0,SUMIF('DADOS BRUTOS'!$A$3:$A$500,$C20,'DADOS BRUTOS'!DN$3:DN$500)))</f>
        <v/>
      </c>
      <c r="GO20" s="122">
        <f>IF(OR(GO$4="",$B20=""),0,SUMIF('DADOS BRUTOS'!$A$3:$A$500,$B20,'DADOS BRUTOS'!DO$3:DO$500)+IF($C20="",0,SUMIF('DADOS BRUTOS'!$A$3:$A$500,$C20,'DADOS BRUTOS'!DO$3:DO$500)))</f>
        <v/>
      </c>
      <c r="GP20" s="122">
        <f>IF(OR(GP$4="",$B20=""),0,SUMIF('DADOS BRUTOS'!$A$3:$A$500,$B20,'DADOS BRUTOS'!DP$3:DP$500)+IF($C20="",0,SUMIF('DADOS BRUTOS'!$A$3:$A$500,$C20,'DADOS BRUTOS'!DP$3:DP$500)))</f>
        <v/>
      </c>
      <c r="GQ20" s="122">
        <f>IF(OR(GQ$4="",$B20=""),0,SUMIF('DADOS BRUTOS'!$A$3:$A$500,$B20,'DADOS BRUTOS'!DQ$3:DQ$500)+IF($C20="",0,SUMIF('DADOS BRUTOS'!$A$3:$A$500,$C20,'DADOS BRUTOS'!DQ$3:DQ$500)))</f>
        <v/>
      </c>
      <c r="GR20" s="122">
        <f>IF(OR(GR$4="",$B20=""),0,SUMIF('DADOS BRUTOS'!$A$3:$A$500,$B20,'DADOS BRUTOS'!DR$3:DR$500)+IF($C20="",0,SUMIF('DADOS BRUTOS'!$A$3:$A$500,$C20,'DADOS BRUTOS'!DR$3:DR$500)))</f>
        <v/>
      </c>
      <c r="GS20" s="122">
        <f>IF(OR(GS$4="",$B20=""),0,SUMIF('DADOS BRUTOS'!$A$3:$A$500,$B20,'DADOS BRUTOS'!DS$3:DS$500)+IF($C20="",0,SUMIF('DADOS BRUTOS'!$A$3:$A$500,$C20,'DADOS BRUTOS'!DS$3:DS$500)))</f>
        <v/>
      </c>
      <c r="GT20" s="122">
        <f>IF(OR(GT$4="",$B20=""),0,SUMIF('DADOS BRUTOS'!$A$3:$A$500,$B20,'DADOS BRUTOS'!DT$3:DT$500)+IF($C20="",0,SUMIF('DADOS BRUTOS'!$A$3:$A$500,$C20,'DADOS BRUTOS'!DT$3:DT$500)))</f>
        <v/>
      </c>
      <c r="GU20" s="122">
        <f>IF(OR(GU$4="",$B20=""),0,SUMIF('DADOS BRUTOS'!$A$3:$A$500,$B20,'DADOS BRUTOS'!DU$3:DU$500)+IF($C20="",0,SUMIF('DADOS BRUTOS'!$A$3:$A$500,$C20,'DADOS BRUTOS'!DU$3:DU$500)))</f>
        <v/>
      </c>
      <c r="GV20" s="122">
        <f>IF(OR(GV$4="",$B20=""),0,SUMIF('DADOS BRUTOS'!$A$3:$A$500,$B20,'DADOS BRUTOS'!DV$3:DV$500)+IF($C20="",0,SUMIF('DADOS BRUTOS'!$A$3:$A$500,$C20,'DADOS BRUTOS'!DV$3:DV$500)))</f>
        <v/>
      </c>
      <c r="GW20" s="122">
        <f>IF(OR(GW$4="",$B20=""),0,SUMIF('DADOS BRUTOS'!$A$3:$A$500,$B20,'DADOS BRUTOS'!DW$3:DW$500)+IF($C20="",0,SUMIF('DADOS BRUTOS'!$A$3:$A$500,$C20,'DADOS BRUTOS'!DW$3:DW$500)))</f>
        <v/>
      </c>
      <c r="GX20" s="122">
        <f>IF(OR(GX$4="",$B20=""),0,SUMIF('DADOS BRUTOS'!$A$3:$A$500,$B20,'DADOS BRUTOS'!DX$3:DX$500)+IF($C20="",0,SUMIF('DADOS BRUTOS'!$A$3:$A$500,$C20,'DADOS BRUTOS'!DX$3:DX$500)))</f>
        <v/>
      </c>
      <c r="GY20" s="122">
        <f>IF(OR(GY$4="",$B20=""),0,SUMIF('DADOS BRUTOS'!$A$3:$A$500,$B20,'DADOS BRUTOS'!DY$3:DY$500)+IF($C20="",0,SUMIF('DADOS BRUTOS'!$A$3:$A$500,$C20,'DADOS BRUTOS'!DY$3:DY$500)))</f>
        <v/>
      </c>
      <c r="GZ20" s="122">
        <f>IF(OR(GZ$4="",$B20=""),0,SUMIF('DADOS BRUTOS'!$A$3:$A$500,$B20,'DADOS BRUTOS'!DZ$3:DZ$500)+IF($C20="",0,SUMIF('DADOS BRUTOS'!$A$3:$A$500,$C20,'DADOS BRUTOS'!DZ$3:DZ$500)))</f>
        <v/>
      </c>
      <c r="HA20" s="122">
        <f>IF(OR(HA$4="",$B20=""),0,SUMIF('DADOS BRUTOS'!$A$3:$A$500,$B20,'DADOS BRUTOS'!EA$3:EA$500)+IF($C20="",0,SUMIF('DADOS BRUTOS'!$A$3:$A$500,$C20,'DADOS BRUTOS'!EA$3:EA$500)))</f>
        <v/>
      </c>
      <c r="HB20" s="122">
        <f>IF(OR(HB$4="",$B20=""),0,SUMIF('DADOS BRUTOS'!$A$3:$A$500,$B20,'DADOS BRUTOS'!EB$3:EB$500)+IF($C20="",0,SUMIF('DADOS BRUTOS'!$A$3:$A$500,$C20,'DADOS BRUTOS'!EB$3:EB$500)))</f>
        <v/>
      </c>
      <c r="HC20" s="122">
        <f>IF(OR(HC$4="",$B20=""),0,SUMIF('DADOS BRUTOS'!$A$3:$A$500,$B20,'DADOS BRUTOS'!EC$3:EC$500)+IF($C20="",0,SUMIF('DADOS BRUTOS'!$A$3:$A$500,$C20,'DADOS BRUTOS'!EC$3:EC$500)))</f>
        <v/>
      </c>
      <c r="HD20" s="122">
        <f>IF(OR(HD$4="",$B20=""),0,SUMIF('DADOS BRUTOS'!$A$3:$A$500,$B20,'DADOS BRUTOS'!ED$3:ED$500)+IF($C20="",0,SUMIF('DADOS BRUTOS'!$A$3:$A$500,$C20,'DADOS BRUTOS'!ED$3:ED$500)))</f>
        <v/>
      </c>
      <c r="HE20" s="122">
        <f>IF(OR(HE$4="",$B20=""),0,SUMIF('DADOS BRUTOS'!$A$3:$A$500,$B20,'DADOS BRUTOS'!EE$3:EE$500)+IF($C20="",0,SUMIF('DADOS BRUTOS'!$A$3:$A$500,$C20,'DADOS BRUTOS'!EE$3:EE$500)))</f>
        <v/>
      </c>
      <c r="HF20" s="122">
        <f>IF(OR(HF$4="",$B20=""),0,SUMIF('DADOS BRUTOS'!$A$3:$A$500,$B20,'DADOS BRUTOS'!EF$3:EF$500)+IF($C20="",0,SUMIF('DADOS BRUTOS'!$A$3:$A$500,$C20,'DADOS BRUTOS'!EF$3:EF$500)))</f>
        <v/>
      </c>
      <c r="HG20" s="122">
        <f>IF(OR(HG$4="",$B20=""),0,SUMIF('DADOS BRUTOS'!$A$3:$A$500,$B20,'DADOS BRUTOS'!EG$3:EG$500)+IF($C20="",0,SUMIF('DADOS BRUTOS'!$A$3:$A$500,$C20,'DADOS BRUTOS'!EG$3:EG$500)))</f>
        <v/>
      </c>
      <c r="HH20" s="122">
        <f>IF(OR(HH$4="",$B20=""),0,SUMIF('DADOS BRUTOS'!$A$3:$A$500,$B20,'DADOS BRUTOS'!EH$3:EH$500)+IF($C20="",0,SUMIF('DADOS BRUTOS'!$A$3:$A$500,$C20,'DADOS BRUTOS'!EH$3:EH$500)))</f>
        <v/>
      </c>
      <c r="HI20" s="122">
        <f>IF(OR(HI$4="",$B20=""),0,SUMIF('DADOS BRUTOS'!$A$3:$A$500,$B20,'DADOS BRUTOS'!EI$3:EI$500)+IF($C20="",0,SUMIF('DADOS BRUTOS'!$A$3:$A$500,$C20,'DADOS BRUTOS'!EI$3:EI$500)))</f>
        <v/>
      </c>
      <c r="HJ20" s="122">
        <f>IF(OR(HJ$4="",$B20=""),0,SUMIF('DADOS BRUTOS'!$A$3:$A$500,$B20,'DADOS BRUTOS'!EJ$3:EJ$500)+IF($C20="",0,SUMIF('DADOS BRUTOS'!$A$3:$A$500,$C20,'DADOS BRUTOS'!EJ$3:EJ$500)))</f>
        <v/>
      </c>
      <c r="HK20" s="122">
        <f>IF(OR(HK$4="",$B20=""),0,SUMIF('DADOS BRUTOS'!$A$3:$A$500,$B20,'DADOS BRUTOS'!EK$3:EK$500)+IF($C20="",0,SUMIF('DADOS BRUTOS'!$A$3:$A$500,$C20,'DADOS BRUTOS'!EK$3:EK$500)))</f>
        <v/>
      </c>
      <c r="HL20" s="122">
        <f>IF(OR(HL$4="",$B20=""),0,SUMIF('DADOS BRUTOS'!$A$3:$A$500,$B20,'DADOS BRUTOS'!EL$3:EL$500)+IF($C20="",0,SUMIF('DADOS BRUTOS'!$A$3:$A$500,$C20,'DADOS BRUTOS'!EL$3:EL$500)))</f>
        <v/>
      </c>
      <c r="HM20" s="122">
        <f>IF(OR(HM$4="",$B20=""),0,SUMIF('DADOS BRUTOS'!$A$3:$A$500,$B20,'DADOS BRUTOS'!EM$3:EM$500)+IF($C20="",0,SUMIF('DADOS BRUTOS'!$A$3:$A$500,$C20,'DADOS BRUTOS'!EM$3:EM$500)))</f>
        <v/>
      </c>
      <c r="HN20" s="122">
        <f>IF(OR(HN$4="",$B20=""),0,SUMIF('DADOS BRUTOS'!$A$3:$A$500,$B20,'DADOS BRUTOS'!EN$3:EN$500)+IF($C20="",0,SUMIF('DADOS BRUTOS'!$A$3:$A$500,$C20,'DADOS BRUTOS'!EN$3:EN$500)))</f>
        <v/>
      </c>
      <c r="HO20" s="122">
        <f>IF(OR(HO$4="",$B20=""),0,SUMIF('DADOS BRUTOS'!$A$3:$A$500,$B20,'DADOS BRUTOS'!EO$3:EO$500)+IF($C20="",0,SUMIF('DADOS BRUTOS'!$A$3:$A$500,$C20,'DADOS BRUTOS'!EO$3:EO$500)))</f>
        <v/>
      </c>
      <c r="HP20" s="122">
        <f>IF(OR(HP$4="",$B20=""),0,SUMIF('DADOS BRUTOS'!$A$3:$A$500,$B20,'DADOS BRUTOS'!EP$3:EP$500)+IF($C20="",0,SUMIF('DADOS BRUTOS'!$A$3:$A$500,$C20,'DADOS BRUTOS'!EP$3:EP$500)))</f>
        <v/>
      </c>
      <c r="HQ20" s="122">
        <f>IF(OR(HQ$4="",$B20=""),0,SUMIF('DADOS BRUTOS'!$A$3:$A$500,$B20,'DADOS BRUTOS'!EQ$3:EQ$500)+IF($C20="",0,SUMIF('DADOS BRUTOS'!$A$3:$A$500,$C20,'DADOS BRUTOS'!EQ$3:EQ$500)))</f>
        <v/>
      </c>
      <c r="HR20" s="122">
        <f>IF(OR(HR$4="",$B20=""),0,SUMIF('DADOS BRUTOS'!$A$3:$A$500,$B20,'DADOS BRUTOS'!ER$3:ER$500)+IF($C20="",0,SUMIF('DADOS BRUTOS'!$A$3:$A$500,$C20,'DADOS BRUTOS'!ER$3:ER$500)))</f>
        <v/>
      </c>
      <c r="HS20" s="122">
        <f>IF(OR(HS$4="",$B20=""),0,SUMIF('DADOS BRUTOS'!$A$3:$A$500,$B20,'DADOS BRUTOS'!ES$3:ES$500)+IF($C20="",0,SUMIF('DADOS BRUTOS'!$A$3:$A$500,$C20,'DADOS BRUTOS'!ES$3:ES$500)))</f>
        <v/>
      </c>
      <c r="HT20" s="122">
        <f>IF(OR(HT$4="",$B20=""),0,SUMIF('DADOS BRUTOS'!$A$3:$A$500,$B20,'DADOS BRUTOS'!ET$3:ET$500)+IF($C20="",0,SUMIF('DADOS BRUTOS'!$A$3:$A$500,$C20,'DADOS BRUTOS'!ET$3:ET$500)))</f>
        <v/>
      </c>
      <c r="HU20" s="122">
        <f>IF(OR(HU$4="",$B20=""),0,SUMIF('DADOS BRUTOS'!$A$3:$A$500,$B20,'DADOS BRUTOS'!EU$3:EU$500)+IF($C20="",0,SUMIF('DADOS BRUTOS'!$A$3:$A$500,$C20,'DADOS BRUTOS'!EU$3:EU$500)))</f>
        <v/>
      </c>
      <c r="HV20" s="122">
        <f>IF(OR(HV$4="",$B20=""),0,SUMIF('DADOS BRUTOS'!$A$3:$A$500,$B20,'DADOS BRUTOS'!EV$3:EV$500)+IF($C20="",0,SUMIF('DADOS BRUTOS'!$A$3:$A$500,$C20,'DADOS BRUTOS'!EV$3:EV$500)))</f>
        <v/>
      </c>
      <c r="HW20" s="122">
        <f>IF(OR(HW$4="",$B20=""),0,SUMIF('DADOS BRUTOS'!$A$3:$A$500,$B20,'DADOS BRUTOS'!EW$3:EW$500)+IF($C20="",0,SUMIF('DADOS BRUTOS'!$A$3:$A$500,$C20,'DADOS BRUTOS'!EW$3:EW$500)))</f>
        <v/>
      </c>
      <c r="HX20" s="122">
        <f>IF(OR(HX$4="",$B20=""),0,SUMIF('DADOS BRUTOS'!$A$3:$A$500,$B20,'DADOS BRUTOS'!EX$3:EX$500)+IF($C20="",0,SUMIF('DADOS BRUTOS'!$A$3:$A$500,$C20,'DADOS BRUTOS'!EX$3:EX$500)))</f>
        <v/>
      </c>
      <c r="HY20" s="122">
        <f>IF(OR(HY$4="",$B20=""),0,SUMIF('DADOS BRUTOS'!$A$3:$A$500,$B20,'DADOS BRUTOS'!EY$3:EY$500)+IF($C20="",0,SUMIF('DADOS BRUTOS'!$A$3:$A$500,$C20,'DADOS BRUTOS'!EY$3:EY$500)))</f>
        <v/>
      </c>
      <c r="HZ20" s="122">
        <f>IF(OR(HZ$4="",$B20=""),0,SUMIF('DADOS BRUTOS'!$A$3:$A$500,$B20,'DADOS BRUTOS'!EZ$3:EZ$500)+IF($C20="",0,SUMIF('DADOS BRUTOS'!$A$3:$A$500,$C20,'DADOS BRUTOS'!EZ$3:EZ$500)))</f>
        <v/>
      </c>
      <c r="IA20" s="122">
        <f>IF(OR(IA$4="",$B20=""),0,SUMIF('DADOS BRUTOS'!$A$3:$A$500,$B20,'DADOS BRUTOS'!FA$3:FA$500)+IF($C20="",0,SUMIF('DADOS BRUTOS'!$A$3:$A$500,$C20,'DADOS BRUTOS'!FA$3:FA$500)))</f>
        <v/>
      </c>
      <c r="IB20" s="122">
        <f>IF(OR(IB$4="",$B20=""),0,SUMIF('DADOS BRUTOS'!$A$3:$A$500,$B20,'DADOS BRUTOS'!FB$3:FB$500)+IF($C20="",0,SUMIF('DADOS BRUTOS'!$A$3:$A$500,$C20,'DADOS BRUTOS'!FB$3:FB$500)))</f>
        <v/>
      </c>
      <c r="IC20" s="122">
        <f>IF(OR(IC$4="",$B20=""),0,SUMIF('DADOS BRUTOS'!$A$3:$A$500,$B20,'DADOS BRUTOS'!FC$3:FC$500)+IF($C20="",0,SUMIF('DADOS BRUTOS'!$A$3:$A$500,$C20,'DADOS BRUTOS'!FC$3:FC$500)))</f>
        <v/>
      </c>
      <c r="ID20" s="122">
        <f>IF(OR(ID$4="",$B20=""),0,SUMIF('DADOS BRUTOS'!$A$3:$A$500,$B20,'DADOS BRUTOS'!FD$3:FD$500)+IF($C20="",0,SUMIF('DADOS BRUTOS'!$A$3:$A$500,$C20,'DADOS BRUTOS'!FD$3:FD$500)))</f>
        <v/>
      </c>
      <c r="IE20" s="122">
        <f>IF(OR(IE$4="",$B20=""),0,SUMIF('DADOS BRUTOS'!$A$3:$A$500,$B20,'DADOS BRUTOS'!FE$3:FE$500)+IF($C20="",0,SUMIF('DADOS BRUTOS'!$A$3:$A$500,$C20,'DADOS BRUTOS'!FE$3:FE$500)))</f>
        <v/>
      </c>
      <c r="IF20" s="122">
        <f>IF(OR(IF$4="",$B20=""),0,SUMIF('DADOS BRUTOS'!$A$3:$A$500,$B20,'DADOS BRUTOS'!FF$3:FF$500)+IF($C20="",0,SUMIF('DADOS BRUTOS'!$A$3:$A$500,$C20,'DADOS BRUTOS'!FF$3:FF$500)))</f>
        <v/>
      </c>
      <c r="IG20" s="122">
        <f>IF(OR(IG$4="",$B20=""),0,SUMIF('DADOS BRUTOS'!$A$3:$A$500,$B20,'DADOS BRUTOS'!FG$3:FG$500)+IF($C20="",0,SUMIF('DADOS BRUTOS'!$A$3:$A$500,$C20,'DADOS BRUTOS'!FG$3:FG$500)))</f>
        <v/>
      </c>
      <c r="IH20" s="122">
        <f>IF(OR(IH$4="",$B20=""),0,SUMIF('DADOS BRUTOS'!$A$3:$A$500,$B20,'DADOS BRUTOS'!FH$3:FH$500)+IF($C20="",0,SUMIF('DADOS BRUTOS'!$A$3:$A$500,$C20,'DADOS BRUTOS'!FH$3:FH$500)))</f>
        <v/>
      </c>
      <c r="II20" s="122">
        <f>IF(OR(II$4="",$B20=""),0,SUMIF('DADOS BRUTOS'!$A$3:$A$500,$B20,'DADOS BRUTOS'!FI$3:FI$500)+IF($C20="",0,SUMIF('DADOS BRUTOS'!$A$3:$A$500,$C20,'DADOS BRUTOS'!FI$3:FI$500)))</f>
        <v/>
      </c>
      <c r="IJ20" s="122">
        <f>IF(OR(IJ$4="",$B20=""),0,SUMIF('DADOS BRUTOS'!$A$3:$A$500,$B20,'DADOS BRUTOS'!FJ$3:FJ$500)+IF($C20="",0,SUMIF('DADOS BRUTOS'!$A$3:$A$500,$C20,'DADOS BRUTOS'!FJ$3:FJ$500)))</f>
        <v/>
      </c>
      <c r="IK20" s="122">
        <f>IF(OR(IK$4="",$B20=""),0,SUMIF('DADOS BRUTOS'!$A$3:$A$500,$B20,'DADOS BRUTOS'!FK$3:FK$500)+IF($C20="",0,SUMIF('DADOS BRUTOS'!$A$3:$A$500,$C20,'DADOS BRUTOS'!FK$3:FK$500)))</f>
        <v/>
      </c>
      <c r="IL20" s="122">
        <f>IF(OR(IL$4="",$B20=""),0,SUMIF('DADOS BRUTOS'!$A$3:$A$500,$B20,'DADOS BRUTOS'!FL$3:FL$500)+IF($C20="",0,SUMIF('DADOS BRUTOS'!$A$3:$A$500,$C20,'DADOS BRUTOS'!FL$3:FL$500)))</f>
        <v/>
      </c>
      <c r="IM20" s="122">
        <f>IF(OR(IM$4="",$B20=""),0,SUMIF('DADOS BRUTOS'!$A$3:$A$500,$B20,'DADOS BRUTOS'!FM$3:FM$500)+IF($C20="",0,SUMIF('DADOS BRUTOS'!$A$3:$A$500,$C20,'DADOS BRUTOS'!FM$3:FM$500)))</f>
        <v/>
      </c>
      <c r="IN20" s="122">
        <f>IF(OR(IN$4="",$B20=""),0,SUMIF('DADOS BRUTOS'!$A$3:$A$500,$B20,'DADOS BRUTOS'!FN$3:FN$500)+IF($C20="",0,SUMIF('DADOS BRUTOS'!$A$3:$A$500,$C20,'DADOS BRUTOS'!FN$3:FN$500)))</f>
        <v/>
      </c>
      <c r="IO20" s="122">
        <f>IF(OR(IO$4="",$B20=""),0,SUMIF('DADOS BRUTOS'!$A$3:$A$500,$B20,'DADOS BRUTOS'!FO$3:FO$500)+IF($C20="",0,SUMIF('DADOS BRUTOS'!$A$3:$A$500,$C20,'DADOS BRUTOS'!FO$3:FO$500)))</f>
        <v/>
      </c>
      <c r="IP20" s="122">
        <f>IF(OR(IP$4="",$B20=""),0,SUMIF('DADOS BRUTOS'!$A$3:$A$500,$B20,'DADOS BRUTOS'!FP$3:FP$500)+IF($C20="",0,SUMIF('DADOS BRUTOS'!$A$3:$A$500,$C20,'DADOS BRUTOS'!FP$3:FP$500)))</f>
        <v/>
      </c>
      <c r="IQ20" s="122">
        <f>IF(OR(IQ$4="",$B20=""),0,SUMIF('DADOS BRUTOS'!$A$3:$A$500,$B20,'DADOS BRUTOS'!FQ$3:FQ$500)+IF($C20="",0,SUMIF('DADOS BRUTOS'!$A$3:$A$500,$C20,'DADOS BRUTOS'!FQ$3:FQ$500)))</f>
        <v/>
      </c>
      <c r="IR20" s="122">
        <f>IF(OR(IR$4="",$B20=""),0,SUMIF('DADOS BRUTOS'!$A$3:$A$500,$B20,'DADOS BRUTOS'!FR$3:FR$500)+IF($C20="",0,SUMIF('DADOS BRUTOS'!$A$3:$A$500,$C20,'DADOS BRUTOS'!FR$3:FR$500)))</f>
        <v/>
      </c>
      <c r="IS20" s="122">
        <f>IF(OR(IS$4="",$B20=""),0,SUMIF('DADOS BRUTOS'!$A$3:$A$500,$B20,'DADOS BRUTOS'!FS$3:FS$500)+IF($C20="",0,SUMIF('DADOS BRUTOS'!$A$3:$A$500,$C20,'DADOS BRUTOS'!FS$3:FS$500)))</f>
        <v/>
      </c>
      <c r="IT20" s="122">
        <f>IF(OR(IT$4="",$B20=""),0,SUMIF('DADOS BRUTOS'!$A$3:$A$500,$B20,'DADOS BRUTOS'!FT$3:FT$500)+IF($C20="",0,SUMIF('DADOS BRUTOS'!$A$3:$A$500,$C20,'DADOS BRUTOS'!FT$3:FT$500)))</f>
        <v/>
      </c>
      <c r="IU20" s="122">
        <f>IF(OR(IU$4="",$B20=""),0,SUMIF('DADOS BRUTOS'!$A$3:$A$500,$B20,'DADOS BRUTOS'!FU$3:FU$500)+IF($C20="",0,SUMIF('DADOS BRUTOS'!$A$3:$A$500,$C20,'DADOS BRUTOS'!FU$3:FU$500)))</f>
        <v/>
      </c>
      <c r="IV20" s="122">
        <f>IF(OR(IV$4="",$B20=""),0,SUMIF('DADOS BRUTOS'!$A$3:$A$500,$B20,'DADOS BRUTOS'!FV$3:FV$500)+IF($C20="",0,SUMIF('DADOS BRUTOS'!$A$3:$A$500,$C20,'DADOS BRUTOS'!FV$3:FV$500)))</f>
        <v/>
      </c>
      <c r="IW20" s="122">
        <f>IF(OR(IW$4="",$B20=""),0,SUMIF('DADOS BRUTOS'!$A$3:$A$500,$B20,'DADOS BRUTOS'!FW$3:FW$500)+IF($C20="",0,SUMIF('DADOS BRUTOS'!$A$3:$A$500,$C20,'DADOS BRUTOS'!FW$3:FW$500)))</f>
        <v/>
      </c>
      <c r="IX20" s="122">
        <f>IF(OR(IX$4="",$B20=""),0,SUMIF('DADOS BRUTOS'!$A$3:$A$500,$B20,'DADOS BRUTOS'!FX$3:FX$500)+IF($C20="",0,SUMIF('DADOS BRUTOS'!$A$3:$A$500,$C20,'DADOS BRUTOS'!FX$3:FX$500)))</f>
        <v/>
      </c>
      <c r="IY20" s="122">
        <f>IF(OR(IY$4="",$B20=""),0,SUMIF('DADOS BRUTOS'!$A$3:$A$500,$B20,'DADOS BRUTOS'!FY$3:FY$500)+IF($C20="",0,SUMIF('DADOS BRUTOS'!$A$3:$A$500,$C20,'DADOS BRUTOS'!FY$3:FY$500)))</f>
        <v/>
      </c>
      <c r="IZ20" s="122">
        <f>IF(OR(IZ$4="",$B20=""),0,SUMIF('DADOS BRUTOS'!$A$3:$A$500,$B20,'DADOS BRUTOS'!FZ$3:FZ$500)+IF($C20="",0,SUMIF('DADOS BRUTOS'!$A$3:$A$500,$C20,'DADOS BRUTOS'!FZ$3:FZ$500)))</f>
        <v/>
      </c>
      <c r="JA20" s="122">
        <f>IF(OR(JA$4="",$B20=""),0,SUMIF('DADOS BRUTOS'!$A$3:$A$500,$B20,'DADOS BRUTOS'!GA$3:GA$500)+IF($C20="",0,SUMIF('DADOS BRUTOS'!$A$3:$A$500,$C20,'DADOS BRUTOS'!GA$3:GA$500)))</f>
        <v/>
      </c>
      <c r="JB20" s="122">
        <f>IF(OR(JB$4="",$B20=""),0,SUMIF('DADOS BRUTOS'!$A$3:$A$500,$B20,'DADOS BRUTOS'!GB$3:GB$500)+IF($C20="",0,SUMIF('DADOS BRUTOS'!$A$3:$A$500,$C20,'DADOS BRUTOS'!GB$3:GB$500)))</f>
        <v/>
      </c>
      <c r="JC20" s="122">
        <f>IF(OR(JC$4="",$B20=""),0,SUMIF('DADOS BRUTOS'!$A$3:$A$500,$B20,'DADOS BRUTOS'!GC$3:GC$500)+IF($C20="",0,SUMIF('DADOS BRUTOS'!$A$3:$A$500,$C20,'DADOS BRUTOS'!GC$3:GC$500)))</f>
        <v/>
      </c>
      <c r="JD20" s="122">
        <f>IF(OR(JD$4="",$B20=""),0,SUMIF('DADOS BRUTOS'!$A$3:$A$500,$B20,'DADOS BRUTOS'!GD$3:GD$500)+IF($C20="",0,SUMIF('DADOS BRUTOS'!$A$3:$A$500,$C20,'DADOS BRUTOS'!GD$3:GD$500)))</f>
        <v/>
      </c>
      <c r="JE20" s="122">
        <f>IF(OR(JE$4="",$B20=""),0,SUMIF('DADOS BRUTOS'!$A$3:$A$500,$B20,'DADOS BRUTOS'!GE$3:GE$500)+IF($C20="",0,SUMIF('DADOS BRUTOS'!$A$3:$A$500,$C20,'DADOS BRUTOS'!GE$3:GE$500)))</f>
        <v/>
      </c>
      <c r="JF20" s="122">
        <f>IF(OR(JF$4="",$B20=""),0,SUMIF('DADOS BRUTOS'!$A$3:$A$500,$B20,'DADOS BRUTOS'!GF$3:GF$500)+IF($C20="",0,SUMIF('DADOS BRUTOS'!$A$3:$A$500,$C20,'DADOS BRUTOS'!GF$3:GF$500)))</f>
        <v/>
      </c>
      <c r="JG20" s="122">
        <f>IF(OR(JG$4="",$B20=""),0,SUMIF('DADOS BRUTOS'!$A$3:$A$500,$B20,'DADOS BRUTOS'!GG$3:GG$500)+IF($C20="",0,SUMIF('DADOS BRUTOS'!$A$3:$A$500,$C20,'DADOS BRUTOS'!GG$3:GG$500)))</f>
        <v/>
      </c>
      <c r="JH20" s="122">
        <f>IF(OR(JH$4="",$B20=""),0,SUMIF('DADOS BRUTOS'!$A$3:$A$500,$B20,'DADOS BRUTOS'!GH$3:GH$500)+IF($C20="",0,SUMIF('DADOS BRUTOS'!$A$3:$A$500,$C20,'DADOS BRUTOS'!GH$3:GH$500)))</f>
        <v/>
      </c>
      <c r="JI20" s="122">
        <f>IF(OR(JI$4="",$B20=""),0,SUMIF('DADOS BRUTOS'!$A$3:$A$500,$B20,'DADOS BRUTOS'!GI$3:GI$500)+IF($C20="",0,SUMIF('DADOS BRUTOS'!$A$3:$A$500,$C20,'DADOS BRUTOS'!GI$3:GI$500)))</f>
        <v/>
      </c>
      <c r="JJ20" s="122">
        <f>IF(OR(JJ$4="",$B20=""),0,SUMIF('DADOS BRUTOS'!$A$3:$A$500,$B20,'DADOS BRUTOS'!GJ$3:GJ$500)+IF($C20="",0,SUMIF('DADOS BRUTOS'!$A$3:$A$500,$C20,'DADOS BRUTOS'!GJ$3:GJ$500)))</f>
        <v/>
      </c>
      <c r="JK20" s="122">
        <f>IF(OR(JK$4="",$B20=""),0,SUMIF('DADOS BRUTOS'!$A$3:$A$500,$B20,'DADOS BRUTOS'!GK$3:GK$500)+IF($C20="",0,SUMIF('DADOS BRUTOS'!$A$3:$A$500,$C20,'DADOS BRUTOS'!GK$3:GK$500)))</f>
        <v/>
      </c>
      <c r="JL20" s="122">
        <f>IF(OR(JL$4="",$B20=""),0,SUMIF('DADOS BRUTOS'!$A$3:$A$500,$B20,'DADOS BRUTOS'!GL$3:GL$500)+IF($C20="",0,SUMIF('DADOS BRUTOS'!$A$3:$A$500,$C20,'DADOS BRUTOS'!GL$3:GL$500)))</f>
        <v/>
      </c>
      <c r="JM20" s="122">
        <f>IF(OR(JM$4="",$B20=""),0,SUMIF('DADOS BRUTOS'!$A$3:$A$500,$B20,'DADOS BRUTOS'!GM$3:GM$500)+IF($C20="",0,SUMIF('DADOS BRUTOS'!$A$3:$A$500,$C20,'DADOS BRUTOS'!GM$3:GM$500)))</f>
        <v/>
      </c>
      <c r="JN20" s="122">
        <f>IF(OR(JN$4="",$B20=""),0,SUMIF('DADOS BRUTOS'!$A$3:$A$500,$B20,'DADOS BRUTOS'!GN$3:GN$500)+IF($C20="",0,SUMIF('DADOS BRUTOS'!$A$3:$A$500,$C20,'DADOS BRUTOS'!GN$3:GN$500)))</f>
        <v/>
      </c>
      <c r="JO20" s="122">
        <f>IF(OR(JO$4="",$B20=""),0,SUMIF('DADOS BRUTOS'!$A$3:$A$500,$B20,'DADOS BRUTOS'!GO$3:GO$500)+IF($C20="",0,SUMIF('DADOS BRUTOS'!$A$3:$A$500,$C20,'DADOS BRUTOS'!GO$3:GO$500)))</f>
        <v/>
      </c>
      <c r="JP20" s="122">
        <f>IF(OR(JP$4="",$B20=""),0,SUMIF('DADOS BRUTOS'!$A$3:$A$500,$B20,'DADOS BRUTOS'!GP$3:GP$500)+IF($C20="",0,SUMIF('DADOS BRUTOS'!$A$3:$A$500,$C20,'DADOS BRUTOS'!GP$3:GP$500)))</f>
        <v/>
      </c>
      <c r="JQ20" s="122">
        <f>IF(OR(JQ$4="",$B20=""),0,SUMIF('DADOS BRUTOS'!$A$3:$A$500,$B20,'DADOS BRUTOS'!GQ$3:GQ$500)+IF($C20="",0,SUMIF('DADOS BRUTOS'!$A$3:$A$500,$C20,'DADOS BRUTOS'!GQ$3:GQ$500)))</f>
        <v/>
      </c>
      <c r="JR20" s="122">
        <f>IF(OR(JR$4="",$B20=""),0,SUMIF('DADOS BRUTOS'!$A$3:$A$500,$B20,'DADOS BRUTOS'!GR$3:GR$500)+IF($C20="",0,SUMIF('DADOS BRUTOS'!$A$3:$A$500,$C20,'DADOS BRUTOS'!GR$3:GR$500)))</f>
        <v/>
      </c>
      <c r="JS20" s="122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2">
        <f>IF(OR(CB$4="",$B21=""),0,SUMIF('DADOS BRUTOS'!$A$3:$A$500,$B21,'DADOS BRUTOS'!B$3:B$500)+IF($C21="",0,SUMIF('DADOS BRUTOS'!$A$3:$A$500,$C21,'DADOS BRUTOS'!B$3:B$500)))</f>
        <v/>
      </c>
      <c r="CC21" s="122">
        <f>IF(OR(CC$4="",$B21=""),0,SUMIF('DADOS BRUTOS'!$A$3:$A$500,$B21,'DADOS BRUTOS'!C$3:C$500)+IF($C21="",0,SUMIF('DADOS BRUTOS'!$A$3:$A$500,$C21,'DADOS BRUTOS'!C$3:C$500)))</f>
        <v/>
      </c>
      <c r="CD21" s="122">
        <f>IF(OR(CD$4="",$B21=""),0,SUMIF('DADOS BRUTOS'!$A$3:$A$500,$B21,'DADOS BRUTOS'!D$3:D$500)+IF($C21="",0,SUMIF('DADOS BRUTOS'!$A$3:$A$500,$C21,'DADOS BRUTOS'!D$3:D$500)))</f>
        <v/>
      </c>
      <c r="CE21" s="122">
        <f>IF(OR(CE$4="",$B21=""),0,SUMIF('DADOS BRUTOS'!$A$3:$A$500,$B21,'DADOS BRUTOS'!E$3:E$500)+IF($C21="",0,SUMIF('DADOS BRUTOS'!$A$3:$A$500,$C21,'DADOS BRUTOS'!E$3:E$500)))</f>
        <v/>
      </c>
      <c r="CF21" s="122">
        <f>IF(OR(CF$4="",$B21=""),0,SUMIF('DADOS BRUTOS'!$A$3:$A$500,$B21,'DADOS BRUTOS'!F$3:F$500)+IF($C21="",0,SUMIF('DADOS BRUTOS'!$A$3:$A$500,$C21,'DADOS BRUTOS'!F$3:F$500)))</f>
        <v/>
      </c>
      <c r="CG21" s="122">
        <f>IF(OR(CG$4="",$B21=""),0,SUMIF('DADOS BRUTOS'!$A$3:$A$500,$B21,'DADOS BRUTOS'!G$3:G$500)+IF($C21="",0,SUMIF('DADOS BRUTOS'!$A$3:$A$500,$C21,'DADOS BRUTOS'!G$3:G$500)))</f>
        <v/>
      </c>
      <c r="CH21" s="122">
        <f>IF(OR(CH$4="",$B21=""),0,SUMIF('DADOS BRUTOS'!$A$3:$A$500,$B21,'DADOS BRUTOS'!H$3:H$500)+IF($C21="",0,SUMIF('DADOS BRUTOS'!$A$3:$A$500,$C21,'DADOS BRUTOS'!H$3:H$500)))</f>
        <v/>
      </c>
      <c r="CI21" s="122">
        <f>IF(OR(CI$4="",$B21=""),0,SUMIF('DADOS BRUTOS'!$A$3:$A$500,$B21,'DADOS BRUTOS'!I$3:I$500)+IF($C21="",0,SUMIF('DADOS BRUTOS'!$A$3:$A$500,$C21,'DADOS BRUTOS'!I$3:I$500)))</f>
        <v/>
      </c>
      <c r="CJ21" s="122">
        <f>IF(OR(CJ$4="",$B21=""),0,SUMIF('DADOS BRUTOS'!$A$3:$A$500,$B21,'DADOS BRUTOS'!J$3:J$500)+IF($C21="",0,SUMIF('DADOS BRUTOS'!$A$3:$A$500,$C21,'DADOS BRUTOS'!J$3:J$500)))</f>
        <v/>
      </c>
      <c r="CK21" s="122">
        <f>IF(OR(CK$4="",$B21=""),0,SUMIF('DADOS BRUTOS'!$A$3:$A$500,$B21,'DADOS BRUTOS'!K$3:K$500)+IF($C21="",0,SUMIF('DADOS BRUTOS'!$A$3:$A$500,$C21,'DADOS BRUTOS'!K$3:K$500)))</f>
        <v/>
      </c>
      <c r="CL21" s="122">
        <f>IF(OR(CL$4="",$B21=""),0,SUMIF('DADOS BRUTOS'!$A$3:$A$500,$B21,'DADOS BRUTOS'!L$3:L$500)+IF($C21="",0,SUMIF('DADOS BRUTOS'!$A$3:$A$500,$C21,'DADOS BRUTOS'!L$3:L$500)))</f>
        <v/>
      </c>
      <c r="CM21" s="122">
        <f>IF(OR(CM$4="",$B21=""),0,SUMIF('DADOS BRUTOS'!$A$3:$A$500,$B21,'DADOS BRUTOS'!M$3:M$500)+IF($C21="",0,SUMIF('DADOS BRUTOS'!$A$3:$A$500,$C21,'DADOS BRUTOS'!M$3:M$500)))</f>
        <v/>
      </c>
      <c r="CN21" s="122">
        <f>IF(OR(CN$4="",$B21=""),0,SUMIF('DADOS BRUTOS'!$A$3:$A$500,$B21,'DADOS BRUTOS'!N$3:N$500)+IF($C21="",0,SUMIF('DADOS BRUTOS'!$A$3:$A$500,$C21,'DADOS BRUTOS'!N$3:N$500)))</f>
        <v/>
      </c>
      <c r="CO21" s="122">
        <f>IF(OR(CO$4="",$B21=""),0,SUMIF('DADOS BRUTOS'!$A$3:$A$500,$B21,'DADOS BRUTOS'!O$3:O$500)+IF($C21="",0,SUMIF('DADOS BRUTOS'!$A$3:$A$500,$C21,'DADOS BRUTOS'!O$3:O$500)))</f>
        <v/>
      </c>
      <c r="CP21" s="122">
        <f>IF(OR(CP$4="",$B21=""),0,SUMIF('DADOS BRUTOS'!$A$3:$A$500,$B21,'DADOS BRUTOS'!P$3:P$500)+IF($C21="",0,SUMIF('DADOS BRUTOS'!$A$3:$A$500,$C21,'DADOS BRUTOS'!P$3:P$500)))</f>
        <v/>
      </c>
      <c r="CQ21" s="122">
        <f>IF(OR(CQ$4="",$B21=""),0,SUMIF('DADOS BRUTOS'!$A$3:$A$500,$B21,'DADOS BRUTOS'!Q$3:Q$500)+IF($C21="",0,SUMIF('DADOS BRUTOS'!$A$3:$A$500,$C21,'DADOS BRUTOS'!Q$3:Q$500)))</f>
        <v/>
      </c>
      <c r="CR21" s="122">
        <f>IF(OR(CR$4="",$B21=""),0,SUMIF('DADOS BRUTOS'!$A$3:$A$500,$B21,'DADOS BRUTOS'!R$3:R$500)+IF($C21="",0,SUMIF('DADOS BRUTOS'!$A$3:$A$500,$C21,'DADOS BRUTOS'!R$3:R$500)))</f>
        <v/>
      </c>
      <c r="CS21" s="122">
        <f>IF(OR(CS$4="",$B21=""),0,SUMIF('DADOS BRUTOS'!$A$3:$A$500,$B21,'DADOS BRUTOS'!S$3:S$500)+IF($C21="",0,SUMIF('DADOS BRUTOS'!$A$3:$A$500,$C21,'DADOS BRUTOS'!S$3:S$500)))</f>
        <v/>
      </c>
      <c r="CT21" s="122">
        <f>IF(OR(CT$4="",$B21=""),0,SUMIF('DADOS BRUTOS'!$A$3:$A$500,$B21,'DADOS BRUTOS'!T$3:T$500)+IF($C21="",0,SUMIF('DADOS BRUTOS'!$A$3:$A$500,$C21,'DADOS BRUTOS'!T$3:T$500)))</f>
        <v/>
      </c>
      <c r="CU21" s="122">
        <f>IF(OR(CU$4="",$B21=""),0,SUMIF('DADOS BRUTOS'!$A$3:$A$500,$B21,'DADOS BRUTOS'!U$3:U$500)+IF($C21="",0,SUMIF('DADOS BRUTOS'!$A$3:$A$500,$C21,'DADOS BRUTOS'!U$3:U$500)))</f>
        <v/>
      </c>
      <c r="CV21" s="122">
        <f>IF(OR(CV$4="",$B21=""),0,SUMIF('DADOS BRUTOS'!$A$3:$A$500,$B21,'DADOS BRUTOS'!V$3:V$500)+IF($C21="",0,SUMIF('DADOS BRUTOS'!$A$3:$A$500,$C21,'DADOS BRUTOS'!V$3:V$500)))</f>
        <v/>
      </c>
      <c r="CW21" s="122">
        <f>IF(OR(CW$4="",$B21=""),0,SUMIF('DADOS BRUTOS'!$A$3:$A$500,$B21,'DADOS BRUTOS'!W$3:W$500)+IF($C21="",0,SUMIF('DADOS BRUTOS'!$A$3:$A$500,$C21,'DADOS BRUTOS'!W$3:W$500)))</f>
        <v/>
      </c>
      <c r="CX21" s="122">
        <f>IF(OR(CX$4="",$B21=""),0,SUMIF('DADOS BRUTOS'!$A$3:$A$500,$B21,'DADOS BRUTOS'!X$3:X$500)+IF($C21="",0,SUMIF('DADOS BRUTOS'!$A$3:$A$500,$C21,'DADOS BRUTOS'!X$3:X$500)))</f>
        <v/>
      </c>
      <c r="CY21" s="122">
        <f>IF(OR(CY$4="",$B21=""),0,SUMIF('DADOS BRUTOS'!$A$3:$A$500,$B21,'DADOS BRUTOS'!Y$3:Y$500)+IF($C21="",0,SUMIF('DADOS BRUTOS'!$A$3:$A$500,$C21,'DADOS BRUTOS'!Y$3:Y$500)))</f>
        <v/>
      </c>
      <c r="CZ21" s="122">
        <f>IF(OR(CZ$4="",$B21=""),0,SUMIF('DADOS BRUTOS'!$A$3:$A$500,$B21,'DADOS BRUTOS'!Z$3:Z$500)+IF($C21="",0,SUMIF('DADOS BRUTOS'!$A$3:$A$500,$C21,'DADOS BRUTOS'!Z$3:Z$500)))</f>
        <v/>
      </c>
      <c r="DA21" s="122">
        <f>IF(OR(DA$4="",$B21=""),0,SUMIF('DADOS BRUTOS'!$A$3:$A$500,$B21,'DADOS BRUTOS'!AA$3:AA$500)+IF($C21="",0,SUMIF('DADOS BRUTOS'!$A$3:$A$500,$C21,'DADOS BRUTOS'!AA$3:AA$500)))</f>
        <v/>
      </c>
      <c r="DB21" s="122">
        <f>IF(OR(DB$4="",$B21=""),0,SUMIF('DADOS BRUTOS'!$A$3:$A$500,$B21,'DADOS BRUTOS'!AB$3:AB$500)+IF($C21="",0,SUMIF('DADOS BRUTOS'!$A$3:$A$500,$C21,'DADOS BRUTOS'!AB$3:AB$500)))</f>
        <v/>
      </c>
      <c r="DC21" s="122">
        <f>IF(OR(DC$4="",$B21=""),0,SUMIF('DADOS BRUTOS'!$A$3:$A$500,$B21,'DADOS BRUTOS'!AC$3:AC$500)+IF($C21="",0,SUMIF('DADOS BRUTOS'!$A$3:$A$500,$C21,'DADOS BRUTOS'!AC$3:AC$500)))</f>
        <v/>
      </c>
      <c r="DD21" s="122">
        <f>IF(OR(DD$4="",$B21=""),0,SUMIF('DADOS BRUTOS'!$A$3:$A$500,$B21,'DADOS BRUTOS'!AD$3:AD$500)+IF($C21="",0,SUMIF('DADOS BRUTOS'!$A$3:$A$500,$C21,'DADOS BRUTOS'!AD$3:AD$500)))</f>
        <v/>
      </c>
      <c r="DE21" s="122">
        <f>IF(OR(DE$4="",$B21=""),0,SUMIF('DADOS BRUTOS'!$A$3:$A$500,$B21,'DADOS BRUTOS'!AE$3:AE$500)+IF($C21="",0,SUMIF('DADOS BRUTOS'!$A$3:$A$500,$C21,'DADOS BRUTOS'!AE$3:AE$500)))</f>
        <v/>
      </c>
      <c r="DF21" s="122">
        <f>IF(OR(DF$4="",$B21=""),0,SUMIF('DADOS BRUTOS'!$A$3:$A$500,$B21,'DADOS BRUTOS'!AF$3:AF$500)+IF($C21="",0,SUMIF('DADOS BRUTOS'!$A$3:$A$500,$C21,'DADOS BRUTOS'!AF$3:AF$500)))</f>
        <v/>
      </c>
      <c r="DG21" s="122">
        <f>IF(OR(DG$4="",$B21=""),0,SUMIF('DADOS BRUTOS'!$A$3:$A$500,$B21,'DADOS BRUTOS'!AG$3:AG$500)+IF($C21="",0,SUMIF('DADOS BRUTOS'!$A$3:$A$500,$C21,'DADOS BRUTOS'!AG$3:AG$500)))</f>
        <v/>
      </c>
      <c r="DH21" s="122">
        <f>IF(OR(DH$4="",$B21=""),0,SUMIF('DADOS BRUTOS'!$A$3:$A$500,$B21,'DADOS BRUTOS'!AH$3:AH$500)+IF($C21="",0,SUMIF('DADOS BRUTOS'!$A$3:$A$500,$C21,'DADOS BRUTOS'!AH$3:AH$500)))</f>
        <v/>
      </c>
      <c r="DI21" s="122">
        <f>IF(OR(DI$4="",$B21=""),0,SUMIF('DADOS BRUTOS'!$A$3:$A$500,$B21,'DADOS BRUTOS'!AI$3:AI$500)+IF($C21="",0,SUMIF('DADOS BRUTOS'!$A$3:$A$500,$C21,'DADOS BRUTOS'!AI$3:AI$500)))</f>
        <v/>
      </c>
      <c r="DJ21" s="122">
        <f>IF(OR(DJ$4="",$B21=""),0,SUMIF('DADOS BRUTOS'!$A$3:$A$500,$B21,'DADOS BRUTOS'!AJ$3:AJ$500)+IF($C21="",0,SUMIF('DADOS BRUTOS'!$A$3:$A$500,$C21,'DADOS BRUTOS'!AJ$3:AJ$500)))</f>
        <v/>
      </c>
      <c r="DK21" s="122">
        <f>IF(OR(DK$4="",$B21=""),0,SUMIF('DADOS BRUTOS'!$A$3:$A$500,$B21,'DADOS BRUTOS'!AK$3:AK$500)+IF($C21="",0,SUMIF('DADOS BRUTOS'!$A$3:$A$500,$C21,'DADOS BRUTOS'!AK$3:AK$500)))</f>
        <v/>
      </c>
      <c r="DL21" s="122">
        <f>IF(OR(DL$4="",$B21=""),0,SUMIF('DADOS BRUTOS'!$A$3:$A$500,$B21,'DADOS BRUTOS'!AL$3:AL$500)+IF($C21="",0,SUMIF('DADOS BRUTOS'!$A$3:$A$500,$C21,'DADOS BRUTOS'!AL$3:AL$500)))</f>
        <v/>
      </c>
      <c r="DM21" s="122">
        <f>IF(OR(DM$4="",$B21=""),0,SUMIF('DADOS BRUTOS'!$A$3:$A$500,$B21,'DADOS BRUTOS'!AM$3:AM$500)+IF($C21="",0,SUMIF('DADOS BRUTOS'!$A$3:$A$500,$C21,'DADOS BRUTOS'!AM$3:AM$500)))</f>
        <v/>
      </c>
      <c r="DN21" s="122">
        <f>IF(OR(DN$4="",$B21=""),0,SUMIF('DADOS BRUTOS'!$A$3:$A$500,$B21,'DADOS BRUTOS'!AN$3:AN$500)+IF($C21="",0,SUMIF('DADOS BRUTOS'!$A$3:$A$500,$C21,'DADOS BRUTOS'!AN$3:AN$500)))</f>
        <v/>
      </c>
      <c r="DO21" s="122">
        <f>IF(OR(DO$4="",$B21=""),0,SUMIF('DADOS BRUTOS'!$A$3:$A$500,$B21,'DADOS BRUTOS'!AO$3:AO$500)+IF($C21="",0,SUMIF('DADOS BRUTOS'!$A$3:$A$500,$C21,'DADOS BRUTOS'!AO$3:AO$500)))</f>
        <v/>
      </c>
      <c r="DP21" s="122">
        <f>IF(OR(DP$4="",$B21=""),0,SUMIF('DADOS BRUTOS'!$A$3:$A$500,$B21,'DADOS BRUTOS'!AP$3:AP$500)+IF($C21="",0,SUMIF('DADOS BRUTOS'!$A$3:$A$500,$C21,'DADOS BRUTOS'!AP$3:AP$500)))</f>
        <v/>
      </c>
      <c r="DQ21" s="122">
        <f>IF(OR(DQ$4="",$B21=""),0,SUMIF('DADOS BRUTOS'!$A$3:$A$500,$B21,'DADOS BRUTOS'!AQ$3:AQ$500)+IF($C21="",0,SUMIF('DADOS BRUTOS'!$A$3:$A$500,$C21,'DADOS BRUTOS'!AQ$3:AQ$500)))</f>
        <v/>
      </c>
      <c r="DR21" s="122">
        <f>IF(OR(DR$4="",$B21=""),0,SUMIF('DADOS BRUTOS'!$A$3:$A$500,$B21,'DADOS BRUTOS'!AR$3:AR$500)+IF($C21="",0,SUMIF('DADOS BRUTOS'!$A$3:$A$500,$C21,'DADOS BRUTOS'!AR$3:AR$500)))</f>
        <v/>
      </c>
      <c r="DS21" s="122">
        <f>IF(OR(DS$4="",$B21=""),0,SUMIF('DADOS BRUTOS'!$A$3:$A$500,$B21,'DADOS BRUTOS'!AS$3:AS$500)+IF($C21="",0,SUMIF('DADOS BRUTOS'!$A$3:$A$500,$C21,'DADOS BRUTOS'!AS$3:AS$500)))</f>
        <v/>
      </c>
      <c r="DT21" s="122">
        <f>IF(OR(DT$4="",$B21=""),0,SUMIF('DADOS BRUTOS'!$A$3:$A$500,$B21,'DADOS BRUTOS'!AT$3:AT$500)+IF($C21="",0,SUMIF('DADOS BRUTOS'!$A$3:$A$500,$C21,'DADOS BRUTOS'!AT$3:AT$500)))</f>
        <v/>
      </c>
      <c r="DU21" s="122">
        <f>IF(OR(DU$4="",$B21=""),0,SUMIF('DADOS BRUTOS'!$A$3:$A$500,$B21,'DADOS BRUTOS'!AU$3:AU$500)+IF($C21="",0,SUMIF('DADOS BRUTOS'!$A$3:$A$500,$C21,'DADOS BRUTOS'!AU$3:AU$500)))</f>
        <v/>
      </c>
      <c r="DV21" s="122">
        <f>IF(OR(DV$4="",$B21=""),0,SUMIF('DADOS BRUTOS'!$A$3:$A$500,$B21,'DADOS BRUTOS'!AV$3:AV$500)+IF($C21="",0,SUMIF('DADOS BRUTOS'!$A$3:$A$500,$C21,'DADOS BRUTOS'!AV$3:AV$500)))</f>
        <v/>
      </c>
      <c r="DW21" s="122">
        <f>IF(OR(DW$4="",$B21=""),0,SUMIF('DADOS BRUTOS'!$A$3:$A$500,$B21,'DADOS BRUTOS'!AW$3:AW$500)+IF($C21="",0,SUMIF('DADOS BRUTOS'!$A$3:$A$500,$C21,'DADOS BRUTOS'!AW$3:AW$500)))</f>
        <v/>
      </c>
      <c r="DX21" s="122">
        <f>IF(OR(DX$4="",$B21=""),0,SUMIF('DADOS BRUTOS'!$A$3:$A$500,$B21,'DADOS BRUTOS'!AX$3:AX$500)+IF($C21="",0,SUMIF('DADOS BRUTOS'!$A$3:$A$500,$C21,'DADOS BRUTOS'!AX$3:AX$500)))</f>
        <v/>
      </c>
      <c r="DY21" s="122">
        <f>IF(OR(DY$4="",$B21=""),0,SUMIF('DADOS BRUTOS'!$A$3:$A$500,$B21,'DADOS BRUTOS'!AY$3:AY$500)+IF($C21="",0,SUMIF('DADOS BRUTOS'!$A$3:$A$500,$C21,'DADOS BRUTOS'!AY$3:AY$500)))</f>
        <v/>
      </c>
      <c r="DZ21" s="122">
        <f>IF(OR(DZ$4="",$B21=""),0,SUMIF('DADOS BRUTOS'!$A$3:$A$500,$B21,'DADOS BRUTOS'!AZ$3:AZ$500)+IF($C21="",0,SUMIF('DADOS BRUTOS'!$A$3:$A$500,$C21,'DADOS BRUTOS'!AZ$3:AZ$500)))</f>
        <v/>
      </c>
      <c r="EA21" s="122">
        <f>IF(OR(EA$4="",$B21=""),0,SUMIF('DADOS BRUTOS'!$A$3:$A$500,$B21,'DADOS BRUTOS'!BA$3:BA$500)+IF($C21="",0,SUMIF('DADOS BRUTOS'!$A$3:$A$500,$C21,'DADOS BRUTOS'!BA$3:BA$500)))</f>
        <v/>
      </c>
      <c r="EB21" s="122">
        <f>IF(OR(EB$4="",$B21=""),0,SUMIF('DADOS BRUTOS'!$A$3:$A$500,$B21,'DADOS BRUTOS'!BB$3:BB$500)+IF($C21="",0,SUMIF('DADOS BRUTOS'!$A$3:$A$500,$C21,'DADOS BRUTOS'!BB$3:BB$500)))</f>
        <v/>
      </c>
      <c r="EC21" s="122">
        <f>IF(OR(EC$4="",$B21=""),0,SUMIF('DADOS BRUTOS'!$A$3:$A$500,$B21,'DADOS BRUTOS'!BC$3:BC$500)+IF($C21="",0,SUMIF('DADOS BRUTOS'!$A$3:$A$500,$C21,'DADOS BRUTOS'!BC$3:BC$500)))</f>
        <v/>
      </c>
      <c r="ED21" s="122">
        <f>IF(OR(ED$4="",$B21=""),0,SUMIF('DADOS BRUTOS'!$A$3:$A$500,$B21,'DADOS BRUTOS'!BD$3:BD$500)+IF($C21="",0,SUMIF('DADOS BRUTOS'!$A$3:$A$500,$C21,'DADOS BRUTOS'!BD$3:BD$500)))</f>
        <v/>
      </c>
      <c r="EE21" s="122">
        <f>IF(OR(EE$4="",$B21=""),0,SUMIF('DADOS BRUTOS'!$A$3:$A$500,$B21,'DADOS BRUTOS'!BE$3:BE$500)+IF($C21="",0,SUMIF('DADOS BRUTOS'!$A$3:$A$500,$C21,'DADOS BRUTOS'!BE$3:BE$500)))</f>
        <v/>
      </c>
      <c r="EF21" s="122">
        <f>IF(OR(EF$4="",$B21=""),0,SUMIF('DADOS BRUTOS'!$A$3:$A$500,$B21,'DADOS BRUTOS'!BF$3:BF$500)+IF($C21="",0,SUMIF('DADOS BRUTOS'!$A$3:$A$500,$C21,'DADOS BRUTOS'!BF$3:BF$500)))</f>
        <v/>
      </c>
      <c r="EG21" s="122">
        <f>IF(OR(EG$4="",$B21=""),0,SUMIF('DADOS BRUTOS'!$A$3:$A$500,$B21,'DADOS BRUTOS'!BG$3:BG$500)+IF($C21="",0,SUMIF('DADOS BRUTOS'!$A$3:$A$500,$C21,'DADOS BRUTOS'!BG$3:BG$500)))</f>
        <v/>
      </c>
      <c r="EH21" s="122">
        <f>IF(OR(EH$4="",$B21=""),0,SUMIF('DADOS BRUTOS'!$A$3:$A$500,$B21,'DADOS BRUTOS'!BH$3:BH$500)+IF($C21="",0,SUMIF('DADOS BRUTOS'!$A$3:$A$500,$C21,'DADOS BRUTOS'!BH$3:BH$500)))</f>
        <v/>
      </c>
      <c r="EI21" s="122">
        <f>IF(OR(EI$4="",$B21=""),0,SUMIF('DADOS BRUTOS'!$A$3:$A$500,$B21,'DADOS BRUTOS'!BI$3:BI$500)+IF($C21="",0,SUMIF('DADOS BRUTOS'!$A$3:$A$500,$C21,'DADOS BRUTOS'!BI$3:BI$500)))</f>
        <v/>
      </c>
      <c r="EJ21" s="122">
        <f>IF(OR(EJ$4="",$B21=""),0,SUMIF('DADOS BRUTOS'!$A$3:$A$500,$B21,'DADOS BRUTOS'!BJ$3:BJ$500)+IF($C21="",0,SUMIF('DADOS BRUTOS'!$A$3:$A$500,$C21,'DADOS BRUTOS'!BJ$3:BJ$500)))</f>
        <v/>
      </c>
      <c r="EK21" s="122">
        <f>IF(OR(EK$4="",$B21=""),0,SUMIF('DADOS BRUTOS'!$A$3:$A$500,$B21,'DADOS BRUTOS'!BK$3:BK$500)+IF($C21="",0,SUMIF('DADOS BRUTOS'!$A$3:$A$500,$C21,'DADOS BRUTOS'!BK$3:BK$500)))</f>
        <v/>
      </c>
      <c r="EL21" s="122">
        <f>IF(OR(EL$4="",$B21=""),0,SUMIF('DADOS BRUTOS'!$A$3:$A$500,$B21,'DADOS BRUTOS'!BL$3:BL$500)+IF($C21="",0,SUMIF('DADOS BRUTOS'!$A$3:$A$500,$C21,'DADOS BRUTOS'!BL$3:BL$500)))</f>
        <v/>
      </c>
      <c r="EM21" s="122">
        <f>IF(OR(EM$4="",$B21=""),0,SUMIF('DADOS BRUTOS'!$A$3:$A$500,$B21,'DADOS BRUTOS'!BM$3:BM$500)+IF($C21="",0,SUMIF('DADOS BRUTOS'!$A$3:$A$500,$C21,'DADOS BRUTOS'!BM$3:BM$500)))</f>
        <v/>
      </c>
      <c r="EN21" s="122">
        <f>IF(OR(EN$4="",$B21=""),0,SUMIF('DADOS BRUTOS'!$A$3:$A$500,$B21,'DADOS BRUTOS'!BN$3:BN$500)+IF($C21="",0,SUMIF('DADOS BRUTOS'!$A$3:$A$500,$C21,'DADOS BRUTOS'!BN$3:BN$500)))</f>
        <v/>
      </c>
      <c r="EO21" s="122">
        <f>IF(OR(EO$4="",$B21=""),0,SUMIF('DADOS BRUTOS'!$A$3:$A$500,$B21,'DADOS BRUTOS'!BO$3:BO$500)+IF($C21="",0,SUMIF('DADOS BRUTOS'!$A$3:$A$500,$C21,'DADOS BRUTOS'!BO$3:BO$500)))</f>
        <v/>
      </c>
      <c r="EP21" s="122">
        <f>IF(OR(EP$4="",$B21=""),0,SUMIF('DADOS BRUTOS'!$A$3:$A$500,$B21,'DADOS BRUTOS'!BP$3:BP$500)+IF($C21="",0,SUMIF('DADOS BRUTOS'!$A$3:$A$500,$C21,'DADOS BRUTOS'!BP$3:BP$500)))</f>
        <v/>
      </c>
      <c r="EQ21" s="122">
        <f>IF(OR(EQ$4="",$B21=""),0,SUMIF('DADOS BRUTOS'!$A$3:$A$500,$B21,'DADOS BRUTOS'!BQ$3:BQ$500)+IF($C21="",0,SUMIF('DADOS BRUTOS'!$A$3:$A$500,$C21,'DADOS BRUTOS'!BQ$3:BQ$500)))</f>
        <v/>
      </c>
      <c r="ER21" s="122">
        <f>IF(OR(ER$4="",$B21=""),0,SUMIF('DADOS BRUTOS'!$A$3:$A$500,$B21,'DADOS BRUTOS'!BR$3:BR$500)+IF($C21="",0,SUMIF('DADOS BRUTOS'!$A$3:$A$500,$C21,'DADOS BRUTOS'!BR$3:BR$500)))</f>
        <v/>
      </c>
      <c r="ES21" s="122">
        <f>IF(OR(ES$4="",$B21=""),0,SUMIF('DADOS BRUTOS'!$A$3:$A$500,$B21,'DADOS BRUTOS'!BS$3:BS$500)+IF($C21="",0,SUMIF('DADOS BRUTOS'!$A$3:$A$500,$C21,'DADOS BRUTOS'!BS$3:BS$500)))</f>
        <v/>
      </c>
      <c r="ET21" s="122">
        <f>IF(OR(ET$4="",$B21=""),0,SUMIF('DADOS BRUTOS'!$A$3:$A$500,$B21,'DADOS BRUTOS'!BT$3:BT$500)+IF($C21="",0,SUMIF('DADOS BRUTOS'!$A$3:$A$500,$C21,'DADOS BRUTOS'!BT$3:BT$500)))</f>
        <v/>
      </c>
      <c r="EU21" s="122">
        <f>IF(OR(EU$4="",$B21=""),0,SUMIF('DADOS BRUTOS'!$A$3:$A$500,$B21,'DADOS BRUTOS'!BU$3:BU$500)+IF($C21="",0,SUMIF('DADOS BRUTOS'!$A$3:$A$500,$C21,'DADOS BRUTOS'!BU$3:BU$500)))</f>
        <v/>
      </c>
      <c r="EV21" s="122">
        <f>IF(OR(EV$4="",$B21=""),0,SUMIF('DADOS BRUTOS'!$A$3:$A$500,$B21,'DADOS BRUTOS'!BV$3:BV$500)+IF($C21="",0,SUMIF('DADOS BRUTOS'!$A$3:$A$500,$C21,'DADOS BRUTOS'!BV$3:BV$500)))</f>
        <v/>
      </c>
      <c r="EW21" s="122">
        <f>IF(OR(EW$4="",$B21=""),0,SUMIF('DADOS BRUTOS'!$A$3:$A$500,$B21,'DADOS BRUTOS'!BW$3:BW$500)+IF($C21="",0,SUMIF('DADOS BRUTOS'!$A$3:$A$500,$C21,'DADOS BRUTOS'!BW$3:BW$500)))</f>
        <v/>
      </c>
      <c r="EX21" s="122">
        <f>IF(OR(EX$4="",$B21=""),0,SUMIF('DADOS BRUTOS'!$A$3:$A$500,$B21,'DADOS BRUTOS'!BX$3:BX$500)+IF($C21="",0,SUMIF('DADOS BRUTOS'!$A$3:$A$500,$C21,'DADOS BRUTOS'!BX$3:BX$500)))</f>
        <v/>
      </c>
      <c r="EY21" s="122">
        <f>IF(OR(EY$4="",$B21=""),0,SUMIF('DADOS BRUTOS'!$A$3:$A$500,$B21,'DADOS BRUTOS'!BY$3:BY$500)+IF($C21="",0,SUMIF('DADOS BRUTOS'!$A$3:$A$500,$C21,'DADOS BRUTOS'!BY$3:BY$500)))</f>
        <v/>
      </c>
      <c r="EZ21" s="122">
        <f>IF(OR(EZ$4="",$B21=""),0,SUMIF('DADOS BRUTOS'!$A$3:$A$500,$B21,'DADOS BRUTOS'!BZ$3:BZ$500)+IF($C21="",0,SUMIF('DADOS BRUTOS'!$A$3:$A$500,$C21,'DADOS BRUTOS'!BZ$3:BZ$500)))</f>
        <v/>
      </c>
      <c r="FA21" s="122">
        <f>IF(OR(FA$4="",$B21=""),0,SUMIF('DADOS BRUTOS'!$A$3:$A$500,$B21,'DADOS BRUTOS'!CA$3:CA$500)+IF($C21="",0,SUMIF('DADOS BRUTOS'!$A$3:$A$500,$C21,'DADOS BRUTOS'!CA$3:CA$500)))</f>
        <v/>
      </c>
      <c r="FB21" s="122">
        <f>IF(OR(FB$4="",$B21=""),0,SUMIF('DADOS BRUTOS'!$A$3:$A$500,$B21,'DADOS BRUTOS'!CB$3:CB$500)+IF($C21="",0,SUMIF('DADOS BRUTOS'!$A$3:$A$500,$C21,'DADOS BRUTOS'!CB$3:CB$500)))</f>
        <v/>
      </c>
      <c r="FC21" s="122">
        <f>IF(OR(FC$4="",$B21=""),0,SUMIF('DADOS BRUTOS'!$A$3:$A$500,$B21,'DADOS BRUTOS'!CC$3:CC$500)+IF($C21="",0,SUMIF('DADOS BRUTOS'!$A$3:$A$500,$C21,'DADOS BRUTOS'!CC$3:CC$500)))</f>
        <v/>
      </c>
      <c r="FD21" s="122">
        <f>IF(OR(FD$4="",$B21=""),0,SUMIF('DADOS BRUTOS'!$A$3:$A$500,$B21,'DADOS BRUTOS'!CD$3:CD$500)+IF($C21="",0,SUMIF('DADOS BRUTOS'!$A$3:$A$500,$C21,'DADOS BRUTOS'!CD$3:CD$500)))</f>
        <v/>
      </c>
      <c r="FE21" s="122">
        <f>IF(OR(FE$4="",$B21=""),0,SUMIF('DADOS BRUTOS'!$A$3:$A$500,$B21,'DADOS BRUTOS'!CE$3:CE$500)+IF($C21="",0,SUMIF('DADOS BRUTOS'!$A$3:$A$500,$C21,'DADOS BRUTOS'!CE$3:CE$500)))</f>
        <v/>
      </c>
      <c r="FF21" s="122">
        <f>IF(OR(FF$4="",$B21=""),0,SUMIF('DADOS BRUTOS'!$A$3:$A$500,$B21,'DADOS BRUTOS'!CF$3:CF$500)+IF($C21="",0,SUMIF('DADOS BRUTOS'!$A$3:$A$500,$C21,'DADOS BRUTOS'!CF$3:CF$500)))</f>
        <v/>
      </c>
      <c r="FG21" s="122">
        <f>IF(OR(FG$4="",$B21=""),0,SUMIF('DADOS BRUTOS'!$A$3:$A$500,$B21,'DADOS BRUTOS'!CG$3:CG$500)+IF($C21="",0,SUMIF('DADOS BRUTOS'!$A$3:$A$500,$C21,'DADOS BRUTOS'!CG$3:CG$500)))</f>
        <v/>
      </c>
      <c r="FH21" s="122">
        <f>IF(OR(FH$4="",$B21=""),0,SUMIF('DADOS BRUTOS'!$A$3:$A$500,$B21,'DADOS BRUTOS'!CH$3:CH$500)+IF($C21="",0,SUMIF('DADOS BRUTOS'!$A$3:$A$500,$C21,'DADOS BRUTOS'!CH$3:CH$500)))</f>
        <v/>
      </c>
      <c r="FI21" s="122">
        <f>IF(OR(FI$4="",$B21=""),0,SUMIF('DADOS BRUTOS'!$A$3:$A$500,$B21,'DADOS BRUTOS'!CI$3:CI$500)+IF($C21="",0,SUMIF('DADOS BRUTOS'!$A$3:$A$500,$C21,'DADOS BRUTOS'!CI$3:CI$500)))</f>
        <v/>
      </c>
      <c r="FJ21" s="122">
        <f>IF(OR(FJ$4="",$B21=""),0,SUMIF('DADOS BRUTOS'!$A$3:$A$500,$B21,'DADOS BRUTOS'!CJ$3:CJ$500)+IF($C21="",0,SUMIF('DADOS BRUTOS'!$A$3:$A$500,$C21,'DADOS BRUTOS'!CJ$3:CJ$500)))</f>
        <v/>
      </c>
      <c r="FK21" s="122">
        <f>IF(OR(FK$4="",$B21=""),0,SUMIF('DADOS BRUTOS'!$A$3:$A$500,$B21,'DADOS BRUTOS'!CK$3:CK$500)+IF($C21="",0,SUMIF('DADOS BRUTOS'!$A$3:$A$500,$C21,'DADOS BRUTOS'!CK$3:CK$500)))</f>
        <v/>
      </c>
      <c r="FL21" s="122">
        <f>IF(OR(FL$4="",$B21=""),0,SUMIF('DADOS BRUTOS'!$A$3:$A$500,$B21,'DADOS BRUTOS'!CL$3:CL$500)+IF($C21="",0,SUMIF('DADOS BRUTOS'!$A$3:$A$500,$C21,'DADOS BRUTOS'!CL$3:CL$500)))</f>
        <v/>
      </c>
      <c r="FM21" s="122">
        <f>IF(OR(FM$4="",$B21=""),0,SUMIF('DADOS BRUTOS'!$A$3:$A$500,$B21,'DADOS BRUTOS'!CM$3:CM$500)+IF($C21="",0,SUMIF('DADOS BRUTOS'!$A$3:$A$500,$C21,'DADOS BRUTOS'!CM$3:CM$500)))</f>
        <v/>
      </c>
      <c r="FN21" s="122">
        <f>IF(OR(FN$4="",$B21=""),0,SUMIF('DADOS BRUTOS'!$A$3:$A$500,$B21,'DADOS BRUTOS'!CN$3:CN$500)+IF($C21="",0,SUMIF('DADOS BRUTOS'!$A$3:$A$500,$C21,'DADOS BRUTOS'!CN$3:CN$500)))</f>
        <v/>
      </c>
      <c r="FO21" s="122">
        <f>IF(OR(FO$4="",$B21=""),0,SUMIF('DADOS BRUTOS'!$A$3:$A$500,$B21,'DADOS BRUTOS'!CO$3:CO$500)+IF($C21="",0,SUMIF('DADOS BRUTOS'!$A$3:$A$500,$C21,'DADOS BRUTOS'!CO$3:CO$500)))</f>
        <v/>
      </c>
      <c r="FP21" s="122">
        <f>IF(OR(FP$4="",$B21=""),0,SUMIF('DADOS BRUTOS'!$A$3:$A$500,$B21,'DADOS BRUTOS'!CP$3:CP$500)+IF($C21="",0,SUMIF('DADOS BRUTOS'!$A$3:$A$500,$C21,'DADOS BRUTOS'!CP$3:CP$500)))</f>
        <v/>
      </c>
      <c r="FQ21" s="122">
        <f>IF(OR(FQ$4="",$B21=""),0,SUMIF('DADOS BRUTOS'!$A$3:$A$500,$B21,'DADOS BRUTOS'!CQ$3:CQ$500)+IF($C21="",0,SUMIF('DADOS BRUTOS'!$A$3:$A$500,$C21,'DADOS BRUTOS'!CQ$3:CQ$500)))</f>
        <v/>
      </c>
      <c r="FR21" s="122">
        <f>IF(OR(FR$4="",$B21=""),0,SUMIF('DADOS BRUTOS'!$A$3:$A$500,$B21,'DADOS BRUTOS'!CR$3:CR$500)+IF($C21="",0,SUMIF('DADOS BRUTOS'!$A$3:$A$500,$C21,'DADOS BRUTOS'!CR$3:CR$500)))</f>
        <v/>
      </c>
      <c r="FS21" s="122">
        <f>IF(OR(FS$4="",$B21=""),0,SUMIF('DADOS BRUTOS'!$A$3:$A$500,$B21,'DADOS BRUTOS'!CS$3:CS$500)+IF($C21="",0,SUMIF('DADOS BRUTOS'!$A$3:$A$500,$C21,'DADOS BRUTOS'!CS$3:CS$500)))</f>
        <v/>
      </c>
      <c r="FT21" s="122">
        <f>IF(OR(FT$4="",$B21=""),0,SUMIF('DADOS BRUTOS'!$A$3:$A$500,$B21,'DADOS BRUTOS'!CT$3:CT$500)+IF($C21="",0,SUMIF('DADOS BRUTOS'!$A$3:$A$500,$C21,'DADOS BRUTOS'!CT$3:CT$500)))</f>
        <v/>
      </c>
      <c r="FU21" s="122">
        <f>IF(OR(FU$4="",$B21=""),0,SUMIF('DADOS BRUTOS'!$A$3:$A$500,$B21,'DADOS BRUTOS'!CU$3:CU$500)+IF($C21="",0,SUMIF('DADOS BRUTOS'!$A$3:$A$500,$C21,'DADOS BRUTOS'!CU$3:CU$500)))</f>
        <v/>
      </c>
      <c r="FV21" s="122">
        <f>IF(OR(FV$4="",$B21=""),0,SUMIF('DADOS BRUTOS'!$A$3:$A$500,$B21,'DADOS BRUTOS'!CV$3:CV$500)+IF($C21="",0,SUMIF('DADOS BRUTOS'!$A$3:$A$500,$C21,'DADOS BRUTOS'!CV$3:CV$500)))</f>
        <v/>
      </c>
      <c r="FW21" s="122">
        <f>IF(OR(FW$4="",$B21=""),0,SUMIF('DADOS BRUTOS'!$A$3:$A$500,$B21,'DADOS BRUTOS'!CW$3:CW$500)+IF($C21="",0,SUMIF('DADOS BRUTOS'!$A$3:$A$500,$C21,'DADOS BRUTOS'!CW$3:CW$500)))</f>
        <v/>
      </c>
      <c r="FX21" s="122">
        <f>IF(OR(FX$4="",$B21=""),0,SUMIF('DADOS BRUTOS'!$A$3:$A$500,$B21,'DADOS BRUTOS'!CX$3:CX$500)+IF($C21="",0,SUMIF('DADOS BRUTOS'!$A$3:$A$500,$C21,'DADOS BRUTOS'!CX$3:CX$500)))</f>
        <v/>
      </c>
      <c r="FY21" s="122">
        <f>IF(OR(FY$4="",$B21=""),0,SUMIF('DADOS BRUTOS'!$A$3:$A$500,$B21,'DADOS BRUTOS'!CY$3:CY$500)+IF($C21="",0,SUMIF('DADOS BRUTOS'!$A$3:$A$500,$C21,'DADOS BRUTOS'!CY$3:CY$500)))</f>
        <v/>
      </c>
      <c r="FZ21" s="122">
        <f>IF(OR(FZ$4="",$B21=""),0,SUMIF('DADOS BRUTOS'!$A$3:$A$500,$B21,'DADOS BRUTOS'!CZ$3:CZ$500)+IF($C21="",0,SUMIF('DADOS BRUTOS'!$A$3:$A$500,$C21,'DADOS BRUTOS'!CZ$3:CZ$500)))</f>
        <v/>
      </c>
      <c r="GA21" s="122">
        <f>IF(OR(GA$4="",$B21=""),0,SUMIF('DADOS BRUTOS'!$A$3:$A$500,$B21,'DADOS BRUTOS'!DA$3:DA$500)+IF($C21="",0,SUMIF('DADOS BRUTOS'!$A$3:$A$500,$C21,'DADOS BRUTOS'!DA$3:DA$500)))</f>
        <v/>
      </c>
      <c r="GB21" s="122">
        <f>IF(OR(GB$4="",$B21=""),0,SUMIF('DADOS BRUTOS'!$A$3:$A$500,$B21,'DADOS BRUTOS'!DB$3:DB$500)+IF($C21="",0,SUMIF('DADOS BRUTOS'!$A$3:$A$500,$C21,'DADOS BRUTOS'!DB$3:DB$500)))</f>
        <v/>
      </c>
      <c r="GC21" s="122">
        <f>IF(OR(GC$4="",$B21=""),0,SUMIF('DADOS BRUTOS'!$A$3:$A$500,$B21,'DADOS BRUTOS'!DC$3:DC$500)+IF($C21="",0,SUMIF('DADOS BRUTOS'!$A$3:$A$500,$C21,'DADOS BRUTOS'!DC$3:DC$500)))</f>
        <v/>
      </c>
      <c r="GD21" s="122">
        <f>IF(OR(GD$4="",$B21=""),0,SUMIF('DADOS BRUTOS'!$A$3:$A$500,$B21,'DADOS BRUTOS'!DD$3:DD$500)+IF($C21="",0,SUMIF('DADOS BRUTOS'!$A$3:$A$500,$C21,'DADOS BRUTOS'!DD$3:DD$500)))</f>
        <v/>
      </c>
      <c r="GE21" s="122">
        <f>IF(OR(GE$4="",$B21=""),0,SUMIF('DADOS BRUTOS'!$A$3:$A$500,$B21,'DADOS BRUTOS'!DE$3:DE$500)+IF($C21="",0,SUMIF('DADOS BRUTOS'!$A$3:$A$500,$C21,'DADOS BRUTOS'!DE$3:DE$500)))</f>
        <v/>
      </c>
      <c r="GF21" s="122">
        <f>IF(OR(GF$4="",$B21=""),0,SUMIF('DADOS BRUTOS'!$A$3:$A$500,$B21,'DADOS BRUTOS'!DF$3:DF$500)+IF($C21="",0,SUMIF('DADOS BRUTOS'!$A$3:$A$500,$C21,'DADOS BRUTOS'!DF$3:DF$500)))</f>
        <v/>
      </c>
      <c r="GG21" s="122">
        <f>IF(OR(GG$4="",$B21=""),0,SUMIF('DADOS BRUTOS'!$A$3:$A$500,$B21,'DADOS BRUTOS'!DG$3:DG$500)+IF($C21="",0,SUMIF('DADOS BRUTOS'!$A$3:$A$500,$C21,'DADOS BRUTOS'!DG$3:DG$500)))</f>
        <v/>
      </c>
      <c r="GH21" s="122">
        <f>IF(OR(GH$4="",$B21=""),0,SUMIF('DADOS BRUTOS'!$A$3:$A$500,$B21,'DADOS BRUTOS'!DH$3:DH$500)+IF($C21="",0,SUMIF('DADOS BRUTOS'!$A$3:$A$500,$C21,'DADOS BRUTOS'!DH$3:DH$500)))</f>
        <v/>
      </c>
      <c r="GI21" s="122">
        <f>IF(OR(GI$4="",$B21=""),0,SUMIF('DADOS BRUTOS'!$A$3:$A$500,$B21,'DADOS BRUTOS'!DI$3:DI$500)+IF($C21="",0,SUMIF('DADOS BRUTOS'!$A$3:$A$500,$C21,'DADOS BRUTOS'!DI$3:DI$500)))</f>
        <v/>
      </c>
      <c r="GJ21" s="122">
        <f>IF(OR(GJ$4="",$B21=""),0,SUMIF('DADOS BRUTOS'!$A$3:$A$500,$B21,'DADOS BRUTOS'!DJ$3:DJ$500)+IF($C21="",0,SUMIF('DADOS BRUTOS'!$A$3:$A$500,$C21,'DADOS BRUTOS'!DJ$3:DJ$500)))</f>
        <v/>
      </c>
      <c r="GK21" s="122">
        <f>IF(OR(GK$4="",$B21=""),0,SUMIF('DADOS BRUTOS'!$A$3:$A$500,$B21,'DADOS BRUTOS'!DK$3:DK$500)+IF($C21="",0,SUMIF('DADOS BRUTOS'!$A$3:$A$500,$C21,'DADOS BRUTOS'!DK$3:DK$500)))</f>
        <v/>
      </c>
      <c r="GL21" s="122">
        <f>IF(OR(GL$4="",$B21=""),0,SUMIF('DADOS BRUTOS'!$A$3:$A$500,$B21,'DADOS BRUTOS'!DL$3:DL$500)+IF($C21="",0,SUMIF('DADOS BRUTOS'!$A$3:$A$500,$C21,'DADOS BRUTOS'!DL$3:DL$500)))</f>
        <v/>
      </c>
      <c r="GM21" s="122">
        <f>IF(OR(GM$4="",$B21=""),0,SUMIF('DADOS BRUTOS'!$A$3:$A$500,$B21,'DADOS BRUTOS'!DM$3:DM$500)+IF($C21="",0,SUMIF('DADOS BRUTOS'!$A$3:$A$500,$C21,'DADOS BRUTOS'!DM$3:DM$500)))</f>
        <v/>
      </c>
      <c r="GN21" s="122">
        <f>IF(OR(GN$4="",$B21=""),0,SUMIF('DADOS BRUTOS'!$A$3:$A$500,$B21,'DADOS BRUTOS'!DN$3:DN$500)+IF($C21="",0,SUMIF('DADOS BRUTOS'!$A$3:$A$500,$C21,'DADOS BRUTOS'!DN$3:DN$500)))</f>
        <v/>
      </c>
      <c r="GO21" s="122">
        <f>IF(OR(GO$4="",$B21=""),0,SUMIF('DADOS BRUTOS'!$A$3:$A$500,$B21,'DADOS BRUTOS'!DO$3:DO$500)+IF($C21="",0,SUMIF('DADOS BRUTOS'!$A$3:$A$500,$C21,'DADOS BRUTOS'!DO$3:DO$500)))</f>
        <v/>
      </c>
      <c r="GP21" s="122">
        <f>IF(OR(GP$4="",$B21=""),0,SUMIF('DADOS BRUTOS'!$A$3:$A$500,$B21,'DADOS BRUTOS'!DP$3:DP$500)+IF($C21="",0,SUMIF('DADOS BRUTOS'!$A$3:$A$500,$C21,'DADOS BRUTOS'!DP$3:DP$500)))</f>
        <v/>
      </c>
      <c r="GQ21" s="122">
        <f>IF(OR(GQ$4="",$B21=""),0,SUMIF('DADOS BRUTOS'!$A$3:$A$500,$B21,'DADOS BRUTOS'!DQ$3:DQ$500)+IF($C21="",0,SUMIF('DADOS BRUTOS'!$A$3:$A$500,$C21,'DADOS BRUTOS'!DQ$3:DQ$500)))</f>
        <v/>
      </c>
      <c r="GR21" s="122">
        <f>IF(OR(GR$4="",$B21=""),0,SUMIF('DADOS BRUTOS'!$A$3:$A$500,$B21,'DADOS BRUTOS'!DR$3:DR$500)+IF($C21="",0,SUMIF('DADOS BRUTOS'!$A$3:$A$500,$C21,'DADOS BRUTOS'!DR$3:DR$500)))</f>
        <v/>
      </c>
      <c r="GS21" s="122">
        <f>IF(OR(GS$4="",$B21=""),0,SUMIF('DADOS BRUTOS'!$A$3:$A$500,$B21,'DADOS BRUTOS'!DS$3:DS$500)+IF($C21="",0,SUMIF('DADOS BRUTOS'!$A$3:$A$500,$C21,'DADOS BRUTOS'!DS$3:DS$500)))</f>
        <v/>
      </c>
      <c r="GT21" s="122">
        <f>IF(OR(GT$4="",$B21=""),0,SUMIF('DADOS BRUTOS'!$A$3:$A$500,$B21,'DADOS BRUTOS'!DT$3:DT$500)+IF($C21="",0,SUMIF('DADOS BRUTOS'!$A$3:$A$500,$C21,'DADOS BRUTOS'!DT$3:DT$500)))</f>
        <v/>
      </c>
      <c r="GU21" s="122">
        <f>IF(OR(GU$4="",$B21=""),0,SUMIF('DADOS BRUTOS'!$A$3:$A$500,$B21,'DADOS BRUTOS'!DU$3:DU$500)+IF($C21="",0,SUMIF('DADOS BRUTOS'!$A$3:$A$500,$C21,'DADOS BRUTOS'!DU$3:DU$500)))</f>
        <v/>
      </c>
      <c r="GV21" s="122">
        <f>IF(OR(GV$4="",$B21=""),0,SUMIF('DADOS BRUTOS'!$A$3:$A$500,$B21,'DADOS BRUTOS'!DV$3:DV$500)+IF($C21="",0,SUMIF('DADOS BRUTOS'!$A$3:$A$500,$C21,'DADOS BRUTOS'!DV$3:DV$500)))</f>
        <v/>
      </c>
      <c r="GW21" s="122">
        <f>IF(OR(GW$4="",$B21=""),0,SUMIF('DADOS BRUTOS'!$A$3:$A$500,$B21,'DADOS BRUTOS'!DW$3:DW$500)+IF($C21="",0,SUMIF('DADOS BRUTOS'!$A$3:$A$500,$C21,'DADOS BRUTOS'!DW$3:DW$500)))</f>
        <v/>
      </c>
      <c r="GX21" s="122">
        <f>IF(OR(GX$4="",$B21=""),0,SUMIF('DADOS BRUTOS'!$A$3:$A$500,$B21,'DADOS BRUTOS'!DX$3:DX$500)+IF($C21="",0,SUMIF('DADOS BRUTOS'!$A$3:$A$500,$C21,'DADOS BRUTOS'!DX$3:DX$500)))</f>
        <v/>
      </c>
      <c r="GY21" s="122">
        <f>IF(OR(GY$4="",$B21=""),0,SUMIF('DADOS BRUTOS'!$A$3:$A$500,$B21,'DADOS BRUTOS'!DY$3:DY$500)+IF($C21="",0,SUMIF('DADOS BRUTOS'!$A$3:$A$500,$C21,'DADOS BRUTOS'!DY$3:DY$500)))</f>
        <v/>
      </c>
      <c r="GZ21" s="122">
        <f>IF(OR(GZ$4="",$B21=""),0,SUMIF('DADOS BRUTOS'!$A$3:$A$500,$B21,'DADOS BRUTOS'!DZ$3:DZ$500)+IF($C21="",0,SUMIF('DADOS BRUTOS'!$A$3:$A$500,$C21,'DADOS BRUTOS'!DZ$3:DZ$500)))</f>
        <v/>
      </c>
      <c r="HA21" s="122">
        <f>IF(OR(HA$4="",$B21=""),0,SUMIF('DADOS BRUTOS'!$A$3:$A$500,$B21,'DADOS BRUTOS'!EA$3:EA$500)+IF($C21="",0,SUMIF('DADOS BRUTOS'!$A$3:$A$500,$C21,'DADOS BRUTOS'!EA$3:EA$500)))</f>
        <v/>
      </c>
      <c r="HB21" s="122">
        <f>IF(OR(HB$4="",$B21=""),0,SUMIF('DADOS BRUTOS'!$A$3:$A$500,$B21,'DADOS BRUTOS'!EB$3:EB$500)+IF($C21="",0,SUMIF('DADOS BRUTOS'!$A$3:$A$500,$C21,'DADOS BRUTOS'!EB$3:EB$500)))</f>
        <v/>
      </c>
      <c r="HC21" s="122">
        <f>IF(OR(HC$4="",$B21=""),0,SUMIF('DADOS BRUTOS'!$A$3:$A$500,$B21,'DADOS BRUTOS'!EC$3:EC$500)+IF($C21="",0,SUMIF('DADOS BRUTOS'!$A$3:$A$500,$C21,'DADOS BRUTOS'!EC$3:EC$500)))</f>
        <v/>
      </c>
      <c r="HD21" s="122">
        <f>IF(OR(HD$4="",$B21=""),0,SUMIF('DADOS BRUTOS'!$A$3:$A$500,$B21,'DADOS BRUTOS'!ED$3:ED$500)+IF($C21="",0,SUMIF('DADOS BRUTOS'!$A$3:$A$500,$C21,'DADOS BRUTOS'!ED$3:ED$500)))</f>
        <v/>
      </c>
      <c r="HE21" s="122">
        <f>IF(OR(HE$4="",$B21=""),0,SUMIF('DADOS BRUTOS'!$A$3:$A$500,$B21,'DADOS BRUTOS'!EE$3:EE$500)+IF($C21="",0,SUMIF('DADOS BRUTOS'!$A$3:$A$500,$C21,'DADOS BRUTOS'!EE$3:EE$500)))</f>
        <v/>
      </c>
      <c r="HF21" s="122">
        <f>IF(OR(HF$4="",$B21=""),0,SUMIF('DADOS BRUTOS'!$A$3:$A$500,$B21,'DADOS BRUTOS'!EF$3:EF$500)+IF($C21="",0,SUMIF('DADOS BRUTOS'!$A$3:$A$500,$C21,'DADOS BRUTOS'!EF$3:EF$500)))</f>
        <v/>
      </c>
      <c r="HG21" s="122">
        <f>IF(OR(HG$4="",$B21=""),0,SUMIF('DADOS BRUTOS'!$A$3:$A$500,$B21,'DADOS BRUTOS'!EG$3:EG$500)+IF($C21="",0,SUMIF('DADOS BRUTOS'!$A$3:$A$500,$C21,'DADOS BRUTOS'!EG$3:EG$500)))</f>
        <v/>
      </c>
      <c r="HH21" s="122">
        <f>IF(OR(HH$4="",$B21=""),0,SUMIF('DADOS BRUTOS'!$A$3:$A$500,$B21,'DADOS BRUTOS'!EH$3:EH$500)+IF($C21="",0,SUMIF('DADOS BRUTOS'!$A$3:$A$500,$C21,'DADOS BRUTOS'!EH$3:EH$500)))</f>
        <v/>
      </c>
      <c r="HI21" s="122">
        <f>IF(OR(HI$4="",$B21=""),0,SUMIF('DADOS BRUTOS'!$A$3:$A$500,$B21,'DADOS BRUTOS'!EI$3:EI$500)+IF($C21="",0,SUMIF('DADOS BRUTOS'!$A$3:$A$500,$C21,'DADOS BRUTOS'!EI$3:EI$500)))</f>
        <v/>
      </c>
      <c r="HJ21" s="122">
        <f>IF(OR(HJ$4="",$B21=""),0,SUMIF('DADOS BRUTOS'!$A$3:$A$500,$B21,'DADOS BRUTOS'!EJ$3:EJ$500)+IF($C21="",0,SUMIF('DADOS BRUTOS'!$A$3:$A$500,$C21,'DADOS BRUTOS'!EJ$3:EJ$500)))</f>
        <v/>
      </c>
      <c r="HK21" s="122">
        <f>IF(OR(HK$4="",$B21=""),0,SUMIF('DADOS BRUTOS'!$A$3:$A$500,$B21,'DADOS BRUTOS'!EK$3:EK$500)+IF($C21="",0,SUMIF('DADOS BRUTOS'!$A$3:$A$500,$C21,'DADOS BRUTOS'!EK$3:EK$500)))</f>
        <v/>
      </c>
      <c r="HL21" s="122">
        <f>IF(OR(HL$4="",$B21=""),0,SUMIF('DADOS BRUTOS'!$A$3:$A$500,$B21,'DADOS BRUTOS'!EL$3:EL$500)+IF($C21="",0,SUMIF('DADOS BRUTOS'!$A$3:$A$500,$C21,'DADOS BRUTOS'!EL$3:EL$500)))</f>
        <v/>
      </c>
      <c r="HM21" s="122">
        <f>IF(OR(HM$4="",$B21=""),0,SUMIF('DADOS BRUTOS'!$A$3:$A$500,$B21,'DADOS BRUTOS'!EM$3:EM$500)+IF($C21="",0,SUMIF('DADOS BRUTOS'!$A$3:$A$500,$C21,'DADOS BRUTOS'!EM$3:EM$500)))</f>
        <v/>
      </c>
      <c r="HN21" s="122">
        <f>IF(OR(HN$4="",$B21=""),0,SUMIF('DADOS BRUTOS'!$A$3:$A$500,$B21,'DADOS BRUTOS'!EN$3:EN$500)+IF($C21="",0,SUMIF('DADOS BRUTOS'!$A$3:$A$500,$C21,'DADOS BRUTOS'!EN$3:EN$500)))</f>
        <v/>
      </c>
      <c r="HO21" s="122">
        <f>IF(OR(HO$4="",$B21=""),0,SUMIF('DADOS BRUTOS'!$A$3:$A$500,$B21,'DADOS BRUTOS'!EO$3:EO$500)+IF($C21="",0,SUMIF('DADOS BRUTOS'!$A$3:$A$500,$C21,'DADOS BRUTOS'!EO$3:EO$500)))</f>
        <v/>
      </c>
      <c r="HP21" s="122">
        <f>IF(OR(HP$4="",$B21=""),0,SUMIF('DADOS BRUTOS'!$A$3:$A$500,$B21,'DADOS BRUTOS'!EP$3:EP$500)+IF($C21="",0,SUMIF('DADOS BRUTOS'!$A$3:$A$500,$C21,'DADOS BRUTOS'!EP$3:EP$500)))</f>
        <v/>
      </c>
      <c r="HQ21" s="122">
        <f>IF(OR(HQ$4="",$B21=""),0,SUMIF('DADOS BRUTOS'!$A$3:$A$500,$B21,'DADOS BRUTOS'!EQ$3:EQ$500)+IF($C21="",0,SUMIF('DADOS BRUTOS'!$A$3:$A$500,$C21,'DADOS BRUTOS'!EQ$3:EQ$500)))</f>
        <v/>
      </c>
      <c r="HR21" s="122">
        <f>IF(OR(HR$4="",$B21=""),0,SUMIF('DADOS BRUTOS'!$A$3:$A$500,$B21,'DADOS BRUTOS'!ER$3:ER$500)+IF($C21="",0,SUMIF('DADOS BRUTOS'!$A$3:$A$500,$C21,'DADOS BRUTOS'!ER$3:ER$500)))</f>
        <v/>
      </c>
      <c r="HS21" s="122">
        <f>IF(OR(HS$4="",$B21=""),0,SUMIF('DADOS BRUTOS'!$A$3:$A$500,$B21,'DADOS BRUTOS'!ES$3:ES$500)+IF($C21="",0,SUMIF('DADOS BRUTOS'!$A$3:$A$500,$C21,'DADOS BRUTOS'!ES$3:ES$500)))</f>
        <v/>
      </c>
      <c r="HT21" s="122">
        <f>IF(OR(HT$4="",$B21=""),0,SUMIF('DADOS BRUTOS'!$A$3:$A$500,$B21,'DADOS BRUTOS'!ET$3:ET$500)+IF($C21="",0,SUMIF('DADOS BRUTOS'!$A$3:$A$500,$C21,'DADOS BRUTOS'!ET$3:ET$500)))</f>
        <v/>
      </c>
      <c r="HU21" s="122">
        <f>IF(OR(HU$4="",$B21=""),0,SUMIF('DADOS BRUTOS'!$A$3:$A$500,$B21,'DADOS BRUTOS'!EU$3:EU$500)+IF($C21="",0,SUMIF('DADOS BRUTOS'!$A$3:$A$500,$C21,'DADOS BRUTOS'!EU$3:EU$500)))</f>
        <v/>
      </c>
      <c r="HV21" s="122">
        <f>IF(OR(HV$4="",$B21=""),0,SUMIF('DADOS BRUTOS'!$A$3:$A$500,$B21,'DADOS BRUTOS'!EV$3:EV$500)+IF($C21="",0,SUMIF('DADOS BRUTOS'!$A$3:$A$500,$C21,'DADOS BRUTOS'!EV$3:EV$500)))</f>
        <v/>
      </c>
      <c r="HW21" s="122">
        <f>IF(OR(HW$4="",$B21=""),0,SUMIF('DADOS BRUTOS'!$A$3:$A$500,$B21,'DADOS BRUTOS'!EW$3:EW$500)+IF($C21="",0,SUMIF('DADOS BRUTOS'!$A$3:$A$500,$C21,'DADOS BRUTOS'!EW$3:EW$500)))</f>
        <v/>
      </c>
      <c r="HX21" s="122">
        <f>IF(OR(HX$4="",$B21=""),0,SUMIF('DADOS BRUTOS'!$A$3:$A$500,$B21,'DADOS BRUTOS'!EX$3:EX$500)+IF($C21="",0,SUMIF('DADOS BRUTOS'!$A$3:$A$500,$C21,'DADOS BRUTOS'!EX$3:EX$500)))</f>
        <v/>
      </c>
      <c r="HY21" s="122">
        <f>IF(OR(HY$4="",$B21=""),0,SUMIF('DADOS BRUTOS'!$A$3:$A$500,$B21,'DADOS BRUTOS'!EY$3:EY$500)+IF($C21="",0,SUMIF('DADOS BRUTOS'!$A$3:$A$500,$C21,'DADOS BRUTOS'!EY$3:EY$500)))</f>
        <v/>
      </c>
      <c r="HZ21" s="122">
        <f>IF(OR(HZ$4="",$B21=""),0,SUMIF('DADOS BRUTOS'!$A$3:$A$500,$B21,'DADOS BRUTOS'!EZ$3:EZ$500)+IF($C21="",0,SUMIF('DADOS BRUTOS'!$A$3:$A$500,$C21,'DADOS BRUTOS'!EZ$3:EZ$500)))</f>
        <v/>
      </c>
      <c r="IA21" s="122">
        <f>IF(OR(IA$4="",$B21=""),0,SUMIF('DADOS BRUTOS'!$A$3:$A$500,$B21,'DADOS BRUTOS'!FA$3:FA$500)+IF($C21="",0,SUMIF('DADOS BRUTOS'!$A$3:$A$500,$C21,'DADOS BRUTOS'!FA$3:FA$500)))</f>
        <v/>
      </c>
      <c r="IB21" s="122">
        <f>IF(OR(IB$4="",$B21=""),0,SUMIF('DADOS BRUTOS'!$A$3:$A$500,$B21,'DADOS BRUTOS'!FB$3:FB$500)+IF($C21="",0,SUMIF('DADOS BRUTOS'!$A$3:$A$500,$C21,'DADOS BRUTOS'!FB$3:FB$500)))</f>
        <v/>
      </c>
      <c r="IC21" s="122">
        <f>IF(OR(IC$4="",$B21=""),0,SUMIF('DADOS BRUTOS'!$A$3:$A$500,$B21,'DADOS BRUTOS'!FC$3:FC$500)+IF($C21="",0,SUMIF('DADOS BRUTOS'!$A$3:$A$500,$C21,'DADOS BRUTOS'!FC$3:FC$500)))</f>
        <v/>
      </c>
      <c r="ID21" s="122">
        <f>IF(OR(ID$4="",$B21=""),0,SUMIF('DADOS BRUTOS'!$A$3:$A$500,$B21,'DADOS BRUTOS'!FD$3:FD$500)+IF($C21="",0,SUMIF('DADOS BRUTOS'!$A$3:$A$500,$C21,'DADOS BRUTOS'!FD$3:FD$500)))</f>
        <v/>
      </c>
      <c r="IE21" s="122">
        <f>IF(OR(IE$4="",$B21=""),0,SUMIF('DADOS BRUTOS'!$A$3:$A$500,$B21,'DADOS BRUTOS'!FE$3:FE$500)+IF($C21="",0,SUMIF('DADOS BRUTOS'!$A$3:$A$500,$C21,'DADOS BRUTOS'!FE$3:FE$500)))</f>
        <v/>
      </c>
      <c r="IF21" s="122">
        <f>IF(OR(IF$4="",$B21=""),0,SUMIF('DADOS BRUTOS'!$A$3:$A$500,$B21,'DADOS BRUTOS'!FF$3:FF$500)+IF($C21="",0,SUMIF('DADOS BRUTOS'!$A$3:$A$500,$C21,'DADOS BRUTOS'!FF$3:FF$500)))</f>
        <v/>
      </c>
      <c r="IG21" s="122">
        <f>IF(OR(IG$4="",$B21=""),0,SUMIF('DADOS BRUTOS'!$A$3:$A$500,$B21,'DADOS BRUTOS'!FG$3:FG$500)+IF($C21="",0,SUMIF('DADOS BRUTOS'!$A$3:$A$500,$C21,'DADOS BRUTOS'!FG$3:FG$500)))</f>
        <v/>
      </c>
      <c r="IH21" s="122">
        <f>IF(OR(IH$4="",$B21=""),0,SUMIF('DADOS BRUTOS'!$A$3:$A$500,$B21,'DADOS BRUTOS'!FH$3:FH$500)+IF($C21="",0,SUMIF('DADOS BRUTOS'!$A$3:$A$500,$C21,'DADOS BRUTOS'!FH$3:FH$500)))</f>
        <v/>
      </c>
      <c r="II21" s="122">
        <f>IF(OR(II$4="",$B21=""),0,SUMIF('DADOS BRUTOS'!$A$3:$A$500,$B21,'DADOS BRUTOS'!FI$3:FI$500)+IF($C21="",0,SUMIF('DADOS BRUTOS'!$A$3:$A$500,$C21,'DADOS BRUTOS'!FI$3:FI$500)))</f>
        <v/>
      </c>
      <c r="IJ21" s="122">
        <f>IF(OR(IJ$4="",$B21=""),0,SUMIF('DADOS BRUTOS'!$A$3:$A$500,$B21,'DADOS BRUTOS'!FJ$3:FJ$500)+IF($C21="",0,SUMIF('DADOS BRUTOS'!$A$3:$A$500,$C21,'DADOS BRUTOS'!FJ$3:FJ$500)))</f>
        <v/>
      </c>
      <c r="IK21" s="122">
        <f>IF(OR(IK$4="",$B21=""),0,SUMIF('DADOS BRUTOS'!$A$3:$A$500,$B21,'DADOS BRUTOS'!FK$3:FK$500)+IF($C21="",0,SUMIF('DADOS BRUTOS'!$A$3:$A$500,$C21,'DADOS BRUTOS'!FK$3:FK$500)))</f>
        <v/>
      </c>
      <c r="IL21" s="122">
        <f>IF(OR(IL$4="",$B21=""),0,SUMIF('DADOS BRUTOS'!$A$3:$A$500,$B21,'DADOS BRUTOS'!FL$3:FL$500)+IF($C21="",0,SUMIF('DADOS BRUTOS'!$A$3:$A$500,$C21,'DADOS BRUTOS'!FL$3:FL$500)))</f>
        <v/>
      </c>
      <c r="IM21" s="122">
        <f>IF(OR(IM$4="",$B21=""),0,SUMIF('DADOS BRUTOS'!$A$3:$A$500,$B21,'DADOS BRUTOS'!FM$3:FM$500)+IF($C21="",0,SUMIF('DADOS BRUTOS'!$A$3:$A$500,$C21,'DADOS BRUTOS'!FM$3:FM$500)))</f>
        <v/>
      </c>
      <c r="IN21" s="122">
        <f>IF(OR(IN$4="",$B21=""),0,SUMIF('DADOS BRUTOS'!$A$3:$A$500,$B21,'DADOS BRUTOS'!FN$3:FN$500)+IF($C21="",0,SUMIF('DADOS BRUTOS'!$A$3:$A$500,$C21,'DADOS BRUTOS'!FN$3:FN$500)))</f>
        <v/>
      </c>
      <c r="IO21" s="122">
        <f>IF(OR(IO$4="",$B21=""),0,SUMIF('DADOS BRUTOS'!$A$3:$A$500,$B21,'DADOS BRUTOS'!FO$3:FO$500)+IF($C21="",0,SUMIF('DADOS BRUTOS'!$A$3:$A$500,$C21,'DADOS BRUTOS'!FO$3:FO$500)))</f>
        <v/>
      </c>
      <c r="IP21" s="122">
        <f>IF(OR(IP$4="",$B21=""),0,SUMIF('DADOS BRUTOS'!$A$3:$A$500,$B21,'DADOS BRUTOS'!FP$3:FP$500)+IF($C21="",0,SUMIF('DADOS BRUTOS'!$A$3:$A$500,$C21,'DADOS BRUTOS'!FP$3:FP$500)))</f>
        <v/>
      </c>
      <c r="IQ21" s="122">
        <f>IF(OR(IQ$4="",$B21=""),0,SUMIF('DADOS BRUTOS'!$A$3:$A$500,$B21,'DADOS BRUTOS'!FQ$3:FQ$500)+IF($C21="",0,SUMIF('DADOS BRUTOS'!$A$3:$A$500,$C21,'DADOS BRUTOS'!FQ$3:FQ$500)))</f>
        <v/>
      </c>
      <c r="IR21" s="122">
        <f>IF(OR(IR$4="",$B21=""),0,SUMIF('DADOS BRUTOS'!$A$3:$A$500,$B21,'DADOS BRUTOS'!FR$3:FR$500)+IF($C21="",0,SUMIF('DADOS BRUTOS'!$A$3:$A$500,$C21,'DADOS BRUTOS'!FR$3:FR$500)))</f>
        <v/>
      </c>
      <c r="IS21" s="122">
        <f>IF(OR(IS$4="",$B21=""),0,SUMIF('DADOS BRUTOS'!$A$3:$A$500,$B21,'DADOS BRUTOS'!FS$3:FS$500)+IF($C21="",0,SUMIF('DADOS BRUTOS'!$A$3:$A$500,$C21,'DADOS BRUTOS'!FS$3:FS$500)))</f>
        <v/>
      </c>
      <c r="IT21" s="122">
        <f>IF(OR(IT$4="",$B21=""),0,SUMIF('DADOS BRUTOS'!$A$3:$A$500,$B21,'DADOS BRUTOS'!FT$3:FT$500)+IF($C21="",0,SUMIF('DADOS BRUTOS'!$A$3:$A$500,$C21,'DADOS BRUTOS'!FT$3:FT$500)))</f>
        <v/>
      </c>
      <c r="IU21" s="122">
        <f>IF(OR(IU$4="",$B21=""),0,SUMIF('DADOS BRUTOS'!$A$3:$A$500,$B21,'DADOS BRUTOS'!FU$3:FU$500)+IF($C21="",0,SUMIF('DADOS BRUTOS'!$A$3:$A$500,$C21,'DADOS BRUTOS'!FU$3:FU$500)))</f>
        <v/>
      </c>
      <c r="IV21" s="122">
        <f>IF(OR(IV$4="",$B21=""),0,SUMIF('DADOS BRUTOS'!$A$3:$A$500,$B21,'DADOS BRUTOS'!FV$3:FV$500)+IF($C21="",0,SUMIF('DADOS BRUTOS'!$A$3:$A$500,$C21,'DADOS BRUTOS'!FV$3:FV$500)))</f>
        <v/>
      </c>
      <c r="IW21" s="122">
        <f>IF(OR(IW$4="",$B21=""),0,SUMIF('DADOS BRUTOS'!$A$3:$A$500,$B21,'DADOS BRUTOS'!FW$3:FW$500)+IF($C21="",0,SUMIF('DADOS BRUTOS'!$A$3:$A$500,$C21,'DADOS BRUTOS'!FW$3:FW$500)))</f>
        <v/>
      </c>
      <c r="IX21" s="122">
        <f>IF(OR(IX$4="",$B21=""),0,SUMIF('DADOS BRUTOS'!$A$3:$A$500,$B21,'DADOS BRUTOS'!FX$3:FX$500)+IF($C21="",0,SUMIF('DADOS BRUTOS'!$A$3:$A$500,$C21,'DADOS BRUTOS'!FX$3:FX$500)))</f>
        <v/>
      </c>
      <c r="IY21" s="122">
        <f>IF(OR(IY$4="",$B21=""),0,SUMIF('DADOS BRUTOS'!$A$3:$A$500,$B21,'DADOS BRUTOS'!FY$3:FY$500)+IF($C21="",0,SUMIF('DADOS BRUTOS'!$A$3:$A$500,$C21,'DADOS BRUTOS'!FY$3:FY$500)))</f>
        <v/>
      </c>
      <c r="IZ21" s="122">
        <f>IF(OR(IZ$4="",$B21=""),0,SUMIF('DADOS BRUTOS'!$A$3:$A$500,$B21,'DADOS BRUTOS'!FZ$3:FZ$500)+IF($C21="",0,SUMIF('DADOS BRUTOS'!$A$3:$A$500,$C21,'DADOS BRUTOS'!FZ$3:FZ$500)))</f>
        <v/>
      </c>
      <c r="JA21" s="122">
        <f>IF(OR(JA$4="",$B21=""),0,SUMIF('DADOS BRUTOS'!$A$3:$A$500,$B21,'DADOS BRUTOS'!GA$3:GA$500)+IF($C21="",0,SUMIF('DADOS BRUTOS'!$A$3:$A$500,$C21,'DADOS BRUTOS'!GA$3:GA$500)))</f>
        <v/>
      </c>
      <c r="JB21" s="122">
        <f>IF(OR(JB$4="",$B21=""),0,SUMIF('DADOS BRUTOS'!$A$3:$A$500,$B21,'DADOS BRUTOS'!GB$3:GB$500)+IF($C21="",0,SUMIF('DADOS BRUTOS'!$A$3:$A$500,$C21,'DADOS BRUTOS'!GB$3:GB$500)))</f>
        <v/>
      </c>
      <c r="JC21" s="122">
        <f>IF(OR(JC$4="",$B21=""),0,SUMIF('DADOS BRUTOS'!$A$3:$A$500,$B21,'DADOS BRUTOS'!GC$3:GC$500)+IF($C21="",0,SUMIF('DADOS BRUTOS'!$A$3:$A$500,$C21,'DADOS BRUTOS'!GC$3:GC$500)))</f>
        <v/>
      </c>
      <c r="JD21" s="122">
        <f>IF(OR(JD$4="",$B21=""),0,SUMIF('DADOS BRUTOS'!$A$3:$A$500,$B21,'DADOS BRUTOS'!GD$3:GD$500)+IF($C21="",0,SUMIF('DADOS BRUTOS'!$A$3:$A$500,$C21,'DADOS BRUTOS'!GD$3:GD$500)))</f>
        <v/>
      </c>
      <c r="JE21" s="122">
        <f>IF(OR(JE$4="",$B21=""),0,SUMIF('DADOS BRUTOS'!$A$3:$A$500,$B21,'DADOS BRUTOS'!GE$3:GE$500)+IF($C21="",0,SUMIF('DADOS BRUTOS'!$A$3:$A$500,$C21,'DADOS BRUTOS'!GE$3:GE$500)))</f>
        <v/>
      </c>
      <c r="JF21" s="122">
        <f>IF(OR(JF$4="",$B21=""),0,SUMIF('DADOS BRUTOS'!$A$3:$A$500,$B21,'DADOS BRUTOS'!GF$3:GF$500)+IF($C21="",0,SUMIF('DADOS BRUTOS'!$A$3:$A$500,$C21,'DADOS BRUTOS'!GF$3:GF$500)))</f>
        <v/>
      </c>
      <c r="JG21" s="122">
        <f>IF(OR(JG$4="",$B21=""),0,SUMIF('DADOS BRUTOS'!$A$3:$A$500,$B21,'DADOS BRUTOS'!GG$3:GG$500)+IF($C21="",0,SUMIF('DADOS BRUTOS'!$A$3:$A$500,$C21,'DADOS BRUTOS'!GG$3:GG$500)))</f>
        <v/>
      </c>
      <c r="JH21" s="122">
        <f>IF(OR(JH$4="",$B21=""),0,SUMIF('DADOS BRUTOS'!$A$3:$A$500,$B21,'DADOS BRUTOS'!GH$3:GH$500)+IF($C21="",0,SUMIF('DADOS BRUTOS'!$A$3:$A$500,$C21,'DADOS BRUTOS'!GH$3:GH$500)))</f>
        <v/>
      </c>
      <c r="JI21" s="122">
        <f>IF(OR(JI$4="",$B21=""),0,SUMIF('DADOS BRUTOS'!$A$3:$A$500,$B21,'DADOS BRUTOS'!GI$3:GI$500)+IF($C21="",0,SUMIF('DADOS BRUTOS'!$A$3:$A$500,$C21,'DADOS BRUTOS'!GI$3:GI$500)))</f>
        <v/>
      </c>
      <c r="JJ21" s="122">
        <f>IF(OR(JJ$4="",$B21=""),0,SUMIF('DADOS BRUTOS'!$A$3:$A$500,$B21,'DADOS BRUTOS'!GJ$3:GJ$500)+IF($C21="",0,SUMIF('DADOS BRUTOS'!$A$3:$A$500,$C21,'DADOS BRUTOS'!GJ$3:GJ$500)))</f>
        <v/>
      </c>
      <c r="JK21" s="122">
        <f>IF(OR(JK$4="",$B21=""),0,SUMIF('DADOS BRUTOS'!$A$3:$A$500,$B21,'DADOS BRUTOS'!GK$3:GK$500)+IF($C21="",0,SUMIF('DADOS BRUTOS'!$A$3:$A$500,$C21,'DADOS BRUTOS'!GK$3:GK$500)))</f>
        <v/>
      </c>
      <c r="JL21" s="122">
        <f>IF(OR(JL$4="",$B21=""),0,SUMIF('DADOS BRUTOS'!$A$3:$A$500,$B21,'DADOS BRUTOS'!GL$3:GL$500)+IF($C21="",0,SUMIF('DADOS BRUTOS'!$A$3:$A$500,$C21,'DADOS BRUTOS'!GL$3:GL$500)))</f>
        <v/>
      </c>
      <c r="JM21" s="122">
        <f>IF(OR(JM$4="",$B21=""),0,SUMIF('DADOS BRUTOS'!$A$3:$A$500,$B21,'DADOS BRUTOS'!GM$3:GM$500)+IF($C21="",0,SUMIF('DADOS BRUTOS'!$A$3:$A$500,$C21,'DADOS BRUTOS'!GM$3:GM$500)))</f>
        <v/>
      </c>
      <c r="JN21" s="122">
        <f>IF(OR(JN$4="",$B21=""),0,SUMIF('DADOS BRUTOS'!$A$3:$A$500,$B21,'DADOS BRUTOS'!GN$3:GN$500)+IF($C21="",0,SUMIF('DADOS BRUTOS'!$A$3:$A$500,$C21,'DADOS BRUTOS'!GN$3:GN$500)))</f>
        <v/>
      </c>
      <c r="JO21" s="122">
        <f>IF(OR(JO$4="",$B21=""),0,SUMIF('DADOS BRUTOS'!$A$3:$A$500,$B21,'DADOS BRUTOS'!GO$3:GO$500)+IF($C21="",0,SUMIF('DADOS BRUTOS'!$A$3:$A$500,$C21,'DADOS BRUTOS'!GO$3:GO$500)))</f>
        <v/>
      </c>
      <c r="JP21" s="122">
        <f>IF(OR(JP$4="",$B21=""),0,SUMIF('DADOS BRUTOS'!$A$3:$A$500,$B21,'DADOS BRUTOS'!GP$3:GP$500)+IF($C21="",0,SUMIF('DADOS BRUTOS'!$A$3:$A$500,$C21,'DADOS BRUTOS'!GP$3:GP$500)))</f>
        <v/>
      </c>
      <c r="JQ21" s="122">
        <f>IF(OR(JQ$4="",$B21=""),0,SUMIF('DADOS BRUTOS'!$A$3:$A$500,$B21,'DADOS BRUTOS'!GQ$3:GQ$500)+IF($C21="",0,SUMIF('DADOS BRUTOS'!$A$3:$A$500,$C21,'DADOS BRUTOS'!GQ$3:GQ$500)))</f>
        <v/>
      </c>
      <c r="JR21" s="122">
        <f>IF(OR(JR$4="",$B21=""),0,SUMIF('DADOS BRUTOS'!$A$3:$A$500,$B21,'DADOS BRUTOS'!GR$3:GR$500)+IF($C21="",0,SUMIF('DADOS BRUTOS'!$A$3:$A$500,$C21,'DADOS BRUTOS'!GR$3:GR$500)))</f>
        <v/>
      </c>
      <c r="JS21" s="122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2">
        <f>IF(OR(CB$4="",$B22=""),0,SUMIF('DADOS BRUTOS'!$A$3:$A$500,$B22,'DADOS BRUTOS'!B$3:B$500)+IF($C22="",0,SUMIF('DADOS BRUTOS'!$A$3:$A$500,$C22,'DADOS BRUTOS'!B$3:B$500)))</f>
        <v/>
      </c>
      <c r="CC22" s="122">
        <f>IF(OR(CC$4="",$B22=""),0,SUMIF('DADOS BRUTOS'!$A$3:$A$500,$B22,'DADOS BRUTOS'!C$3:C$500)+IF($C22="",0,SUMIF('DADOS BRUTOS'!$A$3:$A$500,$C22,'DADOS BRUTOS'!C$3:C$500)))</f>
        <v/>
      </c>
      <c r="CD22" s="122">
        <f>IF(OR(CD$4="",$B22=""),0,SUMIF('DADOS BRUTOS'!$A$3:$A$500,$B22,'DADOS BRUTOS'!D$3:D$500)+IF($C22="",0,SUMIF('DADOS BRUTOS'!$A$3:$A$500,$C22,'DADOS BRUTOS'!D$3:D$500)))</f>
        <v/>
      </c>
      <c r="CE22" s="122">
        <f>IF(OR(CE$4="",$B22=""),0,SUMIF('DADOS BRUTOS'!$A$3:$A$500,$B22,'DADOS BRUTOS'!E$3:E$500)+IF($C22="",0,SUMIF('DADOS BRUTOS'!$A$3:$A$500,$C22,'DADOS BRUTOS'!E$3:E$500)))</f>
        <v/>
      </c>
      <c r="CF22" s="122">
        <f>IF(OR(CF$4="",$B22=""),0,SUMIF('DADOS BRUTOS'!$A$3:$A$500,$B22,'DADOS BRUTOS'!F$3:F$500)+IF($C22="",0,SUMIF('DADOS BRUTOS'!$A$3:$A$500,$C22,'DADOS BRUTOS'!F$3:F$500)))</f>
        <v/>
      </c>
      <c r="CG22" s="122">
        <f>IF(OR(CG$4="",$B22=""),0,SUMIF('DADOS BRUTOS'!$A$3:$A$500,$B22,'DADOS BRUTOS'!G$3:G$500)+IF($C22="",0,SUMIF('DADOS BRUTOS'!$A$3:$A$500,$C22,'DADOS BRUTOS'!G$3:G$500)))</f>
        <v/>
      </c>
      <c r="CH22" s="122">
        <f>IF(OR(CH$4="",$B22=""),0,SUMIF('DADOS BRUTOS'!$A$3:$A$500,$B22,'DADOS BRUTOS'!H$3:H$500)+IF($C22="",0,SUMIF('DADOS BRUTOS'!$A$3:$A$500,$C22,'DADOS BRUTOS'!H$3:H$500)))</f>
        <v/>
      </c>
      <c r="CI22" s="122">
        <f>IF(OR(CI$4="",$B22=""),0,SUMIF('DADOS BRUTOS'!$A$3:$A$500,$B22,'DADOS BRUTOS'!I$3:I$500)+IF($C22="",0,SUMIF('DADOS BRUTOS'!$A$3:$A$500,$C22,'DADOS BRUTOS'!I$3:I$500)))</f>
        <v/>
      </c>
      <c r="CJ22" s="122">
        <f>IF(OR(CJ$4="",$B22=""),0,SUMIF('DADOS BRUTOS'!$A$3:$A$500,$B22,'DADOS BRUTOS'!J$3:J$500)+IF($C22="",0,SUMIF('DADOS BRUTOS'!$A$3:$A$500,$C22,'DADOS BRUTOS'!J$3:J$500)))</f>
        <v/>
      </c>
      <c r="CK22" s="122">
        <f>IF(OR(CK$4="",$B22=""),0,SUMIF('DADOS BRUTOS'!$A$3:$A$500,$B22,'DADOS BRUTOS'!K$3:K$500)+IF($C22="",0,SUMIF('DADOS BRUTOS'!$A$3:$A$500,$C22,'DADOS BRUTOS'!K$3:K$500)))</f>
        <v/>
      </c>
      <c r="CL22" s="122">
        <f>IF(OR(CL$4="",$B22=""),0,SUMIF('DADOS BRUTOS'!$A$3:$A$500,$B22,'DADOS BRUTOS'!L$3:L$500)+IF($C22="",0,SUMIF('DADOS BRUTOS'!$A$3:$A$500,$C22,'DADOS BRUTOS'!L$3:L$500)))</f>
        <v/>
      </c>
      <c r="CM22" s="122">
        <f>IF(OR(CM$4="",$B22=""),0,SUMIF('DADOS BRUTOS'!$A$3:$A$500,$B22,'DADOS BRUTOS'!M$3:M$500)+IF($C22="",0,SUMIF('DADOS BRUTOS'!$A$3:$A$500,$C22,'DADOS BRUTOS'!M$3:M$500)))</f>
        <v/>
      </c>
      <c r="CN22" s="122">
        <f>IF(OR(CN$4="",$B22=""),0,SUMIF('DADOS BRUTOS'!$A$3:$A$500,$B22,'DADOS BRUTOS'!N$3:N$500)+IF($C22="",0,SUMIF('DADOS BRUTOS'!$A$3:$A$500,$C22,'DADOS BRUTOS'!N$3:N$500)))</f>
        <v/>
      </c>
      <c r="CO22" s="122">
        <f>IF(OR(CO$4="",$B22=""),0,SUMIF('DADOS BRUTOS'!$A$3:$A$500,$B22,'DADOS BRUTOS'!O$3:O$500)+IF($C22="",0,SUMIF('DADOS BRUTOS'!$A$3:$A$500,$C22,'DADOS BRUTOS'!O$3:O$500)))</f>
        <v/>
      </c>
      <c r="CP22" s="122">
        <f>IF(OR(CP$4="",$B22=""),0,SUMIF('DADOS BRUTOS'!$A$3:$A$500,$B22,'DADOS BRUTOS'!P$3:P$500)+IF($C22="",0,SUMIF('DADOS BRUTOS'!$A$3:$A$500,$C22,'DADOS BRUTOS'!P$3:P$500)))</f>
        <v/>
      </c>
      <c r="CQ22" s="122">
        <f>IF(OR(CQ$4="",$B22=""),0,SUMIF('DADOS BRUTOS'!$A$3:$A$500,$B22,'DADOS BRUTOS'!Q$3:Q$500)+IF($C22="",0,SUMIF('DADOS BRUTOS'!$A$3:$A$500,$C22,'DADOS BRUTOS'!Q$3:Q$500)))</f>
        <v/>
      </c>
      <c r="CR22" s="122">
        <f>IF(OR(CR$4="",$B22=""),0,SUMIF('DADOS BRUTOS'!$A$3:$A$500,$B22,'DADOS BRUTOS'!R$3:R$500)+IF($C22="",0,SUMIF('DADOS BRUTOS'!$A$3:$A$500,$C22,'DADOS BRUTOS'!R$3:R$500)))</f>
        <v/>
      </c>
      <c r="CS22" s="122">
        <f>IF(OR(CS$4="",$B22=""),0,SUMIF('DADOS BRUTOS'!$A$3:$A$500,$B22,'DADOS BRUTOS'!S$3:S$500)+IF($C22="",0,SUMIF('DADOS BRUTOS'!$A$3:$A$500,$C22,'DADOS BRUTOS'!S$3:S$500)))</f>
        <v/>
      </c>
      <c r="CT22" s="122">
        <f>IF(OR(CT$4="",$B22=""),0,SUMIF('DADOS BRUTOS'!$A$3:$A$500,$B22,'DADOS BRUTOS'!T$3:T$500)+IF($C22="",0,SUMIF('DADOS BRUTOS'!$A$3:$A$500,$C22,'DADOS BRUTOS'!T$3:T$500)))</f>
        <v/>
      </c>
      <c r="CU22" s="122">
        <f>IF(OR(CU$4="",$B22=""),0,SUMIF('DADOS BRUTOS'!$A$3:$A$500,$B22,'DADOS BRUTOS'!U$3:U$500)+IF($C22="",0,SUMIF('DADOS BRUTOS'!$A$3:$A$500,$C22,'DADOS BRUTOS'!U$3:U$500)))</f>
        <v/>
      </c>
      <c r="CV22" s="122">
        <f>IF(OR(CV$4="",$B22=""),0,SUMIF('DADOS BRUTOS'!$A$3:$A$500,$B22,'DADOS BRUTOS'!V$3:V$500)+IF($C22="",0,SUMIF('DADOS BRUTOS'!$A$3:$A$500,$C22,'DADOS BRUTOS'!V$3:V$500)))</f>
        <v/>
      </c>
      <c r="CW22" s="122">
        <f>IF(OR(CW$4="",$B22=""),0,SUMIF('DADOS BRUTOS'!$A$3:$A$500,$B22,'DADOS BRUTOS'!W$3:W$500)+IF($C22="",0,SUMIF('DADOS BRUTOS'!$A$3:$A$500,$C22,'DADOS BRUTOS'!W$3:W$500)))</f>
        <v/>
      </c>
      <c r="CX22" s="122">
        <f>IF(OR(CX$4="",$B22=""),0,SUMIF('DADOS BRUTOS'!$A$3:$A$500,$B22,'DADOS BRUTOS'!X$3:X$500)+IF($C22="",0,SUMIF('DADOS BRUTOS'!$A$3:$A$500,$C22,'DADOS BRUTOS'!X$3:X$500)))</f>
        <v/>
      </c>
      <c r="CY22" s="122">
        <f>IF(OR(CY$4="",$B22=""),0,SUMIF('DADOS BRUTOS'!$A$3:$A$500,$B22,'DADOS BRUTOS'!Y$3:Y$500)+IF($C22="",0,SUMIF('DADOS BRUTOS'!$A$3:$A$500,$C22,'DADOS BRUTOS'!Y$3:Y$500)))</f>
        <v/>
      </c>
      <c r="CZ22" s="122">
        <f>IF(OR(CZ$4="",$B22=""),0,SUMIF('DADOS BRUTOS'!$A$3:$A$500,$B22,'DADOS BRUTOS'!Z$3:Z$500)+IF($C22="",0,SUMIF('DADOS BRUTOS'!$A$3:$A$500,$C22,'DADOS BRUTOS'!Z$3:Z$500)))</f>
        <v/>
      </c>
      <c r="DA22" s="122">
        <f>IF(OR(DA$4="",$B22=""),0,SUMIF('DADOS BRUTOS'!$A$3:$A$500,$B22,'DADOS BRUTOS'!AA$3:AA$500)+IF($C22="",0,SUMIF('DADOS BRUTOS'!$A$3:$A$500,$C22,'DADOS BRUTOS'!AA$3:AA$500)))</f>
        <v/>
      </c>
      <c r="DB22" s="122">
        <f>IF(OR(DB$4="",$B22=""),0,SUMIF('DADOS BRUTOS'!$A$3:$A$500,$B22,'DADOS BRUTOS'!AB$3:AB$500)+IF($C22="",0,SUMIF('DADOS BRUTOS'!$A$3:$A$500,$C22,'DADOS BRUTOS'!AB$3:AB$500)))</f>
        <v/>
      </c>
      <c r="DC22" s="122">
        <f>IF(OR(DC$4="",$B22=""),0,SUMIF('DADOS BRUTOS'!$A$3:$A$500,$B22,'DADOS BRUTOS'!AC$3:AC$500)+IF($C22="",0,SUMIF('DADOS BRUTOS'!$A$3:$A$500,$C22,'DADOS BRUTOS'!AC$3:AC$500)))</f>
        <v/>
      </c>
      <c r="DD22" s="122">
        <f>IF(OR(DD$4="",$B22=""),0,SUMIF('DADOS BRUTOS'!$A$3:$A$500,$B22,'DADOS BRUTOS'!AD$3:AD$500)+IF($C22="",0,SUMIF('DADOS BRUTOS'!$A$3:$A$500,$C22,'DADOS BRUTOS'!AD$3:AD$500)))</f>
        <v/>
      </c>
      <c r="DE22" s="122">
        <f>IF(OR(DE$4="",$B22=""),0,SUMIF('DADOS BRUTOS'!$A$3:$A$500,$B22,'DADOS BRUTOS'!AE$3:AE$500)+IF($C22="",0,SUMIF('DADOS BRUTOS'!$A$3:$A$500,$C22,'DADOS BRUTOS'!AE$3:AE$500)))</f>
        <v/>
      </c>
      <c r="DF22" s="122">
        <f>IF(OR(DF$4="",$B22=""),0,SUMIF('DADOS BRUTOS'!$A$3:$A$500,$B22,'DADOS BRUTOS'!AF$3:AF$500)+IF($C22="",0,SUMIF('DADOS BRUTOS'!$A$3:$A$500,$C22,'DADOS BRUTOS'!AF$3:AF$500)))</f>
        <v/>
      </c>
      <c r="DG22" s="122">
        <f>IF(OR(DG$4="",$B22=""),0,SUMIF('DADOS BRUTOS'!$A$3:$A$500,$B22,'DADOS BRUTOS'!AG$3:AG$500)+IF($C22="",0,SUMIF('DADOS BRUTOS'!$A$3:$A$500,$C22,'DADOS BRUTOS'!AG$3:AG$500)))</f>
        <v/>
      </c>
      <c r="DH22" s="122">
        <f>IF(OR(DH$4="",$B22=""),0,SUMIF('DADOS BRUTOS'!$A$3:$A$500,$B22,'DADOS BRUTOS'!AH$3:AH$500)+IF($C22="",0,SUMIF('DADOS BRUTOS'!$A$3:$A$500,$C22,'DADOS BRUTOS'!AH$3:AH$500)))</f>
        <v/>
      </c>
      <c r="DI22" s="122">
        <f>IF(OR(DI$4="",$B22=""),0,SUMIF('DADOS BRUTOS'!$A$3:$A$500,$B22,'DADOS BRUTOS'!AI$3:AI$500)+IF($C22="",0,SUMIF('DADOS BRUTOS'!$A$3:$A$500,$C22,'DADOS BRUTOS'!AI$3:AI$500)))</f>
        <v/>
      </c>
      <c r="DJ22" s="122">
        <f>IF(OR(DJ$4="",$B22=""),0,SUMIF('DADOS BRUTOS'!$A$3:$A$500,$B22,'DADOS BRUTOS'!AJ$3:AJ$500)+IF($C22="",0,SUMIF('DADOS BRUTOS'!$A$3:$A$500,$C22,'DADOS BRUTOS'!AJ$3:AJ$500)))</f>
        <v/>
      </c>
      <c r="DK22" s="122">
        <f>IF(OR(DK$4="",$B22=""),0,SUMIF('DADOS BRUTOS'!$A$3:$A$500,$B22,'DADOS BRUTOS'!AK$3:AK$500)+IF($C22="",0,SUMIF('DADOS BRUTOS'!$A$3:$A$500,$C22,'DADOS BRUTOS'!AK$3:AK$500)))</f>
        <v/>
      </c>
      <c r="DL22" s="122">
        <f>IF(OR(DL$4="",$B22=""),0,SUMIF('DADOS BRUTOS'!$A$3:$A$500,$B22,'DADOS BRUTOS'!AL$3:AL$500)+IF($C22="",0,SUMIF('DADOS BRUTOS'!$A$3:$A$500,$C22,'DADOS BRUTOS'!AL$3:AL$500)))</f>
        <v/>
      </c>
      <c r="DM22" s="122">
        <f>IF(OR(DM$4="",$B22=""),0,SUMIF('DADOS BRUTOS'!$A$3:$A$500,$B22,'DADOS BRUTOS'!AM$3:AM$500)+IF($C22="",0,SUMIF('DADOS BRUTOS'!$A$3:$A$500,$C22,'DADOS BRUTOS'!AM$3:AM$500)))</f>
        <v/>
      </c>
      <c r="DN22" s="122">
        <f>IF(OR(DN$4="",$B22=""),0,SUMIF('DADOS BRUTOS'!$A$3:$A$500,$B22,'DADOS BRUTOS'!AN$3:AN$500)+IF($C22="",0,SUMIF('DADOS BRUTOS'!$A$3:$A$500,$C22,'DADOS BRUTOS'!AN$3:AN$500)))</f>
        <v/>
      </c>
      <c r="DO22" s="122">
        <f>IF(OR(DO$4="",$B22=""),0,SUMIF('DADOS BRUTOS'!$A$3:$A$500,$B22,'DADOS BRUTOS'!AO$3:AO$500)+IF($C22="",0,SUMIF('DADOS BRUTOS'!$A$3:$A$500,$C22,'DADOS BRUTOS'!AO$3:AO$500)))</f>
        <v/>
      </c>
      <c r="DP22" s="122">
        <f>IF(OR(DP$4="",$B22=""),0,SUMIF('DADOS BRUTOS'!$A$3:$A$500,$B22,'DADOS BRUTOS'!AP$3:AP$500)+IF($C22="",0,SUMIF('DADOS BRUTOS'!$A$3:$A$500,$C22,'DADOS BRUTOS'!AP$3:AP$500)))</f>
        <v/>
      </c>
      <c r="DQ22" s="122">
        <f>IF(OR(DQ$4="",$B22=""),0,SUMIF('DADOS BRUTOS'!$A$3:$A$500,$B22,'DADOS BRUTOS'!AQ$3:AQ$500)+IF($C22="",0,SUMIF('DADOS BRUTOS'!$A$3:$A$500,$C22,'DADOS BRUTOS'!AQ$3:AQ$500)))</f>
        <v/>
      </c>
      <c r="DR22" s="122">
        <f>IF(OR(DR$4="",$B22=""),0,SUMIF('DADOS BRUTOS'!$A$3:$A$500,$B22,'DADOS BRUTOS'!AR$3:AR$500)+IF($C22="",0,SUMIF('DADOS BRUTOS'!$A$3:$A$500,$C22,'DADOS BRUTOS'!AR$3:AR$500)))</f>
        <v/>
      </c>
      <c r="DS22" s="122">
        <f>IF(OR(DS$4="",$B22=""),0,SUMIF('DADOS BRUTOS'!$A$3:$A$500,$B22,'DADOS BRUTOS'!AS$3:AS$500)+IF($C22="",0,SUMIF('DADOS BRUTOS'!$A$3:$A$500,$C22,'DADOS BRUTOS'!AS$3:AS$500)))</f>
        <v/>
      </c>
      <c r="DT22" s="122">
        <f>IF(OR(DT$4="",$B22=""),0,SUMIF('DADOS BRUTOS'!$A$3:$A$500,$B22,'DADOS BRUTOS'!AT$3:AT$500)+IF($C22="",0,SUMIF('DADOS BRUTOS'!$A$3:$A$500,$C22,'DADOS BRUTOS'!AT$3:AT$500)))</f>
        <v/>
      </c>
      <c r="DU22" s="122">
        <f>IF(OR(DU$4="",$B22=""),0,SUMIF('DADOS BRUTOS'!$A$3:$A$500,$B22,'DADOS BRUTOS'!AU$3:AU$500)+IF($C22="",0,SUMIF('DADOS BRUTOS'!$A$3:$A$500,$C22,'DADOS BRUTOS'!AU$3:AU$500)))</f>
        <v/>
      </c>
      <c r="DV22" s="122">
        <f>IF(OR(DV$4="",$B22=""),0,SUMIF('DADOS BRUTOS'!$A$3:$A$500,$B22,'DADOS BRUTOS'!AV$3:AV$500)+IF($C22="",0,SUMIF('DADOS BRUTOS'!$A$3:$A$500,$C22,'DADOS BRUTOS'!AV$3:AV$500)))</f>
        <v/>
      </c>
      <c r="DW22" s="122">
        <f>IF(OR(DW$4="",$B22=""),0,SUMIF('DADOS BRUTOS'!$A$3:$A$500,$B22,'DADOS BRUTOS'!AW$3:AW$500)+IF($C22="",0,SUMIF('DADOS BRUTOS'!$A$3:$A$500,$C22,'DADOS BRUTOS'!AW$3:AW$500)))</f>
        <v/>
      </c>
      <c r="DX22" s="122">
        <f>IF(OR(DX$4="",$B22=""),0,SUMIF('DADOS BRUTOS'!$A$3:$A$500,$B22,'DADOS BRUTOS'!AX$3:AX$500)+IF($C22="",0,SUMIF('DADOS BRUTOS'!$A$3:$A$500,$C22,'DADOS BRUTOS'!AX$3:AX$500)))</f>
        <v/>
      </c>
      <c r="DY22" s="122">
        <f>IF(OR(DY$4="",$B22=""),0,SUMIF('DADOS BRUTOS'!$A$3:$A$500,$B22,'DADOS BRUTOS'!AY$3:AY$500)+IF($C22="",0,SUMIF('DADOS BRUTOS'!$A$3:$A$500,$C22,'DADOS BRUTOS'!AY$3:AY$500)))</f>
        <v/>
      </c>
      <c r="DZ22" s="122">
        <f>IF(OR(DZ$4="",$B22=""),0,SUMIF('DADOS BRUTOS'!$A$3:$A$500,$B22,'DADOS BRUTOS'!AZ$3:AZ$500)+IF($C22="",0,SUMIF('DADOS BRUTOS'!$A$3:$A$500,$C22,'DADOS BRUTOS'!AZ$3:AZ$500)))</f>
        <v/>
      </c>
      <c r="EA22" s="122">
        <f>IF(OR(EA$4="",$B22=""),0,SUMIF('DADOS BRUTOS'!$A$3:$A$500,$B22,'DADOS BRUTOS'!BA$3:BA$500)+IF($C22="",0,SUMIF('DADOS BRUTOS'!$A$3:$A$500,$C22,'DADOS BRUTOS'!BA$3:BA$500)))</f>
        <v/>
      </c>
      <c r="EB22" s="122">
        <f>IF(OR(EB$4="",$B22=""),0,SUMIF('DADOS BRUTOS'!$A$3:$A$500,$B22,'DADOS BRUTOS'!BB$3:BB$500)+IF($C22="",0,SUMIF('DADOS BRUTOS'!$A$3:$A$500,$C22,'DADOS BRUTOS'!BB$3:BB$500)))</f>
        <v/>
      </c>
      <c r="EC22" s="122">
        <f>IF(OR(EC$4="",$B22=""),0,SUMIF('DADOS BRUTOS'!$A$3:$A$500,$B22,'DADOS BRUTOS'!BC$3:BC$500)+IF($C22="",0,SUMIF('DADOS BRUTOS'!$A$3:$A$500,$C22,'DADOS BRUTOS'!BC$3:BC$500)))</f>
        <v/>
      </c>
      <c r="ED22" s="122">
        <f>IF(OR(ED$4="",$B22=""),0,SUMIF('DADOS BRUTOS'!$A$3:$A$500,$B22,'DADOS BRUTOS'!BD$3:BD$500)+IF($C22="",0,SUMIF('DADOS BRUTOS'!$A$3:$A$500,$C22,'DADOS BRUTOS'!BD$3:BD$500)))</f>
        <v/>
      </c>
      <c r="EE22" s="122">
        <f>IF(OR(EE$4="",$B22=""),0,SUMIF('DADOS BRUTOS'!$A$3:$A$500,$B22,'DADOS BRUTOS'!BE$3:BE$500)+IF($C22="",0,SUMIF('DADOS BRUTOS'!$A$3:$A$500,$C22,'DADOS BRUTOS'!BE$3:BE$500)))</f>
        <v/>
      </c>
      <c r="EF22" s="122">
        <f>IF(OR(EF$4="",$B22=""),0,SUMIF('DADOS BRUTOS'!$A$3:$A$500,$B22,'DADOS BRUTOS'!BF$3:BF$500)+IF($C22="",0,SUMIF('DADOS BRUTOS'!$A$3:$A$500,$C22,'DADOS BRUTOS'!BF$3:BF$500)))</f>
        <v/>
      </c>
      <c r="EG22" s="122">
        <f>IF(OR(EG$4="",$B22=""),0,SUMIF('DADOS BRUTOS'!$A$3:$A$500,$B22,'DADOS BRUTOS'!BG$3:BG$500)+IF($C22="",0,SUMIF('DADOS BRUTOS'!$A$3:$A$500,$C22,'DADOS BRUTOS'!BG$3:BG$500)))</f>
        <v/>
      </c>
      <c r="EH22" s="122">
        <f>IF(OR(EH$4="",$B22=""),0,SUMIF('DADOS BRUTOS'!$A$3:$A$500,$B22,'DADOS BRUTOS'!BH$3:BH$500)+IF($C22="",0,SUMIF('DADOS BRUTOS'!$A$3:$A$500,$C22,'DADOS BRUTOS'!BH$3:BH$500)))</f>
        <v/>
      </c>
      <c r="EI22" s="122">
        <f>IF(OR(EI$4="",$B22=""),0,SUMIF('DADOS BRUTOS'!$A$3:$A$500,$B22,'DADOS BRUTOS'!BI$3:BI$500)+IF($C22="",0,SUMIF('DADOS BRUTOS'!$A$3:$A$500,$C22,'DADOS BRUTOS'!BI$3:BI$500)))</f>
        <v/>
      </c>
      <c r="EJ22" s="122">
        <f>IF(OR(EJ$4="",$B22=""),0,SUMIF('DADOS BRUTOS'!$A$3:$A$500,$B22,'DADOS BRUTOS'!BJ$3:BJ$500)+IF($C22="",0,SUMIF('DADOS BRUTOS'!$A$3:$A$500,$C22,'DADOS BRUTOS'!BJ$3:BJ$500)))</f>
        <v/>
      </c>
      <c r="EK22" s="122">
        <f>IF(OR(EK$4="",$B22=""),0,SUMIF('DADOS BRUTOS'!$A$3:$A$500,$B22,'DADOS BRUTOS'!BK$3:BK$500)+IF($C22="",0,SUMIF('DADOS BRUTOS'!$A$3:$A$500,$C22,'DADOS BRUTOS'!BK$3:BK$500)))</f>
        <v/>
      </c>
      <c r="EL22" s="122">
        <f>IF(OR(EL$4="",$B22=""),0,SUMIF('DADOS BRUTOS'!$A$3:$A$500,$B22,'DADOS BRUTOS'!BL$3:BL$500)+IF($C22="",0,SUMIF('DADOS BRUTOS'!$A$3:$A$500,$C22,'DADOS BRUTOS'!BL$3:BL$500)))</f>
        <v/>
      </c>
      <c r="EM22" s="122">
        <f>IF(OR(EM$4="",$B22=""),0,SUMIF('DADOS BRUTOS'!$A$3:$A$500,$B22,'DADOS BRUTOS'!BM$3:BM$500)+IF($C22="",0,SUMIF('DADOS BRUTOS'!$A$3:$A$500,$C22,'DADOS BRUTOS'!BM$3:BM$500)))</f>
        <v/>
      </c>
      <c r="EN22" s="122">
        <f>IF(OR(EN$4="",$B22=""),0,SUMIF('DADOS BRUTOS'!$A$3:$A$500,$B22,'DADOS BRUTOS'!BN$3:BN$500)+IF($C22="",0,SUMIF('DADOS BRUTOS'!$A$3:$A$500,$C22,'DADOS BRUTOS'!BN$3:BN$500)))</f>
        <v/>
      </c>
      <c r="EO22" s="122">
        <f>IF(OR(EO$4="",$B22=""),0,SUMIF('DADOS BRUTOS'!$A$3:$A$500,$B22,'DADOS BRUTOS'!BO$3:BO$500)+IF($C22="",0,SUMIF('DADOS BRUTOS'!$A$3:$A$500,$C22,'DADOS BRUTOS'!BO$3:BO$500)))</f>
        <v/>
      </c>
      <c r="EP22" s="122">
        <f>IF(OR(EP$4="",$B22=""),0,SUMIF('DADOS BRUTOS'!$A$3:$A$500,$B22,'DADOS BRUTOS'!BP$3:BP$500)+IF($C22="",0,SUMIF('DADOS BRUTOS'!$A$3:$A$500,$C22,'DADOS BRUTOS'!BP$3:BP$500)))</f>
        <v/>
      </c>
      <c r="EQ22" s="122">
        <f>IF(OR(EQ$4="",$B22=""),0,SUMIF('DADOS BRUTOS'!$A$3:$A$500,$B22,'DADOS BRUTOS'!BQ$3:BQ$500)+IF($C22="",0,SUMIF('DADOS BRUTOS'!$A$3:$A$500,$C22,'DADOS BRUTOS'!BQ$3:BQ$500)))</f>
        <v/>
      </c>
      <c r="ER22" s="122">
        <f>IF(OR(ER$4="",$B22=""),0,SUMIF('DADOS BRUTOS'!$A$3:$A$500,$B22,'DADOS BRUTOS'!BR$3:BR$500)+IF($C22="",0,SUMIF('DADOS BRUTOS'!$A$3:$A$500,$C22,'DADOS BRUTOS'!BR$3:BR$500)))</f>
        <v/>
      </c>
      <c r="ES22" s="122">
        <f>IF(OR(ES$4="",$B22=""),0,SUMIF('DADOS BRUTOS'!$A$3:$A$500,$B22,'DADOS BRUTOS'!BS$3:BS$500)+IF($C22="",0,SUMIF('DADOS BRUTOS'!$A$3:$A$500,$C22,'DADOS BRUTOS'!BS$3:BS$500)))</f>
        <v/>
      </c>
      <c r="ET22" s="122">
        <f>IF(OR(ET$4="",$B22=""),0,SUMIF('DADOS BRUTOS'!$A$3:$A$500,$B22,'DADOS BRUTOS'!BT$3:BT$500)+IF($C22="",0,SUMIF('DADOS BRUTOS'!$A$3:$A$500,$C22,'DADOS BRUTOS'!BT$3:BT$500)))</f>
        <v/>
      </c>
      <c r="EU22" s="122">
        <f>IF(OR(EU$4="",$B22=""),0,SUMIF('DADOS BRUTOS'!$A$3:$A$500,$B22,'DADOS BRUTOS'!BU$3:BU$500)+IF($C22="",0,SUMIF('DADOS BRUTOS'!$A$3:$A$500,$C22,'DADOS BRUTOS'!BU$3:BU$500)))</f>
        <v/>
      </c>
      <c r="EV22" s="122">
        <f>IF(OR(EV$4="",$B22=""),0,SUMIF('DADOS BRUTOS'!$A$3:$A$500,$B22,'DADOS BRUTOS'!BV$3:BV$500)+IF($C22="",0,SUMIF('DADOS BRUTOS'!$A$3:$A$500,$C22,'DADOS BRUTOS'!BV$3:BV$500)))</f>
        <v/>
      </c>
      <c r="EW22" s="122">
        <f>IF(OR(EW$4="",$B22=""),0,SUMIF('DADOS BRUTOS'!$A$3:$A$500,$B22,'DADOS BRUTOS'!BW$3:BW$500)+IF($C22="",0,SUMIF('DADOS BRUTOS'!$A$3:$A$500,$C22,'DADOS BRUTOS'!BW$3:BW$500)))</f>
        <v/>
      </c>
      <c r="EX22" s="122">
        <f>IF(OR(EX$4="",$B22=""),0,SUMIF('DADOS BRUTOS'!$A$3:$A$500,$B22,'DADOS BRUTOS'!BX$3:BX$500)+IF($C22="",0,SUMIF('DADOS BRUTOS'!$A$3:$A$500,$C22,'DADOS BRUTOS'!BX$3:BX$500)))</f>
        <v/>
      </c>
      <c r="EY22" s="122">
        <f>IF(OR(EY$4="",$B22=""),0,SUMIF('DADOS BRUTOS'!$A$3:$A$500,$B22,'DADOS BRUTOS'!BY$3:BY$500)+IF($C22="",0,SUMIF('DADOS BRUTOS'!$A$3:$A$500,$C22,'DADOS BRUTOS'!BY$3:BY$500)))</f>
        <v/>
      </c>
      <c r="EZ22" s="122">
        <f>IF(OR(EZ$4="",$B22=""),0,SUMIF('DADOS BRUTOS'!$A$3:$A$500,$B22,'DADOS BRUTOS'!BZ$3:BZ$500)+IF($C22="",0,SUMIF('DADOS BRUTOS'!$A$3:$A$500,$C22,'DADOS BRUTOS'!BZ$3:BZ$500)))</f>
        <v/>
      </c>
      <c r="FA22" s="122">
        <f>IF(OR(FA$4="",$B22=""),0,SUMIF('DADOS BRUTOS'!$A$3:$A$500,$B22,'DADOS BRUTOS'!CA$3:CA$500)+IF($C22="",0,SUMIF('DADOS BRUTOS'!$A$3:$A$500,$C22,'DADOS BRUTOS'!CA$3:CA$500)))</f>
        <v/>
      </c>
      <c r="FB22" s="122">
        <f>IF(OR(FB$4="",$B22=""),0,SUMIF('DADOS BRUTOS'!$A$3:$A$500,$B22,'DADOS BRUTOS'!CB$3:CB$500)+IF($C22="",0,SUMIF('DADOS BRUTOS'!$A$3:$A$500,$C22,'DADOS BRUTOS'!CB$3:CB$500)))</f>
        <v/>
      </c>
      <c r="FC22" s="122">
        <f>IF(OR(FC$4="",$B22=""),0,SUMIF('DADOS BRUTOS'!$A$3:$A$500,$B22,'DADOS BRUTOS'!CC$3:CC$500)+IF($C22="",0,SUMIF('DADOS BRUTOS'!$A$3:$A$500,$C22,'DADOS BRUTOS'!CC$3:CC$500)))</f>
        <v/>
      </c>
      <c r="FD22" s="122">
        <f>IF(OR(FD$4="",$B22=""),0,SUMIF('DADOS BRUTOS'!$A$3:$A$500,$B22,'DADOS BRUTOS'!CD$3:CD$500)+IF($C22="",0,SUMIF('DADOS BRUTOS'!$A$3:$A$500,$C22,'DADOS BRUTOS'!CD$3:CD$500)))</f>
        <v/>
      </c>
      <c r="FE22" s="122">
        <f>IF(OR(FE$4="",$B22=""),0,SUMIF('DADOS BRUTOS'!$A$3:$A$500,$B22,'DADOS BRUTOS'!CE$3:CE$500)+IF($C22="",0,SUMIF('DADOS BRUTOS'!$A$3:$A$500,$C22,'DADOS BRUTOS'!CE$3:CE$500)))</f>
        <v/>
      </c>
      <c r="FF22" s="122">
        <f>IF(OR(FF$4="",$B22=""),0,SUMIF('DADOS BRUTOS'!$A$3:$A$500,$B22,'DADOS BRUTOS'!CF$3:CF$500)+IF($C22="",0,SUMIF('DADOS BRUTOS'!$A$3:$A$500,$C22,'DADOS BRUTOS'!CF$3:CF$500)))</f>
        <v/>
      </c>
      <c r="FG22" s="122">
        <f>IF(OR(FG$4="",$B22=""),0,SUMIF('DADOS BRUTOS'!$A$3:$A$500,$B22,'DADOS BRUTOS'!CG$3:CG$500)+IF($C22="",0,SUMIF('DADOS BRUTOS'!$A$3:$A$500,$C22,'DADOS BRUTOS'!CG$3:CG$500)))</f>
        <v/>
      </c>
      <c r="FH22" s="122">
        <f>IF(OR(FH$4="",$B22=""),0,SUMIF('DADOS BRUTOS'!$A$3:$A$500,$B22,'DADOS BRUTOS'!CH$3:CH$500)+IF($C22="",0,SUMIF('DADOS BRUTOS'!$A$3:$A$500,$C22,'DADOS BRUTOS'!CH$3:CH$500)))</f>
        <v/>
      </c>
      <c r="FI22" s="122">
        <f>IF(OR(FI$4="",$B22=""),0,SUMIF('DADOS BRUTOS'!$A$3:$A$500,$B22,'DADOS BRUTOS'!CI$3:CI$500)+IF($C22="",0,SUMIF('DADOS BRUTOS'!$A$3:$A$500,$C22,'DADOS BRUTOS'!CI$3:CI$500)))</f>
        <v/>
      </c>
      <c r="FJ22" s="122">
        <f>IF(OR(FJ$4="",$B22=""),0,SUMIF('DADOS BRUTOS'!$A$3:$A$500,$B22,'DADOS BRUTOS'!CJ$3:CJ$500)+IF($C22="",0,SUMIF('DADOS BRUTOS'!$A$3:$A$500,$C22,'DADOS BRUTOS'!CJ$3:CJ$500)))</f>
        <v/>
      </c>
      <c r="FK22" s="122">
        <f>IF(OR(FK$4="",$B22=""),0,SUMIF('DADOS BRUTOS'!$A$3:$A$500,$B22,'DADOS BRUTOS'!CK$3:CK$500)+IF($C22="",0,SUMIF('DADOS BRUTOS'!$A$3:$A$500,$C22,'DADOS BRUTOS'!CK$3:CK$500)))</f>
        <v/>
      </c>
      <c r="FL22" s="122">
        <f>IF(OR(FL$4="",$B22=""),0,SUMIF('DADOS BRUTOS'!$A$3:$A$500,$B22,'DADOS BRUTOS'!CL$3:CL$500)+IF($C22="",0,SUMIF('DADOS BRUTOS'!$A$3:$A$500,$C22,'DADOS BRUTOS'!CL$3:CL$500)))</f>
        <v/>
      </c>
      <c r="FM22" s="122">
        <f>IF(OR(FM$4="",$B22=""),0,SUMIF('DADOS BRUTOS'!$A$3:$A$500,$B22,'DADOS BRUTOS'!CM$3:CM$500)+IF($C22="",0,SUMIF('DADOS BRUTOS'!$A$3:$A$500,$C22,'DADOS BRUTOS'!CM$3:CM$500)))</f>
        <v/>
      </c>
      <c r="FN22" s="122">
        <f>IF(OR(FN$4="",$B22=""),0,SUMIF('DADOS BRUTOS'!$A$3:$A$500,$B22,'DADOS BRUTOS'!CN$3:CN$500)+IF($C22="",0,SUMIF('DADOS BRUTOS'!$A$3:$A$500,$C22,'DADOS BRUTOS'!CN$3:CN$500)))</f>
        <v/>
      </c>
      <c r="FO22" s="122">
        <f>IF(OR(FO$4="",$B22=""),0,SUMIF('DADOS BRUTOS'!$A$3:$A$500,$B22,'DADOS BRUTOS'!CO$3:CO$500)+IF($C22="",0,SUMIF('DADOS BRUTOS'!$A$3:$A$500,$C22,'DADOS BRUTOS'!CO$3:CO$500)))</f>
        <v/>
      </c>
      <c r="FP22" s="122">
        <f>IF(OR(FP$4="",$B22=""),0,SUMIF('DADOS BRUTOS'!$A$3:$A$500,$B22,'DADOS BRUTOS'!CP$3:CP$500)+IF($C22="",0,SUMIF('DADOS BRUTOS'!$A$3:$A$500,$C22,'DADOS BRUTOS'!CP$3:CP$500)))</f>
        <v/>
      </c>
      <c r="FQ22" s="122">
        <f>IF(OR(FQ$4="",$B22=""),0,SUMIF('DADOS BRUTOS'!$A$3:$A$500,$B22,'DADOS BRUTOS'!CQ$3:CQ$500)+IF($C22="",0,SUMIF('DADOS BRUTOS'!$A$3:$A$500,$C22,'DADOS BRUTOS'!CQ$3:CQ$500)))</f>
        <v/>
      </c>
      <c r="FR22" s="122">
        <f>IF(OR(FR$4="",$B22=""),0,SUMIF('DADOS BRUTOS'!$A$3:$A$500,$B22,'DADOS BRUTOS'!CR$3:CR$500)+IF($C22="",0,SUMIF('DADOS BRUTOS'!$A$3:$A$500,$C22,'DADOS BRUTOS'!CR$3:CR$500)))</f>
        <v/>
      </c>
      <c r="FS22" s="122">
        <f>IF(OR(FS$4="",$B22=""),0,SUMIF('DADOS BRUTOS'!$A$3:$A$500,$B22,'DADOS BRUTOS'!CS$3:CS$500)+IF($C22="",0,SUMIF('DADOS BRUTOS'!$A$3:$A$500,$C22,'DADOS BRUTOS'!CS$3:CS$500)))</f>
        <v/>
      </c>
      <c r="FT22" s="122">
        <f>IF(OR(FT$4="",$B22=""),0,SUMIF('DADOS BRUTOS'!$A$3:$A$500,$B22,'DADOS BRUTOS'!CT$3:CT$500)+IF($C22="",0,SUMIF('DADOS BRUTOS'!$A$3:$A$500,$C22,'DADOS BRUTOS'!CT$3:CT$500)))</f>
        <v/>
      </c>
      <c r="FU22" s="122">
        <f>IF(OR(FU$4="",$B22=""),0,SUMIF('DADOS BRUTOS'!$A$3:$A$500,$B22,'DADOS BRUTOS'!CU$3:CU$500)+IF($C22="",0,SUMIF('DADOS BRUTOS'!$A$3:$A$500,$C22,'DADOS BRUTOS'!CU$3:CU$500)))</f>
        <v/>
      </c>
      <c r="FV22" s="122">
        <f>IF(OR(FV$4="",$B22=""),0,SUMIF('DADOS BRUTOS'!$A$3:$A$500,$B22,'DADOS BRUTOS'!CV$3:CV$500)+IF($C22="",0,SUMIF('DADOS BRUTOS'!$A$3:$A$500,$C22,'DADOS BRUTOS'!CV$3:CV$500)))</f>
        <v/>
      </c>
      <c r="FW22" s="122">
        <f>IF(OR(FW$4="",$B22=""),0,SUMIF('DADOS BRUTOS'!$A$3:$A$500,$B22,'DADOS BRUTOS'!CW$3:CW$500)+IF($C22="",0,SUMIF('DADOS BRUTOS'!$A$3:$A$500,$C22,'DADOS BRUTOS'!CW$3:CW$500)))</f>
        <v/>
      </c>
      <c r="FX22" s="122">
        <f>IF(OR(FX$4="",$B22=""),0,SUMIF('DADOS BRUTOS'!$A$3:$A$500,$B22,'DADOS BRUTOS'!CX$3:CX$500)+IF($C22="",0,SUMIF('DADOS BRUTOS'!$A$3:$A$500,$C22,'DADOS BRUTOS'!CX$3:CX$500)))</f>
        <v/>
      </c>
      <c r="FY22" s="122">
        <f>IF(OR(FY$4="",$B22=""),0,SUMIF('DADOS BRUTOS'!$A$3:$A$500,$B22,'DADOS BRUTOS'!CY$3:CY$500)+IF($C22="",0,SUMIF('DADOS BRUTOS'!$A$3:$A$500,$C22,'DADOS BRUTOS'!CY$3:CY$500)))</f>
        <v/>
      </c>
      <c r="FZ22" s="122">
        <f>IF(OR(FZ$4="",$B22=""),0,SUMIF('DADOS BRUTOS'!$A$3:$A$500,$B22,'DADOS BRUTOS'!CZ$3:CZ$500)+IF($C22="",0,SUMIF('DADOS BRUTOS'!$A$3:$A$500,$C22,'DADOS BRUTOS'!CZ$3:CZ$500)))</f>
        <v/>
      </c>
      <c r="GA22" s="122">
        <f>IF(OR(GA$4="",$B22=""),0,SUMIF('DADOS BRUTOS'!$A$3:$A$500,$B22,'DADOS BRUTOS'!DA$3:DA$500)+IF($C22="",0,SUMIF('DADOS BRUTOS'!$A$3:$A$500,$C22,'DADOS BRUTOS'!DA$3:DA$500)))</f>
        <v/>
      </c>
      <c r="GB22" s="122">
        <f>IF(OR(GB$4="",$B22=""),0,SUMIF('DADOS BRUTOS'!$A$3:$A$500,$B22,'DADOS BRUTOS'!DB$3:DB$500)+IF($C22="",0,SUMIF('DADOS BRUTOS'!$A$3:$A$500,$C22,'DADOS BRUTOS'!DB$3:DB$500)))</f>
        <v/>
      </c>
      <c r="GC22" s="122">
        <f>IF(OR(GC$4="",$B22=""),0,SUMIF('DADOS BRUTOS'!$A$3:$A$500,$B22,'DADOS BRUTOS'!DC$3:DC$500)+IF($C22="",0,SUMIF('DADOS BRUTOS'!$A$3:$A$500,$C22,'DADOS BRUTOS'!DC$3:DC$500)))</f>
        <v/>
      </c>
      <c r="GD22" s="122">
        <f>IF(OR(GD$4="",$B22=""),0,SUMIF('DADOS BRUTOS'!$A$3:$A$500,$B22,'DADOS BRUTOS'!DD$3:DD$500)+IF($C22="",0,SUMIF('DADOS BRUTOS'!$A$3:$A$500,$C22,'DADOS BRUTOS'!DD$3:DD$500)))</f>
        <v/>
      </c>
      <c r="GE22" s="122">
        <f>IF(OR(GE$4="",$B22=""),0,SUMIF('DADOS BRUTOS'!$A$3:$A$500,$B22,'DADOS BRUTOS'!DE$3:DE$500)+IF($C22="",0,SUMIF('DADOS BRUTOS'!$A$3:$A$500,$C22,'DADOS BRUTOS'!DE$3:DE$500)))</f>
        <v/>
      </c>
      <c r="GF22" s="122">
        <f>IF(OR(GF$4="",$B22=""),0,SUMIF('DADOS BRUTOS'!$A$3:$A$500,$B22,'DADOS BRUTOS'!DF$3:DF$500)+IF($C22="",0,SUMIF('DADOS BRUTOS'!$A$3:$A$500,$C22,'DADOS BRUTOS'!DF$3:DF$500)))</f>
        <v/>
      </c>
      <c r="GG22" s="122">
        <f>IF(OR(GG$4="",$B22=""),0,SUMIF('DADOS BRUTOS'!$A$3:$A$500,$B22,'DADOS BRUTOS'!DG$3:DG$500)+IF($C22="",0,SUMIF('DADOS BRUTOS'!$A$3:$A$500,$C22,'DADOS BRUTOS'!DG$3:DG$500)))</f>
        <v/>
      </c>
      <c r="GH22" s="122">
        <f>IF(OR(GH$4="",$B22=""),0,SUMIF('DADOS BRUTOS'!$A$3:$A$500,$B22,'DADOS BRUTOS'!DH$3:DH$500)+IF($C22="",0,SUMIF('DADOS BRUTOS'!$A$3:$A$500,$C22,'DADOS BRUTOS'!DH$3:DH$500)))</f>
        <v/>
      </c>
      <c r="GI22" s="122">
        <f>IF(OR(GI$4="",$B22=""),0,SUMIF('DADOS BRUTOS'!$A$3:$A$500,$B22,'DADOS BRUTOS'!DI$3:DI$500)+IF($C22="",0,SUMIF('DADOS BRUTOS'!$A$3:$A$500,$C22,'DADOS BRUTOS'!DI$3:DI$500)))</f>
        <v/>
      </c>
      <c r="GJ22" s="122">
        <f>IF(OR(GJ$4="",$B22=""),0,SUMIF('DADOS BRUTOS'!$A$3:$A$500,$B22,'DADOS BRUTOS'!DJ$3:DJ$500)+IF($C22="",0,SUMIF('DADOS BRUTOS'!$A$3:$A$500,$C22,'DADOS BRUTOS'!DJ$3:DJ$500)))</f>
        <v/>
      </c>
      <c r="GK22" s="122">
        <f>IF(OR(GK$4="",$B22=""),0,SUMIF('DADOS BRUTOS'!$A$3:$A$500,$B22,'DADOS BRUTOS'!DK$3:DK$500)+IF($C22="",0,SUMIF('DADOS BRUTOS'!$A$3:$A$500,$C22,'DADOS BRUTOS'!DK$3:DK$500)))</f>
        <v/>
      </c>
      <c r="GL22" s="122">
        <f>IF(OR(GL$4="",$B22=""),0,SUMIF('DADOS BRUTOS'!$A$3:$A$500,$B22,'DADOS BRUTOS'!DL$3:DL$500)+IF($C22="",0,SUMIF('DADOS BRUTOS'!$A$3:$A$500,$C22,'DADOS BRUTOS'!DL$3:DL$500)))</f>
        <v/>
      </c>
      <c r="GM22" s="122">
        <f>IF(OR(GM$4="",$B22=""),0,SUMIF('DADOS BRUTOS'!$A$3:$A$500,$B22,'DADOS BRUTOS'!DM$3:DM$500)+IF($C22="",0,SUMIF('DADOS BRUTOS'!$A$3:$A$500,$C22,'DADOS BRUTOS'!DM$3:DM$500)))</f>
        <v/>
      </c>
      <c r="GN22" s="122">
        <f>IF(OR(GN$4="",$B22=""),0,SUMIF('DADOS BRUTOS'!$A$3:$A$500,$B22,'DADOS BRUTOS'!DN$3:DN$500)+IF($C22="",0,SUMIF('DADOS BRUTOS'!$A$3:$A$500,$C22,'DADOS BRUTOS'!DN$3:DN$500)))</f>
        <v/>
      </c>
      <c r="GO22" s="122">
        <f>IF(OR(GO$4="",$B22=""),0,SUMIF('DADOS BRUTOS'!$A$3:$A$500,$B22,'DADOS BRUTOS'!DO$3:DO$500)+IF($C22="",0,SUMIF('DADOS BRUTOS'!$A$3:$A$500,$C22,'DADOS BRUTOS'!DO$3:DO$500)))</f>
        <v/>
      </c>
      <c r="GP22" s="122">
        <f>IF(OR(GP$4="",$B22=""),0,SUMIF('DADOS BRUTOS'!$A$3:$A$500,$B22,'DADOS BRUTOS'!DP$3:DP$500)+IF($C22="",0,SUMIF('DADOS BRUTOS'!$A$3:$A$500,$C22,'DADOS BRUTOS'!DP$3:DP$500)))</f>
        <v/>
      </c>
      <c r="GQ22" s="122">
        <f>IF(OR(GQ$4="",$B22=""),0,SUMIF('DADOS BRUTOS'!$A$3:$A$500,$B22,'DADOS BRUTOS'!DQ$3:DQ$500)+IF($C22="",0,SUMIF('DADOS BRUTOS'!$A$3:$A$500,$C22,'DADOS BRUTOS'!DQ$3:DQ$500)))</f>
        <v/>
      </c>
      <c r="GR22" s="122">
        <f>IF(OR(GR$4="",$B22=""),0,SUMIF('DADOS BRUTOS'!$A$3:$A$500,$B22,'DADOS BRUTOS'!DR$3:DR$500)+IF($C22="",0,SUMIF('DADOS BRUTOS'!$A$3:$A$500,$C22,'DADOS BRUTOS'!DR$3:DR$500)))</f>
        <v/>
      </c>
      <c r="GS22" s="122">
        <f>IF(OR(GS$4="",$B22=""),0,SUMIF('DADOS BRUTOS'!$A$3:$A$500,$B22,'DADOS BRUTOS'!DS$3:DS$500)+IF($C22="",0,SUMIF('DADOS BRUTOS'!$A$3:$A$500,$C22,'DADOS BRUTOS'!DS$3:DS$500)))</f>
        <v/>
      </c>
      <c r="GT22" s="122">
        <f>IF(OR(GT$4="",$B22=""),0,SUMIF('DADOS BRUTOS'!$A$3:$A$500,$B22,'DADOS BRUTOS'!DT$3:DT$500)+IF($C22="",0,SUMIF('DADOS BRUTOS'!$A$3:$A$500,$C22,'DADOS BRUTOS'!DT$3:DT$500)))</f>
        <v/>
      </c>
      <c r="GU22" s="122">
        <f>IF(OR(GU$4="",$B22=""),0,SUMIF('DADOS BRUTOS'!$A$3:$A$500,$B22,'DADOS BRUTOS'!DU$3:DU$500)+IF($C22="",0,SUMIF('DADOS BRUTOS'!$A$3:$A$500,$C22,'DADOS BRUTOS'!DU$3:DU$500)))</f>
        <v/>
      </c>
      <c r="GV22" s="122">
        <f>IF(OR(GV$4="",$B22=""),0,SUMIF('DADOS BRUTOS'!$A$3:$A$500,$B22,'DADOS BRUTOS'!DV$3:DV$500)+IF($C22="",0,SUMIF('DADOS BRUTOS'!$A$3:$A$500,$C22,'DADOS BRUTOS'!DV$3:DV$500)))</f>
        <v/>
      </c>
      <c r="GW22" s="122">
        <f>IF(OR(GW$4="",$B22=""),0,SUMIF('DADOS BRUTOS'!$A$3:$A$500,$B22,'DADOS BRUTOS'!DW$3:DW$500)+IF($C22="",0,SUMIF('DADOS BRUTOS'!$A$3:$A$500,$C22,'DADOS BRUTOS'!DW$3:DW$500)))</f>
        <v/>
      </c>
      <c r="GX22" s="122">
        <f>IF(OR(GX$4="",$B22=""),0,SUMIF('DADOS BRUTOS'!$A$3:$A$500,$B22,'DADOS BRUTOS'!DX$3:DX$500)+IF($C22="",0,SUMIF('DADOS BRUTOS'!$A$3:$A$500,$C22,'DADOS BRUTOS'!DX$3:DX$500)))</f>
        <v/>
      </c>
      <c r="GY22" s="122">
        <f>IF(OR(GY$4="",$B22=""),0,SUMIF('DADOS BRUTOS'!$A$3:$A$500,$B22,'DADOS BRUTOS'!DY$3:DY$500)+IF($C22="",0,SUMIF('DADOS BRUTOS'!$A$3:$A$500,$C22,'DADOS BRUTOS'!DY$3:DY$500)))</f>
        <v/>
      </c>
      <c r="GZ22" s="122">
        <f>IF(OR(GZ$4="",$B22=""),0,SUMIF('DADOS BRUTOS'!$A$3:$A$500,$B22,'DADOS BRUTOS'!DZ$3:DZ$500)+IF($C22="",0,SUMIF('DADOS BRUTOS'!$A$3:$A$500,$C22,'DADOS BRUTOS'!DZ$3:DZ$500)))</f>
        <v/>
      </c>
      <c r="HA22" s="122">
        <f>IF(OR(HA$4="",$B22=""),0,SUMIF('DADOS BRUTOS'!$A$3:$A$500,$B22,'DADOS BRUTOS'!EA$3:EA$500)+IF($C22="",0,SUMIF('DADOS BRUTOS'!$A$3:$A$500,$C22,'DADOS BRUTOS'!EA$3:EA$500)))</f>
        <v/>
      </c>
      <c r="HB22" s="122">
        <f>IF(OR(HB$4="",$B22=""),0,SUMIF('DADOS BRUTOS'!$A$3:$A$500,$B22,'DADOS BRUTOS'!EB$3:EB$500)+IF($C22="",0,SUMIF('DADOS BRUTOS'!$A$3:$A$500,$C22,'DADOS BRUTOS'!EB$3:EB$500)))</f>
        <v/>
      </c>
      <c r="HC22" s="122">
        <f>IF(OR(HC$4="",$B22=""),0,SUMIF('DADOS BRUTOS'!$A$3:$A$500,$B22,'DADOS BRUTOS'!EC$3:EC$500)+IF($C22="",0,SUMIF('DADOS BRUTOS'!$A$3:$A$500,$C22,'DADOS BRUTOS'!EC$3:EC$500)))</f>
        <v/>
      </c>
      <c r="HD22" s="122">
        <f>IF(OR(HD$4="",$B22=""),0,SUMIF('DADOS BRUTOS'!$A$3:$A$500,$B22,'DADOS BRUTOS'!ED$3:ED$500)+IF($C22="",0,SUMIF('DADOS BRUTOS'!$A$3:$A$500,$C22,'DADOS BRUTOS'!ED$3:ED$500)))</f>
        <v/>
      </c>
      <c r="HE22" s="122">
        <f>IF(OR(HE$4="",$B22=""),0,SUMIF('DADOS BRUTOS'!$A$3:$A$500,$B22,'DADOS BRUTOS'!EE$3:EE$500)+IF($C22="",0,SUMIF('DADOS BRUTOS'!$A$3:$A$500,$C22,'DADOS BRUTOS'!EE$3:EE$500)))</f>
        <v/>
      </c>
      <c r="HF22" s="122">
        <f>IF(OR(HF$4="",$B22=""),0,SUMIF('DADOS BRUTOS'!$A$3:$A$500,$B22,'DADOS BRUTOS'!EF$3:EF$500)+IF($C22="",0,SUMIF('DADOS BRUTOS'!$A$3:$A$500,$C22,'DADOS BRUTOS'!EF$3:EF$500)))</f>
        <v/>
      </c>
      <c r="HG22" s="122">
        <f>IF(OR(HG$4="",$B22=""),0,SUMIF('DADOS BRUTOS'!$A$3:$A$500,$B22,'DADOS BRUTOS'!EG$3:EG$500)+IF($C22="",0,SUMIF('DADOS BRUTOS'!$A$3:$A$500,$C22,'DADOS BRUTOS'!EG$3:EG$500)))</f>
        <v/>
      </c>
      <c r="HH22" s="122">
        <f>IF(OR(HH$4="",$B22=""),0,SUMIF('DADOS BRUTOS'!$A$3:$A$500,$B22,'DADOS BRUTOS'!EH$3:EH$500)+IF($C22="",0,SUMIF('DADOS BRUTOS'!$A$3:$A$500,$C22,'DADOS BRUTOS'!EH$3:EH$500)))</f>
        <v/>
      </c>
      <c r="HI22" s="122">
        <f>IF(OR(HI$4="",$B22=""),0,SUMIF('DADOS BRUTOS'!$A$3:$A$500,$B22,'DADOS BRUTOS'!EI$3:EI$500)+IF($C22="",0,SUMIF('DADOS BRUTOS'!$A$3:$A$500,$C22,'DADOS BRUTOS'!EI$3:EI$500)))</f>
        <v/>
      </c>
      <c r="HJ22" s="122">
        <f>IF(OR(HJ$4="",$B22=""),0,SUMIF('DADOS BRUTOS'!$A$3:$A$500,$B22,'DADOS BRUTOS'!EJ$3:EJ$500)+IF($C22="",0,SUMIF('DADOS BRUTOS'!$A$3:$A$500,$C22,'DADOS BRUTOS'!EJ$3:EJ$500)))</f>
        <v/>
      </c>
      <c r="HK22" s="122">
        <f>IF(OR(HK$4="",$B22=""),0,SUMIF('DADOS BRUTOS'!$A$3:$A$500,$B22,'DADOS BRUTOS'!EK$3:EK$500)+IF($C22="",0,SUMIF('DADOS BRUTOS'!$A$3:$A$500,$C22,'DADOS BRUTOS'!EK$3:EK$500)))</f>
        <v/>
      </c>
      <c r="HL22" s="122">
        <f>IF(OR(HL$4="",$B22=""),0,SUMIF('DADOS BRUTOS'!$A$3:$A$500,$B22,'DADOS BRUTOS'!EL$3:EL$500)+IF($C22="",0,SUMIF('DADOS BRUTOS'!$A$3:$A$500,$C22,'DADOS BRUTOS'!EL$3:EL$500)))</f>
        <v/>
      </c>
      <c r="HM22" s="122">
        <f>IF(OR(HM$4="",$B22=""),0,SUMIF('DADOS BRUTOS'!$A$3:$A$500,$B22,'DADOS BRUTOS'!EM$3:EM$500)+IF($C22="",0,SUMIF('DADOS BRUTOS'!$A$3:$A$500,$C22,'DADOS BRUTOS'!EM$3:EM$500)))</f>
        <v/>
      </c>
      <c r="HN22" s="122">
        <f>IF(OR(HN$4="",$B22=""),0,SUMIF('DADOS BRUTOS'!$A$3:$A$500,$B22,'DADOS BRUTOS'!EN$3:EN$500)+IF($C22="",0,SUMIF('DADOS BRUTOS'!$A$3:$A$500,$C22,'DADOS BRUTOS'!EN$3:EN$500)))</f>
        <v/>
      </c>
      <c r="HO22" s="122">
        <f>IF(OR(HO$4="",$B22=""),0,SUMIF('DADOS BRUTOS'!$A$3:$A$500,$B22,'DADOS BRUTOS'!EO$3:EO$500)+IF($C22="",0,SUMIF('DADOS BRUTOS'!$A$3:$A$500,$C22,'DADOS BRUTOS'!EO$3:EO$500)))</f>
        <v/>
      </c>
      <c r="HP22" s="122">
        <f>IF(OR(HP$4="",$B22=""),0,SUMIF('DADOS BRUTOS'!$A$3:$A$500,$B22,'DADOS BRUTOS'!EP$3:EP$500)+IF($C22="",0,SUMIF('DADOS BRUTOS'!$A$3:$A$500,$C22,'DADOS BRUTOS'!EP$3:EP$500)))</f>
        <v/>
      </c>
      <c r="HQ22" s="122">
        <f>IF(OR(HQ$4="",$B22=""),0,SUMIF('DADOS BRUTOS'!$A$3:$A$500,$B22,'DADOS BRUTOS'!EQ$3:EQ$500)+IF($C22="",0,SUMIF('DADOS BRUTOS'!$A$3:$A$500,$C22,'DADOS BRUTOS'!EQ$3:EQ$500)))</f>
        <v/>
      </c>
      <c r="HR22" s="122">
        <f>IF(OR(HR$4="",$B22=""),0,SUMIF('DADOS BRUTOS'!$A$3:$A$500,$B22,'DADOS BRUTOS'!ER$3:ER$500)+IF($C22="",0,SUMIF('DADOS BRUTOS'!$A$3:$A$500,$C22,'DADOS BRUTOS'!ER$3:ER$500)))</f>
        <v/>
      </c>
      <c r="HS22" s="122">
        <f>IF(OR(HS$4="",$B22=""),0,SUMIF('DADOS BRUTOS'!$A$3:$A$500,$B22,'DADOS BRUTOS'!ES$3:ES$500)+IF($C22="",0,SUMIF('DADOS BRUTOS'!$A$3:$A$500,$C22,'DADOS BRUTOS'!ES$3:ES$500)))</f>
        <v/>
      </c>
      <c r="HT22" s="122">
        <f>IF(OR(HT$4="",$B22=""),0,SUMIF('DADOS BRUTOS'!$A$3:$A$500,$B22,'DADOS BRUTOS'!ET$3:ET$500)+IF($C22="",0,SUMIF('DADOS BRUTOS'!$A$3:$A$500,$C22,'DADOS BRUTOS'!ET$3:ET$500)))</f>
        <v/>
      </c>
      <c r="HU22" s="122">
        <f>IF(OR(HU$4="",$B22=""),0,SUMIF('DADOS BRUTOS'!$A$3:$A$500,$B22,'DADOS BRUTOS'!EU$3:EU$500)+IF($C22="",0,SUMIF('DADOS BRUTOS'!$A$3:$A$500,$C22,'DADOS BRUTOS'!EU$3:EU$500)))</f>
        <v/>
      </c>
      <c r="HV22" s="122">
        <f>IF(OR(HV$4="",$B22=""),0,SUMIF('DADOS BRUTOS'!$A$3:$A$500,$B22,'DADOS BRUTOS'!EV$3:EV$500)+IF($C22="",0,SUMIF('DADOS BRUTOS'!$A$3:$A$500,$C22,'DADOS BRUTOS'!EV$3:EV$500)))</f>
        <v/>
      </c>
      <c r="HW22" s="122">
        <f>IF(OR(HW$4="",$B22=""),0,SUMIF('DADOS BRUTOS'!$A$3:$A$500,$B22,'DADOS BRUTOS'!EW$3:EW$500)+IF($C22="",0,SUMIF('DADOS BRUTOS'!$A$3:$A$500,$C22,'DADOS BRUTOS'!EW$3:EW$500)))</f>
        <v/>
      </c>
      <c r="HX22" s="122">
        <f>IF(OR(HX$4="",$B22=""),0,SUMIF('DADOS BRUTOS'!$A$3:$A$500,$B22,'DADOS BRUTOS'!EX$3:EX$500)+IF($C22="",0,SUMIF('DADOS BRUTOS'!$A$3:$A$500,$C22,'DADOS BRUTOS'!EX$3:EX$500)))</f>
        <v/>
      </c>
      <c r="HY22" s="122">
        <f>IF(OR(HY$4="",$B22=""),0,SUMIF('DADOS BRUTOS'!$A$3:$A$500,$B22,'DADOS BRUTOS'!EY$3:EY$500)+IF($C22="",0,SUMIF('DADOS BRUTOS'!$A$3:$A$500,$C22,'DADOS BRUTOS'!EY$3:EY$500)))</f>
        <v/>
      </c>
      <c r="HZ22" s="122">
        <f>IF(OR(HZ$4="",$B22=""),0,SUMIF('DADOS BRUTOS'!$A$3:$A$500,$B22,'DADOS BRUTOS'!EZ$3:EZ$500)+IF($C22="",0,SUMIF('DADOS BRUTOS'!$A$3:$A$500,$C22,'DADOS BRUTOS'!EZ$3:EZ$500)))</f>
        <v/>
      </c>
      <c r="IA22" s="122">
        <f>IF(OR(IA$4="",$B22=""),0,SUMIF('DADOS BRUTOS'!$A$3:$A$500,$B22,'DADOS BRUTOS'!FA$3:FA$500)+IF($C22="",0,SUMIF('DADOS BRUTOS'!$A$3:$A$500,$C22,'DADOS BRUTOS'!FA$3:FA$500)))</f>
        <v/>
      </c>
      <c r="IB22" s="122">
        <f>IF(OR(IB$4="",$B22=""),0,SUMIF('DADOS BRUTOS'!$A$3:$A$500,$B22,'DADOS BRUTOS'!FB$3:FB$500)+IF($C22="",0,SUMIF('DADOS BRUTOS'!$A$3:$A$500,$C22,'DADOS BRUTOS'!FB$3:FB$500)))</f>
        <v/>
      </c>
      <c r="IC22" s="122">
        <f>IF(OR(IC$4="",$B22=""),0,SUMIF('DADOS BRUTOS'!$A$3:$A$500,$B22,'DADOS BRUTOS'!FC$3:FC$500)+IF($C22="",0,SUMIF('DADOS BRUTOS'!$A$3:$A$500,$C22,'DADOS BRUTOS'!FC$3:FC$500)))</f>
        <v/>
      </c>
      <c r="ID22" s="122">
        <f>IF(OR(ID$4="",$B22=""),0,SUMIF('DADOS BRUTOS'!$A$3:$A$500,$B22,'DADOS BRUTOS'!FD$3:FD$500)+IF($C22="",0,SUMIF('DADOS BRUTOS'!$A$3:$A$500,$C22,'DADOS BRUTOS'!FD$3:FD$500)))</f>
        <v/>
      </c>
      <c r="IE22" s="122">
        <f>IF(OR(IE$4="",$B22=""),0,SUMIF('DADOS BRUTOS'!$A$3:$A$500,$B22,'DADOS BRUTOS'!FE$3:FE$500)+IF($C22="",0,SUMIF('DADOS BRUTOS'!$A$3:$A$500,$C22,'DADOS BRUTOS'!FE$3:FE$500)))</f>
        <v/>
      </c>
      <c r="IF22" s="122">
        <f>IF(OR(IF$4="",$B22=""),0,SUMIF('DADOS BRUTOS'!$A$3:$A$500,$B22,'DADOS BRUTOS'!FF$3:FF$500)+IF($C22="",0,SUMIF('DADOS BRUTOS'!$A$3:$A$500,$C22,'DADOS BRUTOS'!FF$3:FF$500)))</f>
        <v/>
      </c>
      <c r="IG22" s="122">
        <f>IF(OR(IG$4="",$B22=""),0,SUMIF('DADOS BRUTOS'!$A$3:$A$500,$B22,'DADOS BRUTOS'!FG$3:FG$500)+IF($C22="",0,SUMIF('DADOS BRUTOS'!$A$3:$A$500,$C22,'DADOS BRUTOS'!FG$3:FG$500)))</f>
        <v/>
      </c>
      <c r="IH22" s="122">
        <f>IF(OR(IH$4="",$B22=""),0,SUMIF('DADOS BRUTOS'!$A$3:$A$500,$B22,'DADOS BRUTOS'!FH$3:FH$500)+IF($C22="",0,SUMIF('DADOS BRUTOS'!$A$3:$A$500,$C22,'DADOS BRUTOS'!FH$3:FH$500)))</f>
        <v/>
      </c>
      <c r="II22" s="122">
        <f>IF(OR(II$4="",$B22=""),0,SUMIF('DADOS BRUTOS'!$A$3:$A$500,$B22,'DADOS BRUTOS'!FI$3:FI$500)+IF($C22="",0,SUMIF('DADOS BRUTOS'!$A$3:$A$500,$C22,'DADOS BRUTOS'!FI$3:FI$500)))</f>
        <v/>
      </c>
      <c r="IJ22" s="122">
        <f>IF(OR(IJ$4="",$B22=""),0,SUMIF('DADOS BRUTOS'!$A$3:$A$500,$B22,'DADOS BRUTOS'!FJ$3:FJ$500)+IF($C22="",0,SUMIF('DADOS BRUTOS'!$A$3:$A$500,$C22,'DADOS BRUTOS'!FJ$3:FJ$500)))</f>
        <v/>
      </c>
      <c r="IK22" s="122">
        <f>IF(OR(IK$4="",$B22=""),0,SUMIF('DADOS BRUTOS'!$A$3:$A$500,$B22,'DADOS BRUTOS'!FK$3:FK$500)+IF($C22="",0,SUMIF('DADOS BRUTOS'!$A$3:$A$500,$C22,'DADOS BRUTOS'!FK$3:FK$500)))</f>
        <v/>
      </c>
      <c r="IL22" s="122">
        <f>IF(OR(IL$4="",$B22=""),0,SUMIF('DADOS BRUTOS'!$A$3:$A$500,$B22,'DADOS BRUTOS'!FL$3:FL$500)+IF($C22="",0,SUMIF('DADOS BRUTOS'!$A$3:$A$500,$C22,'DADOS BRUTOS'!FL$3:FL$500)))</f>
        <v/>
      </c>
      <c r="IM22" s="122">
        <f>IF(OR(IM$4="",$B22=""),0,SUMIF('DADOS BRUTOS'!$A$3:$A$500,$B22,'DADOS BRUTOS'!FM$3:FM$500)+IF($C22="",0,SUMIF('DADOS BRUTOS'!$A$3:$A$500,$C22,'DADOS BRUTOS'!FM$3:FM$500)))</f>
        <v/>
      </c>
      <c r="IN22" s="122">
        <f>IF(OR(IN$4="",$B22=""),0,SUMIF('DADOS BRUTOS'!$A$3:$A$500,$B22,'DADOS BRUTOS'!FN$3:FN$500)+IF($C22="",0,SUMIF('DADOS BRUTOS'!$A$3:$A$500,$C22,'DADOS BRUTOS'!FN$3:FN$500)))</f>
        <v/>
      </c>
      <c r="IO22" s="122">
        <f>IF(OR(IO$4="",$B22=""),0,SUMIF('DADOS BRUTOS'!$A$3:$A$500,$B22,'DADOS BRUTOS'!FO$3:FO$500)+IF($C22="",0,SUMIF('DADOS BRUTOS'!$A$3:$A$500,$C22,'DADOS BRUTOS'!FO$3:FO$500)))</f>
        <v/>
      </c>
      <c r="IP22" s="122">
        <f>IF(OR(IP$4="",$B22=""),0,SUMIF('DADOS BRUTOS'!$A$3:$A$500,$B22,'DADOS BRUTOS'!FP$3:FP$500)+IF($C22="",0,SUMIF('DADOS BRUTOS'!$A$3:$A$500,$C22,'DADOS BRUTOS'!FP$3:FP$500)))</f>
        <v/>
      </c>
      <c r="IQ22" s="122">
        <f>IF(OR(IQ$4="",$B22=""),0,SUMIF('DADOS BRUTOS'!$A$3:$A$500,$B22,'DADOS BRUTOS'!FQ$3:FQ$500)+IF($C22="",0,SUMIF('DADOS BRUTOS'!$A$3:$A$500,$C22,'DADOS BRUTOS'!FQ$3:FQ$500)))</f>
        <v/>
      </c>
      <c r="IR22" s="122">
        <f>IF(OR(IR$4="",$B22=""),0,SUMIF('DADOS BRUTOS'!$A$3:$A$500,$B22,'DADOS BRUTOS'!FR$3:FR$500)+IF($C22="",0,SUMIF('DADOS BRUTOS'!$A$3:$A$500,$C22,'DADOS BRUTOS'!FR$3:FR$500)))</f>
        <v/>
      </c>
      <c r="IS22" s="122">
        <f>IF(OR(IS$4="",$B22=""),0,SUMIF('DADOS BRUTOS'!$A$3:$A$500,$B22,'DADOS BRUTOS'!FS$3:FS$500)+IF($C22="",0,SUMIF('DADOS BRUTOS'!$A$3:$A$500,$C22,'DADOS BRUTOS'!FS$3:FS$500)))</f>
        <v/>
      </c>
      <c r="IT22" s="122">
        <f>IF(OR(IT$4="",$B22=""),0,SUMIF('DADOS BRUTOS'!$A$3:$A$500,$B22,'DADOS BRUTOS'!FT$3:FT$500)+IF($C22="",0,SUMIF('DADOS BRUTOS'!$A$3:$A$500,$C22,'DADOS BRUTOS'!FT$3:FT$500)))</f>
        <v/>
      </c>
      <c r="IU22" s="122">
        <f>IF(OR(IU$4="",$B22=""),0,SUMIF('DADOS BRUTOS'!$A$3:$A$500,$B22,'DADOS BRUTOS'!FU$3:FU$500)+IF($C22="",0,SUMIF('DADOS BRUTOS'!$A$3:$A$500,$C22,'DADOS BRUTOS'!FU$3:FU$500)))</f>
        <v/>
      </c>
      <c r="IV22" s="122">
        <f>IF(OR(IV$4="",$B22=""),0,SUMIF('DADOS BRUTOS'!$A$3:$A$500,$B22,'DADOS BRUTOS'!FV$3:FV$500)+IF($C22="",0,SUMIF('DADOS BRUTOS'!$A$3:$A$500,$C22,'DADOS BRUTOS'!FV$3:FV$500)))</f>
        <v/>
      </c>
      <c r="IW22" s="122">
        <f>IF(OR(IW$4="",$B22=""),0,SUMIF('DADOS BRUTOS'!$A$3:$A$500,$B22,'DADOS BRUTOS'!FW$3:FW$500)+IF($C22="",0,SUMIF('DADOS BRUTOS'!$A$3:$A$500,$C22,'DADOS BRUTOS'!FW$3:FW$500)))</f>
        <v/>
      </c>
      <c r="IX22" s="122">
        <f>IF(OR(IX$4="",$B22=""),0,SUMIF('DADOS BRUTOS'!$A$3:$A$500,$B22,'DADOS BRUTOS'!FX$3:FX$500)+IF($C22="",0,SUMIF('DADOS BRUTOS'!$A$3:$A$500,$C22,'DADOS BRUTOS'!FX$3:FX$500)))</f>
        <v/>
      </c>
      <c r="IY22" s="122">
        <f>IF(OR(IY$4="",$B22=""),0,SUMIF('DADOS BRUTOS'!$A$3:$A$500,$B22,'DADOS BRUTOS'!FY$3:FY$500)+IF($C22="",0,SUMIF('DADOS BRUTOS'!$A$3:$A$500,$C22,'DADOS BRUTOS'!FY$3:FY$500)))</f>
        <v/>
      </c>
      <c r="IZ22" s="122">
        <f>IF(OR(IZ$4="",$B22=""),0,SUMIF('DADOS BRUTOS'!$A$3:$A$500,$B22,'DADOS BRUTOS'!FZ$3:FZ$500)+IF($C22="",0,SUMIF('DADOS BRUTOS'!$A$3:$A$500,$C22,'DADOS BRUTOS'!FZ$3:FZ$500)))</f>
        <v/>
      </c>
      <c r="JA22" s="122">
        <f>IF(OR(JA$4="",$B22=""),0,SUMIF('DADOS BRUTOS'!$A$3:$A$500,$B22,'DADOS BRUTOS'!GA$3:GA$500)+IF($C22="",0,SUMIF('DADOS BRUTOS'!$A$3:$A$500,$C22,'DADOS BRUTOS'!GA$3:GA$500)))</f>
        <v/>
      </c>
      <c r="JB22" s="122">
        <f>IF(OR(JB$4="",$B22=""),0,SUMIF('DADOS BRUTOS'!$A$3:$A$500,$B22,'DADOS BRUTOS'!GB$3:GB$500)+IF($C22="",0,SUMIF('DADOS BRUTOS'!$A$3:$A$500,$C22,'DADOS BRUTOS'!GB$3:GB$500)))</f>
        <v/>
      </c>
      <c r="JC22" s="122">
        <f>IF(OR(JC$4="",$B22=""),0,SUMIF('DADOS BRUTOS'!$A$3:$A$500,$B22,'DADOS BRUTOS'!GC$3:GC$500)+IF($C22="",0,SUMIF('DADOS BRUTOS'!$A$3:$A$500,$C22,'DADOS BRUTOS'!GC$3:GC$500)))</f>
        <v/>
      </c>
      <c r="JD22" s="122">
        <f>IF(OR(JD$4="",$B22=""),0,SUMIF('DADOS BRUTOS'!$A$3:$A$500,$B22,'DADOS BRUTOS'!GD$3:GD$500)+IF($C22="",0,SUMIF('DADOS BRUTOS'!$A$3:$A$500,$C22,'DADOS BRUTOS'!GD$3:GD$500)))</f>
        <v/>
      </c>
      <c r="JE22" s="122">
        <f>IF(OR(JE$4="",$B22=""),0,SUMIF('DADOS BRUTOS'!$A$3:$A$500,$B22,'DADOS BRUTOS'!GE$3:GE$500)+IF($C22="",0,SUMIF('DADOS BRUTOS'!$A$3:$A$500,$C22,'DADOS BRUTOS'!GE$3:GE$500)))</f>
        <v/>
      </c>
      <c r="JF22" s="122">
        <f>IF(OR(JF$4="",$B22=""),0,SUMIF('DADOS BRUTOS'!$A$3:$A$500,$B22,'DADOS BRUTOS'!GF$3:GF$500)+IF($C22="",0,SUMIF('DADOS BRUTOS'!$A$3:$A$500,$C22,'DADOS BRUTOS'!GF$3:GF$500)))</f>
        <v/>
      </c>
      <c r="JG22" s="122">
        <f>IF(OR(JG$4="",$B22=""),0,SUMIF('DADOS BRUTOS'!$A$3:$A$500,$B22,'DADOS BRUTOS'!GG$3:GG$500)+IF($C22="",0,SUMIF('DADOS BRUTOS'!$A$3:$A$500,$C22,'DADOS BRUTOS'!GG$3:GG$500)))</f>
        <v/>
      </c>
      <c r="JH22" s="122">
        <f>IF(OR(JH$4="",$B22=""),0,SUMIF('DADOS BRUTOS'!$A$3:$A$500,$B22,'DADOS BRUTOS'!GH$3:GH$500)+IF($C22="",0,SUMIF('DADOS BRUTOS'!$A$3:$A$500,$C22,'DADOS BRUTOS'!GH$3:GH$500)))</f>
        <v/>
      </c>
      <c r="JI22" s="122">
        <f>IF(OR(JI$4="",$B22=""),0,SUMIF('DADOS BRUTOS'!$A$3:$A$500,$B22,'DADOS BRUTOS'!GI$3:GI$500)+IF($C22="",0,SUMIF('DADOS BRUTOS'!$A$3:$A$500,$C22,'DADOS BRUTOS'!GI$3:GI$500)))</f>
        <v/>
      </c>
      <c r="JJ22" s="122">
        <f>IF(OR(JJ$4="",$B22=""),0,SUMIF('DADOS BRUTOS'!$A$3:$A$500,$B22,'DADOS BRUTOS'!GJ$3:GJ$500)+IF($C22="",0,SUMIF('DADOS BRUTOS'!$A$3:$A$500,$C22,'DADOS BRUTOS'!GJ$3:GJ$500)))</f>
        <v/>
      </c>
      <c r="JK22" s="122">
        <f>IF(OR(JK$4="",$B22=""),0,SUMIF('DADOS BRUTOS'!$A$3:$A$500,$B22,'DADOS BRUTOS'!GK$3:GK$500)+IF($C22="",0,SUMIF('DADOS BRUTOS'!$A$3:$A$500,$C22,'DADOS BRUTOS'!GK$3:GK$500)))</f>
        <v/>
      </c>
      <c r="JL22" s="122">
        <f>IF(OR(JL$4="",$B22=""),0,SUMIF('DADOS BRUTOS'!$A$3:$A$500,$B22,'DADOS BRUTOS'!GL$3:GL$500)+IF($C22="",0,SUMIF('DADOS BRUTOS'!$A$3:$A$500,$C22,'DADOS BRUTOS'!GL$3:GL$500)))</f>
        <v/>
      </c>
      <c r="JM22" s="122">
        <f>IF(OR(JM$4="",$B22=""),0,SUMIF('DADOS BRUTOS'!$A$3:$A$500,$B22,'DADOS BRUTOS'!GM$3:GM$500)+IF($C22="",0,SUMIF('DADOS BRUTOS'!$A$3:$A$500,$C22,'DADOS BRUTOS'!GM$3:GM$500)))</f>
        <v/>
      </c>
      <c r="JN22" s="122">
        <f>IF(OR(JN$4="",$B22=""),0,SUMIF('DADOS BRUTOS'!$A$3:$A$500,$B22,'DADOS BRUTOS'!GN$3:GN$500)+IF($C22="",0,SUMIF('DADOS BRUTOS'!$A$3:$A$500,$C22,'DADOS BRUTOS'!GN$3:GN$500)))</f>
        <v/>
      </c>
      <c r="JO22" s="122">
        <f>IF(OR(JO$4="",$B22=""),0,SUMIF('DADOS BRUTOS'!$A$3:$A$500,$B22,'DADOS BRUTOS'!GO$3:GO$500)+IF($C22="",0,SUMIF('DADOS BRUTOS'!$A$3:$A$500,$C22,'DADOS BRUTOS'!GO$3:GO$500)))</f>
        <v/>
      </c>
      <c r="JP22" s="122">
        <f>IF(OR(JP$4="",$B22=""),0,SUMIF('DADOS BRUTOS'!$A$3:$A$500,$B22,'DADOS BRUTOS'!GP$3:GP$500)+IF($C22="",0,SUMIF('DADOS BRUTOS'!$A$3:$A$500,$C22,'DADOS BRUTOS'!GP$3:GP$500)))</f>
        <v/>
      </c>
      <c r="JQ22" s="122">
        <f>IF(OR(JQ$4="",$B22=""),0,SUMIF('DADOS BRUTOS'!$A$3:$A$500,$B22,'DADOS BRUTOS'!GQ$3:GQ$500)+IF($C22="",0,SUMIF('DADOS BRUTOS'!$A$3:$A$500,$C22,'DADOS BRUTOS'!GQ$3:GQ$500)))</f>
        <v/>
      </c>
      <c r="JR22" s="122">
        <f>IF(OR(JR$4="",$B22=""),0,SUMIF('DADOS BRUTOS'!$A$3:$A$500,$B22,'DADOS BRUTOS'!GR$3:GR$500)+IF($C22="",0,SUMIF('DADOS BRUTOS'!$A$3:$A$500,$C22,'DADOS BRUTOS'!GR$3:GR$500)))</f>
        <v/>
      </c>
      <c r="JS22" s="122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2">
        <f>IF(OR(CB$4="",$B23=""),0,SUMIF('DADOS BRUTOS'!$A$3:$A$500,$B23,'DADOS BRUTOS'!B$3:B$500)+IF($C23="",0,SUMIF('DADOS BRUTOS'!$A$3:$A$500,$C23,'DADOS BRUTOS'!B$3:B$500)))</f>
        <v/>
      </c>
      <c r="CC23" s="122">
        <f>IF(OR(CC$4="",$B23=""),0,SUMIF('DADOS BRUTOS'!$A$3:$A$500,$B23,'DADOS BRUTOS'!C$3:C$500)+IF($C23="",0,SUMIF('DADOS BRUTOS'!$A$3:$A$500,$C23,'DADOS BRUTOS'!C$3:C$500)))</f>
        <v/>
      </c>
      <c r="CD23" s="122">
        <f>IF(OR(CD$4="",$B23=""),0,SUMIF('DADOS BRUTOS'!$A$3:$A$500,$B23,'DADOS BRUTOS'!D$3:D$500)+IF($C23="",0,SUMIF('DADOS BRUTOS'!$A$3:$A$500,$C23,'DADOS BRUTOS'!D$3:D$500)))</f>
        <v/>
      </c>
      <c r="CE23" s="122">
        <f>IF(OR(CE$4="",$B23=""),0,SUMIF('DADOS BRUTOS'!$A$3:$A$500,$B23,'DADOS BRUTOS'!E$3:E$500)+IF($C23="",0,SUMIF('DADOS BRUTOS'!$A$3:$A$500,$C23,'DADOS BRUTOS'!E$3:E$500)))</f>
        <v/>
      </c>
      <c r="CF23" s="122">
        <f>IF(OR(CF$4="",$B23=""),0,SUMIF('DADOS BRUTOS'!$A$3:$A$500,$B23,'DADOS BRUTOS'!F$3:F$500)+IF($C23="",0,SUMIF('DADOS BRUTOS'!$A$3:$A$500,$C23,'DADOS BRUTOS'!F$3:F$500)))</f>
        <v/>
      </c>
      <c r="CG23" s="122">
        <f>IF(OR(CG$4="",$B23=""),0,SUMIF('DADOS BRUTOS'!$A$3:$A$500,$B23,'DADOS BRUTOS'!G$3:G$500)+IF($C23="",0,SUMIF('DADOS BRUTOS'!$A$3:$A$500,$C23,'DADOS BRUTOS'!G$3:G$500)))</f>
        <v/>
      </c>
      <c r="CH23" s="122">
        <f>IF(OR(CH$4="",$B23=""),0,SUMIF('DADOS BRUTOS'!$A$3:$A$500,$B23,'DADOS BRUTOS'!H$3:H$500)+IF($C23="",0,SUMIF('DADOS BRUTOS'!$A$3:$A$500,$C23,'DADOS BRUTOS'!H$3:H$500)))</f>
        <v/>
      </c>
      <c r="CI23" s="122">
        <f>IF(OR(CI$4="",$B23=""),0,SUMIF('DADOS BRUTOS'!$A$3:$A$500,$B23,'DADOS BRUTOS'!I$3:I$500)+IF($C23="",0,SUMIF('DADOS BRUTOS'!$A$3:$A$500,$C23,'DADOS BRUTOS'!I$3:I$500)))</f>
        <v/>
      </c>
      <c r="CJ23" s="122">
        <f>IF(OR(CJ$4="",$B23=""),0,SUMIF('DADOS BRUTOS'!$A$3:$A$500,$B23,'DADOS BRUTOS'!J$3:J$500)+IF($C23="",0,SUMIF('DADOS BRUTOS'!$A$3:$A$500,$C23,'DADOS BRUTOS'!J$3:J$500)))</f>
        <v/>
      </c>
      <c r="CK23" s="122">
        <f>IF(OR(CK$4="",$B23=""),0,SUMIF('DADOS BRUTOS'!$A$3:$A$500,$B23,'DADOS BRUTOS'!K$3:K$500)+IF($C23="",0,SUMIF('DADOS BRUTOS'!$A$3:$A$500,$C23,'DADOS BRUTOS'!K$3:K$500)))</f>
        <v/>
      </c>
      <c r="CL23" s="122">
        <f>IF(OR(CL$4="",$B23=""),0,SUMIF('DADOS BRUTOS'!$A$3:$A$500,$B23,'DADOS BRUTOS'!L$3:L$500)+IF($C23="",0,SUMIF('DADOS BRUTOS'!$A$3:$A$500,$C23,'DADOS BRUTOS'!L$3:L$500)))</f>
        <v/>
      </c>
      <c r="CM23" s="122">
        <f>IF(OR(CM$4="",$B23=""),0,SUMIF('DADOS BRUTOS'!$A$3:$A$500,$B23,'DADOS BRUTOS'!M$3:M$500)+IF($C23="",0,SUMIF('DADOS BRUTOS'!$A$3:$A$500,$C23,'DADOS BRUTOS'!M$3:M$500)))</f>
        <v/>
      </c>
      <c r="CN23" s="122">
        <f>IF(OR(CN$4="",$B23=""),0,SUMIF('DADOS BRUTOS'!$A$3:$A$500,$B23,'DADOS BRUTOS'!N$3:N$500)+IF($C23="",0,SUMIF('DADOS BRUTOS'!$A$3:$A$500,$C23,'DADOS BRUTOS'!N$3:N$500)))</f>
        <v/>
      </c>
      <c r="CO23" s="122">
        <f>IF(OR(CO$4="",$B23=""),0,SUMIF('DADOS BRUTOS'!$A$3:$A$500,$B23,'DADOS BRUTOS'!O$3:O$500)+IF($C23="",0,SUMIF('DADOS BRUTOS'!$A$3:$A$500,$C23,'DADOS BRUTOS'!O$3:O$500)))</f>
        <v/>
      </c>
      <c r="CP23" s="122">
        <f>IF(OR(CP$4="",$B23=""),0,SUMIF('DADOS BRUTOS'!$A$3:$A$500,$B23,'DADOS BRUTOS'!P$3:P$500)+IF($C23="",0,SUMIF('DADOS BRUTOS'!$A$3:$A$500,$C23,'DADOS BRUTOS'!P$3:P$500)))</f>
        <v/>
      </c>
      <c r="CQ23" s="122">
        <f>IF(OR(CQ$4="",$B23=""),0,SUMIF('DADOS BRUTOS'!$A$3:$A$500,$B23,'DADOS BRUTOS'!Q$3:Q$500)+IF($C23="",0,SUMIF('DADOS BRUTOS'!$A$3:$A$500,$C23,'DADOS BRUTOS'!Q$3:Q$500)))</f>
        <v/>
      </c>
      <c r="CR23" s="122">
        <f>IF(OR(CR$4="",$B23=""),0,SUMIF('DADOS BRUTOS'!$A$3:$A$500,$B23,'DADOS BRUTOS'!R$3:R$500)+IF($C23="",0,SUMIF('DADOS BRUTOS'!$A$3:$A$500,$C23,'DADOS BRUTOS'!R$3:R$500)))</f>
        <v/>
      </c>
      <c r="CS23" s="122">
        <f>IF(OR(CS$4="",$B23=""),0,SUMIF('DADOS BRUTOS'!$A$3:$A$500,$B23,'DADOS BRUTOS'!S$3:S$500)+IF($C23="",0,SUMIF('DADOS BRUTOS'!$A$3:$A$500,$C23,'DADOS BRUTOS'!S$3:S$500)))</f>
        <v/>
      </c>
      <c r="CT23" s="122">
        <f>IF(OR(CT$4="",$B23=""),0,SUMIF('DADOS BRUTOS'!$A$3:$A$500,$B23,'DADOS BRUTOS'!T$3:T$500)+IF($C23="",0,SUMIF('DADOS BRUTOS'!$A$3:$A$500,$C23,'DADOS BRUTOS'!T$3:T$500)))</f>
        <v/>
      </c>
      <c r="CU23" s="122">
        <f>IF(OR(CU$4="",$B23=""),0,SUMIF('DADOS BRUTOS'!$A$3:$A$500,$B23,'DADOS BRUTOS'!U$3:U$500)+IF($C23="",0,SUMIF('DADOS BRUTOS'!$A$3:$A$500,$C23,'DADOS BRUTOS'!U$3:U$500)))</f>
        <v/>
      </c>
      <c r="CV23" s="122">
        <f>IF(OR(CV$4="",$B23=""),0,SUMIF('DADOS BRUTOS'!$A$3:$A$500,$B23,'DADOS BRUTOS'!V$3:V$500)+IF($C23="",0,SUMIF('DADOS BRUTOS'!$A$3:$A$500,$C23,'DADOS BRUTOS'!V$3:V$500)))</f>
        <v/>
      </c>
      <c r="CW23" s="122">
        <f>IF(OR(CW$4="",$B23=""),0,SUMIF('DADOS BRUTOS'!$A$3:$A$500,$B23,'DADOS BRUTOS'!W$3:W$500)+IF($C23="",0,SUMIF('DADOS BRUTOS'!$A$3:$A$500,$C23,'DADOS BRUTOS'!W$3:W$500)))</f>
        <v/>
      </c>
      <c r="CX23" s="122">
        <f>IF(OR(CX$4="",$B23=""),0,SUMIF('DADOS BRUTOS'!$A$3:$A$500,$B23,'DADOS BRUTOS'!X$3:X$500)+IF($C23="",0,SUMIF('DADOS BRUTOS'!$A$3:$A$500,$C23,'DADOS BRUTOS'!X$3:X$500)))</f>
        <v/>
      </c>
      <c r="CY23" s="122">
        <f>IF(OR(CY$4="",$B23=""),0,SUMIF('DADOS BRUTOS'!$A$3:$A$500,$B23,'DADOS BRUTOS'!Y$3:Y$500)+IF($C23="",0,SUMIF('DADOS BRUTOS'!$A$3:$A$500,$C23,'DADOS BRUTOS'!Y$3:Y$500)))</f>
        <v/>
      </c>
      <c r="CZ23" s="122">
        <f>IF(OR(CZ$4="",$B23=""),0,SUMIF('DADOS BRUTOS'!$A$3:$A$500,$B23,'DADOS BRUTOS'!Z$3:Z$500)+IF($C23="",0,SUMIF('DADOS BRUTOS'!$A$3:$A$500,$C23,'DADOS BRUTOS'!Z$3:Z$500)))</f>
        <v/>
      </c>
      <c r="DA23" s="122">
        <f>IF(OR(DA$4="",$B23=""),0,SUMIF('DADOS BRUTOS'!$A$3:$A$500,$B23,'DADOS BRUTOS'!AA$3:AA$500)+IF($C23="",0,SUMIF('DADOS BRUTOS'!$A$3:$A$500,$C23,'DADOS BRUTOS'!AA$3:AA$500)))</f>
        <v/>
      </c>
      <c r="DB23" s="122">
        <f>IF(OR(DB$4="",$B23=""),0,SUMIF('DADOS BRUTOS'!$A$3:$A$500,$B23,'DADOS BRUTOS'!AB$3:AB$500)+IF($C23="",0,SUMIF('DADOS BRUTOS'!$A$3:$A$500,$C23,'DADOS BRUTOS'!AB$3:AB$500)))</f>
        <v/>
      </c>
      <c r="DC23" s="122">
        <f>IF(OR(DC$4="",$B23=""),0,SUMIF('DADOS BRUTOS'!$A$3:$A$500,$B23,'DADOS BRUTOS'!AC$3:AC$500)+IF($C23="",0,SUMIF('DADOS BRUTOS'!$A$3:$A$500,$C23,'DADOS BRUTOS'!AC$3:AC$500)))</f>
        <v/>
      </c>
      <c r="DD23" s="122">
        <f>IF(OR(DD$4="",$B23=""),0,SUMIF('DADOS BRUTOS'!$A$3:$A$500,$B23,'DADOS BRUTOS'!AD$3:AD$500)+IF($C23="",0,SUMIF('DADOS BRUTOS'!$A$3:$A$500,$C23,'DADOS BRUTOS'!AD$3:AD$500)))</f>
        <v/>
      </c>
      <c r="DE23" s="122">
        <f>IF(OR(DE$4="",$B23=""),0,SUMIF('DADOS BRUTOS'!$A$3:$A$500,$B23,'DADOS BRUTOS'!AE$3:AE$500)+IF($C23="",0,SUMIF('DADOS BRUTOS'!$A$3:$A$500,$C23,'DADOS BRUTOS'!AE$3:AE$500)))</f>
        <v/>
      </c>
      <c r="DF23" s="122">
        <f>IF(OR(DF$4="",$B23=""),0,SUMIF('DADOS BRUTOS'!$A$3:$A$500,$B23,'DADOS BRUTOS'!AF$3:AF$500)+IF($C23="",0,SUMIF('DADOS BRUTOS'!$A$3:$A$500,$C23,'DADOS BRUTOS'!AF$3:AF$500)))</f>
        <v/>
      </c>
      <c r="DG23" s="122">
        <f>IF(OR(DG$4="",$B23=""),0,SUMIF('DADOS BRUTOS'!$A$3:$A$500,$B23,'DADOS BRUTOS'!AG$3:AG$500)+IF($C23="",0,SUMIF('DADOS BRUTOS'!$A$3:$A$500,$C23,'DADOS BRUTOS'!AG$3:AG$500)))</f>
        <v/>
      </c>
      <c r="DH23" s="122">
        <f>IF(OR(DH$4="",$B23=""),0,SUMIF('DADOS BRUTOS'!$A$3:$A$500,$B23,'DADOS BRUTOS'!AH$3:AH$500)+IF($C23="",0,SUMIF('DADOS BRUTOS'!$A$3:$A$500,$C23,'DADOS BRUTOS'!AH$3:AH$500)))</f>
        <v/>
      </c>
      <c r="DI23" s="122">
        <f>IF(OR(DI$4="",$B23=""),0,SUMIF('DADOS BRUTOS'!$A$3:$A$500,$B23,'DADOS BRUTOS'!AI$3:AI$500)+IF($C23="",0,SUMIF('DADOS BRUTOS'!$A$3:$A$500,$C23,'DADOS BRUTOS'!AI$3:AI$500)))</f>
        <v/>
      </c>
      <c r="DJ23" s="122">
        <f>IF(OR(DJ$4="",$B23=""),0,SUMIF('DADOS BRUTOS'!$A$3:$A$500,$B23,'DADOS BRUTOS'!AJ$3:AJ$500)+IF($C23="",0,SUMIF('DADOS BRUTOS'!$A$3:$A$500,$C23,'DADOS BRUTOS'!AJ$3:AJ$500)))</f>
        <v/>
      </c>
      <c r="DK23" s="122">
        <f>IF(OR(DK$4="",$B23=""),0,SUMIF('DADOS BRUTOS'!$A$3:$A$500,$B23,'DADOS BRUTOS'!AK$3:AK$500)+IF($C23="",0,SUMIF('DADOS BRUTOS'!$A$3:$A$500,$C23,'DADOS BRUTOS'!AK$3:AK$500)))</f>
        <v/>
      </c>
      <c r="DL23" s="122">
        <f>IF(OR(DL$4="",$B23=""),0,SUMIF('DADOS BRUTOS'!$A$3:$A$500,$B23,'DADOS BRUTOS'!AL$3:AL$500)+IF($C23="",0,SUMIF('DADOS BRUTOS'!$A$3:$A$500,$C23,'DADOS BRUTOS'!AL$3:AL$500)))</f>
        <v/>
      </c>
      <c r="DM23" s="122">
        <f>IF(OR(DM$4="",$B23=""),0,SUMIF('DADOS BRUTOS'!$A$3:$A$500,$B23,'DADOS BRUTOS'!AM$3:AM$500)+IF($C23="",0,SUMIF('DADOS BRUTOS'!$A$3:$A$500,$C23,'DADOS BRUTOS'!AM$3:AM$500)))</f>
        <v/>
      </c>
      <c r="DN23" s="122">
        <f>IF(OR(DN$4="",$B23=""),0,SUMIF('DADOS BRUTOS'!$A$3:$A$500,$B23,'DADOS BRUTOS'!AN$3:AN$500)+IF($C23="",0,SUMIF('DADOS BRUTOS'!$A$3:$A$500,$C23,'DADOS BRUTOS'!AN$3:AN$500)))</f>
        <v/>
      </c>
      <c r="DO23" s="122">
        <f>IF(OR(DO$4="",$B23=""),0,SUMIF('DADOS BRUTOS'!$A$3:$A$500,$B23,'DADOS BRUTOS'!AO$3:AO$500)+IF($C23="",0,SUMIF('DADOS BRUTOS'!$A$3:$A$500,$C23,'DADOS BRUTOS'!AO$3:AO$500)))</f>
        <v/>
      </c>
      <c r="DP23" s="122">
        <f>IF(OR(DP$4="",$B23=""),0,SUMIF('DADOS BRUTOS'!$A$3:$A$500,$B23,'DADOS BRUTOS'!AP$3:AP$500)+IF($C23="",0,SUMIF('DADOS BRUTOS'!$A$3:$A$500,$C23,'DADOS BRUTOS'!AP$3:AP$500)))</f>
        <v/>
      </c>
      <c r="DQ23" s="122">
        <f>IF(OR(DQ$4="",$B23=""),0,SUMIF('DADOS BRUTOS'!$A$3:$A$500,$B23,'DADOS BRUTOS'!AQ$3:AQ$500)+IF($C23="",0,SUMIF('DADOS BRUTOS'!$A$3:$A$500,$C23,'DADOS BRUTOS'!AQ$3:AQ$500)))</f>
        <v/>
      </c>
      <c r="DR23" s="122">
        <f>IF(OR(DR$4="",$B23=""),0,SUMIF('DADOS BRUTOS'!$A$3:$A$500,$B23,'DADOS BRUTOS'!AR$3:AR$500)+IF($C23="",0,SUMIF('DADOS BRUTOS'!$A$3:$A$500,$C23,'DADOS BRUTOS'!AR$3:AR$500)))</f>
        <v/>
      </c>
      <c r="DS23" s="122">
        <f>IF(OR(DS$4="",$B23=""),0,SUMIF('DADOS BRUTOS'!$A$3:$A$500,$B23,'DADOS BRUTOS'!AS$3:AS$500)+IF($C23="",0,SUMIF('DADOS BRUTOS'!$A$3:$A$500,$C23,'DADOS BRUTOS'!AS$3:AS$500)))</f>
        <v/>
      </c>
      <c r="DT23" s="122">
        <f>IF(OR(DT$4="",$B23=""),0,SUMIF('DADOS BRUTOS'!$A$3:$A$500,$B23,'DADOS BRUTOS'!AT$3:AT$500)+IF($C23="",0,SUMIF('DADOS BRUTOS'!$A$3:$A$500,$C23,'DADOS BRUTOS'!AT$3:AT$500)))</f>
        <v/>
      </c>
      <c r="DU23" s="122">
        <f>IF(OR(DU$4="",$B23=""),0,SUMIF('DADOS BRUTOS'!$A$3:$A$500,$B23,'DADOS BRUTOS'!AU$3:AU$500)+IF($C23="",0,SUMIF('DADOS BRUTOS'!$A$3:$A$500,$C23,'DADOS BRUTOS'!AU$3:AU$500)))</f>
        <v/>
      </c>
      <c r="DV23" s="122">
        <f>IF(OR(DV$4="",$B23=""),0,SUMIF('DADOS BRUTOS'!$A$3:$A$500,$B23,'DADOS BRUTOS'!AV$3:AV$500)+IF($C23="",0,SUMIF('DADOS BRUTOS'!$A$3:$A$500,$C23,'DADOS BRUTOS'!AV$3:AV$500)))</f>
        <v/>
      </c>
      <c r="DW23" s="122">
        <f>IF(OR(DW$4="",$B23=""),0,SUMIF('DADOS BRUTOS'!$A$3:$A$500,$B23,'DADOS BRUTOS'!AW$3:AW$500)+IF($C23="",0,SUMIF('DADOS BRUTOS'!$A$3:$A$500,$C23,'DADOS BRUTOS'!AW$3:AW$500)))</f>
        <v/>
      </c>
      <c r="DX23" s="122">
        <f>IF(OR(DX$4="",$B23=""),0,SUMIF('DADOS BRUTOS'!$A$3:$A$500,$B23,'DADOS BRUTOS'!AX$3:AX$500)+IF($C23="",0,SUMIF('DADOS BRUTOS'!$A$3:$A$500,$C23,'DADOS BRUTOS'!AX$3:AX$500)))</f>
        <v/>
      </c>
      <c r="DY23" s="122">
        <f>IF(OR(DY$4="",$B23=""),0,SUMIF('DADOS BRUTOS'!$A$3:$A$500,$B23,'DADOS BRUTOS'!AY$3:AY$500)+IF($C23="",0,SUMIF('DADOS BRUTOS'!$A$3:$A$500,$C23,'DADOS BRUTOS'!AY$3:AY$500)))</f>
        <v/>
      </c>
      <c r="DZ23" s="122">
        <f>IF(OR(DZ$4="",$B23=""),0,SUMIF('DADOS BRUTOS'!$A$3:$A$500,$B23,'DADOS BRUTOS'!AZ$3:AZ$500)+IF($C23="",0,SUMIF('DADOS BRUTOS'!$A$3:$A$500,$C23,'DADOS BRUTOS'!AZ$3:AZ$500)))</f>
        <v/>
      </c>
      <c r="EA23" s="122">
        <f>IF(OR(EA$4="",$B23=""),0,SUMIF('DADOS BRUTOS'!$A$3:$A$500,$B23,'DADOS BRUTOS'!BA$3:BA$500)+IF($C23="",0,SUMIF('DADOS BRUTOS'!$A$3:$A$500,$C23,'DADOS BRUTOS'!BA$3:BA$500)))</f>
        <v/>
      </c>
      <c r="EB23" s="122">
        <f>IF(OR(EB$4="",$B23=""),0,SUMIF('DADOS BRUTOS'!$A$3:$A$500,$B23,'DADOS BRUTOS'!BB$3:BB$500)+IF($C23="",0,SUMIF('DADOS BRUTOS'!$A$3:$A$500,$C23,'DADOS BRUTOS'!BB$3:BB$500)))</f>
        <v/>
      </c>
      <c r="EC23" s="122">
        <f>IF(OR(EC$4="",$B23=""),0,SUMIF('DADOS BRUTOS'!$A$3:$A$500,$B23,'DADOS BRUTOS'!BC$3:BC$500)+IF($C23="",0,SUMIF('DADOS BRUTOS'!$A$3:$A$500,$C23,'DADOS BRUTOS'!BC$3:BC$500)))</f>
        <v/>
      </c>
      <c r="ED23" s="122">
        <f>IF(OR(ED$4="",$B23=""),0,SUMIF('DADOS BRUTOS'!$A$3:$A$500,$B23,'DADOS BRUTOS'!BD$3:BD$500)+IF($C23="",0,SUMIF('DADOS BRUTOS'!$A$3:$A$500,$C23,'DADOS BRUTOS'!BD$3:BD$500)))</f>
        <v/>
      </c>
      <c r="EE23" s="122">
        <f>IF(OR(EE$4="",$B23=""),0,SUMIF('DADOS BRUTOS'!$A$3:$A$500,$B23,'DADOS BRUTOS'!BE$3:BE$500)+IF($C23="",0,SUMIF('DADOS BRUTOS'!$A$3:$A$500,$C23,'DADOS BRUTOS'!BE$3:BE$500)))</f>
        <v/>
      </c>
      <c r="EF23" s="122">
        <f>IF(OR(EF$4="",$B23=""),0,SUMIF('DADOS BRUTOS'!$A$3:$A$500,$B23,'DADOS BRUTOS'!BF$3:BF$500)+IF($C23="",0,SUMIF('DADOS BRUTOS'!$A$3:$A$500,$C23,'DADOS BRUTOS'!BF$3:BF$500)))</f>
        <v/>
      </c>
      <c r="EG23" s="122">
        <f>IF(OR(EG$4="",$B23=""),0,SUMIF('DADOS BRUTOS'!$A$3:$A$500,$B23,'DADOS BRUTOS'!BG$3:BG$500)+IF($C23="",0,SUMIF('DADOS BRUTOS'!$A$3:$A$500,$C23,'DADOS BRUTOS'!BG$3:BG$500)))</f>
        <v/>
      </c>
      <c r="EH23" s="122">
        <f>IF(OR(EH$4="",$B23=""),0,SUMIF('DADOS BRUTOS'!$A$3:$A$500,$B23,'DADOS BRUTOS'!BH$3:BH$500)+IF($C23="",0,SUMIF('DADOS BRUTOS'!$A$3:$A$500,$C23,'DADOS BRUTOS'!BH$3:BH$500)))</f>
        <v/>
      </c>
      <c r="EI23" s="122">
        <f>IF(OR(EI$4="",$B23=""),0,SUMIF('DADOS BRUTOS'!$A$3:$A$500,$B23,'DADOS BRUTOS'!BI$3:BI$500)+IF($C23="",0,SUMIF('DADOS BRUTOS'!$A$3:$A$500,$C23,'DADOS BRUTOS'!BI$3:BI$500)))</f>
        <v/>
      </c>
      <c r="EJ23" s="122">
        <f>IF(OR(EJ$4="",$B23=""),0,SUMIF('DADOS BRUTOS'!$A$3:$A$500,$B23,'DADOS BRUTOS'!BJ$3:BJ$500)+IF($C23="",0,SUMIF('DADOS BRUTOS'!$A$3:$A$500,$C23,'DADOS BRUTOS'!BJ$3:BJ$500)))</f>
        <v/>
      </c>
      <c r="EK23" s="122">
        <f>IF(OR(EK$4="",$B23=""),0,SUMIF('DADOS BRUTOS'!$A$3:$A$500,$B23,'DADOS BRUTOS'!BK$3:BK$500)+IF($C23="",0,SUMIF('DADOS BRUTOS'!$A$3:$A$500,$C23,'DADOS BRUTOS'!BK$3:BK$500)))</f>
        <v/>
      </c>
      <c r="EL23" s="122">
        <f>IF(OR(EL$4="",$B23=""),0,SUMIF('DADOS BRUTOS'!$A$3:$A$500,$B23,'DADOS BRUTOS'!BL$3:BL$500)+IF($C23="",0,SUMIF('DADOS BRUTOS'!$A$3:$A$500,$C23,'DADOS BRUTOS'!BL$3:BL$500)))</f>
        <v/>
      </c>
      <c r="EM23" s="122">
        <f>IF(OR(EM$4="",$B23=""),0,SUMIF('DADOS BRUTOS'!$A$3:$A$500,$B23,'DADOS BRUTOS'!BM$3:BM$500)+IF($C23="",0,SUMIF('DADOS BRUTOS'!$A$3:$A$500,$C23,'DADOS BRUTOS'!BM$3:BM$500)))</f>
        <v/>
      </c>
      <c r="EN23" s="122">
        <f>IF(OR(EN$4="",$B23=""),0,SUMIF('DADOS BRUTOS'!$A$3:$A$500,$B23,'DADOS BRUTOS'!BN$3:BN$500)+IF($C23="",0,SUMIF('DADOS BRUTOS'!$A$3:$A$500,$C23,'DADOS BRUTOS'!BN$3:BN$500)))</f>
        <v/>
      </c>
      <c r="EO23" s="122">
        <f>IF(OR(EO$4="",$B23=""),0,SUMIF('DADOS BRUTOS'!$A$3:$A$500,$B23,'DADOS BRUTOS'!BO$3:BO$500)+IF($C23="",0,SUMIF('DADOS BRUTOS'!$A$3:$A$500,$C23,'DADOS BRUTOS'!BO$3:BO$500)))</f>
        <v/>
      </c>
      <c r="EP23" s="122">
        <f>IF(OR(EP$4="",$B23=""),0,SUMIF('DADOS BRUTOS'!$A$3:$A$500,$B23,'DADOS BRUTOS'!BP$3:BP$500)+IF($C23="",0,SUMIF('DADOS BRUTOS'!$A$3:$A$500,$C23,'DADOS BRUTOS'!BP$3:BP$500)))</f>
        <v/>
      </c>
      <c r="EQ23" s="122">
        <f>IF(OR(EQ$4="",$B23=""),0,SUMIF('DADOS BRUTOS'!$A$3:$A$500,$B23,'DADOS BRUTOS'!BQ$3:BQ$500)+IF($C23="",0,SUMIF('DADOS BRUTOS'!$A$3:$A$500,$C23,'DADOS BRUTOS'!BQ$3:BQ$500)))</f>
        <v/>
      </c>
      <c r="ER23" s="122">
        <f>IF(OR(ER$4="",$B23=""),0,SUMIF('DADOS BRUTOS'!$A$3:$A$500,$B23,'DADOS BRUTOS'!BR$3:BR$500)+IF($C23="",0,SUMIF('DADOS BRUTOS'!$A$3:$A$500,$C23,'DADOS BRUTOS'!BR$3:BR$500)))</f>
        <v/>
      </c>
      <c r="ES23" s="122">
        <f>IF(OR(ES$4="",$B23=""),0,SUMIF('DADOS BRUTOS'!$A$3:$A$500,$B23,'DADOS BRUTOS'!BS$3:BS$500)+IF($C23="",0,SUMIF('DADOS BRUTOS'!$A$3:$A$500,$C23,'DADOS BRUTOS'!BS$3:BS$500)))</f>
        <v/>
      </c>
      <c r="ET23" s="122">
        <f>IF(OR(ET$4="",$B23=""),0,SUMIF('DADOS BRUTOS'!$A$3:$A$500,$B23,'DADOS BRUTOS'!BT$3:BT$500)+IF($C23="",0,SUMIF('DADOS BRUTOS'!$A$3:$A$500,$C23,'DADOS BRUTOS'!BT$3:BT$500)))</f>
        <v/>
      </c>
      <c r="EU23" s="122">
        <f>IF(OR(EU$4="",$B23=""),0,SUMIF('DADOS BRUTOS'!$A$3:$A$500,$B23,'DADOS BRUTOS'!BU$3:BU$500)+IF($C23="",0,SUMIF('DADOS BRUTOS'!$A$3:$A$500,$C23,'DADOS BRUTOS'!BU$3:BU$500)))</f>
        <v/>
      </c>
      <c r="EV23" s="122">
        <f>IF(OR(EV$4="",$B23=""),0,SUMIF('DADOS BRUTOS'!$A$3:$A$500,$B23,'DADOS BRUTOS'!BV$3:BV$500)+IF($C23="",0,SUMIF('DADOS BRUTOS'!$A$3:$A$500,$C23,'DADOS BRUTOS'!BV$3:BV$500)))</f>
        <v/>
      </c>
      <c r="EW23" s="122">
        <f>IF(OR(EW$4="",$B23=""),0,SUMIF('DADOS BRUTOS'!$A$3:$A$500,$B23,'DADOS BRUTOS'!BW$3:BW$500)+IF($C23="",0,SUMIF('DADOS BRUTOS'!$A$3:$A$500,$C23,'DADOS BRUTOS'!BW$3:BW$500)))</f>
        <v/>
      </c>
      <c r="EX23" s="122">
        <f>IF(OR(EX$4="",$B23=""),0,SUMIF('DADOS BRUTOS'!$A$3:$A$500,$B23,'DADOS BRUTOS'!BX$3:BX$500)+IF($C23="",0,SUMIF('DADOS BRUTOS'!$A$3:$A$500,$C23,'DADOS BRUTOS'!BX$3:BX$500)))</f>
        <v/>
      </c>
      <c r="EY23" s="122">
        <f>IF(OR(EY$4="",$B23=""),0,SUMIF('DADOS BRUTOS'!$A$3:$A$500,$B23,'DADOS BRUTOS'!BY$3:BY$500)+IF($C23="",0,SUMIF('DADOS BRUTOS'!$A$3:$A$500,$C23,'DADOS BRUTOS'!BY$3:BY$500)))</f>
        <v/>
      </c>
      <c r="EZ23" s="122">
        <f>IF(OR(EZ$4="",$B23=""),0,SUMIF('DADOS BRUTOS'!$A$3:$A$500,$B23,'DADOS BRUTOS'!BZ$3:BZ$500)+IF($C23="",0,SUMIF('DADOS BRUTOS'!$A$3:$A$500,$C23,'DADOS BRUTOS'!BZ$3:BZ$500)))</f>
        <v/>
      </c>
      <c r="FA23" s="122">
        <f>IF(OR(FA$4="",$B23=""),0,SUMIF('DADOS BRUTOS'!$A$3:$A$500,$B23,'DADOS BRUTOS'!CA$3:CA$500)+IF($C23="",0,SUMIF('DADOS BRUTOS'!$A$3:$A$500,$C23,'DADOS BRUTOS'!CA$3:CA$500)))</f>
        <v/>
      </c>
      <c r="FB23" s="122">
        <f>IF(OR(FB$4="",$B23=""),0,SUMIF('DADOS BRUTOS'!$A$3:$A$500,$B23,'DADOS BRUTOS'!CB$3:CB$500)+IF($C23="",0,SUMIF('DADOS BRUTOS'!$A$3:$A$500,$C23,'DADOS BRUTOS'!CB$3:CB$500)))</f>
        <v/>
      </c>
      <c r="FC23" s="122">
        <f>IF(OR(FC$4="",$B23=""),0,SUMIF('DADOS BRUTOS'!$A$3:$A$500,$B23,'DADOS BRUTOS'!CC$3:CC$500)+IF($C23="",0,SUMIF('DADOS BRUTOS'!$A$3:$A$500,$C23,'DADOS BRUTOS'!CC$3:CC$500)))</f>
        <v/>
      </c>
      <c r="FD23" s="122">
        <f>IF(OR(FD$4="",$B23=""),0,SUMIF('DADOS BRUTOS'!$A$3:$A$500,$B23,'DADOS BRUTOS'!CD$3:CD$500)+IF($C23="",0,SUMIF('DADOS BRUTOS'!$A$3:$A$500,$C23,'DADOS BRUTOS'!CD$3:CD$500)))</f>
        <v/>
      </c>
      <c r="FE23" s="122">
        <f>IF(OR(FE$4="",$B23=""),0,SUMIF('DADOS BRUTOS'!$A$3:$A$500,$B23,'DADOS BRUTOS'!CE$3:CE$500)+IF($C23="",0,SUMIF('DADOS BRUTOS'!$A$3:$A$500,$C23,'DADOS BRUTOS'!CE$3:CE$500)))</f>
        <v/>
      </c>
      <c r="FF23" s="122">
        <f>IF(OR(FF$4="",$B23=""),0,SUMIF('DADOS BRUTOS'!$A$3:$A$500,$B23,'DADOS BRUTOS'!CF$3:CF$500)+IF($C23="",0,SUMIF('DADOS BRUTOS'!$A$3:$A$500,$C23,'DADOS BRUTOS'!CF$3:CF$500)))</f>
        <v/>
      </c>
      <c r="FG23" s="122">
        <f>IF(OR(FG$4="",$B23=""),0,SUMIF('DADOS BRUTOS'!$A$3:$A$500,$B23,'DADOS BRUTOS'!CG$3:CG$500)+IF($C23="",0,SUMIF('DADOS BRUTOS'!$A$3:$A$500,$C23,'DADOS BRUTOS'!CG$3:CG$500)))</f>
        <v/>
      </c>
      <c r="FH23" s="122">
        <f>IF(OR(FH$4="",$B23=""),0,SUMIF('DADOS BRUTOS'!$A$3:$A$500,$B23,'DADOS BRUTOS'!CH$3:CH$500)+IF($C23="",0,SUMIF('DADOS BRUTOS'!$A$3:$A$500,$C23,'DADOS BRUTOS'!CH$3:CH$500)))</f>
        <v/>
      </c>
      <c r="FI23" s="122">
        <f>IF(OR(FI$4="",$B23=""),0,SUMIF('DADOS BRUTOS'!$A$3:$A$500,$B23,'DADOS BRUTOS'!CI$3:CI$500)+IF($C23="",0,SUMIF('DADOS BRUTOS'!$A$3:$A$500,$C23,'DADOS BRUTOS'!CI$3:CI$500)))</f>
        <v/>
      </c>
      <c r="FJ23" s="122">
        <f>IF(OR(FJ$4="",$B23=""),0,SUMIF('DADOS BRUTOS'!$A$3:$A$500,$B23,'DADOS BRUTOS'!CJ$3:CJ$500)+IF($C23="",0,SUMIF('DADOS BRUTOS'!$A$3:$A$500,$C23,'DADOS BRUTOS'!CJ$3:CJ$500)))</f>
        <v/>
      </c>
      <c r="FK23" s="122">
        <f>IF(OR(FK$4="",$B23=""),0,SUMIF('DADOS BRUTOS'!$A$3:$A$500,$B23,'DADOS BRUTOS'!CK$3:CK$500)+IF($C23="",0,SUMIF('DADOS BRUTOS'!$A$3:$A$500,$C23,'DADOS BRUTOS'!CK$3:CK$500)))</f>
        <v/>
      </c>
      <c r="FL23" s="122">
        <f>IF(OR(FL$4="",$B23=""),0,SUMIF('DADOS BRUTOS'!$A$3:$A$500,$B23,'DADOS BRUTOS'!CL$3:CL$500)+IF($C23="",0,SUMIF('DADOS BRUTOS'!$A$3:$A$500,$C23,'DADOS BRUTOS'!CL$3:CL$500)))</f>
        <v/>
      </c>
      <c r="FM23" s="122">
        <f>IF(OR(FM$4="",$B23=""),0,SUMIF('DADOS BRUTOS'!$A$3:$A$500,$B23,'DADOS BRUTOS'!CM$3:CM$500)+IF($C23="",0,SUMIF('DADOS BRUTOS'!$A$3:$A$500,$C23,'DADOS BRUTOS'!CM$3:CM$500)))</f>
        <v/>
      </c>
      <c r="FN23" s="122">
        <f>IF(OR(FN$4="",$B23=""),0,SUMIF('DADOS BRUTOS'!$A$3:$A$500,$B23,'DADOS BRUTOS'!CN$3:CN$500)+IF($C23="",0,SUMIF('DADOS BRUTOS'!$A$3:$A$500,$C23,'DADOS BRUTOS'!CN$3:CN$500)))</f>
        <v/>
      </c>
      <c r="FO23" s="122">
        <f>IF(OR(FO$4="",$B23=""),0,SUMIF('DADOS BRUTOS'!$A$3:$A$500,$B23,'DADOS BRUTOS'!CO$3:CO$500)+IF($C23="",0,SUMIF('DADOS BRUTOS'!$A$3:$A$500,$C23,'DADOS BRUTOS'!CO$3:CO$500)))</f>
        <v/>
      </c>
      <c r="FP23" s="122">
        <f>IF(OR(FP$4="",$B23=""),0,SUMIF('DADOS BRUTOS'!$A$3:$A$500,$B23,'DADOS BRUTOS'!CP$3:CP$500)+IF($C23="",0,SUMIF('DADOS BRUTOS'!$A$3:$A$500,$C23,'DADOS BRUTOS'!CP$3:CP$500)))</f>
        <v/>
      </c>
      <c r="FQ23" s="122">
        <f>IF(OR(FQ$4="",$B23=""),0,SUMIF('DADOS BRUTOS'!$A$3:$A$500,$B23,'DADOS BRUTOS'!CQ$3:CQ$500)+IF($C23="",0,SUMIF('DADOS BRUTOS'!$A$3:$A$500,$C23,'DADOS BRUTOS'!CQ$3:CQ$500)))</f>
        <v/>
      </c>
      <c r="FR23" s="122">
        <f>IF(OR(FR$4="",$B23=""),0,SUMIF('DADOS BRUTOS'!$A$3:$A$500,$B23,'DADOS BRUTOS'!CR$3:CR$500)+IF($C23="",0,SUMIF('DADOS BRUTOS'!$A$3:$A$500,$C23,'DADOS BRUTOS'!CR$3:CR$500)))</f>
        <v/>
      </c>
      <c r="FS23" s="122">
        <f>IF(OR(FS$4="",$B23=""),0,SUMIF('DADOS BRUTOS'!$A$3:$A$500,$B23,'DADOS BRUTOS'!CS$3:CS$500)+IF($C23="",0,SUMIF('DADOS BRUTOS'!$A$3:$A$500,$C23,'DADOS BRUTOS'!CS$3:CS$500)))</f>
        <v/>
      </c>
      <c r="FT23" s="122">
        <f>IF(OR(FT$4="",$B23=""),0,SUMIF('DADOS BRUTOS'!$A$3:$A$500,$B23,'DADOS BRUTOS'!CT$3:CT$500)+IF($C23="",0,SUMIF('DADOS BRUTOS'!$A$3:$A$500,$C23,'DADOS BRUTOS'!CT$3:CT$500)))</f>
        <v/>
      </c>
      <c r="FU23" s="122">
        <f>IF(OR(FU$4="",$B23=""),0,SUMIF('DADOS BRUTOS'!$A$3:$A$500,$B23,'DADOS BRUTOS'!CU$3:CU$500)+IF($C23="",0,SUMIF('DADOS BRUTOS'!$A$3:$A$500,$C23,'DADOS BRUTOS'!CU$3:CU$500)))</f>
        <v/>
      </c>
      <c r="FV23" s="122">
        <f>IF(OR(FV$4="",$B23=""),0,SUMIF('DADOS BRUTOS'!$A$3:$A$500,$B23,'DADOS BRUTOS'!CV$3:CV$500)+IF($C23="",0,SUMIF('DADOS BRUTOS'!$A$3:$A$500,$C23,'DADOS BRUTOS'!CV$3:CV$500)))</f>
        <v/>
      </c>
      <c r="FW23" s="122">
        <f>IF(OR(FW$4="",$B23=""),0,SUMIF('DADOS BRUTOS'!$A$3:$A$500,$B23,'DADOS BRUTOS'!CW$3:CW$500)+IF($C23="",0,SUMIF('DADOS BRUTOS'!$A$3:$A$500,$C23,'DADOS BRUTOS'!CW$3:CW$500)))</f>
        <v/>
      </c>
      <c r="FX23" s="122">
        <f>IF(OR(FX$4="",$B23=""),0,SUMIF('DADOS BRUTOS'!$A$3:$A$500,$B23,'DADOS BRUTOS'!CX$3:CX$500)+IF($C23="",0,SUMIF('DADOS BRUTOS'!$A$3:$A$500,$C23,'DADOS BRUTOS'!CX$3:CX$500)))</f>
        <v/>
      </c>
      <c r="FY23" s="122">
        <f>IF(OR(FY$4="",$B23=""),0,SUMIF('DADOS BRUTOS'!$A$3:$A$500,$B23,'DADOS BRUTOS'!CY$3:CY$500)+IF($C23="",0,SUMIF('DADOS BRUTOS'!$A$3:$A$500,$C23,'DADOS BRUTOS'!CY$3:CY$500)))</f>
        <v/>
      </c>
      <c r="FZ23" s="122">
        <f>IF(OR(FZ$4="",$B23=""),0,SUMIF('DADOS BRUTOS'!$A$3:$A$500,$B23,'DADOS BRUTOS'!CZ$3:CZ$500)+IF($C23="",0,SUMIF('DADOS BRUTOS'!$A$3:$A$500,$C23,'DADOS BRUTOS'!CZ$3:CZ$500)))</f>
        <v/>
      </c>
      <c r="GA23" s="122">
        <f>IF(OR(GA$4="",$B23=""),0,SUMIF('DADOS BRUTOS'!$A$3:$A$500,$B23,'DADOS BRUTOS'!DA$3:DA$500)+IF($C23="",0,SUMIF('DADOS BRUTOS'!$A$3:$A$500,$C23,'DADOS BRUTOS'!DA$3:DA$500)))</f>
        <v/>
      </c>
      <c r="GB23" s="122">
        <f>IF(OR(GB$4="",$B23=""),0,SUMIF('DADOS BRUTOS'!$A$3:$A$500,$B23,'DADOS BRUTOS'!DB$3:DB$500)+IF($C23="",0,SUMIF('DADOS BRUTOS'!$A$3:$A$500,$C23,'DADOS BRUTOS'!DB$3:DB$500)))</f>
        <v/>
      </c>
      <c r="GC23" s="122">
        <f>IF(OR(GC$4="",$B23=""),0,SUMIF('DADOS BRUTOS'!$A$3:$A$500,$B23,'DADOS BRUTOS'!DC$3:DC$500)+IF($C23="",0,SUMIF('DADOS BRUTOS'!$A$3:$A$500,$C23,'DADOS BRUTOS'!DC$3:DC$500)))</f>
        <v/>
      </c>
      <c r="GD23" s="122">
        <f>IF(OR(GD$4="",$B23=""),0,SUMIF('DADOS BRUTOS'!$A$3:$A$500,$B23,'DADOS BRUTOS'!DD$3:DD$500)+IF($C23="",0,SUMIF('DADOS BRUTOS'!$A$3:$A$500,$C23,'DADOS BRUTOS'!DD$3:DD$500)))</f>
        <v/>
      </c>
      <c r="GE23" s="122">
        <f>IF(OR(GE$4="",$B23=""),0,SUMIF('DADOS BRUTOS'!$A$3:$A$500,$B23,'DADOS BRUTOS'!DE$3:DE$500)+IF($C23="",0,SUMIF('DADOS BRUTOS'!$A$3:$A$500,$C23,'DADOS BRUTOS'!DE$3:DE$500)))</f>
        <v/>
      </c>
      <c r="GF23" s="122">
        <f>IF(OR(GF$4="",$B23=""),0,SUMIF('DADOS BRUTOS'!$A$3:$A$500,$B23,'DADOS BRUTOS'!DF$3:DF$500)+IF($C23="",0,SUMIF('DADOS BRUTOS'!$A$3:$A$500,$C23,'DADOS BRUTOS'!DF$3:DF$500)))</f>
        <v/>
      </c>
      <c r="GG23" s="122">
        <f>IF(OR(GG$4="",$B23=""),0,SUMIF('DADOS BRUTOS'!$A$3:$A$500,$B23,'DADOS BRUTOS'!DG$3:DG$500)+IF($C23="",0,SUMIF('DADOS BRUTOS'!$A$3:$A$500,$C23,'DADOS BRUTOS'!DG$3:DG$500)))</f>
        <v/>
      </c>
      <c r="GH23" s="122">
        <f>IF(OR(GH$4="",$B23=""),0,SUMIF('DADOS BRUTOS'!$A$3:$A$500,$B23,'DADOS BRUTOS'!DH$3:DH$500)+IF($C23="",0,SUMIF('DADOS BRUTOS'!$A$3:$A$500,$C23,'DADOS BRUTOS'!DH$3:DH$500)))</f>
        <v/>
      </c>
      <c r="GI23" s="122">
        <f>IF(OR(GI$4="",$B23=""),0,SUMIF('DADOS BRUTOS'!$A$3:$A$500,$B23,'DADOS BRUTOS'!DI$3:DI$500)+IF($C23="",0,SUMIF('DADOS BRUTOS'!$A$3:$A$500,$C23,'DADOS BRUTOS'!DI$3:DI$500)))</f>
        <v/>
      </c>
      <c r="GJ23" s="122">
        <f>IF(OR(GJ$4="",$B23=""),0,SUMIF('DADOS BRUTOS'!$A$3:$A$500,$B23,'DADOS BRUTOS'!DJ$3:DJ$500)+IF($C23="",0,SUMIF('DADOS BRUTOS'!$A$3:$A$500,$C23,'DADOS BRUTOS'!DJ$3:DJ$500)))</f>
        <v/>
      </c>
      <c r="GK23" s="122">
        <f>IF(OR(GK$4="",$B23=""),0,SUMIF('DADOS BRUTOS'!$A$3:$A$500,$B23,'DADOS BRUTOS'!DK$3:DK$500)+IF($C23="",0,SUMIF('DADOS BRUTOS'!$A$3:$A$500,$C23,'DADOS BRUTOS'!DK$3:DK$500)))</f>
        <v/>
      </c>
      <c r="GL23" s="122">
        <f>IF(OR(GL$4="",$B23=""),0,SUMIF('DADOS BRUTOS'!$A$3:$A$500,$B23,'DADOS BRUTOS'!DL$3:DL$500)+IF($C23="",0,SUMIF('DADOS BRUTOS'!$A$3:$A$500,$C23,'DADOS BRUTOS'!DL$3:DL$500)))</f>
        <v/>
      </c>
      <c r="GM23" s="122">
        <f>IF(OR(GM$4="",$B23=""),0,SUMIF('DADOS BRUTOS'!$A$3:$A$500,$B23,'DADOS BRUTOS'!DM$3:DM$500)+IF($C23="",0,SUMIF('DADOS BRUTOS'!$A$3:$A$500,$C23,'DADOS BRUTOS'!DM$3:DM$500)))</f>
        <v/>
      </c>
      <c r="GN23" s="122">
        <f>IF(OR(GN$4="",$B23=""),0,SUMIF('DADOS BRUTOS'!$A$3:$A$500,$B23,'DADOS BRUTOS'!DN$3:DN$500)+IF($C23="",0,SUMIF('DADOS BRUTOS'!$A$3:$A$500,$C23,'DADOS BRUTOS'!DN$3:DN$500)))</f>
        <v/>
      </c>
      <c r="GO23" s="122">
        <f>IF(OR(GO$4="",$B23=""),0,SUMIF('DADOS BRUTOS'!$A$3:$A$500,$B23,'DADOS BRUTOS'!DO$3:DO$500)+IF($C23="",0,SUMIF('DADOS BRUTOS'!$A$3:$A$500,$C23,'DADOS BRUTOS'!DO$3:DO$500)))</f>
        <v/>
      </c>
      <c r="GP23" s="122">
        <f>IF(OR(GP$4="",$B23=""),0,SUMIF('DADOS BRUTOS'!$A$3:$A$500,$B23,'DADOS BRUTOS'!DP$3:DP$500)+IF($C23="",0,SUMIF('DADOS BRUTOS'!$A$3:$A$500,$C23,'DADOS BRUTOS'!DP$3:DP$500)))</f>
        <v/>
      </c>
      <c r="GQ23" s="122">
        <f>IF(OR(GQ$4="",$B23=""),0,SUMIF('DADOS BRUTOS'!$A$3:$A$500,$B23,'DADOS BRUTOS'!DQ$3:DQ$500)+IF($C23="",0,SUMIF('DADOS BRUTOS'!$A$3:$A$500,$C23,'DADOS BRUTOS'!DQ$3:DQ$500)))</f>
        <v/>
      </c>
      <c r="GR23" s="122">
        <f>IF(OR(GR$4="",$B23=""),0,SUMIF('DADOS BRUTOS'!$A$3:$A$500,$B23,'DADOS BRUTOS'!DR$3:DR$500)+IF($C23="",0,SUMIF('DADOS BRUTOS'!$A$3:$A$500,$C23,'DADOS BRUTOS'!DR$3:DR$500)))</f>
        <v/>
      </c>
      <c r="GS23" s="122">
        <f>IF(OR(GS$4="",$B23=""),0,SUMIF('DADOS BRUTOS'!$A$3:$A$500,$B23,'DADOS BRUTOS'!DS$3:DS$500)+IF($C23="",0,SUMIF('DADOS BRUTOS'!$A$3:$A$500,$C23,'DADOS BRUTOS'!DS$3:DS$500)))</f>
        <v/>
      </c>
      <c r="GT23" s="122">
        <f>IF(OR(GT$4="",$B23=""),0,SUMIF('DADOS BRUTOS'!$A$3:$A$500,$B23,'DADOS BRUTOS'!DT$3:DT$500)+IF($C23="",0,SUMIF('DADOS BRUTOS'!$A$3:$A$500,$C23,'DADOS BRUTOS'!DT$3:DT$500)))</f>
        <v/>
      </c>
      <c r="GU23" s="122">
        <f>IF(OR(GU$4="",$B23=""),0,SUMIF('DADOS BRUTOS'!$A$3:$A$500,$B23,'DADOS BRUTOS'!DU$3:DU$500)+IF($C23="",0,SUMIF('DADOS BRUTOS'!$A$3:$A$500,$C23,'DADOS BRUTOS'!DU$3:DU$500)))</f>
        <v/>
      </c>
      <c r="GV23" s="122">
        <f>IF(OR(GV$4="",$B23=""),0,SUMIF('DADOS BRUTOS'!$A$3:$A$500,$B23,'DADOS BRUTOS'!DV$3:DV$500)+IF($C23="",0,SUMIF('DADOS BRUTOS'!$A$3:$A$500,$C23,'DADOS BRUTOS'!DV$3:DV$500)))</f>
        <v/>
      </c>
      <c r="GW23" s="122">
        <f>IF(OR(GW$4="",$B23=""),0,SUMIF('DADOS BRUTOS'!$A$3:$A$500,$B23,'DADOS BRUTOS'!DW$3:DW$500)+IF($C23="",0,SUMIF('DADOS BRUTOS'!$A$3:$A$500,$C23,'DADOS BRUTOS'!DW$3:DW$500)))</f>
        <v/>
      </c>
      <c r="GX23" s="122">
        <f>IF(OR(GX$4="",$B23=""),0,SUMIF('DADOS BRUTOS'!$A$3:$A$500,$B23,'DADOS BRUTOS'!DX$3:DX$500)+IF($C23="",0,SUMIF('DADOS BRUTOS'!$A$3:$A$500,$C23,'DADOS BRUTOS'!DX$3:DX$500)))</f>
        <v/>
      </c>
      <c r="GY23" s="122">
        <f>IF(OR(GY$4="",$B23=""),0,SUMIF('DADOS BRUTOS'!$A$3:$A$500,$B23,'DADOS BRUTOS'!DY$3:DY$500)+IF($C23="",0,SUMIF('DADOS BRUTOS'!$A$3:$A$500,$C23,'DADOS BRUTOS'!DY$3:DY$500)))</f>
        <v/>
      </c>
      <c r="GZ23" s="122">
        <f>IF(OR(GZ$4="",$B23=""),0,SUMIF('DADOS BRUTOS'!$A$3:$A$500,$B23,'DADOS BRUTOS'!DZ$3:DZ$500)+IF($C23="",0,SUMIF('DADOS BRUTOS'!$A$3:$A$500,$C23,'DADOS BRUTOS'!DZ$3:DZ$500)))</f>
        <v/>
      </c>
      <c r="HA23" s="122">
        <f>IF(OR(HA$4="",$B23=""),0,SUMIF('DADOS BRUTOS'!$A$3:$A$500,$B23,'DADOS BRUTOS'!EA$3:EA$500)+IF($C23="",0,SUMIF('DADOS BRUTOS'!$A$3:$A$500,$C23,'DADOS BRUTOS'!EA$3:EA$500)))</f>
        <v/>
      </c>
      <c r="HB23" s="122">
        <f>IF(OR(HB$4="",$B23=""),0,SUMIF('DADOS BRUTOS'!$A$3:$A$500,$B23,'DADOS BRUTOS'!EB$3:EB$500)+IF($C23="",0,SUMIF('DADOS BRUTOS'!$A$3:$A$500,$C23,'DADOS BRUTOS'!EB$3:EB$500)))</f>
        <v/>
      </c>
      <c r="HC23" s="122">
        <f>IF(OR(HC$4="",$B23=""),0,SUMIF('DADOS BRUTOS'!$A$3:$A$500,$B23,'DADOS BRUTOS'!EC$3:EC$500)+IF($C23="",0,SUMIF('DADOS BRUTOS'!$A$3:$A$500,$C23,'DADOS BRUTOS'!EC$3:EC$500)))</f>
        <v/>
      </c>
      <c r="HD23" s="122">
        <f>IF(OR(HD$4="",$B23=""),0,SUMIF('DADOS BRUTOS'!$A$3:$A$500,$B23,'DADOS BRUTOS'!ED$3:ED$500)+IF($C23="",0,SUMIF('DADOS BRUTOS'!$A$3:$A$500,$C23,'DADOS BRUTOS'!ED$3:ED$500)))</f>
        <v/>
      </c>
      <c r="HE23" s="122">
        <f>IF(OR(HE$4="",$B23=""),0,SUMIF('DADOS BRUTOS'!$A$3:$A$500,$B23,'DADOS BRUTOS'!EE$3:EE$500)+IF($C23="",0,SUMIF('DADOS BRUTOS'!$A$3:$A$500,$C23,'DADOS BRUTOS'!EE$3:EE$500)))</f>
        <v/>
      </c>
      <c r="HF23" s="122">
        <f>IF(OR(HF$4="",$B23=""),0,SUMIF('DADOS BRUTOS'!$A$3:$A$500,$B23,'DADOS BRUTOS'!EF$3:EF$500)+IF($C23="",0,SUMIF('DADOS BRUTOS'!$A$3:$A$500,$C23,'DADOS BRUTOS'!EF$3:EF$500)))</f>
        <v/>
      </c>
      <c r="HG23" s="122">
        <f>IF(OR(HG$4="",$B23=""),0,SUMIF('DADOS BRUTOS'!$A$3:$A$500,$B23,'DADOS BRUTOS'!EG$3:EG$500)+IF($C23="",0,SUMIF('DADOS BRUTOS'!$A$3:$A$500,$C23,'DADOS BRUTOS'!EG$3:EG$500)))</f>
        <v/>
      </c>
      <c r="HH23" s="122">
        <f>IF(OR(HH$4="",$B23=""),0,SUMIF('DADOS BRUTOS'!$A$3:$A$500,$B23,'DADOS BRUTOS'!EH$3:EH$500)+IF($C23="",0,SUMIF('DADOS BRUTOS'!$A$3:$A$500,$C23,'DADOS BRUTOS'!EH$3:EH$500)))</f>
        <v/>
      </c>
      <c r="HI23" s="122">
        <f>IF(OR(HI$4="",$B23=""),0,SUMIF('DADOS BRUTOS'!$A$3:$A$500,$B23,'DADOS BRUTOS'!EI$3:EI$500)+IF($C23="",0,SUMIF('DADOS BRUTOS'!$A$3:$A$500,$C23,'DADOS BRUTOS'!EI$3:EI$500)))</f>
        <v/>
      </c>
      <c r="HJ23" s="122">
        <f>IF(OR(HJ$4="",$B23=""),0,SUMIF('DADOS BRUTOS'!$A$3:$A$500,$B23,'DADOS BRUTOS'!EJ$3:EJ$500)+IF($C23="",0,SUMIF('DADOS BRUTOS'!$A$3:$A$500,$C23,'DADOS BRUTOS'!EJ$3:EJ$500)))</f>
        <v/>
      </c>
      <c r="HK23" s="122">
        <f>IF(OR(HK$4="",$B23=""),0,SUMIF('DADOS BRUTOS'!$A$3:$A$500,$B23,'DADOS BRUTOS'!EK$3:EK$500)+IF($C23="",0,SUMIF('DADOS BRUTOS'!$A$3:$A$500,$C23,'DADOS BRUTOS'!EK$3:EK$500)))</f>
        <v/>
      </c>
      <c r="HL23" s="122">
        <f>IF(OR(HL$4="",$B23=""),0,SUMIF('DADOS BRUTOS'!$A$3:$A$500,$B23,'DADOS BRUTOS'!EL$3:EL$500)+IF($C23="",0,SUMIF('DADOS BRUTOS'!$A$3:$A$500,$C23,'DADOS BRUTOS'!EL$3:EL$500)))</f>
        <v/>
      </c>
      <c r="HM23" s="122">
        <f>IF(OR(HM$4="",$B23=""),0,SUMIF('DADOS BRUTOS'!$A$3:$A$500,$B23,'DADOS BRUTOS'!EM$3:EM$500)+IF($C23="",0,SUMIF('DADOS BRUTOS'!$A$3:$A$500,$C23,'DADOS BRUTOS'!EM$3:EM$500)))</f>
        <v/>
      </c>
      <c r="HN23" s="122">
        <f>IF(OR(HN$4="",$B23=""),0,SUMIF('DADOS BRUTOS'!$A$3:$A$500,$B23,'DADOS BRUTOS'!EN$3:EN$500)+IF($C23="",0,SUMIF('DADOS BRUTOS'!$A$3:$A$500,$C23,'DADOS BRUTOS'!EN$3:EN$500)))</f>
        <v/>
      </c>
      <c r="HO23" s="122">
        <f>IF(OR(HO$4="",$B23=""),0,SUMIF('DADOS BRUTOS'!$A$3:$A$500,$B23,'DADOS BRUTOS'!EO$3:EO$500)+IF($C23="",0,SUMIF('DADOS BRUTOS'!$A$3:$A$500,$C23,'DADOS BRUTOS'!EO$3:EO$500)))</f>
        <v/>
      </c>
      <c r="HP23" s="122">
        <f>IF(OR(HP$4="",$B23=""),0,SUMIF('DADOS BRUTOS'!$A$3:$A$500,$B23,'DADOS BRUTOS'!EP$3:EP$500)+IF($C23="",0,SUMIF('DADOS BRUTOS'!$A$3:$A$500,$C23,'DADOS BRUTOS'!EP$3:EP$500)))</f>
        <v/>
      </c>
      <c r="HQ23" s="122">
        <f>IF(OR(HQ$4="",$B23=""),0,SUMIF('DADOS BRUTOS'!$A$3:$A$500,$B23,'DADOS BRUTOS'!EQ$3:EQ$500)+IF($C23="",0,SUMIF('DADOS BRUTOS'!$A$3:$A$500,$C23,'DADOS BRUTOS'!EQ$3:EQ$500)))</f>
        <v/>
      </c>
      <c r="HR23" s="122">
        <f>IF(OR(HR$4="",$B23=""),0,SUMIF('DADOS BRUTOS'!$A$3:$A$500,$B23,'DADOS BRUTOS'!ER$3:ER$500)+IF($C23="",0,SUMIF('DADOS BRUTOS'!$A$3:$A$500,$C23,'DADOS BRUTOS'!ER$3:ER$500)))</f>
        <v/>
      </c>
      <c r="HS23" s="122">
        <f>IF(OR(HS$4="",$B23=""),0,SUMIF('DADOS BRUTOS'!$A$3:$A$500,$B23,'DADOS BRUTOS'!ES$3:ES$500)+IF($C23="",0,SUMIF('DADOS BRUTOS'!$A$3:$A$500,$C23,'DADOS BRUTOS'!ES$3:ES$500)))</f>
        <v/>
      </c>
      <c r="HT23" s="122">
        <f>IF(OR(HT$4="",$B23=""),0,SUMIF('DADOS BRUTOS'!$A$3:$A$500,$B23,'DADOS BRUTOS'!ET$3:ET$500)+IF($C23="",0,SUMIF('DADOS BRUTOS'!$A$3:$A$500,$C23,'DADOS BRUTOS'!ET$3:ET$500)))</f>
        <v/>
      </c>
      <c r="HU23" s="122">
        <f>IF(OR(HU$4="",$B23=""),0,SUMIF('DADOS BRUTOS'!$A$3:$A$500,$B23,'DADOS BRUTOS'!EU$3:EU$500)+IF($C23="",0,SUMIF('DADOS BRUTOS'!$A$3:$A$500,$C23,'DADOS BRUTOS'!EU$3:EU$500)))</f>
        <v/>
      </c>
      <c r="HV23" s="122">
        <f>IF(OR(HV$4="",$B23=""),0,SUMIF('DADOS BRUTOS'!$A$3:$A$500,$B23,'DADOS BRUTOS'!EV$3:EV$500)+IF($C23="",0,SUMIF('DADOS BRUTOS'!$A$3:$A$500,$C23,'DADOS BRUTOS'!EV$3:EV$500)))</f>
        <v/>
      </c>
      <c r="HW23" s="122">
        <f>IF(OR(HW$4="",$B23=""),0,SUMIF('DADOS BRUTOS'!$A$3:$A$500,$B23,'DADOS BRUTOS'!EW$3:EW$500)+IF($C23="",0,SUMIF('DADOS BRUTOS'!$A$3:$A$500,$C23,'DADOS BRUTOS'!EW$3:EW$500)))</f>
        <v/>
      </c>
      <c r="HX23" s="122">
        <f>IF(OR(HX$4="",$B23=""),0,SUMIF('DADOS BRUTOS'!$A$3:$A$500,$B23,'DADOS BRUTOS'!EX$3:EX$500)+IF($C23="",0,SUMIF('DADOS BRUTOS'!$A$3:$A$500,$C23,'DADOS BRUTOS'!EX$3:EX$500)))</f>
        <v/>
      </c>
      <c r="HY23" s="122">
        <f>IF(OR(HY$4="",$B23=""),0,SUMIF('DADOS BRUTOS'!$A$3:$A$500,$B23,'DADOS BRUTOS'!EY$3:EY$500)+IF($C23="",0,SUMIF('DADOS BRUTOS'!$A$3:$A$500,$C23,'DADOS BRUTOS'!EY$3:EY$500)))</f>
        <v/>
      </c>
      <c r="HZ23" s="122">
        <f>IF(OR(HZ$4="",$B23=""),0,SUMIF('DADOS BRUTOS'!$A$3:$A$500,$B23,'DADOS BRUTOS'!EZ$3:EZ$500)+IF($C23="",0,SUMIF('DADOS BRUTOS'!$A$3:$A$500,$C23,'DADOS BRUTOS'!EZ$3:EZ$500)))</f>
        <v/>
      </c>
      <c r="IA23" s="122">
        <f>IF(OR(IA$4="",$B23=""),0,SUMIF('DADOS BRUTOS'!$A$3:$A$500,$B23,'DADOS BRUTOS'!FA$3:FA$500)+IF($C23="",0,SUMIF('DADOS BRUTOS'!$A$3:$A$500,$C23,'DADOS BRUTOS'!FA$3:FA$500)))</f>
        <v/>
      </c>
      <c r="IB23" s="122">
        <f>IF(OR(IB$4="",$B23=""),0,SUMIF('DADOS BRUTOS'!$A$3:$A$500,$B23,'DADOS BRUTOS'!FB$3:FB$500)+IF($C23="",0,SUMIF('DADOS BRUTOS'!$A$3:$A$500,$C23,'DADOS BRUTOS'!FB$3:FB$500)))</f>
        <v/>
      </c>
      <c r="IC23" s="122">
        <f>IF(OR(IC$4="",$B23=""),0,SUMIF('DADOS BRUTOS'!$A$3:$A$500,$B23,'DADOS BRUTOS'!FC$3:FC$500)+IF($C23="",0,SUMIF('DADOS BRUTOS'!$A$3:$A$500,$C23,'DADOS BRUTOS'!FC$3:FC$500)))</f>
        <v/>
      </c>
      <c r="ID23" s="122">
        <f>IF(OR(ID$4="",$B23=""),0,SUMIF('DADOS BRUTOS'!$A$3:$A$500,$B23,'DADOS BRUTOS'!FD$3:FD$500)+IF($C23="",0,SUMIF('DADOS BRUTOS'!$A$3:$A$500,$C23,'DADOS BRUTOS'!FD$3:FD$500)))</f>
        <v/>
      </c>
      <c r="IE23" s="122">
        <f>IF(OR(IE$4="",$B23=""),0,SUMIF('DADOS BRUTOS'!$A$3:$A$500,$B23,'DADOS BRUTOS'!FE$3:FE$500)+IF($C23="",0,SUMIF('DADOS BRUTOS'!$A$3:$A$500,$C23,'DADOS BRUTOS'!FE$3:FE$500)))</f>
        <v/>
      </c>
      <c r="IF23" s="122">
        <f>IF(OR(IF$4="",$B23=""),0,SUMIF('DADOS BRUTOS'!$A$3:$A$500,$B23,'DADOS BRUTOS'!FF$3:FF$500)+IF($C23="",0,SUMIF('DADOS BRUTOS'!$A$3:$A$500,$C23,'DADOS BRUTOS'!FF$3:FF$500)))</f>
        <v/>
      </c>
      <c r="IG23" s="122">
        <f>IF(OR(IG$4="",$B23=""),0,SUMIF('DADOS BRUTOS'!$A$3:$A$500,$B23,'DADOS BRUTOS'!FG$3:FG$500)+IF($C23="",0,SUMIF('DADOS BRUTOS'!$A$3:$A$500,$C23,'DADOS BRUTOS'!FG$3:FG$500)))</f>
        <v/>
      </c>
      <c r="IH23" s="122">
        <f>IF(OR(IH$4="",$B23=""),0,SUMIF('DADOS BRUTOS'!$A$3:$A$500,$B23,'DADOS BRUTOS'!FH$3:FH$500)+IF($C23="",0,SUMIF('DADOS BRUTOS'!$A$3:$A$500,$C23,'DADOS BRUTOS'!FH$3:FH$500)))</f>
        <v/>
      </c>
      <c r="II23" s="122">
        <f>IF(OR(II$4="",$B23=""),0,SUMIF('DADOS BRUTOS'!$A$3:$A$500,$B23,'DADOS BRUTOS'!FI$3:FI$500)+IF($C23="",0,SUMIF('DADOS BRUTOS'!$A$3:$A$500,$C23,'DADOS BRUTOS'!FI$3:FI$500)))</f>
        <v/>
      </c>
      <c r="IJ23" s="122">
        <f>IF(OR(IJ$4="",$B23=""),0,SUMIF('DADOS BRUTOS'!$A$3:$A$500,$B23,'DADOS BRUTOS'!FJ$3:FJ$500)+IF($C23="",0,SUMIF('DADOS BRUTOS'!$A$3:$A$500,$C23,'DADOS BRUTOS'!FJ$3:FJ$500)))</f>
        <v/>
      </c>
      <c r="IK23" s="122">
        <f>IF(OR(IK$4="",$B23=""),0,SUMIF('DADOS BRUTOS'!$A$3:$A$500,$B23,'DADOS BRUTOS'!FK$3:FK$500)+IF($C23="",0,SUMIF('DADOS BRUTOS'!$A$3:$A$500,$C23,'DADOS BRUTOS'!FK$3:FK$500)))</f>
        <v/>
      </c>
      <c r="IL23" s="122">
        <f>IF(OR(IL$4="",$B23=""),0,SUMIF('DADOS BRUTOS'!$A$3:$A$500,$B23,'DADOS BRUTOS'!FL$3:FL$500)+IF($C23="",0,SUMIF('DADOS BRUTOS'!$A$3:$A$500,$C23,'DADOS BRUTOS'!FL$3:FL$500)))</f>
        <v/>
      </c>
      <c r="IM23" s="122">
        <f>IF(OR(IM$4="",$B23=""),0,SUMIF('DADOS BRUTOS'!$A$3:$A$500,$B23,'DADOS BRUTOS'!FM$3:FM$500)+IF($C23="",0,SUMIF('DADOS BRUTOS'!$A$3:$A$500,$C23,'DADOS BRUTOS'!FM$3:FM$500)))</f>
        <v/>
      </c>
      <c r="IN23" s="122">
        <f>IF(OR(IN$4="",$B23=""),0,SUMIF('DADOS BRUTOS'!$A$3:$A$500,$B23,'DADOS BRUTOS'!FN$3:FN$500)+IF($C23="",0,SUMIF('DADOS BRUTOS'!$A$3:$A$500,$C23,'DADOS BRUTOS'!FN$3:FN$500)))</f>
        <v/>
      </c>
      <c r="IO23" s="122">
        <f>IF(OR(IO$4="",$B23=""),0,SUMIF('DADOS BRUTOS'!$A$3:$A$500,$B23,'DADOS BRUTOS'!FO$3:FO$500)+IF($C23="",0,SUMIF('DADOS BRUTOS'!$A$3:$A$500,$C23,'DADOS BRUTOS'!FO$3:FO$500)))</f>
        <v/>
      </c>
      <c r="IP23" s="122">
        <f>IF(OR(IP$4="",$B23=""),0,SUMIF('DADOS BRUTOS'!$A$3:$A$500,$B23,'DADOS BRUTOS'!FP$3:FP$500)+IF($C23="",0,SUMIF('DADOS BRUTOS'!$A$3:$A$500,$C23,'DADOS BRUTOS'!FP$3:FP$500)))</f>
        <v/>
      </c>
      <c r="IQ23" s="122">
        <f>IF(OR(IQ$4="",$B23=""),0,SUMIF('DADOS BRUTOS'!$A$3:$A$500,$B23,'DADOS BRUTOS'!FQ$3:FQ$500)+IF($C23="",0,SUMIF('DADOS BRUTOS'!$A$3:$A$500,$C23,'DADOS BRUTOS'!FQ$3:FQ$500)))</f>
        <v/>
      </c>
      <c r="IR23" s="122">
        <f>IF(OR(IR$4="",$B23=""),0,SUMIF('DADOS BRUTOS'!$A$3:$A$500,$B23,'DADOS BRUTOS'!FR$3:FR$500)+IF($C23="",0,SUMIF('DADOS BRUTOS'!$A$3:$A$500,$C23,'DADOS BRUTOS'!FR$3:FR$500)))</f>
        <v/>
      </c>
      <c r="IS23" s="122">
        <f>IF(OR(IS$4="",$B23=""),0,SUMIF('DADOS BRUTOS'!$A$3:$A$500,$B23,'DADOS BRUTOS'!FS$3:FS$500)+IF($C23="",0,SUMIF('DADOS BRUTOS'!$A$3:$A$500,$C23,'DADOS BRUTOS'!FS$3:FS$500)))</f>
        <v/>
      </c>
      <c r="IT23" s="122">
        <f>IF(OR(IT$4="",$B23=""),0,SUMIF('DADOS BRUTOS'!$A$3:$A$500,$B23,'DADOS BRUTOS'!FT$3:FT$500)+IF($C23="",0,SUMIF('DADOS BRUTOS'!$A$3:$A$500,$C23,'DADOS BRUTOS'!FT$3:FT$500)))</f>
        <v/>
      </c>
      <c r="IU23" s="122">
        <f>IF(OR(IU$4="",$B23=""),0,SUMIF('DADOS BRUTOS'!$A$3:$A$500,$B23,'DADOS BRUTOS'!FU$3:FU$500)+IF($C23="",0,SUMIF('DADOS BRUTOS'!$A$3:$A$500,$C23,'DADOS BRUTOS'!FU$3:FU$500)))</f>
        <v/>
      </c>
      <c r="IV23" s="122">
        <f>IF(OR(IV$4="",$B23=""),0,SUMIF('DADOS BRUTOS'!$A$3:$A$500,$B23,'DADOS BRUTOS'!FV$3:FV$500)+IF($C23="",0,SUMIF('DADOS BRUTOS'!$A$3:$A$500,$C23,'DADOS BRUTOS'!FV$3:FV$500)))</f>
        <v/>
      </c>
      <c r="IW23" s="122">
        <f>IF(OR(IW$4="",$B23=""),0,SUMIF('DADOS BRUTOS'!$A$3:$A$500,$B23,'DADOS BRUTOS'!FW$3:FW$500)+IF($C23="",0,SUMIF('DADOS BRUTOS'!$A$3:$A$500,$C23,'DADOS BRUTOS'!FW$3:FW$500)))</f>
        <v/>
      </c>
      <c r="IX23" s="122">
        <f>IF(OR(IX$4="",$B23=""),0,SUMIF('DADOS BRUTOS'!$A$3:$A$500,$B23,'DADOS BRUTOS'!FX$3:FX$500)+IF($C23="",0,SUMIF('DADOS BRUTOS'!$A$3:$A$500,$C23,'DADOS BRUTOS'!FX$3:FX$500)))</f>
        <v/>
      </c>
      <c r="IY23" s="122">
        <f>IF(OR(IY$4="",$B23=""),0,SUMIF('DADOS BRUTOS'!$A$3:$A$500,$B23,'DADOS BRUTOS'!FY$3:FY$500)+IF($C23="",0,SUMIF('DADOS BRUTOS'!$A$3:$A$500,$C23,'DADOS BRUTOS'!FY$3:FY$500)))</f>
        <v/>
      </c>
      <c r="IZ23" s="122">
        <f>IF(OR(IZ$4="",$B23=""),0,SUMIF('DADOS BRUTOS'!$A$3:$A$500,$B23,'DADOS BRUTOS'!FZ$3:FZ$500)+IF($C23="",0,SUMIF('DADOS BRUTOS'!$A$3:$A$500,$C23,'DADOS BRUTOS'!FZ$3:FZ$500)))</f>
        <v/>
      </c>
      <c r="JA23" s="122">
        <f>IF(OR(JA$4="",$B23=""),0,SUMIF('DADOS BRUTOS'!$A$3:$A$500,$B23,'DADOS BRUTOS'!GA$3:GA$500)+IF($C23="",0,SUMIF('DADOS BRUTOS'!$A$3:$A$500,$C23,'DADOS BRUTOS'!GA$3:GA$500)))</f>
        <v/>
      </c>
      <c r="JB23" s="122">
        <f>IF(OR(JB$4="",$B23=""),0,SUMIF('DADOS BRUTOS'!$A$3:$A$500,$B23,'DADOS BRUTOS'!GB$3:GB$500)+IF($C23="",0,SUMIF('DADOS BRUTOS'!$A$3:$A$500,$C23,'DADOS BRUTOS'!GB$3:GB$500)))</f>
        <v/>
      </c>
      <c r="JC23" s="122">
        <f>IF(OR(JC$4="",$B23=""),0,SUMIF('DADOS BRUTOS'!$A$3:$A$500,$B23,'DADOS BRUTOS'!GC$3:GC$500)+IF($C23="",0,SUMIF('DADOS BRUTOS'!$A$3:$A$500,$C23,'DADOS BRUTOS'!GC$3:GC$500)))</f>
        <v/>
      </c>
      <c r="JD23" s="122">
        <f>IF(OR(JD$4="",$B23=""),0,SUMIF('DADOS BRUTOS'!$A$3:$A$500,$B23,'DADOS BRUTOS'!GD$3:GD$500)+IF($C23="",0,SUMIF('DADOS BRUTOS'!$A$3:$A$500,$C23,'DADOS BRUTOS'!GD$3:GD$500)))</f>
        <v/>
      </c>
      <c r="JE23" s="122">
        <f>IF(OR(JE$4="",$B23=""),0,SUMIF('DADOS BRUTOS'!$A$3:$A$500,$B23,'DADOS BRUTOS'!GE$3:GE$500)+IF($C23="",0,SUMIF('DADOS BRUTOS'!$A$3:$A$500,$C23,'DADOS BRUTOS'!GE$3:GE$500)))</f>
        <v/>
      </c>
      <c r="JF23" s="122">
        <f>IF(OR(JF$4="",$B23=""),0,SUMIF('DADOS BRUTOS'!$A$3:$A$500,$B23,'DADOS BRUTOS'!GF$3:GF$500)+IF($C23="",0,SUMIF('DADOS BRUTOS'!$A$3:$A$500,$C23,'DADOS BRUTOS'!GF$3:GF$500)))</f>
        <v/>
      </c>
      <c r="JG23" s="122">
        <f>IF(OR(JG$4="",$B23=""),0,SUMIF('DADOS BRUTOS'!$A$3:$A$500,$B23,'DADOS BRUTOS'!GG$3:GG$500)+IF($C23="",0,SUMIF('DADOS BRUTOS'!$A$3:$A$500,$C23,'DADOS BRUTOS'!GG$3:GG$500)))</f>
        <v/>
      </c>
      <c r="JH23" s="122">
        <f>IF(OR(JH$4="",$B23=""),0,SUMIF('DADOS BRUTOS'!$A$3:$A$500,$B23,'DADOS BRUTOS'!GH$3:GH$500)+IF($C23="",0,SUMIF('DADOS BRUTOS'!$A$3:$A$500,$C23,'DADOS BRUTOS'!GH$3:GH$500)))</f>
        <v/>
      </c>
      <c r="JI23" s="122">
        <f>IF(OR(JI$4="",$B23=""),0,SUMIF('DADOS BRUTOS'!$A$3:$A$500,$B23,'DADOS BRUTOS'!GI$3:GI$500)+IF($C23="",0,SUMIF('DADOS BRUTOS'!$A$3:$A$500,$C23,'DADOS BRUTOS'!GI$3:GI$500)))</f>
        <v/>
      </c>
      <c r="JJ23" s="122">
        <f>IF(OR(JJ$4="",$B23=""),0,SUMIF('DADOS BRUTOS'!$A$3:$A$500,$B23,'DADOS BRUTOS'!GJ$3:GJ$500)+IF($C23="",0,SUMIF('DADOS BRUTOS'!$A$3:$A$500,$C23,'DADOS BRUTOS'!GJ$3:GJ$500)))</f>
        <v/>
      </c>
      <c r="JK23" s="122">
        <f>IF(OR(JK$4="",$B23=""),0,SUMIF('DADOS BRUTOS'!$A$3:$A$500,$B23,'DADOS BRUTOS'!GK$3:GK$500)+IF($C23="",0,SUMIF('DADOS BRUTOS'!$A$3:$A$500,$C23,'DADOS BRUTOS'!GK$3:GK$500)))</f>
        <v/>
      </c>
      <c r="JL23" s="122">
        <f>IF(OR(JL$4="",$B23=""),0,SUMIF('DADOS BRUTOS'!$A$3:$A$500,$B23,'DADOS BRUTOS'!GL$3:GL$500)+IF($C23="",0,SUMIF('DADOS BRUTOS'!$A$3:$A$500,$C23,'DADOS BRUTOS'!GL$3:GL$500)))</f>
        <v/>
      </c>
      <c r="JM23" s="122">
        <f>IF(OR(JM$4="",$B23=""),0,SUMIF('DADOS BRUTOS'!$A$3:$A$500,$B23,'DADOS BRUTOS'!GM$3:GM$500)+IF($C23="",0,SUMIF('DADOS BRUTOS'!$A$3:$A$500,$C23,'DADOS BRUTOS'!GM$3:GM$500)))</f>
        <v/>
      </c>
      <c r="JN23" s="122">
        <f>IF(OR(JN$4="",$B23=""),0,SUMIF('DADOS BRUTOS'!$A$3:$A$500,$B23,'DADOS BRUTOS'!GN$3:GN$500)+IF($C23="",0,SUMIF('DADOS BRUTOS'!$A$3:$A$500,$C23,'DADOS BRUTOS'!GN$3:GN$500)))</f>
        <v/>
      </c>
      <c r="JO23" s="122">
        <f>IF(OR(JO$4="",$B23=""),0,SUMIF('DADOS BRUTOS'!$A$3:$A$500,$B23,'DADOS BRUTOS'!GO$3:GO$500)+IF($C23="",0,SUMIF('DADOS BRUTOS'!$A$3:$A$500,$C23,'DADOS BRUTOS'!GO$3:GO$500)))</f>
        <v/>
      </c>
      <c r="JP23" s="122">
        <f>IF(OR(JP$4="",$B23=""),0,SUMIF('DADOS BRUTOS'!$A$3:$A$500,$B23,'DADOS BRUTOS'!GP$3:GP$500)+IF($C23="",0,SUMIF('DADOS BRUTOS'!$A$3:$A$500,$C23,'DADOS BRUTOS'!GP$3:GP$500)))</f>
        <v/>
      </c>
      <c r="JQ23" s="122">
        <f>IF(OR(JQ$4="",$B23=""),0,SUMIF('DADOS BRUTOS'!$A$3:$A$500,$B23,'DADOS BRUTOS'!GQ$3:GQ$500)+IF($C23="",0,SUMIF('DADOS BRUTOS'!$A$3:$A$500,$C23,'DADOS BRUTOS'!GQ$3:GQ$500)))</f>
        <v/>
      </c>
      <c r="JR23" s="122">
        <f>IF(OR(JR$4="",$B23=""),0,SUMIF('DADOS BRUTOS'!$A$3:$A$500,$B23,'DADOS BRUTOS'!GR$3:GR$500)+IF($C23="",0,SUMIF('DADOS BRUTOS'!$A$3:$A$500,$C23,'DADOS BRUTOS'!GR$3:GR$500)))</f>
        <v/>
      </c>
      <c r="JS23" s="122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2">
        <f>IF(OR(CB$4="",$B24=""),0,SUMIF('DADOS BRUTOS'!$A$3:$A$500,$B24,'DADOS BRUTOS'!B$3:B$500)+IF($C24="",0,SUMIF('DADOS BRUTOS'!$A$3:$A$500,$C24,'DADOS BRUTOS'!B$3:B$500)))</f>
        <v/>
      </c>
      <c r="CC24" s="122">
        <f>IF(OR(CC$4="",$B24=""),0,SUMIF('DADOS BRUTOS'!$A$3:$A$500,$B24,'DADOS BRUTOS'!C$3:C$500)+IF($C24="",0,SUMIF('DADOS BRUTOS'!$A$3:$A$500,$C24,'DADOS BRUTOS'!C$3:C$500)))</f>
        <v/>
      </c>
      <c r="CD24" s="122">
        <f>IF(OR(CD$4="",$B24=""),0,SUMIF('DADOS BRUTOS'!$A$3:$A$500,$B24,'DADOS BRUTOS'!D$3:D$500)+IF($C24="",0,SUMIF('DADOS BRUTOS'!$A$3:$A$500,$C24,'DADOS BRUTOS'!D$3:D$500)))</f>
        <v/>
      </c>
      <c r="CE24" s="122">
        <f>IF(OR(CE$4="",$B24=""),0,SUMIF('DADOS BRUTOS'!$A$3:$A$500,$B24,'DADOS BRUTOS'!E$3:E$500)+IF($C24="",0,SUMIF('DADOS BRUTOS'!$A$3:$A$500,$C24,'DADOS BRUTOS'!E$3:E$500)))</f>
        <v/>
      </c>
      <c r="CF24" s="122">
        <f>IF(OR(CF$4="",$B24=""),0,SUMIF('DADOS BRUTOS'!$A$3:$A$500,$B24,'DADOS BRUTOS'!F$3:F$500)+IF($C24="",0,SUMIF('DADOS BRUTOS'!$A$3:$A$500,$C24,'DADOS BRUTOS'!F$3:F$500)))</f>
        <v/>
      </c>
      <c r="CG24" s="122">
        <f>IF(OR(CG$4="",$B24=""),0,SUMIF('DADOS BRUTOS'!$A$3:$A$500,$B24,'DADOS BRUTOS'!G$3:G$500)+IF($C24="",0,SUMIF('DADOS BRUTOS'!$A$3:$A$500,$C24,'DADOS BRUTOS'!G$3:G$500)))</f>
        <v/>
      </c>
      <c r="CH24" s="122">
        <f>IF(OR(CH$4="",$B24=""),0,SUMIF('DADOS BRUTOS'!$A$3:$A$500,$B24,'DADOS BRUTOS'!H$3:H$500)+IF($C24="",0,SUMIF('DADOS BRUTOS'!$A$3:$A$500,$C24,'DADOS BRUTOS'!H$3:H$500)))</f>
        <v/>
      </c>
      <c r="CI24" s="122">
        <f>IF(OR(CI$4="",$B24=""),0,SUMIF('DADOS BRUTOS'!$A$3:$A$500,$B24,'DADOS BRUTOS'!I$3:I$500)+IF($C24="",0,SUMIF('DADOS BRUTOS'!$A$3:$A$500,$C24,'DADOS BRUTOS'!I$3:I$500)))</f>
        <v/>
      </c>
      <c r="CJ24" s="122">
        <f>IF(OR(CJ$4="",$B24=""),0,SUMIF('DADOS BRUTOS'!$A$3:$A$500,$B24,'DADOS BRUTOS'!J$3:J$500)+IF($C24="",0,SUMIF('DADOS BRUTOS'!$A$3:$A$500,$C24,'DADOS BRUTOS'!J$3:J$500)))</f>
        <v/>
      </c>
      <c r="CK24" s="122">
        <f>IF(OR(CK$4="",$B24=""),0,SUMIF('DADOS BRUTOS'!$A$3:$A$500,$B24,'DADOS BRUTOS'!K$3:K$500)+IF($C24="",0,SUMIF('DADOS BRUTOS'!$A$3:$A$500,$C24,'DADOS BRUTOS'!K$3:K$500)))</f>
        <v/>
      </c>
      <c r="CL24" s="122">
        <f>IF(OR(CL$4="",$B24=""),0,SUMIF('DADOS BRUTOS'!$A$3:$A$500,$B24,'DADOS BRUTOS'!L$3:L$500)+IF($C24="",0,SUMIF('DADOS BRUTOS'!$A$3:$A$500,$C24,'DADOS BRUTOS'!L$3:L$500)))</f>
        <v/>
      </c>
      <c r="CM24" s="122">
        <f>IF(OR(CM$4="",$B24=""),0,SUMIF('DADOS BRUTOS'!$A$3:$A$500,$B24,'DADOS BRUTOS'!M$3:M$500)+IF($C24="",0,SUMIF('DADOS BRUTOS'!$A$3:$A$500,$C24,'DADOS BRUTOS'!M$3:M$500)))</f>
        <v/>
      </c>
      <c r="CN24" s="122">
        <f>IF(OR(CN$4="",$B24=""),0,SUMIF('DADOS BRUTOS'!$A$3:$A$500,$B24,'DADOS BRUTOS'!N$3:N$500)+IF($C24="",0,SUMIF('DADOS BRUTOS'!$A$3:$A$500,$C24,'DADOS BRUTOS'!N$3:N$500)))</f>
        <v/>
      </c>
      <c r="CO24" s="122">
        <f>IF(OR(CO$4="",$B24=""),0,SUMIF('DADOS BRUTOS'!$A$3:$A$500,$B24,'DADOS BRUTOS'!O$3:O$500)+IF($C24="",0,SUMIF('DADOS BRUTOS'!$A$3:$A$500,$C24,'DADOS BRUTOS'!O$3:O$500)))</f>
        <v/>
      </c>
      <c r="CP24" s="122">
        <f>IF(OR(CP$4="",$B24=""),0,SUMIF('DADOS BRUTOS'!$A$3:$A$500,$B24,'DADOS BRUTOS'!P$3:P$500)+IF($C24="",0,SUMIF('DADOS BRUTOS'!$A$3:$A$500,$C24,'DADOS BRUTOS'!P$3:P$500)))</f>
        <v/>
      </c>
      <c r="CQ24" s="122">
        <f>IF(OR(CQ$4="",$B24=""),0,SUMIF('DADOS BRUTOS'!$A$3:$A$500,$B24,'DADOS BRUTOS'!Q$3:Q$500)+IF($C24="",0,SUMIF('DADOS BRUTOS'!$A$3:$A$500,$C24,'DADOS BRUTOS'!Q$3:Q$500)))</f>
        <v/>
      </c>
      <c r="CR24" s="122">
        <f>IF(OR(CR$4="",$B24=""),0,SUMIF('DADOS BRUTOS'!$A$3:$A$500,$B24,'DADOS BRUTOS'!R$3:R$500)+IF($C24="",0,SUMIF('DADOS BRUTOS'!$A$3:$A$500,$C24,'DADOS BRUTOS'!R$3:R$500)))</f>
        <v/>
      </c>
      <c r="CS24" s="122">
        <f>IF(OR(CS$4="",$B24=""),0,SUMIF('DADOS BRUTOS'!$A$3:$A$500,$B24,'DADOS BRUTOS'!S$3:S$500)+IF($C24="",0,SUMIF('DADOS BRUTOS'!$A$3:$A$500,$C24,'DADOS BRUTOS'!S$3:S$500)))</f>
        <v/>
      </c>
      <c r="CT24" s="122">
        <f>IF(OR(CT$4="",$B24=""),0,SUMIF('DADOS BRUTOS'!$A$3:$A$500,$B24,'DADOS BRUTOS'!T$3:T$500)+IF($C24="",0,SUMIF('DADOS BRUTOS'!$A$3:$A$500,$C24,'DADOS BRUTOS'!T$3:T$500)))</f>
        <v/>
      </c>
      <c r="CU24" s="122">
        <f>IF(OR(CU$4="",$B24=""),0,SUMIF('DADOS BRUTOS'!$A$3:$A$500,$B24,'DADOS BRUTOS'!U$3:U$500)+IF($C24="",0,SUMIF('DADOS BRUTOS'!$A$3:$A$500,$C24,'DADOS BRUTOS'!U$3:U$500)))</f>
        <v/>
      </c>
      <c r="CV24" s="122">
        <f>IF(OR(CV$4="",$B24=""),0,SUMIF('DADOS BRUTOS'!$A$3:$A$500,$B24,'DADOS BRUTOS'!V$3:V$500)+IF($C24="",0,SUMIF('DADOS BRUTOS'!$A$3:$A$500,$C24,'DADOS BRUTOS'!V$3:V$500)))</f>
        <v/>
      </c>
      <c r="CW24" s="122">
        <f>IF(OR(CW$4="",$B24=""),0,SUMIF('DADOS BRUTOS'!$A$3:$A$500,$B24,'DADOS BRUTOS'!W$3:W$500)+IF($C24="",0,SUMIF('DADOS BRUTOS'!$A$3:$A$500,$C24,'DADOS BRUTOS'!W$3:W$500)))</f>
        <v/>
      </c>
      <c r="CX24" s="122">
        <f>IF(OR(CX$4="",$B24=""),0,SUMIF('DADOS BRUTOS'!$A$3:$A$500,$B24,'DADOS BRUTOS'!X$3:X$500)+IF($C24="",0,SUMIF('DADOS BRUTOS'!$A$3:$A$500,$C24,'DADOS BRUTOS'!X$3:X$500)))</f>
        <v/>
      </c>
      <c r="CY24" s="122">
        <f>IF(OR(CY$4="",$B24=""),0,SUMIF('DADOS BRUTOS'!$A$3:$A$500,$B24,'DADOS BRUTOS'!Y$3:Y$500)+IF($C24="",0,SUMIF('DADOS BRUTOS'!$A$3:$A$500,$C24,'DADOS BRUTOS'!Y$3:Y$500)))</f>
        <v/>
      </c>
      <c r="CZ24" s="122">
        <f>IF(OR(CZ$4="",$B24=""),0,SUMIF('DADOS BRUTOS'!$A$3:$A$500,$B24,'DADOS BRUTOS'!Z$3:Z$500)+IF($C24="",0,SUMIF('DADOS BRUTOS'!$A$3:$A$500,$C24,'DADOS BRUTOS'!Z$3:Z$500)))</f>
        <v/>
      </c>
      <c r="DA24" s="122">
        <f>IF(OR(DA$4="",$B24=""),0,SUMIF('DADOS BRUTOS'!$A$3:$A$500,$B24,'DADOS BRUTOS'!AA$3:AA$500)+IF($C24="",0,SUMIF('DADOS BRUTOS'!$A$3:$A$500,$C24,'DADOS BRUTOS'!AA$3:AA$500)))</f>
        <v/>
      </c>
      <c r="DB24" s="122">
        <f>IF(OR(DB$4="",$B24=""),0,SUMIF('DADOS BRUTOS'!$A$3:$A$500,$B24,'DADOS BRUTOS'!AB$3:AB$500)+IF($C24="",0,SUMIF('DADOS BRUTOS'!$A$3:$A$500,$C24,'DADOS BRUTOS'!AB$3:AB$500)))</f>
        <v/>
      </c>
      <c r="DC24" s="122">
        <f>IF(OR(DC$4="",$B24=""),0,SUMIF('DADOS BRUTOS'!$A$3:$A$500,$B24,'DADOS BRUTOS'!AC$3:AC$500)+IF($C24="",0,SUMIF('DADOS BRUTOS'!$A$3:$A$500,$C24,'DADOS BRUTOS'!AC$3:AC$500)))</f>
        <v/>
      </c>
      <c r="DD24" s="122">
        <f>IF(OR(DD$4="",$B24=""),0,SUMIF('DADOS BRUTOS'!$A$3:$A$500,$B24,'DADOS BRUTOS'!AD$3:AD$500)+IF($C24="",0,SUMIF('DADOS BRUTOS'!$A$3:$A$500,$C24,'DADOS BRUTOS'!AD$3:AD$500)))</f>
        <v/>
      </c>
      <c r="DE24" s="122">
        <f>IF(OR(DE$4="",$B24=""),0,SUMIF('DADOS BRUTOS'!$A$3:$A$500,$B24,'DADOS BRUTOS'!AE$3:AE$500)+IF($C24="",0,SUMIF('DADOS BRUTOS'!$A$3:$A$500,$C24,'DADOS BRUTOS'!AE$3:AE$500)))</f>
        <v/>
      </c>
      <c r="DF24" s="122">
        <f>IF(OR(DF$4="",$B24=""),0,SUMIF('DADOS BRUTOS'!$A$3:$A$500,$B24,'DADOS BRUTOS'!AF$3:AF$500)+IF($C24="",0,SUMIF('DADOS BRUTOS'!$A$3:$A$500,$C24,'DADOS BRUTOS'!AF$3:AF$500)))</f>
        <v/>
      </c>
      <c r="DG24" s="122">
        <f>IF(OR(DG$4="",$B24=""),0,SUMIF('DADOS BRUTOS'!$A$3:$A$500,$B24,'DADOS BRUTOS'!AG$3:AG$500)+IF($C24="",0,SUMIF('DADOS BRUTOS'!$A$3:$A$500,$C24,'DADOS BRUTOS'!AG$3:AG$500)))</f>
        <v/>
      </c>
      <c r="DH24" s="122">
        <f>IF(OR(DH$4="",$B24=""),0,SUMIF('DADOS BRUTOS'!$A$3:$A$500,$B24,'DADOS BRUTOS'!AH$3:AH$500)+IF($C24="",0,SUMIF('DADOS BRUTOS'!$A$3:$A$500,$C24,'DADOS BRUTOS'!AH$3:AH$500)))</f>
        <v/>
      </c>
      <c r="DI24" s="122">
        <f>IF(OR(DI$4="",$B24=""),0,SUMIF('DADOS BRUTOS'!$A$3:$A$500,$B24,'DADOS BRUTOS'!AI$3:AI$500)+IF($C24="",0,SUMIF('DADOS BRUTOS'!$A$3:$A$500,$C24,'DADOS BRUTOS'!AI$3:AI$500)))</f>
        <v/>
      </c>
      <c r="DJ24" s="122">
        <f>IF(OR(DJ$4="",$B24=""),0,SUMIF('DADOS BRUTOS'!$A$3:$A$500,$B24,'DADOS BRUTOS'!AJ$3:AJ$500)+IF($C24="",0,SUMIF('DADOS BRUTOS'!$A$3:$A$500,$C24,'DADOS BRUTOS'!AJ$3:AJ$500)))</f>
        <v/>
      </c>
      <c r="DK24" s="122">
        <f>IF(OR(DK$4="",$B24=""),0,SUMIF('DADOS BRUTOS'!$A$3:$A$500,$B24,'DADOS BRUTOS'!AK$3:AK$500)+IF($C24="",0,SUMIF('DADOS BRUTOS'!$A$3:$A$500,$C24,'DADOS BRUTOS'!AK$3:AK$500)))</f>
        <v/>
      </c>
      <c r="DL24" s="122">
        <f>IF(OR(DL$4="",$B24=""),0,SUMIF('DADOS BRUTOS'!$A$3:$A$500,$B24,'DADOS BRUTOS'!AL$3:AL$500)+IF($C24="",0,SUMIF('DADOS BRUTOS'!$A$3:$A$500,$C24,'DADOS BRUTOS'!AL$3:AL$500)))</f>
        <v/>
      </c>
      <c r="DM24" s="122">
        <f>IF(OR(DM$4="",$B24=""),0,SUMIF('DADOS BRUTOS'!$A$3:$A$500,$B24,'DADOS BRUTOS'!AM$3:AM$500)+IF($C24="",0,SUMIF('DADOS BRUTOS'!$A$3:$A$500,$C24,'DADOS BRUTOS'!AM$3:AM$500)))</f>
        <v/>
      </c>
      <c r="DN24" s="122">
        <f>IF(OR(DN$4="",$B24=""),0,SUMIF('DADOS BRUTOS'!$A$3:$A$500,$B24,'DADOS BRUTOS'!AN$3:AN$500)+IF($C24="",0,SUMIF('DADOS BRUTOS'!$A$3:$A$500,$C24,'DADOS BRUTOS'!AN$3:AN$500)))</f>
        <v/>
      </c>
      <c r="DO24" s="122">
        <f>IF(OR(DO$4="",$B24=""),0,SUMIF('DADOS BRUTOS'!$A$3:$A$500,$B24,'DADOS BRUTOS'!AO$3:AO$500)+IF($C24="",0,SUMIF('DADOS BRUTOS'!$A$3:$A$500,$C24,'DADOS BRUTOS'!AO$3:AO$500)))</f>
        <v/>
      </c>
      <c r="DP24" s="122">
        <f>IF(OR(DP$4="",$B24=""),0,SUMIF('DADOS BRUTOS'!$A$3:$A$500,$B24,'DADOS BRUTOS'!AP$3:AP$500)+IF($C24="",0,SUMIF('DADOS BRUTOS'!$A$3:$A$500,$C24,'DADOS BRUTOS'!AP$3:AP$500)))</f>
        <v/>
      </c>
      <c r="DQ24" s="122">
        <f>IF(OR(DQ$4="",$B24=""),0,SUMIF('DADOS BRUTOS'!$A$3:$A$500,$B24,'DADOS BRUTOS'!AQ$3:AQ$500)+IF($C24="",0,SUMIF('DADOS BRUTOS'!$A$3:$A$500,$C24,'DADOS BRUTOS'!AQ$3:AQ$500)))</f>
        <v/>
      </c>
      <c r="DR24" s="122">
        <f>IF(OR(DR$4="",$B24=""),0,SUMIF('DADOS BRUTOS'!$A$3:$A$500,$B24,'DADOS BRUTOS'!AR$3:AR$500)+IF($C24="",0,SUMIF('DADOS BRUTOS'!$A$3:$A$500,$C24,'DADOS BRUTOS'!AR$3:AR$500)))</f>
        <v/>
      </c>
      <c r="DS24" s="122">
        <f>IF(OR(DS$4="",$B24=""),0,SUMIF('DADOS BRUTOS'!$A$3:$A$500,$B24,'DADOS BRUTOS'!AS$3:AS$500)+IF($C24="",0,SUMIF('DADOS BRUTOS'!$A$3:$A$500,$C24,'DADOS BRUTOS'!AS$3:AS$500)))</f>
        <v/>
      </c>
      <c r="DT24" s="122">
        <f>IF(OR(DT$4="",$B24=""),0,SUMIF('DADOS BRUTOS'!$A$3:$A$500,$B24,'DADOS BRUTOS'!AT$3:AT$500)+IF($C24="",0,SUMIF('DADOS BRUTOS'!$A$3:$A$500,$C24,'DADOS BRUTOS'!AT$3:AT$500)))</f>
        <v/>
      </c>
      <c r="DU24" s="122">
        <f>IF(OR(DU$4="",$B24=""),0,SUMIF('DADOS BRUTOS'!$A$3:$A$500,$B24,'DADOS BRUTOS'!AU$3:AU$500)+IF($C24="",0,SUMIF('DADOS BRUTOS'!$A$3:$A$500,$C24,'DADOS BRUTOS'!AU$3:AU$500)))</f>
        <v/>
      </c>
      <c r="DV24" s="122">
        <f>IF(OR(DV$4="",$B24=""),0,SUMIF('DADOS BRUTOS'!$A$3:$A$500,$B24,'DADOS BRUTOS'!AV$3:AV$500)+IF($C24="",0,SUMIF('DADOS BRUTOS'!$A$3:$A$500,$C24,'DADOS BRUTOS'!AV$3:AV$500)))</f>
        <v/>
      </c>
      <c r="DW24" s="122">
        <f>IF(OR(DW$4="",$B24=""),0,SUMIF('DADOS BRUTOS'!$A$3:$A$500,$B24,'DADOS BRUTOS'!AW$3:AW$500)+IF($C24="",0,SUMIF('DADOS BRUTOS'!$A$3:$A$500,$C24,'DADOS BRUTOS'!AW$3:AW$500)))</f>
        <v/>
      </c>
      <c r="DX24" s="122">
        <f>IF(OR(DX$4="",$B24=""),0,SUMIF('DADOS BRUTOS'!$A$3:$A$500,$B24,'DADOS BRUTOS'!AX$3:AX$500)+IF($C24="",0,SUMIF('DADOS BRUTOS'!$A$3:$A$500,$C24,'DADOS BRUTOS'!AX$3:AX$500)))</f>
        <v/>
      </c>
      <c r="DY24" s="122">
        <f>IF(OR(DY$4="",$B24=""),0,SUMIF('DADOS BRUTOS'!$A$3:$A$500,$B24,'DADOS BRUTOS'!AY$3:AY$500)+IF($C24="",0,SUMIF('DADOS BRUTOS'!$A$3:$A$500,$C24,'DADOS BRUTOS'!AY$3:AY$500)))</f>
        <v/>
      </c>
      <c r="DZ24" s="122">
        <f>IF(OR(DZ$4="",$B24=""),0,SUMIF('DADOS BRUTOS'!$A$3:$A$500,$B24,'DADOS BRUTOS'!AZ$3:AZ$500)+IF($C24="",0,SUMIF('DADOS BRUTOS'!$A$3:$A$500,$C24,'DADOS BRUTOS'!AZ$3:AZ$500)))</f>
        <v/>
      </c>
      <c r="EA24" s="122">
        <f>IF(OR(EA$4="",$B24=""),0,SUMIF('DADOS BRUTOS'!$A$3:$A$500,$B24,'DADOS BRUTOS'!BA$3:BA$500)+IF($C24="",0,SUMIF('DADOS BRUTOS'!$A$3:$A$500,$C24,'DADOS BRUTOS'!BA$3:BA$500)))</f>
        <v/>
      </c>
      <c r="EB24" s="122">
        <f>IF(OR(EB$4="",$B24=""),0,SUMIF('DADOS BRUTOS'!$A$3:$A$500,$B24,'DADOS BRUTOS'!BB$3:BB$500)+IF($C24="",0,SUMIF('DADOS BRUTOS'!$A$3:$A$500,$C24,'DADOS BRUTOS'!BB$3:BB$500)))</f>
        <v/>
      </c>
      <c r="EC24" s="122">
        <f>IF(OR(EC$4="",$B24=""),0,SUMIF('DADOS BRUTOS'!$A$3:$A$500,$B24,'DADOS BRUTOS'!BC$3:BC$500)+IF($C24="",0,SUMIF('DADOS BRUTOS'!$A$3:$A$500,$C24,'DADOS BRUTOS'!BC$3:BC$500)))</f>
        <v/>
      </c>
      <c r="ED24" s="122">
        <f>IF(OR(ED$4="",$B24=""),0,SUMIF('DADOS BRUTOS'!$A$3:$A$500,$B24,'DADOS BRUTOS'!BD$3:BD$500)+IF($C24="",0,SUMIF('DADOS BRUTOS'!$A$3:$A$500,$C24,'DADOS BRUTOS'!BD$3:BD$500)))</f>
        <v/>
      </c>
      <c r="EE24" s="122">
        <f>IF(OR(EE$4="",$B24=""),0,SUMIF('DADOS BRUTOS'!$A$3:$A$500,$B24,'DADOS BRUTOS'!BE$3:BE$500)+IF($C24="",0,SUMIF('DADOS BRUTOS'!$A$3:$A$500,$C24,'DADOS BRUTOS'!BE$3:BE$500)))</f>
        <v/>
      </c>
      <c r="EF24" s="122">
        <f>IF(OR(EF$4="",$B24=""),0,SUMIF('DADOS BRUTOS'!$A$3:$A$500,$B24,'DADOS BRUTOS'!BF$3:BF$500)+IF($C24="",0,SUMIF('DADOS BRUTOS'!$A$3:$A$500,$C24,'DADOS BRUTOS'!BF$3:BF$500)))</f>
        <v/>
      </c>
      <c r="EG24" s="122">
        <f>IF(OR(EG$4="",$B24=""),0,SUMIF('DADOS BRUTOS'!$A$3:$A$500,$B24,'DADOS BRUTOS'!BG$3:BG$500)+IF($C24="",0,SUMIF('DADOS BRUTOS'!$A$3:$A$500,$C24,'DADOS BRUTOS'!BG$3:BG$500)))</f>
        <v/>
      </c>
      <c r="EH24" s="122">
        <f>IF(OR(EH$4="",$B24=""),0,SUMIF('DADOS BRUTOS'!$A$3:$A$500,$B24,'DADOS BRUTOS'!BH$3:BH$500)+IF($C24="",0,SUMIF('DADOS BRUTOS'!$A$3:$A$500,$C24,'DADOS BRUTOS'!BH$3:BH$500)))</f>
        <v/>
      </c>
      <c r="EI24" s="122">
        <f>IF(OR(EI$4="",$B24=""),0,SUMIF('DADOS BRUTOS'!$A$3:$A$500,$B24,'DADOS BRUTOS'!BI$3:BI$500)+IF($C24="",0,SUMIF('DADOS BRUTOS'!$A$3:$A$500,$C24,'DADOS BRUTOS'!BI$3:BI$500)))</f>
        <v/>
      </c>
      <c r="EJ24" s="122">
        <f>IF(OR(EJ$4="",$B24=""),0,SUMIF('DADOS BRUTOS'!$A$3:$A$500,$B24,'DADOS BRUTOS'!BJ$3:BJ$500)+IF($C24="",0,SUMIF('DADOS BRUTOS'!$A$3:$A$500,$C24,'DADOS BRUTOS'!BJ$3:BJ$500)))</f>
        <v/>
      </c>
      <c r="EK24" s="122">
        <f>IF(OR(EK$4="",$B24=""),0,SUMIF('DADOS BRUTOS'!$A$3:$A$500,$B24,'DADOS BRUTOS'!BK$3:BK$500)+IF($C24="",0,SUMIF('DADOS BRUTOS'!$A$3:$A$500,$C24,'DADOS BRUTOS'!BK$3:BK$500)))</f>
        <v/>
      </c>
      <c r="EL24" s="122">
        <f>IF(OR(EL$4="",$B24=""),0,SUMIF('DADOS BRUTOS'!$A$3:$A$500,$B24,'DADOS BRUTOS'!BL$3:BL$500)+IF($C24="",0,SUMIF('DADOS BRUTOS'!$A$3:$A$500,$C24,'DADOS BRUTOS'!BL$3:BL$500)))</f>
        <v/>
      </c>
      <c r="EM24" s="122">
        <f>IF(OR(EM$4="",$B24=""),0,SUMIF('DADOS BRUTOS'!$A$3:$A$500,$B24,'DADOS BRUTOS'!BM$3:BM$500)+IF($C24="",0,SUMIF('DADOS BRUTOS'!$A$3:$A$500,$C24,'DADOS BRUTOS'!BM$3:BM$500)))</f>
        <v/>
      </c>
      <c r="EN24" s="122">
        <f>IF(OR(EN$4="",$B24=""),0,SUMIF('DADOS BRUTOS'!$A$3:$A$500,$B24,'DADOS BRUTOS'!BN$3:BN$500)+IF($C24="",0,SUMIF('DADOS BRUTOS'!$A$3:$A$500,$C24,'DADOS BRUTOS'!BN$3:BN$500)))</f>
        <v/>
      </c>
      <c r="EO24" s="122">
        <f>IF(OR(EO$4="",$B24=""),0,SUMIF('DADOS BRUTOS'!$A$3:$A$500,$B24,'DADOS BRUTOS'!BO$3:BO$500)+IF($C24="",0,SUMIF('DADOS BRUTOS'!$A$3:$A$500,$C24,'DADOS BRUTOS'!BO$3:BO$500)))</f>
        <v/>
      </c>
      <c r="EP24" s="122">
        <f>IF(OR(EP$4="",$B24=""),0,SUMIF('DADOS BRUTOS'!$A$3:$A$500,$B24,'DADOS BRUTOS'!BP$3:BP$500)+IF($C24="",0,SUMIF('DADOS BRUTOS'!$A$3:$A$500,$C24,'DADOS BRUTOS'!BP$3:BP$500)))</f>
        <v/>
      </c>
      <c r="EQ24" s="122">
        <f>IF(OR(EQ$4="",$B24=""),0,SUMIF('DADOS BRUTOS'!$A$3:$A$500,$B24,'DADOS BRUTOS'!BQ$3:BQ$500)+IF($C24="",0,SUMIF('DADOS BRUTOS'!$A$3:$A$500,$C24,'DADOS BRUTOS'!BQ$3:BQ$500)))</f>
        <v/>
      </c>
      <c r="ER24" s="122">
        <f>IF(OR(ER$4="",$B24=""),0,SUMIF('DADOS BRUTOS'!$A$3:$A$500,$B24,'DADOS BRUTOS'!BR$3:BR$500)+IF($C24="",0,SUMIF('DADOS BRUTOS'!$A$3:$A$500,$C24,'DADOS BRUTOS'!BR$3:BR$500)))</f>
        <v/>
      </c>
      <c r="ES24" s="122">
        <f>IF(OR(ES$4="",$B24=""),0,SUMIF('DADOS BRUTOS'!$A$3:$A$500,$B24,'DADOS BRUTOS'!BS$3:BS$500)+IF($C24="",0,SUMIF('DADOS BRUTOS'!$A$3:$A$500,$C24,'DADOS BRUTOS'!BS$3:BS$500)))</f>
        <v/>
      </c>
      <c r="ET24" s="122">
        <f>IF(OR(ET$4="",$B24=""),0,SUMIF('DADOS BRUTOS'!$A$3:$A$500,$B24,'DADOS BRUTOS'!BT$3:BT$500)+IF($C24="",0,SUMIF('DADOS BRUTOS'!$A$3:$A$500,$C24,'DADOS BRUTOS'!BT$3:BT$500)))</f>
        <v/>
      </c>
      <c r="EU24" s="122">
        <f>IF(OR(EU$4="",$B24=""),0,SUMIF('DADOS BRUTOS'!$A$3:$A$500,$B24,'DADOS BRUTOS'!BU$3:BU$500)+IF($C24="",0,SUMIF('DADOS BRUTOS'!$A$3:$A$500,$C24,'DADOS BRUTOS'!BU$3:BU$500)))</f>
        <v/>
      </c>
      <c r="EV24" s="122">
        <f>IF(OR(EV$4="",$B24=""),0,SUMIF('DADOS BRUTOS'!$A$3:$A$500,$B24,'DADOS BRUTOS'!BV$3:BV$500)+IF($C24="",0,SUMIF('DADOS BRUTOS'!$A$3:$A$500,$C24,'DADOS BRUTOS'!BV$3:BV$500)))</f>
        <v/>
      </c>
      <c r="EW24" s="122">
        <f>IF(OR(EW$4="",$B24=""),0,SUMIF('DADOS BRUTOS'!$A$3:$A$500,$B24,'DADOS BRUTOS'!BW$3:BW$500)+IF($C24="",0,SUMIF('DADOS BRUTOS'!$A$3:$A$500,$C24,'DADOS BRUTOS'!BW$3:BW$500)))</f>
        <v/>
      </c>
      <c r="EX24" s="122">
        <f>IF(OR(EX$4="",$B24=""),0,SUMIF('DADOS BRUTOS'!$A$3:$A$500,$B24,'DADOS BRUTOS'!BX$3:BX$500)+IF($C24="",0,SUMIF('DADOS BRUTOS'!$A$3:$A$500,$C24,'DADOS BRUTOS'!BX$3:BX$500)))</f>
        <v/>
      </c>
      <c r="EY24" s="122">
        <f>IF(OR(EY$4="",$B24=""),0,SUMIF('DADOS BRUTOS'!$A$3:$A$500,$B24,'DADOS BRUTOS'!BY$3:BY$500)+IF($C24="",0,SUMIF('DADOS BRUTOS'!$A$3:$A$500,$C24,'DADOS BRUTOS'!BY$3:BY$500)))</f>
        <v/>
      </c>
      <c r="EZ24" s="122">
        <f>IF(OR(EZ$4="",$B24=""),0,SUMIF('DADOS BRUTOS'!$A$3:$A$500,$B24,'DADOS BRUTOS'!BZ$3:BZ$500)+IF($C24="",0,SUMIF('DADOS BRUTOS'!$A$3:$A$500,$C24,'DADOS BRUTOS'!BZ$3:BZ$500)))</f>
        <v/>
      </c>
      <c r="FA24" s="122">
        <f>IF(OR(FA$4="",$B24=""),0,SUMIF('DADOS BRUTOS'!$A$3:$A$500,$B24,'DADOS BRUTOS'!CA$3:CA$500)+IF($C24="",0,SUMIF('DADOS BRUTOS'!$A$3:$A$500,$C24,'DADOS BRUTOS'!CA$3:CA$500)))</f>
        <v/>
      </c>
      <c r="FB24" s="122">
        <f>IF(OR(FB$4="",$B24=""),0,SUMIF('DADOS BRUTOS'!$A$3:$A$500,$B24,'DADOS BRUTOS'!CB$3:CB$500)+IF($C24="",0,SUMIF('DADOS BRUTOS'!$A$3:$A$500,$C24,'DADOS BRUTOS'!CB$3:CB$500)))</f>
        <v/>
      </c>
      <c r="FC24" s="122">
        <f>IF(OR(FC$4="",$B24=""),0,SUMIF('DADOS BRUTOS'!$A$3:$A$500,$B24,'DADOS BRUTOS'!CC$3:CC$500)+IF($C24="",0,SUMIF('DADOS BRUTOS'!$A$3:$A$500,$C24,'DADOS BRUTOS'!CC$3:CC$500)))</f>
        <v/>
      </c>
      <c r="FD24" s="122">
        <f>IF(OR(FD$4="",$B24=""),0,SUMIF('DADOS BRUTOS'!$A$3:$A$500,$B24,'DADOS BRUTOS'!CD$3:CD$500)+IF($C24="",0,SUMIF('DADOS BRUTOS'!$A$3:$A$500,$C24,'DADOS BRUTOS'!CD$3:CD$500)))</f>
        <v/>
      </c>
      <c r="FE24" s="122">
        <f>IF(OR(FE$4="",$B24=""),0,SUMIF('DADOS BRUTOS'!$A$3:$A$500,$B24,'DADOS BRUTOS'!CE$3:CE$500)+IF($C24="",0,SUMIF('DADOS BRUTOS'!$A$3:$A$500,$C24,'DADOS BRUTOS'!CE$3:CE$500)))</f>
        <v/>
      </c>
      <c r="FF24" s="122">
        <f>IF(OR(FF$4="",$B24=""),0,SUMIF('DADOS BRUTOS'!$A$3:$A$500,$B24,'DADOS BRUTOS'!CF$3:CF$500)+IF($C24="",0,SUMIF('DADOS BRUTOS'!$A$3:$A$500,$C24,'DADOS BRUTOS'!CF$3:CF$500)))</f>
        <v/>
      </c>
      <c r="FG24" s="122">
        <f>IF(OR(FG$4="",$B24=""),0,SUMIF('DADOS BRUTOS'!$A$3:$A$500,$B24,'DADOS BRUTOS'!CG$3:CG$500)+IF($C24="",0,SUMIF('DADOS BRUTOS'!$A$3:$A$500,$C24,'DADOS BRUTOS'!CG$3:CG$500)))</f>
        <v/>
      </c>
      <c r="FH24" s="122">
        <f>IF(OR(FH$4="",$B24=""),0,SUMIF('DADOS BRUTOS'!$A$3:$A$500,$B24,'DADOS BRUTOS'!CH$3:CH$500)+IF($C24="",0,SUMIF('DADOS BRUTOS'!$A$3:$A$500,$C24,'DADOS BRUTOS'!CH$3:CH$500)))</f>
        <v/>
      </c>
      <c r="FI24" s="122">
        <f>IF(OR(FI$4="",$B24=""),0,SUMIF('DADOS BRUTOS'!$A$3:$A$500,$B24,'DADOS BRUTOS'!CI$3:CI$500)+IF($C24="",0,SUMIF('DADOS BRUTOS'!$A$3:$A$500,$C24,'DADOS BRUTOS'!CI$3:CI$500)))</f>
        <v/>
      </c>
      <c r="FJ24" s="122">
        <f>IF(OR(FJ$4="",$B24=""),0,SUMIF('DADOS BRUTOS'!$A$3:$A$500,$B24,'DADOS BRUTOS'!CJ$3:CJ$500)+IF($C24="",0,SUMIF('DADOS BRUTOS'!$A$3:$A$500,$C24,'DADOS BRUTOS'!CJ$3:CJ$500)))</f>
        <v/>
      </c>
      <c r="FK24" s="122">
        <f>IF(OR(FK$4="",$B24=""),0,SUMIF('DADOS BRUTOS'!$A$3:$A$500,$B24,'DADOS BRUTOS'!CK$3:CK$500)+IF($C24="",0,SUMIF('DADOS BRUTOS'!$A$3:$A$500,$C24,'DADOS BRUTOS'!CK$3:CK$500)))</f>
        <v/>
      </c>
      <c r="FL24" s="122">
        <f>IF(OR(FL$4="",$B24=""),0,SUMIF('DADOS BRUTOS'!$A$3:$A$500,$B24,'DADOS BRUTOS'!CL$3:CL$500)+IF($C24="",0,SUMIF('DADOS BRUTOS'!$A$3:$A$500,$C24,'DADOS BRUTOS'!CL$3:CL$500)))</f>
        <v/>
      </c>
      <c r="FM24" s="122">
        <f>IF(OR(FM$4="",$B24=""),0,SUMIF('DADOS BRUTOS'!$A$3:$A$500,$B24,'DADOS BRUTOS'!CM$3:CM$500)+IF($C24="",0,SUMIF('DADOS BRUTOS'!$A$3:$A$500,$C24,'DADOS BRUTOS'!CM$3:CM$500)))</f>
        <v/>
      </c>
      <c r="FN24" s="122">
        <f>IF(OR(FN$4="",$B24=""),0,SUMIF('DADOS BRUTOS'!$A$3:$A$500,$B24,'DADOS BRUTOS'!CN$3:CN$500)+IF($C24="",0,SUMIF('DADOS BRUTOS'!$A$3:$A$500,$C24,'DADOS BRUTOS'!CN$3:CN$500)))</f>
        <v/>
      </c>
      <c r="FO24" s="122">
        <f>IF(OR(FO$4="",$B24=""),0,SUMIF('DADOS BRUTOS'!$A$3:$A$500,$B24,'DADOS BRUTOS'!CO$3:CO$500)+IF($C24="",0,SUMIF('DADOS BRUTOS'!$A$3:$A$500,$C24,'DADOS BRUTOS'!CO$3:CO$500)))</f>
        <v/>
      </c>
      <c r="FP24" s="122">
        <f>IF(OR(FP$4="",$B24=""),0,SUMIF('DADOS BRUTOS'!$A$3:$A$500,$B24,'DADOS BRUTOS'!CP$3:CP$500)+IF($C24="",0,SUMIF('DADOS BRUTOS'!$A$3:$A$500,$C24,'DADOS BRUTOS'!CP$3:CP$500)))</f>
        <v/>
      </c>
      <c r="FQ24" s="122">
        <f>IF(OR(FQ$4="",$B24=""),0,SUMIF('DADOS BRUTOS'!$A$3:$A$500,$B24,'DADOS BRUTOS'!CQ$3:CQ$500)+IF($C24="",0,SUMIF('DADOS BRUTOS'!$A$3:$A$500,$C24,'DADOS BRUTOS'!CQ$3:CQ$500)))</f>
        <v/>
      </c>
      <c r="FR24" s="122">
        <f>IF(OR(FR$4="",$B24=""),0,SUMIF('DADOS BRUTOS'!$A$3:$A$500,$B24,'DADOS BRUTOS'!CR$3:CR$500)+IF($C24="",0,SUMIF('DADOS BRUTOS'!$A$3:$A$500,$C24,'DADOS BRUTOS'!CR$3:CR$500)))</f>
        <v/>
      </c>
      <c r="FS24" s="122">
        <f>IF(OR(FS$4="",$B24=""),0,SUMIF('DADOS BRUTOS'!$A$3:$A$500,$B24,'DADOS BRUTOS'!CS$3:CS$500)+IF($C24="",0,SUMIF('DADOS BRUTOS'!$A$3:$A$500,$C24,'DADOS BRUTOS'!CS$3:CS$500)))</f>
        <v/>
      </c>
      <c r="FT24" s="122">
        <f>IF(OR(FT$4="",$B24=""),0,SUMIF('DADOS BRUTOS'!$A$3:$A$500,$B24,'DADOS BRUTOS'!CT$3:CT$500)+IF($C24="",0,SUMIF('DADOS BRUTOS'!$A$3:$A$500,$C24,'DADOS BRUTOS'!CT$3:CT$500)))</f>
        <v/>
      </c>
      <c r="FU24" s="122">
        <f>IF(OR(FU$4="",$B24=""),0,SUMIF('DADOS BRUTOS'!$A$3:$A$500,$B24,'DADOS BRUTOS'!CU$3:CU$500)+IF($C24="",0,SUMIF('DADOS BRUTOS'!$A$3:$A$500,$C24,'DADOS BRUTOS'!CU$3:CU$500)))</f>
        <v/>
      </c>
      <c r="FV24" s="122">
        <f>IF(OR(FV$4="",$B24=""),0,SUMIF('DADOS BRUTOS'!$A$3:$A$500,$B24,'DADOS BRUTOS'!CV$3:CV$500)+IF($C24="",0,SUMIF('DADOS BRUTOS'!$A$3:$A$500,$C24,'DADOS BRUTOS'!CV$3:CV$500)))</f>
        <v/>
      </c>
      <c r="FW24" s="122">
        <f>IF(OR(FW$4="",$B24=""),0,SUMIF('DADOS BRUTOS'!$A$3:$A$500,$B24,'DADOS BRUTOS'!CW$3:CW$500)+IF($C24="",0,SUMIF('DADOS BRUTOS'!$A$3:$A$500,$C24,'DADOS BRUTOS'!CW$3:CW$500)))</f>
        <v/>
      </c>
      <c r="FX24" s="122">
        <f>IF(OR(FX$4="",$B24=""),0,SUMIF('DADOS BRUTOS'!$A$3:$A$500,$B24,'DADOS BRUTOS'!CX$3:CX$500)+IF($C24="",0,SUMIF('DADOS BRUTOS'!$A$3:$A$500,$C24,'DADOS BRUTOS'!CX$3:CX$500)))</f>
        <v/>
      </c>
      <c r="FY24" s="122">
        <f>IF(OR(FY$4="",$B24=""),0,SUMIF('DADOS BRUTOS'!$A$3:$A$500,$B24,'DADOS BRUTOS'!CY$3:CY$500)+IF($C24="",0,SUMIF('DADOS BRUTOS'!$A$3:$A$500,$C24,'DADOS BRUTOS'!CY$3:CY$500)))</f>
        <v/>
      </c>
      <c r="FZ24" s="122">
        <f>IF(OR(FZ$4="",$B24=""),0,SUMIF('DADOS BRUTOS'!$A$3:$A$500,$B24,'DADOS BRUTOS'!CZ$3:CZ$500)+IF($C24="",0,SUMIF('DADOS BRUTOS'!$A$3:$A$500,$C24,'DADOS BRUTOS'!CZ$3:CZ$500)))</f>
        <v/>
      </c>
      <c r="GA24" s="122">
        <f>IF(OR(GA$4="",$B24=""),0,SUMIF('DADOS BRUTOS'!$A$3:$A$500,$B24,'DADOS BRUTOS'!DA$3:DA$500)+IF($C24="",0,SUMIF('DADOS BRUTOS'!$A$3:$A$500,$C24,'DADOS BRUTOS'!DA$3:DA$500)))</f>
        <v/>
      </c>
      <c r="GB24" s="122">
        <f>IF(OR(GB$4="",$B24=""),0,SUMIF('DADOS BRUTOS'!$A$3:$A$500,$B24,'DADOS BRUTOS'!DB$3:DB$500)+IF($C24="",0,SUMIF('DADOS BRUTOS'!$A$3:$A$500,$C24,'DADOS BRUTOS'!DB$3:DB$500)))</f>
        <v/>
      </c>
      <c r="GC24" s="122">
        <f>IF(OR(GC$4="",$B24=""),0,SUMIF('DADOS BRUTOS'!$A$3:$A$500,$B24,'DADOS BRUTOS'!DC$3:DC$500)+IF($C24="",0,SUMIF('DADOS BRUTOS'!$A$3:$A$500,$C24,'DADOS BRUTOS'!DC$3:DC$500)))</f>
        <v/>
      </c>
      <c r="GD24" s="122">
        <f>IF(OR(GD$4="",$B24=""),0,SUMIF('DADOS BRUTOS'!$A$3:$A$500,$B24,'DADOS BRUTOS'!DD$3:DD$500)+IF($C24="",0,SUMIF('DADOS BRUTOS'!$A$3:$A$500,$C24,'DADOS BRUTOS'!DD$3:DD$500)))</f>
        <v/>
      </c>
      <c r="GE24" s="122">
        <f>IF(OR(GE$4="",$B24=""),0,SUMIF('DADOS BRUTOS'!$A$3:$A$500,$B24,'DADOS BRUTOS'!DE$3:DE$500)+IF($C24="",0,SUMIF('DADOS BRUTOS'!$A$3:$A$500,$C24,'DADOS BRUTOS'!DE$3:DE$500)))</f>
        <v/>
      </c>
      <c r="GF24" s="122">
        <f>IF(OR(GF$4="",$B24=""),0,SUMIF('DADOS BRUTOS'!$A$3:$A$500,$B24,'DADOS BRUTOS'!DF$3:DF$500)+IF($C24="",0,SUMIF('DADOS BRUTOS'!$A$3:$A$500,$C24,'DADOS BRUTOS'!DF$3:DF$500)))</f>
        <v/>
      </c>
      <c r="GG24" s="122">
        <f>IF(OR(GG$4="",$B24=""),0,SUMIF('DADOS BRUTOS'!$A$3:$A$500,$B24,'DADOS BRUTOS'!DG$3:DG$500)+IF($C24="",0,SUMIF('DADOS BRUTOS'!$A$3:$A$500,$C24,'DADOS BRUTOS'!DG$3:DG$500)))</f>
        <v/>
      </c>
      <c r="GH24" s="122">
        <f>IF(OR(GH$4="",$B24=""),0,SUMIF('DADOS BRUTOS'!$A$3:$A$500,$B24,'DADOS BRUTOS'!DH$3:DH$500)+IF($C24="",0,SUMIF('DADOS BRUTOS'!$A$3:$A$500,$C24,'DADOS BRUTOS'!DH$3:DH$500)))</f>
        <v/>
      </c>
      <c r="GI24" s="122">
        <f>IF(OR(GI$4="",$B24=""),0,SUMIF('DADOS BRUTOS'!$A$3:$A$500,$B24,'DADOS BRUTOS'!DI$3:DI$500)+IF($C24="",0,SUMIF('DADOS BRUTOS'!$A$3:$A$500,$C24,'DADOS BRUTOS'!DI$3:DI$500)))</f>
        <v/>
      </c>
      <c r="GJ24" s="122">
        <f>IF(OR(GJ$4="",$B24=""),0,SUMIF('DADOS BRUTOS'!$A$3:$A$500,$B24,'DADOS BRUTOS'!DJ$3:DJ$500)+IF($C24="",0,SUMIF('DADOS BRUTOS'!$A$3:$A$500,$C24,'DADOS BRUTOS'!DJ$3:DJ$500)))</f>
        <v/>
      </c>
      <c r="GK24" s="122">
        <f>IF(OR(GK$4="",$B24=""),0,SUMIF('DADOS BRUTOS'!$A$3:$A$500,$B24,'DADOS BRUTOS'!DK$3:DK$500)+IF($C24="",0,SUMIF('DADOS BRUTOS'!$A$3:$A$500,$C24,'DADOS BRUTOS'!DK$3:DK$500)))</f>
        <v/>
      </c>
      <c r="GL24" s="122">
        <f>IF(OR(GL$4="",$B24=""),0,SUMIF('DADOS BRUTOS'!$A$3:$A$500,$B24,'DADOS BRUTOS'!DL$3:DL$500)+IF($C24="",0,SUMIF('DADOS BRUTOS'!$A$3:$A$500,$C24,'DADOS BRUTOS'!DL$3:DL$500)))</f>
        <v/>
      </c>
      <c r="GM24" s="122">
        <f>IF(OR(GM$4="",$B24=""),0,SUMIF('DADOS BRUTOS'!$A$3:$A$500,$B24,'DADOS BRUTOS'!DM$3:DM$500)+IF($C24="",0,SUMIF('DADOS BRUTOS'!$A$3:$A$500,$C24,'DADOS BRUTOS'!DM$3:DM$500)))</f>
        <v/>
      </c>
      <c r="GN24" s="122">
        <f>IF(OR(GN$4="",$B24=""),0,SUMIF('DADOS BRUTOS'!$A$3:$A$500,$B24,'DADOS BRUTOS'!DN$3:DN$500)+IF($C24="",0,SUMIF('DADOS BRUTOS'!$A$3:$A$500,$C24,'DADOS BRUTOS'!DN$3:DN$500)))</f>
        <v/>
      </c>
      <c r="GO24" s="122">
        <f>IF(OR(GO$4="",$B24=""),0,SUMIF('DADOS BRUTOS'!$A$3:$A$500,$B24,'DADOS BRUTOS'!DO$3:DO$500)+IF($C24="",0,SUMIF('DADOS BRUTOS'!$A$3:$A$500,$C24,'DADOS BRUTOS'!DO$3:DO$500)))</f>
        <v/>
      </c>
      <c r="GP24" s="122">
        <f>IF(OR(GP$4="",$B24=""),0,SUMIF('DADOS BRUTOS'!$A$3:$A$500,$B24,'DADOS BRUTOS'!DP$3:DP$500)+IF($C24="",0,SUMIF('DADOS BRUTOS'!$A$3:$A$500,$C24,'DADOS BRUTOS'!DP$3:DP$500)))</f>
        <v/>
      </c>
      <c r="GQ24" s="122">
        <f>IF(OR(GQ$4="",$B24=""),0,SUMIF('DADOS BRUTOS'!$A$3:$A$500,$B24,'DADOS BRUTOS'!DQ$3:DQ$500)+IF($C24="",0,SUMIF('DADOS BRUTOS'!$A$3:$A$500,$C24,'DADOS BRUTOS'!DQ$3:DQ$500)))</f>
        <v/>
      </c>
      <c r="GR24" s="122">
        <f>IF(OR(GR$4="",$B24=""),0,SUMIF('DADOS BRUTOS'!$A$3:$A$500,$B24,'DADOS BRUTOS'!DR$3:DR$500)+IF($C24="",0,SUMIF('DADOS BRUTOS'!$A$3:$A$500,$C24,'DADOS BRUTOS'!DR$3:DR$500)))</f>
        <v/>
      </c>
      <c r="GS24" s="122">
        <f>IF(OR(GS$4="",$B24=""),0,SUMIF('DADOS BRUTOS'!$A$3:$A$500,$B24,'DADOS BRUTOS'!DS$3:DS$500)+IF($C24="",0,SUMIF('DADOS BRUTOS'!$A$3:$A$500,$C24,'DADOS BRUTOS'!DS$3:DS$500)))</f>
        <v/>
      </c>
      <c r="GT24" s="122">
        <f>IF(OR(GT$4="",$B24=""),0,SUMIF('DADOS BRUTOS'!$A$3:$A$500,$B24,'DADOS BRUTOS'!DT$3:DT$500)+IF($C24="",0,SUMIF('DADOS BRUTOS'!$A$3:$A$500,$C24,'DADOS BRUTOS'!DT$3:DT$500)))</f>
        <v/>
      </c>
      <c r="GU24" s="122">
        <f>IF(OR(GU$4="",$B24=""),0,SUMIF('DADOS BRUTOS'!$A$3:$A$500,$B24,'DADOS BRUTOS'!DU$3:DU$500)+IF($C24="",0,SUMIF('DADOS BRUTOS'!$A$3:$A$500,$C24,'DADOS BRUTOS'!DU$3:DU$500)))</f>
        <v/>
      </c>
      <c r="GV24" s="122">
        <f>IF(OR(GV$4="",$B24=""),0,SUMIF('DADOS BRUTOS'!$A$3:$A$500,$B24,'DADOS BRUTOS'!DV$3:DV$500)+IF($C24="",0,SUMIF('DADOS BRUTOS'!$A$3:$A$500,$C24,'DADOS BRUTOS'!DV$3:DV$500)))</f>
        <v/>
      </c>
      <c r="GW24" s="122">
        <f>IF(OR(GW$4="",$B24=""),0,SUMIF('DADOS BRUTOS'!$A$3:$A$500,$B24,'DADOS BRUTOS'!DW$3:DW$500)+IF($C24="",0,SUMIF('DADOS BRUTOS'!$A$3:$A$500,$C24,'DADOS BRUTOS'!DW$3:DW$500)))</f>
        <v/>
      </c>
      <c r="GX24" s="122">
        <f>IF(OR(GX$4="",$B24=""),0,SUMIF('DADOS BRUTOS'!$A$3:$A$500,$B24,'DADOS BRUTOS'!DX$3:DX$500)+IF($C24="",0,SUMIF('DADOS BRUTOS'!$A$3:$A$500,$C24,'DADOS BRUTOS'!DX$3:DX$500)))</f>
        <v/>
      </c>
      <c r="GY24" s="122">
        <f>IF(OR(GY$4="",$B24=""),0,SUMIF('DADOS BRUTOS'!$A$3:$A$500,$B24,'DADOS BRUTOS'!DY$3:DY$500)+IF($C24="",0,SUMIF('DADOS BRUTOS'!$A$3:$A$500,$C24,'DADOS BRUTOS'!DY$3:DY$500)))</f>
        <v/>
      </c>
      <c r="GZ24" s="122">
        <f>IF(OR(GZ$4="",$B24=""),0,SUMIF('DADOS BRUTOS'!$A$3:$A$500,$B24,'DADOS BRUTOS'!DZ$3:DZ$500)+IF($C24="",0,SUMIF('DADOS BRUTOS'!$A$3:$A$500,$C24,'DADOS BRUTOS'!DZ$3:DZ$500)))</f>
        <v/>
      </c>
      <c r="HA24" s="122">
        <f>IF(OR(HA$4="",$B24=""),0,SUMIF('DADOS BRUTOS'!$A$3:$A$500,$B24,'DADOS BRUTOS'!EA$3:EA$500)+IF($C24="",0,SUMIF('DADOS BRUTOS'!$A$3:$A$500,$C24,'DADOS BRUTOS'!EA$3:EA$500)))</f>
        <v/>
      </c>
      <c r="HB24" s="122">
        <f>IF(OR(HB$4="",$B24=""),0,SUMIF('DADOS BRUTOS'!$A$3:$A$500,$B24,'DADOS BRUTOS'!EB$3:EB$500)+IF($C24="",0,SUMIF('DADOS BRUTOS'!$A$3:$A$500,$C24,'DADOS BRUTOS'!EB$3:EB$500)))</f>
        <v/>
      </c>
      <c r="HC24" s="122">
        <f>IF(OR(HC$4="",$B24=""),0,SUMIF('DADOS BRUTOS'!$A$3:$A$500,$B24,'DADOS BRUTOS'!EC$3:EC$500)+IF($C24="",0,SUMIF('DADOS BRUTOS'!$A$3:$A$500,$C24,'DADOS BRUTOS'!EC$3:EC$500)))</f>
        <v/>
      </c>
      <c r="HD24" s="122">
        <f>IF(OR(HD$4="",$B24=""),0,SUMIF('DADOS BRUTOS'!$A$3:$A$500,$B24,'DADOS BRUTOS'!ED$3:ED$500)+IF($C24="",0,SUMIF('DADOS BRUTOS'!$A$3:$A$500,$C24,'DADOS BRUTOS'!ED$3:ED$500)))</f>
        <v/>
      </c>
      <c r="HE24" s="122">
        <f>IF(OR(HE$4="",$B24=""),0,SUMIF('DADOS BRUTOS'!$A$3:$A$500,$B24,'DADOS BRUTOS'!EE$3:EE$500)+IF($C24="",0,SUMIF('DADOS BRUTOS'!$A$3:$A$500,$C24,'DADOS BRUTOS'!EE$3:EE$500)))</f>
        <v/>
      </c>
      <c r="HF24" s="122">
        <f>IF(OR(HF$4="",$B24=""),0,SUMIF('DADOS BRUTOS'!$A$3:$A$500,$B24,'DADOS BRUTOS'!EF$3:EF$500)+IF($C24="",0,SUMIF('DADOS BRUTOS'!$A$3:$A$500,$C24,'DADOS BRUTOS'!EF$3:EF$500)))</f>
        <v/>
      </c>
      <c r="HG24" s="122">
        <f>IF(OR(HG$4="",$B24=""),0,SUMIF('DADOS BRUTOS'!$A$3:$A$500,$B24,'DADOS BRUTOS'!EG$3:EG$500)+IF($C24="",0,SUMIF('DADOS BRUTOS'!$A$3:$A$500,$C24,'DADOS BRUTOS'!EG$3:EG$500)))</f>
        <v/>
      </c>
      <c r="HH24" s="122">
        <f>IF(OR(HH$4="",$B24=""),0,SUMIF('DADOS BRUTOS'!$A$3:$A$500,$B24,'DADOS BRUTOS'!EH$3:EH$500)+IF($C24="",0,SUMIF('DADOS BRUTOS'!$A$3:$A$500,$C24,'DADOS BRUTOS'!EH$3:EH$500)))</f>
        <v/>
      </c>
      <c r="HI24" s="122">
        <f>IF(OR(HI$4="",$B24=""),0,SUMIF('DADOS BRUTOS'!$A$3:$A$500,$B24,'DADOS BRUTOS'!EI$3:EI$500)+IF($C24="",0,SUMIF('DADOS BRUTOS'!$A$3:$A$500,$C24,'DADOS BRUTOS'!EI$3:EI$500)))</f>
        <v/>
      </c>
      <c r="HJ24" s="122">
        <f>IF(OR(HJ$4="",$B24=""),0,SUMIF('DADOS BRUTOS'!$A$3:$A$500,$B24,'DADOS BRUTOS'!EJ$3:EJ$500)+IF($C24="",0,SUMIF('DADOS BRUTOS'!$A$3:$A$500,$C24,'DADOS BRUTOS'!EJ$3:EJ$500)))</f>
        <v/>
      </c>
      <c r="HK24" s="122">
        <f>IF(OR(HK$4="",$B24=""),0,SUMIF('DADOS BRUTOS'!$A$3:$A$500,$B24,'DADOS BRUTOS'!EK$3:EK$500)+IF($C24="",0,SUMIF('DADOS BRUTOS'!$A$3:$A$500,$C24,'DADOS BRUTOS'!EK$3:EK$500)))</f>
        <v/>
      </c>
      <c r="HL24" s="122">
        <f>IF(OR(HL$4="",$B24=""),0,SUMIF('DADOS BRUTOS'!$A$3:$A$500,$B24,'DADOS BRUTOS'!EL$3:EL$500)+IF($C24="",0,SUMIF('DADOS BRUTOS'!$A$3:$A$500,$C24,'DADOS BRUTOS'!EL$3:EL$500)))</f>
        <v/>
      </c>
      <c r="HM24" s="122">
        <f>IF(OR(HM$4="",$B24=""),0,SUMIF('DADOS BRUTOS'!$A$3:$A$500,$B24,'DADOS BRUTOS'!EM$3:EM$500)+IF($C24="",0,SUMIF('DADOS BRUTOS'!$A$3:$A$500,$C24,'DADOS BRUTOS'!EM$3:EM$500)))</f>
        <v/>
      </c>
      <c r="HN24" s="122">
        <f>IF(OR(HN$4="",$B24=""),0,SUMIF('DADOS BRUTOS'!$A$3:$A$500,$B24,'DADOS BRUTOS'!EN$3:EN$500)+IF($C24="",0,SUMIF('DADOS BRUTOS'!$A$3:$A$500,$C24,'DADOS BRUTOS'!EN$3:EN$500)))</f>
        <v/>
      </c>
      <c r="HO24" s="122">
        <f>IF(OR(HO$4="",$B24=""),0,SUMIF('DADOS BRUTOS'!$A$3:$A$500,$B24,'DADOS BRUTOS'!EO$3:EO$500)+IF($C24="",0,SUMIF('DADOS BRUTOS'!$A$3:$A$500,$C24,'DADOS BRUTOS'!EO$3:EO$500)))</f>
        <v/>
      </c>
      <c r="HP24" s="122">
        <f>IF(OR(HP$4="",$B24=""),0,SUMIF('DADOS BRUTOS'!$A$3:$A$500,$B24,'DADOS BRUTOS'!EP$3:EP$500)+IF($C24="",0,SUMIF('DADOS BRUTOS'!$A$3:$A$500,$C24,'DADOS BRUTOS'!EP$3:EP$500)))</f>
        <v/>
      </c>
      <c r="HQ24" s="122">
        <f>IF(OR(HQ$4="",$B24=""),0,SUMIF('DADOS BRUTOS'!$A$3:$A$500,$B24,'DADOS BRUTOS'!EQ$3:EQ$500)+IF($C24="",0,SUMIF('DADOS BRUTOS'!$A$3:$A$500,$C24,'DADOS BRUTOS'!EQ$3:EQ$500)))</f>
        <v/>
      </c>
      <c r="HR24" s="122">
        <f>IF(OR(HR$4="",$B24=""),0,SUMIF('DADOS BRUTOS'!$A$3:$A$500,$B24,'DADOS BRUTOS'!ER$3:ER$500)+IF($C24="",0,SUMIF('DADOS BRUTOS'!$A$3:$A$500,$C24,'DADOS BRUTOS'!ER$3:ER$500)))</f>
        <v/>
      </c>
      <c r="HS24" s="122">
        <f>IF(OR(HS$4="",$B24=""),0,SUMIF('DADOS BRUTOS'!$A$3:$A$500,$B24,'DADOS BRUTOS'!ES$3:ES$500)+IF($C24="",0,SUMIF('DADOS BRUTOS'!$A$3:$A$500,$C24,'DADOS BRUTOS'!ES$3:ES$500)))</f>
        <v/>
      </c>
      <c r="HT24" s="122">
        <f>IF(OR(HT$4="",$B24=""),0,SUMIF('DADOS BRUTOS'!$A$3:$A$500,$B24,'DADOS BRUTOS'!ET$3:ET$500)+IF($C24="",0,SUMIF('DADOS BRUTOS'!$A$3:$A$500,$C24,'DADOS BRUTOS'!ET$3:ET$500)))</f>
        <v/>
      </c>
      <c r="HU24" s="122">
        <f>IF(OR(HU$4="",$B24=""),0,SUMIF('DADOS BRUTOS'!$A$3:$A$500,$B24,'DADOS BRUTOS'!EU$3:EU$500)+IF($C24="",0,SUMIF('DADOS BRUTOS'!$A$3:$A$500,$C24,'DADOS BRUTOS'!EU$3:EU$500)))</f>
        <v/>
      </c>
      <c r="HV24" s="122">
        <f>IF(OR(HV$4="",$B24=""),0,SUMIF('DADOS BRUTOS'!$A$3:$A$500,$B24,'DADOS BRUTOS'!EV$3:EV$500)+IF($C24="",0,SUMIF('DADOS BRUTOS'!$A$3:$A$500,$C24,'DADOS BRUTOS'!EV$3:EV$500)))</f>
        <v/>
      </c>
      <c r="HW24" s="122">
        <f>IF(OR(HW$4="",$B24=""),0,SUMIF('DADOS BRUTOS'!$A$3:$A$500,$B24,'DADOS BRUTOS'!EW$3:EW$500)+IF($C24="",0,SUMIF('DADOS BRUTOS'!$A$3:$A$500,$C24,'DADOS BRUTOS'!EW$3:EW$500)))</f>
        <v/>
      </c>
      <c r="HX24" s="122">
        <f>IF(OR(HX$4="",$B24=""),0,SUMIF('DADOS BRUTOS'!$A$3:$A$500,$B24,'DADOS BRUTOS'!EX$3:EX$500)+IF($C24="",0,SUMIF('DADOS BRUTOS'!$A$3:$A$500,$C24,'DADOS BRUTOS'!EX$3:EX$500)))</f>
        <v/>
      </c>
      <c r="HY24" s="122">
        <f>IF(OR(HY$4="",$B24=""),0,SUMIF('DADOS BRUTOS'!$A$3:$A$500,$B24,'DADOS BRUTOS'!EY$3:EY$500)+IF($C24="",0,SUMIF('DADOS BRUTOS'!$A$3:$A$500,$C24,'DADOS BRUTOS'!EY$3:EY$500)))</f>
        <v/>
      </c>
      <c r="HZ24" s="122">
        <f>IF(OR(HZ$4="",$B24=""),0,SUMIF('DADOS BRUTOS'!$A$3:$A$500,$B24,'DADOS BRUTOS'!EZ$3:EZ$500)+IF($C24="",0,SUMIF('DADOS BRUTOS'!$A$3:$A$500,$C24,'DADOS BRUTOS'!EZ$3:EZ$500)))</f>
        <v/>
      </c>
      <c r="IA24" s="122">
        <f>IF(OR(IA$4="",$B24=""),0,SUMIF('DADOS BRUTOS'!$A$3:$A$500,$B24,'DADOS BRUTOS'!FA$3:FA$500)+IF($C24="",0,SUMIF('DADOS BRUTOS'!$A$3:$A$500,$C24,'DADOS BRUTOS'!FA$3:FA$500)))</f>
        <v/>
      </c>
      <c r="IB24" s="122">
        <f>IF(OR(IB$4="",$B24=""),0,SUMIF('DADOS BRUTOS'!$A$3:$A$500,$B24,'DADOS BRUTOS'!FB$3:FB$500)+IF($C24="",0,SUMIF('DADOS BRUTOS'!$A$3:$A$500,$C24,'DADOS BRUTOS'!FB$3:FB$500)))</f>
        <v/>
      </c>
      <c r="IC24" s="122">
        <f>IF(OR(IC$4="",$B24=""),0,SUMIF('DADOS BRUTOS'!$A$3:$A$500,$B24,'DADOS BRUTOS'!FC$3:FC$500)+IF($C24="",0,SUMIF('DADOS BRUTOS'!$A$3:$A$500,$C24,'DADOS BRUTOS'!FC$3:FC$500)))</f>
        <v/>
      </c>
      <c r="ID24" s="122">
        <f>IF(OR(ID$4="",$B24=""),0,SUMIF('DADOS BRUTOS'!$A$3:$A$500,$B24,'DADOS BRUTOS'!FD$3:FD$500)+IF($C24="",0,SUMIF('DADOS BRUTOS'!$A$3:$A$500,$C24,'DADOS BRUTOS'!FD$3:FD$500)))</f>
        <v/>
      </c>
      <c r="IE24" s="122">
        <f>IF(OR(IE$4="",$B24=""),0,SUMIF('DADOS BRUTOS'!$A$3:$A$500,$B24,'DADOS BRUTOS'!FE$3:FE$500)+IF($C24="",0,SUMIF('DADOS BRUTOS'!$A$3:$A$500,$C24,'DADOS BRUTOS'!FE$3:FE$500)))</f>
        <v/>
      </c>
      <c r="IF24" s="122">
        <f>IF(OR(IF$4="",$B24=""),0,SUMIF('DADOS BRUTOS'!$A$3:$A$500,$B24,'DADOS BRUTOS'!FF$3:FF$500)+IF($C24="",0,SUMIF('DADOS BRUTOS'!$A$3:$A$500,$C24,'DADOS BRUTOS'!FF$3:FF$500)))</f>
        <v/>
      </c>
      <c r="IG24" s="122">
        <f>IF(OR(IG$4="",$B24=""),0,SUMIF('DADOS BRUTOS'!$A$3:$A$500,$B24,'DADOS BRUTOS'!FG$3:FG$500)+IF($C24="",0,SUMIF('DADOS BRUTOS'!$A$3:$A$500,$C24,'DADOS BRUTOS'!FG$3:FG$500)))</f>
        <v/>
      </c>
      <c r="IH24" s="122">
        <f>IF(OR(IH$4="",$B24=""),0,SUMIF('DADOS BRUTOS'!$A$3:$A$500,$B24,'DADOS BRUTOS'!FH$3:FH$500)+IF($C24="",0,SUMIF('DADOS BRUTOS'!$A$3:$A$500,$C24,'DADOS BRUTOS'!FH$3:FH$500)))</f>
        <v/>
      </c>
      <c r="II24" s="122">
        <f>IF(OR(II$4="",$B24=""),0,SUMIF('DADOS BRUTOS'!$A$3:$A$500,$B24,'DADOS BRUTOS'!FI$3:FI$500)+IF($C24="",0,SUMIF('DADOS BRUTOS'!$A$3:$A$500,$C24,'DADOS BRUTOS'!FI$3:FI$500)))</f>
        <v/>
      </c>
      <c r="IJ24" s="122">
        <f>IF(OR(IJ$4="",$B24=""),0,SUMIF('DADOS BRUTOS'!$A$3:$A$500,$B24,'DADOS BRUTOS'!FJ$3:FJ$500)+IF($C24="",0,SUMIF('DADOS BRUTOS'!$A$3:$A$500,$C24,'DADOS BRUTOS'!FJ$3:FJ$500)))</f>
        <v/>
      </c>
      <c r="IK24" s="122">
        <f>IF(OR(IK$4="",$B24=""),0,SUMIF('DADOS BRUTOS'!$A$3:$A$500,$B24,'DADOS BRUTOS'!FK$3:FK$500)+IF($C24="",0,SUMIF('DADOS BRUTOS'!$A$3:$A$500,$C24,'DADOS BRUTOS'!FK$3:FK$500)))</f>
        <v/>
      </c>
      <c r="IL24" s="122">
        <f>IF(OR(IL$4="",$B24=""),0,SUMIF('DADOS BRUTOS'!$A$3:$A$500,$B24,'DADOS BRUTOS'!FL$3:FL$500)+IF($C24="",0,SUMIF('DADOS BRUTOS'!$A$3:$A$500,$C24,'DADOS BRUTOS'!FL$3:FL$500)))</f>
        <v/>
      </c>
      <c r="IM24" s="122">
        <f>IF(OR(IM$4="",$B24=""),0,SUMIF('DADOS BRUTOS'!$A$3:$A$500,$B24,'DADOS BRUTOS'!FM$3:FM$500)+IF($C24="",0,SUMIF('DADOS BRUTOS'!$A$3:$A$500,$C24,'DADOS BRUTOS'!FM$3:FM$500)))</f>
        <v/>
      </c>
      <c r="IN24" s="122">
        <f>IF(OR(IN$4="",$B24=""),0,SUMIF('DADOS BRUTOS'!$A$3:$A$500,$B24,'DADOS BRUTOS'!FN$3:FN$500)+IF($C24="",0,SUMIF('DADOS BRUTOS'!$A$3:$A$500,$C24,'DADOS BRUTOS'!FN$3:FN$500)))</f>
        <v/>
      </c>
      <c r="IO24" s="122">
        <f>IF(OR(IO$4="",$B24=""),0,SUMIF('DADOS BRUTOS'!$A$3:$A$500,$B24,'DADOS BRUTOS'!FO$3:FO$500)+IF($C24="",0,SUMIF('DADOS BRUTOS'!$A$3:$A$500,$C24,'DADOS BRUTOS'!FO$3:FO$500)))</f>
        <v/>
      </c>
      <c r="IP24" s="122">
        <f>IF(OR(IP$4="",$B24=""),0,SUMIF('DADOS BRUTOS'!$A$3:$A$500,$B24,'DADOS BRUTOS'!FP$3:FP$500)+IF($C24="",0,SUMIF('DADOS BRUTOS'!$A$3:$A$500,$C24,'DADOS BRUTOS'!FP$3:FP$500)))</f>
        <v/>
      </c>
      <c r="IQ24" s="122">
        <f>IF(OR(IQ$4="",$B24=""),0,SUMIF('DADOS BRUTOS'!$A$3:$A$500,$B24,'DADOS BRUTOS'!FQ$3:FQ$500)+IF($C24="",0,SUMIF('DADOS BRUTOS'!$A$3:$A$500,$C24,'DADOS BRUTOS'!FQ$3:FQ$500)))</f>
        <v/>
      </c>
      <c r="IR24" s="122">
        <f>IF(OR(IR$4="",$B24=""),0,SUMIF('DADOS BRUTOS'!$A$3:$A$500,$B24,'DADOS BRUTOS'!FR$3:FR$500)+IF($C24="",0,SUMIF('DADOS BRUTOS'!$A$3:$A$500,$C24,'DADOS BRUTOS'!FR$3:FR$500)))</f>
        <v/>
      </c>
      <c r="IS24" s="122">
        <f>IF(OR(IS$4="",$B24=""),0,SUMIF('DADOS BRUTOS'!$A$3:$A$500,$B24,'DADOS BRUTOS'!FS$3:FS$500)+IF($C24="",0,SUMIF('DADOS BRUTOS'!$A$3:$A$500,$C24,'DADOS BRUTOS'!FS$3:FS$500)))</f>
        <v/>
      </c>
      <c r="IT24" s="122">
        <f>IF(OR(IT$4="",$B24=""),0,SUMIF('DADOS BRUTOS'!$A$3:$A$500,$B24,'DADOS BRUTOS'!FT$3:FT$500)+IF($C24="",0,SUMIF('DADOS BRUTOS'!$A$3:$A$500,$C24,'DADOS BRUTOS'!FT$3:FT$500)))</f>
        <v/>
      </c>
      <c r="IU24" s="122">
        <f>IF(OR(IU$4="",$B24=""),0,SUMIF('DADOS BRUTOS'!$A$3:$A$500,$B24,'DADOS BRUTOS'!FU$3:FU$500)+IF($C24="",0,SUMIF('DADOS BRUTOS'!$A$3:$A$500,$C24,'DADOS BRUTOS'!FU$3:FU$500)))</f>
        <v/>
      </c>
      <c r="IV24" s="122">
        <f>IF(OR(IV$4="",$B24=""),0,SUMIF('DADOS BRUTOS'!$A$3:$A$500,$B24,'DADOS BRUTOS'!FV$3:FV$500)+IF($C24="",0,SUMIF('DADOS BRUTOS'!$A$3:$A$500,$C24,'DADOS BRUTOS'!FV$3:FV$500)))</f>
        <v/>
      </c>
      <c r="IW24" s="122">
        <f>IF(OR(IW$4="",$B24=""),0,SUMIF('DADOS BRUTOS'!$A$3:$A$500,$B24,'DADOS BRUTOS'!FW$3:FW$500)+IF($C24="",0,SUMIF('DADOS BRUTOS'!$A$3:$A$500,$C24,'DADOS BRUTOS'!FW$3:FW$500)))</f>
        <v/>
      </c>
      <c r="IX24" s="122">
        <f>IF(OR(IX$4="",$B24=""),0,SUMIF('DADOS BRUTOS'!$A$3:$A$500,$B24,'DADOS BRUTOS'!FX$3:FX$500)+IF($C24="",0,SUMIF('DADOS BRUTOS'!$A$3:$A$500,$C24,'DADOS BRUTOS'!FX$3:FX$500)))</f>
        <v/>
      </c>
      <c r="IY24" s="122">
        <f>IF(OR(IY$4="",$B24=""),0,SUMIF('DADOS BRUTOS'!$A$3:$A$500,$B24,'DADOS BRUTOS'!FY$3:FY$500)+IF($C24="",0,SUMIF('DADOS BRUTOS'!$A$3:$A$500,$C24,'DADOS BRUTOS'!FY$3:FY$500)))</f>
        <v/>
      </c>
      <c r="IZ24" s="122">
        <f>IF(OR(IZ$4="",$B24=""),0,SUMIF('DADOS BRUTOS'!$A$3:$A$500,$B24,'DADOS BRUTOS'!FZ$3:FZ$500)+IF($C24="",0,SUMIF('DADOS BRUTOS'!$A$3:$A$500,$C24,'DADOS BRUTOS'!FZ$3:FZ$500)))</f>
        <v/>
      </c>
      <c r="JA24" s="122">
        <f>IF(OR(JA$4="",$B24=""),0,SUMIF('DADOS BRUTOS'!$A$3:$A$500,$B24,'DADOS BRUTOS'!GA$3:GA$500)+IF($C24="",0,SUMIF('DADOS BRUTOS'!$A$3:$A$500,$C24,'DADOS BRUTOS'!GA$3:GA$500)))</f>
        <v/>
      </c>
      <c r="JB24" s="122">
        <f>IF(OR(JB$4="",$B24=""),0,SUMIF('DADOS BRUTOS'!$A$3:$A$500,$B24,'DADOS BRUTOS'!GB$3:GB$500)+IF($C24="",0,SUMIF('DADOS BRUTOS'!$A$3:$A$500,$C24,'DADOS BRUTOS'!GB$3:GB$500)))</f>
        <v/>
      </c>
      <c r="JC24" s="122">
        <f>IF(OR(JC$4="",$B24=""),0,SUMIF('DADOS BRUTOS'!$A$3:$A$500,$B24,'DADOS BRUTOS'!GC$3:GC$500)+IF($C24="",0,SUMIF('DADOS BRUTOS'!$A$3:$A$500,$C24,'DADOS BRUTOS'!GC$3:GC$500)))</f>
        <v/>
      </c>
      <c r="JD24" s="122">
        <f>IF(OR(JD$4="",$B24=""),0,SUMIF('DADOS BRUTOS'!$A$3:$A$500,$B24,'DADOS BRUTOS'!GD$3:GD$500)+IF($C24="",0,SUMIF('DADOS BRUTOS'!$A$3:$A$500,$C24,'DADOS BRUTOS'!GD$3:GD$500)))</f>
        <v/>
      </c>
      <c r="JE24" s="122">
        <f>IF(OR(JE$4="",$B24=""),0,SUMIF('DADOS BRUTOS'!$A$3:$A$500,$B24,'DADOS BRUTOS'!GE$3:GE$500)+IF($C24="",0,SUMIF('DADOS BRUTOS'!$A$3:$A$500,$C24,'DADOS BRUTOS'!GE$3:GE$500)))</f>
        <v/>
      </c>
      <c r="JF24" s="122">
        <f>IF(OR(JF$4="",$B24=""),0,SUMIF('DADOS BRUTOS'!$A$3:$A$500,$B24,'DADOS BRUTOS'!GF$3:GF$500)+IF($C24="",0,SUMIF('DADOS BRUTOS'!$A$3:$A$500,$C24,'DADOS BRUTOS'!GF$3:GF$500)))</f>
        <v/>
      </c>
      <c r="JG24" s="122">
        <f>IF(OR(JG$4="",$B24=""),0,SUMIF('DADOS BRUTOS'!$A$3:$A$500,$B24,'DADOS BRUTOS'!GG$3:GG$500)+IF($C24="",0,SUMIF('DADOS BRUTOS'!$A$3:$A$500,$C24,'DADOS BRUTOS'!GG$3:GG$500)))</f>
        <v/>
      </c>
      <c r="JH24" s="122">
        <f>IF(OR(JH$4="",$B24=""),0,SUMIF('DADOS BRUTOS'!$A$3:$A$500,$B24,'DADOS BRUTOS'!GH$3:GH$500)+IF($C24="",0,SUMIF('DADOS BRUTOS'!$A$3:$A$500,$C24,'DADOS BRUTOS'!GH$3:GH$500)))</f>
        <v/>
      </c>
      <c r="JI24" s="122">
        <f>IF(OR(JI$4="",$B24=""),0,SUMIF('DADOS BRUTOS'!$A$3:$A$500,$B24,'DADOS BRUTOS'!GI$3:GI$500)+IF($C24="",0,SUMIF('DADOS BRUTOS'!$A$3:$A$500,$C24,'DADOS BRUTOS'!GI$3:GI$500)))</f>
        <v/>
      </c>
      <c r="JJ24" s="122">
        <f>IF(OR(JJ$4="",$B24=""),0,SUMIF('DADOS BRUTOS'!$A$3:$A$500,$B24,'DADOS BRUTOS'!GJ$3:GJ$500)+IF($C24="",0,SUMIF('DADOS BRUTOS'!$A$3:$A$500,$C24,'DADOS BRUTOS'!GJ$3:GJ$500)))</f>
        <v/>
      </c>
      <c r="JK24" s="122">
        <f>IF(OR(JK$4="",$B24=""),0,SUMIF('DADOS BRUTOS'!$A$3:$A$500,$B24,'DADOS BRUTOS'!GK$3:GK$500)+IF($C24="",0,SUMIF('DADOS BRUTOS'!$A$3:$A$500,$C24,'DADOS BRUTOS'!GK$3:GK$500)))</f>
        <v/>
      </c>
      <c r="JL24" s="122">
        <f>IF(OR(JL$4="",$B24=""),0,SUMIF('DADOS BRUTOS'!$A$3:$A$500,$B24,'DADOS BRUTOS'!GL$3:GL$500)+IF($C24="",0,SUMIF('DADOS BRUTOS'!$A$3:$A$500,$C24,'DADOS BRUTOS'!GL$3:GL$500)))</f>
        <v/>
      </c>
      <c r="JM24" s="122">
        <f>IF(OR(JM$4="",$B24=""),0,SUMIF('DADOS BRUTOS'!$A$3:$A$500,$B24,'DADOS BRUTOS'!GM$3:GM$500)+IF($C24="",0,SUMIF('DADOS BRUTOS'!$A$3:$A$500,$C24,'DADOS BRUTOS'!GM$3:GM$500)))</f>
        <v/>
      </c>
      <c r="JN24" s="122">
        <f>IF(OR(JN$4="",$B24=""),0,SUMIF('DADOS BRUTOS'!$A$3:$A$500,$B24,'DADOS BRUTOS'!GN$3:GN$500)+IF($C24="",0,SUMIF('DADOS BRUTOS'!$A$3:$A$500,$C24,'DADOS BRUTOS'!GN$3:GN$500)))</f>
        <v/>
      </c>
      <c r="JO24" s="122">
        <f>IF(OR(JO$4="",$B24=""),0,SUMIF('DADOS BRUTOS'!$A$3:$A$500,$B24,'DADOS BRUTOS'!GO$3:GO$500)+IF($C24="",0,SUMIF('DADOS BRUTOS'!$A$3:$A$500,$C24,'DADOS BRUTOS'!GO$3:GO$500)))</f>
        <v/>
      </c>
      <c r="JP24" s="122">
        <f>IF(OR(JP$4="",$B24=""),0,SUMIF('DADOS BRUTOS'!$A$3:$A$500,$B24,'DADOS BRUTOS'!GP$3:GP$500)+IF($C24="",0,SUMIF('DADOS BRUTOS'!$A$3:$A$500,$C24,'DADOS BRUTOS'!GP$3:GP$500)))</f>
        <v/>
      </c>
      <c r="JQ24" s="122">
        <f>IF(OR(JQ$4="",$B24=""),0,SUMIF('DADOS BRUTOS'!$A$3:$A$500,$B24,'DADOS BRUTOS'!GQ$3:GQ$500)+IF($C24="",0,SUMIF('DADOS BRUTOS'!$A$3:$A$500,$C24,'DADOS BRUTOS'!GQ$3:GQ$500)))</f>
        <v/>
      </c>
      <c r="JR24" s="122">
        <f>IF(OR(JR$4="",$B24=""),0,SUMIF('DADOS BRUTOS'!$A$3:$A$500,$B24,'DADOS BRUTOS'!GR$3:GR$500)+IF($C24="",0,SUMIF('DADOS BRUTOS'!$A$3:$A$500,$C24,'DADOS BRUTOS'!GR$3:GR$500)))</f>
        <v/>
      </c>
      <c r="JS24" s="122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2">
        <f>IF(OR(CB$4="",$B25=""),0,SUMIF('DADOS BRUTOS'!$A$3:$A$500,$B25,'DADOS BRUTOS'!B$3:B$500)+IF($C25="",0,SUMIF('DADOS BRUTOS'!$A$3:$A$500,$C25,'DADOS BRUTOS'!B$3:B$500)))</f>
        <v/>
      </c>
      <c r="CC25" s="122">
        <f>IF(OR(CC$4="",$B25=""),0,SUMIF('DADOS BRUTOS'!$A$3:$A$500,$B25,'DADOS BRUTOS'!C$3:C$500)+IF($C25="",0,SUMIF('DADOS BRUTOS'!$A$3:$A$500,$C25,'DADOS BRUTOS'!C$3:C$500)))</f>
        <v/>
      </c>
      <c r="CD25" s="122">
        <f>IF(OR(CD$4="",$B25=""),0,SUMIF('DADOS BRUTOS'!$A$3:$A$500,$B25,'DADOS BRUTOS'!D$3:D$500)+IF($C25="",0,SUMIF('DADOS BRUTOS'!$A$3:$A$500,$C25,'DADOS BRUTOS'!D$3:D$500)))</f>
        <v/>
      </c>
      <c r="CE25" s="122">
        <f>IF(OR(CE$4="",$B25=""),0,SUMIF('DADOS BRUTOS'!$A$3:$A$500,$B25,'DADOS BRUTOS'!E$3:E$500)+IF($C25="",0,SUMIF('DADOS BRUTOS'!$A$3:$A$500,$C25,'DADOS BRUTOS'!E$3:E$500)))</f>
        <v/>
      </c>
      <c r="CF25" s="122">
        <f>IF(OR(CF$4="",$B25=""),0,SUMIF('DADOS BRUTOS'!$A$3:$A$500,$B25,'DADOS BRUTOS'!F$3:F$500)+IF($C25="",0,SUMIF('DADOS BRUTOS'!$A$3:$A$500,$C25,'DADOS BRUTOS'!F$3:F$500)))</f>
        <v/>
      </c>
      <c r="CG25" s="122">
        <f>IF(OR(CG$4="",$B25=""),0,SUMIF('DADOS BRUTOS'!$A$3:$A$500,$B25,'DADOS BRUTOS'!G$3:G$500)+IF($C25="",0,SUMIF('DADOS BRUTOS'!$A$3:$A$500,$C25,'DADOS BRUTOS'!G$3:G$500)))</f>
        <v/>
      </c>
      <c r="CH25" s="122">
        <f>IF(OR(CH$4="",$B25=""),0,SUMIF('DADOS BRUTOS'!$A$3:$A$500,$B25,'DADOS BRUTOS'!H$3:H$500)+IF($C25="",0,SUMIF('DADOS BRUTOS'!$A$3:$A$500,$C25,'DADOS BRUTOS'!H$3:H$500)))</f>
        <v/>
      </c>
      <c r="CI25" s="122">
        <f>IF(OR(CI$4="",$B25=""),0,SUMIF('DADOS BRUTOS'!$A$3:$A$500,$B25,'DADOS BRUTOS'!I$3:I$500)+IF($C25="",0,SUMIF('DADOS BRUTOS'!$A$3:$A$500,$C25,'DADOS BRUTOS'!I$3:I$500)))</f>
        <v/>
      </c>
      <c r="CJ25" s="122">
        <f>IF(OR(CJ$4="",$B25=""),0,SUMIF('DADOS BRUTOS'!$A$3:$A$500,$B25,'DADOS BRUTOS'!J$3:J$500)+IF($C25="",0,SUMIF('DADOS BRUTOS'!$A$3:$A$500,$C25,'DADOS BRUTOS'!J$3:J$500)))</f>
        <v/>
      </c>
      <c r="CK25" s="122">
        <f>IF(OR(CK$4="",$B25=""),0,SUMIF('DADOS BRUTOS'!$A$3:$A$500,$B25,'DADOS BRUTOS'!K$3:K$500)+IF($C25="",0,SUMIF('DADOS BRUTOS'!$A$3:$A$500,$C25,'DADOS BRUTOS'!K$3:K$500)))</f>
        <v/>
      </c>
      <c r="CL25" s="122">
        <f>IF(OR(CL$4="",$B25=""),0,SUMIF('DADOS BRUTOS'!$A$3:$A$500,$B25,'DADOS BRUTOS'!L$3:L$500)+IF($C25="",0,SUMIF('DADOS BRUTOS'!$A$3:$A$500,$C25,'DADOS BRUTOS'!L$3:L$500)))</f>
        <v/>
      </c>
      <c r="CM25" s="122">
        <f>IF(OR(CM$4="",$B25=""),0,SUMIF('DADOS BRUTOS'!$A$3:$A$500,$B25,'DADOS BRUTOS'!M$3:M$500)+IF($C25="",0,SUMIF('DADOS BRUTOS'!$A$3:$A$500,$C25,'DADOS BRUTOS'!M$3:M$500)))</f>
        <v/>
      </c>
      <c r="CN25" s="122">
        <f>IF(OR(CN$4="",$B25=""),0,SUMIF('DADOS BRUTOS'!$A$3:$A$500,$B25,'DADOS BRUTOS'!N$3:N$500)+IF($C25="",0,SUMIF('DADOS BRUTOS'!$A$3:$A$500,$C25,'DADOS BRUTOS'!N$3:N$500)))</f>
        <v/>
      </c>
      <c r="CO25" s="122">
        <f>IF(OR(CO$4="",$B25=""),0,SUMIF('DADOS BRUTOS'!$A$3:$A$500,$B25,'DADOS BRUTOS'!O$3:O$500)+IF($C25="",0,SUMIF('DADOS BRUTOS'!$A$3:$A$500,$C25,'DADOS BRUTOS'!O$3:O$500)))</f>
        <v/>
      </c>
      <c r="CP25" s="122">
        <f>IF(OR(CP$4="",$B25=""),0,SUMIF('DADOS BRUTOS'!$A$3:$A$500,$B25,'DADOS BRUTOS'!P$3:P$500)+IF($C25="",0,SUMIF('DADOS BRUTOS'!$A$3:$A$500,$C25,'DADOS BRUTOS'!P$3:P$500)))</f>
        <v/>
      </c>
      <c r="CQ25" s="122">
        <f>IF(OR(CQ$4="",$B25=""),0,SUMIF('DADOS BRUTOS'!$A$3:$A$500,$B25,'DADOS BRUTOS'!Q$3:Q$500)+IF($C25="",0,SUMIF('DADOS BRUTOS'!$A$3:$A$500,$C25,'DADOS BRUTOS'!Q$3:Q$500)))</f>
        <v/>
      </c>
      <c r="CR25" s="122">
        <f>IF(OR(CR$4="",$B25=""),0,SUMIF('DADOS BRUTOS'!$A$3:$A$500,$B25,'DADOS BRUTOS'!R$3:R$500)+IF($C25="",0,SUMIF('DADOS BRUTOS'!$A$3:$A$500,$C25,'DADOS BRUTOS'!R$3:R$500)))</f>
        <v/>
      </c>
      <c r="CS25" s="122">
        <f>IF(OR(CS$4="",$B25=""),0,SUMIF('DADOS BRUTOS'!$A$3:$A$500,$B25,'DADOS BRUTOS'!S$3:S$500)+IF($C25="",0,SUMIF('DADOS BRUTOS'!$A$3:$A$500,$C25,'DADOS BRUTOS'!S$3:S$500)))</f>
        <v/>
      </c>
      <c r="CT25" s="122">
        <f>IF(OR(CT$4="",$B25=""),0,SUMIF('DADOS BRUTOS'!$A$3:$A$500,$B25,'DADOS BRUTOS'!T$3:T$500)+IF($C25="",0,SUMIF('DADOS BRUTOS'!$A$3:$A$500,$C25,'DADOS BRUTOS'!T$3:T$500)))</f>
        <v/>
      </c>
      <c r="CU25" s="122">
        <f>IF(OR(CU$4="",$B25=""),0,SUMIF('DADOS BRUTOS'!$A$3:$A$500,$B25,'DADOS BRUTOS'!U$3:U$500)+IF($C25="",0,SUMIF('DADOS BRUTOS'!$A$3:$A$500,$C25,'DADOS BRUTOS'!U$3:U$500)))</f>
        <v/>
      </c>
      <c r="CV25" s="122">
        <f>IF(OR(CV$4="",$B25=""),0,SUMIF('DADOS BRUTOS'!$A$3:$A$500,$B25,'DADOS BRUTOS'!V$3:V$500)+IF($C25="",0,SUMIF('DADOS BRUTOS'!$A$3:$A$500,$C25,'DADOS BRUTOS'!V$3:V$500)))</f>
        <v/>
      </c>
      <c r="CW25" s="122">
        <f>IF(OR(CW$4="",$B25=""),0,SUMIF('DADOS BRUTOS'!$A$3:$A$500,$B25,'DADOS BRUTOS'!W$3:W$500)+IF($C25="",0,SUMIF('DADOS BRUTOS'!$A$3:$A$500,$C25,'DADOS BRUTOS'!W$3:W$500)))</f>
        <v/>
      </c>
      <c r="CX25" s="122">
        <f>IF(OR(CX$4="",$B25=""),0,SUMIF('DADOS BRUTOS'!$A$3:$A$500,$B25,'DADOS BRUTOS'!X$3:X$500)+IF($C25="",0,SUMIF('DADOS BRUTOS'!$A$3:$A$500,$C25,'DADOS BRUTOS'!X$3:X$500)))</f>
        <v/>
      </c>
      <c r="CY25" s="122">
        <f>IF(OR(CY$4="",$B25=""),0,SUMIF('DADOS BRUTOS'!$A$3:$A$500,$B25,'DADOS BRUTOS'!Y$3:Y$500)+IF($C25="",0,SUMIF('DADOS BRUTOS'!$A$3:$A$500,$C25,'DADOS BRUTOS'!Y$3:Y$500)))</f>
        <v/>
      </c>
      <c r="CZ25" s="122">
        <f>IF(OR(CZ$4="",$B25=""),0,SUMIF('DADOS BRUTOS'!$A$3:$A$500,$B25,'DADOS BRUTOS'!Z$3:Z$500)+IF($C25="",0,SUMIF('DADOS BRUTOS'!$A$3:$A$500,$C25,'DADOS BRUTOS'!Z$3:Z$500)))</f>
        <v/>
      </c>
      <c r="DA25" s="122">
        <f>IF(OR(DA$4="",$B25=""),0,SUMIF('DADOS BRUTOS'!$A$3:$A$500,$B25,'DADOS BRUTOS'!AA$3:AA$500)+IF($C25="",0,SUMIF('DADOS BRUTOS'!$A$3:$A$500,$C25,'DADOS BRUTOS'!AA$3:AA$500)))</f>
        <v/>
      </c>
      <c r="DB25" s="122">
        <f>IF(OR(DB$4="",$B25=""),0,SUMIF('DADOS BRUTOS'!$A$3:$A$500,$B25,'DADOS BRUTOS'!AB$3:AB$500)+IF($C25="",0,SUMIF('DADOS BRUTOS'!$A$3:$A$500,$C25,'DADOS BRUTOS'!AB$3:AB$500)))</f>
        <v/>
      </c>
      <c r="DC25" s="122">
        <f>IF(OR(DC$4="",$B25=""),0,SUMIF('DADOS BRUTOS'!$A$3:$A$500,$B25,'DADOS BRUTOS'!AC$3:AC$500)+IF($C25="",0,SUMIF('DADOS BRUTOS'!$A$3:$A$500,$C25,'DADOS BRUTOS'!AC$3:AC$500)))</f>
        <v/>
      </c>
      <c r="DD25" s="122">
        <f>IF(OR(DD$4="",$B25=""),0,SUMIF('DADOS BRUTOS'!$A$3:$A$500,$B25,'DADOS BRUTOS'!AD$3:AD$500)+IF($C25="",0,SUMIF('DADOS BRUTOS'!$A$3:$A$500,$C25,'DADOS BRUTOS'!AD$3:AD$500)))</f>
        <v/>
      </c>
      <c r="DE25" s="122">
        <f>IF(OR(DE$4="",$B25=""),0,SUMIF('DADOS BRUTOS'!$A$3:$A$500,$B25,'DADOS BRUTOS'!AE$3:AE$500)+IF($C25="",0,SUMIF('DADOS BRUTOS'!$A$3:$A$500,$C25,'DADOS BRUTOS'!AE$3:AE$500)))</f>
        <v/>
      </c>
      <c r="DF25" s="122">
        <f>IF(OR(DF$4="",$B25=""),0,SUMIF('DADOS BRUTOS'!$A$3:$A$500,$B25,'DADOS BRUTOS'!AF$3:AF$500)+IF($C25="",0,SUMIF('DADOS BRUTOS'!$A$3:$A$500,$C25,'DADOS BRUTOS'!AF$3:AF$500)))</f>
        <v/>
      </c>
      <c r="DG25" s="122">
        <f>IF(OR(DG$4="",$B25=""),0,SUMIF('DADOS BRUTOS'!$A$3:$A$500,$B25,'DADOS BRUTOS'!AG$3:AG$500)+IF($C25="",0,SUMIF('DADOS BRUTOS'!$A$3:$A$500,$C25,'DADOS BRUTOS'!AG$3:AG$500)))</f>
        <v/>
      </c>
      <c r="DH25" s="122">
        <f>IF(OR(DH$4="",$B25=""),0,SUMIF('DADOS BRUTOS'!$A$3:$A$500,$B25,'DADOS BRUTOS'!AH$3:AH$500)+IF($C25="",0,SUMIF('DADOS BRUTOS'!$A$3:$A$500,$C25,'DADOS BRUTOS'!AH$3:AH$500)))</f>
        <v/>
      </c>
      <c r="DI25" s="122">
        <f>IF(OR(DI$4="",$B25=""),0,SUMIF('DADOS BRUTOS'!$A$3:$A$500,$B25,'DADOS BRUTOS'!AI$3:AI$500)+IF($C25="",0,SUMIF('DADOS BRUTOS'!$A$3:$A$500,$C25,'DADOS BRUTOS'!AI$3:AI$500)))</f>
        <v/>
      </c>
      <c r="DJ25" s="122">
        <f>IF(OR(DJ$4="",$B25=""),0,SUMIF('DADOS BRUTOS'!$A$3:$A$500,$B25,'DADOS BRUTOS'!AJ$3:AJ$500)+IF($C25="",0,SUMIF('DADOS BRUTOS'!$A$3:$A$500,$C25,'DADOS BRUTOS'!AJ$3:AJ$500)))</f>
        <v/>
      </c>
      <c r="DK25" s="122">
        <f>IF(OR(DK$4="",$B25=""),0,SUMIF('DADOS BRUTOS'!$A$3:$A$500,$B25,'DADOS BRUTOS'!AK$3:AK$500)+IF($C25="",0,SUMIF('DADOS BRUTOS'!$A$3:$A$500,$C25,'DADOS BRUTOS'!AK$3:AK$500)))</f>
        <v/>
      </c>
      <c r="DL25" s="122">
        <f>IF(OR(DL$4="",$B25=""),0,SUMIF('DADOS BRUTOS'!$A$3:$A$500,$B25,'DADOS BRUTOS'!AL$3:AL$500)+IF($C25="",0,SUMIF('DADOS BRUTOS'!$A$3:$A$500,$C25,'DADOS BRUTOS'!AL$3:AL$500)))</f>
        <v/>
      </c>
      <c r="DM25" s="122">
        <f>IF(OR(DM$4="",$B25=""),0,SUMIF('DADOS BRUTOS'!$A$3:$A$500,$B25,'DADOS BRUTOS'!AM$3:AM$500)+IF($C25="",0,SUMIF('DADOS BRUTOS'!$A$3:$A$500,$C25,'DADOS BRUTOS'!AM$3:AM$500)))</f>
        <v/>
      </c>
      <c r="DN25" s="122">
        <f>IF(OR(DN$4="",$B25=""),0,SUMIF('DADOS BRUTOS'!$A$3:$A$500,$B25,'DADOS BRUTOS'!AN$3:AN$500)+IF($C25="",0,SUMIF('DADOS BRUTOS'!$A$3:$A$500,$C25,'DADOS BRUTOS'!AN$3:AN$500)))</f>
        <v/>
      </c>
      <c r="DO25" s="122">
        <f>IF(OR(DO$4="",$B25=""),0,SUMIF('DADOS BRUTOS'!$A$3:$A$500,$B25,'DADOS BRUTOS'!AO$3:AO$500)+IF($C25="",0,SUMIF('DADOS BRUTOS'!$A$3:$A$500,$C25,'DADOS BRUTOS'!AO$3:AO$500)))</f>
        <v/>
      </c>
      <c r="DP25" s="122">
        <f>IF(OR(DP$4="",$B25=""),0,SUMIF('DADOS BRUTOS'!$A$3:$A$500,$B25,'DADOS BRUTOS'!AP$3:AP$500)+IF($C25="",0,SUMIF('DADOS BRUTOS'!$A$3:$A$500,$C25,'DADOS BRUTOS'!AP$3:AP$500)))</f>
        <v/>
      </c>
      <c r="DQ25" s="122">
        <f>IF(OR(DQ$4="",$B25=""),0,SUMIF('DADOS BRUTOS'!$A$3:$A$500,$B25,'DADOS BRUTOS'!AQ$3:AQ$500)+IF($C25="",0,SUMIF('DADOS BRUTOS'!$A$3:$A$500,$C25,'DADOS BRUTOS'!AQ$3:AQ$500)))</f>
        <v/>
      </c>
      <c r="DR25" s="122">
        <f>IF(OR(DR$4="",$B25=""),0,SUMIF('DADOS BRUTOS'!$A$3:$A$500,$B25,'DADOS BRUTOS'!AR$3:AR$500)+IF($C25="",0,SUMIF('DADOS BRUTOS'!$A$3:$A$500,$C25,'DADOS BRUTOS'!AR$3:AR$500)))</f>
        <v/>
      </c>
      <c r="DS25" s="122">
        <f>IF(OR(DS$4="",$B25=""),0,SUMIF('DADOS BRUTOS'!$A$3:$A$500,$B25,'DADOS BRUTOS'!AS$3:AS$500)+IF($C25="",0,SUMIF('DADOS BRUTOS'!$A$3:$A$500,$C25,'DADOS BRUTOS'!AS$3:AS$500)))</f>
        <v/>
      </c>
      <c r="DT25" s="122">
        <f>IF(OR(DT$4="",$B25=""),0,SUMIF('DADOS BRUTOS'!$A$3:$A$500,$B25,'DADOS BRUTOS'!AT$3:AT$500)+IF($C25="",0,SUMIF('DADOS BRUTOS'!$A$3:$A$500,$C25,'DADOS BRUTOS'!AT$3:AT$500)))</f>
        <v/>
      </c>
      <c r="DU25" s="122">
        <f>IF(OR(DU$4="",$B25=""),0,SUMIF('DADOS BRUTOS'!$A$3:$A$500,$B25,'DADOS BRUTOS'!AU$3:AU$500)+IF($C25="",0,SUMIF('DADOS BRUTOS'!$A$3:$A$500,$C25,'DADOS BRUTOS'!AU$3:AU$500)))</f>
        <v/>
      </c>
      <c r="DV25" s="122">
        <f>IF(OR(DV$4="",$B25=""),0,SUMIF('DADOS BRUTOS'!$A$3:$A$500,$B25,'DADOS BRUTOS'!AV$3:AV$500)+IF($C25="",0,SUMIF('DADOS BRUTOS'!$A$3:$A$500,$C25,'DADOS BRUTOS'!AV$3:AV$500)))</f>
        <v/>
      </c>
      <c r="DW25" s="122">
        <f>IF(OR(DW$4="",$B25=""),0,SUMIF('DADOS BRUTOS'!$A$3:$A$500,$B25,'DADOS BRUTOS'!AW$3:AW$500)+IF($C25="",0,SUMIF('DADOS BRUTOS'!$A$3:$A$500,$C25,'DADOS BRUTOS'!AW$3:AW$500)))</f>
        <v/>
      </c>
      <c r="DX25" s="122">
        <f>IF(OR(DX$4="",$B25=""),0,SUMIF('DADOS BRUTOS'!$A$3:$A$500,$B25,'DADOS BRUTOS'!AX$3:AX$500)+IF($C25="",0,SUMIF('DADOS BRUTOS'!$A$3:$A$500,$C25,'DADOS BRUTOS'!AX$3:AX$500)))</f>
        <v/>
      </c>
      <c r="DY25" s="122">
        <f>IF(OR(DY$4="",$B25=""),0,SUMIF('DADOS BRUTOS'!$A$3:$A$500,$B25,'DADOS BRUTOS'!AY$3:AY$500)+IF($C25="",0,SUMIF('DADOS BRUTOS'!$A$3:$A$500,$C25,'DADOS BRUTOS'!AY$3:AY$500)))</f>
        <v/>
      </c>
      <c r="DZ25" s="122">
        <f>IF(OR(DZ$4="",$B25=""),0,SUMIF('DADOS BRUTOS'!$A$3:$A$500,$B25,'DADOS BRUTOS'!AZ$3:AZ$500)+IF($C25="",0,SUMIF('DADOS BRUTOS'!$A$3:$A$500,$C25,'DADOS BRUTOS'!AZ$3:AZ$500)))</f>
        <v/>
      </c>
      <c r="EA25" s="122">
        <f>IF(OR(EA$4="",$B25=""),0,SUMIF('DADOS BRUTOS'!$A$3:$A$500,$B25,'DADOS BRUTOS'!BA$3:BA$500)+IF($C25="",0,SUMIF('DADOS BRUTOS'!$A$3:$A$500,$C25,'DADOS BRUTOS'!BA$3:BA$500)))</f>
        <v/>
      </c>
      <c r="EB25" s="122">
        <f>IF(OR(EB$4="",$B25=""),0,SUMIF('DADOS BRUTOS'!$A$3:$A$500,$B25,'DADOS BRUTOS'!BB$3:BB$500)+IF($C25="",0,SUMIF('DADOS BRUTOS'!$A$3:$A$500,$C25,'DADOS BRUTOS'!BB$3:BB$500)))</f>
        <v/>
      </c>
      <c r="EC25" s="122">
        <f>IF(OR(EC$4="",$B25=""),0,SUMIF('DADOS BRUTOS'!$A$3:$A$500,$B25,'DADOS BRUTOS'!BC$3:BC$500)+IF($C25="",0,SUMIF('DADOS BRUTOS'!$A$3:$A$500,$C25,'DADOS BRUTOS'!BC$3:BC$500)))</f>
        <v/>
      </c>
      <c r="ED25" s="122">
        <f>IF(OR(ED$4="",$B25=""),0,SUMIF('DADOS BRUTOS'!$A$3:$A$500,$B25,'DADOS BRUTOS'!BD$3:BD$500)+IF($C25="",0,SUMIF('DADOS BRUTOS'!$A$3:$A$500,$C25,'DADOS BRUTOS'!BD$3:BD$500)))</f>
        <v/>
      </c>
      <c r="EE25" s="122">
        <f>IF(OR(EE$4="",$B25=""),0,SUMIF('DADOS BRUTOS'!$A$3:$A$500,$B25,'DADOS BRUTOS'!BE$3:BE$500)+IF($C25="",0,SUMIF('DADOS BRUTOS'!$A$3:$A$500,$C25,'DADOS BRUTOS'!BE$3:BE$500)))</f>
        <v/>
      </c>
      <c r="EF25" s="122">
        <f>IF(OR(EF$4="",$B25=""),0,SUMIF('DADOS BRUTOS'!$A$3:$A$500,$B25,'DADOS BRUTOS'!BF$3:BF$500)+IF($C25="",0,SUMIF('DADOS BRUTOS'!$A$3:$A$500,$C25,'DADOS BRUTOS'!BF$3:BF$500)))</f>
        <v/>
      </c>
      <c r="EG25" s="122">
        <f>IF(OR(EG$4="",$B25=""),0,SUMIF('DADOS BRUTOS'!$A$3:$A$500,$B25,'DADOS BRUTOS'!BG$3:BG$500)+IF($C25="",0,SUMIF('DADOS BRUTOS'!$A$3:$A$500,$C25,'DADOS BRUTOS'!BG$3:BG$500)))</f>
        <v/>
      </c>
      <c r="EH25" s="122">
        <f>IF(OR(EH$4="",$B25=""),0,SUMIF('DADOS BRUTOS'!$A$3:$A$500,$B25,'DADOS BRUTOS'!BH$3:BH$500)+IF($C25="",0,SUMIF('DADOS BRUTOS'!$A$3:$A$500,$C25,'DADOS BRUTOS'!BH$3:BH$500)))</f>
        <v/>
      </c>
      <c r="EI25" s="122">
        <f>IF(OR(EI$4="",$B25=""),0,SUMIF('DADOS BRUTOS'!$A$3:$A$500,$B25,'DADOS BRUTOS'!BI$3:BI$500)+IF($C25="",0,SUMIF('DADOS BRUTOS'!$A$3:$A$500,$C25,'DADOS BRUTOS'!BI$3:BI$500)))</f>
        <v/>
      </c>
      <c r="EJ25" s="122">
        <f>IF(OR(EJ$4="",$B25=""),0,SUMIF('DADOS BRUTOS'!$A$3:$A$500,$B25,'DADOS BRUTOS'!BJ$3:BJ$500)+IF($C25="",0,SUMIF('DADOS BRUTOS'!$A$3:$A$500,$C25,'DADOS BRUTOS'!BJ$3:BJ$500)))</f>
        <v/>
      </c>
      <c r="EK25" s="122">
        <f>IF(OR(EK$4="",$B25=""),0,SUMIF('DADOS BRUTOS'!$A$3:$A$500,$B25,'DADOS BRUTOS'!BK$3:BK$500)+IF($C25="",0,SUMIF('DADOS BRUTOS'!$A$3:$A$500,$C25,'DADOS BRUTOS'!BK$3:BK$500)))</f>
        <v/>
      </c>
      <c r="EL25" s="122">
        <f>IF(OR(EL$4="",$B25=""),0,SUMIF('DADOS BRUTOS'!$A$3:$A$500,$B25,'DADOS BRUTOS'!BL$3:BL$500)+IF($C25="",0,SUMIF('DADOS BRUTOS'!$A$3:$A$500,$C25,'DADOS BRUTOS'!BL$3:BL$500)))</f>
        <v/>
      </c>
      <c r="EM25" s="122">
        <f>IF(OR(EM$4="",$B25=""),0,SUMIF('DADOS BRUTOS'!$A$3:$A$500,$B25,'DADOS BRUTOS'!BM$3:BM$500)+IF($C25="",0,SUMIF('DADOS BRUTOS'!$A$3:$A$500,$C25,'DADOS BRUTOS'!BM$3:BM$500)))</f>
        <v/>
      </c>
      <c r="EN25" s="122">
        <f>IF(OR(EN$4="",$B25=""),0,SUMIF('DADOS BRUTOS'!$A$3:$A$500,$B25,'DADOS BRUTOS'!BN$3:BN$500)+IF($C25="",0,SUMIF('DADOS BRUTOS'!$A$3:$A$500,$C25,'DADOS BRUTOS'!BN$3:BN$500)))</f>
        <v/>
      </c>
      <c r="EO25" s="122">
        <f>IF(OR(EO$4="",$B25=""),0,SUMIF('DADOS BRUTOS'!$A$3:$A$500,$B25,'DADOS BRUTOS'!BO$3:BO$500)+IF($C25="",0,SUMIF('DADOS BRUTOS'!$A$3:$A$500,$C25,'DADOS BRUTOS'!BO$3:BO$500)))</f>
        <v/>
      </c>
      <c r="EP25" s="122">
        <f>IF(OR(EP$4="",$B25=""),0,SUMIF('DADOS BRUTOS'!$A$3:$A$500,$B25,'DADOS BRUTOS'!BP$3:BP$500)+IF($C25="",0,SUMIF('DADOS BRUTOS'!$A$3:$A$500,$C25,'DADOS BRUTOS'!BP$3:BP$500)))</f>
        <v/>
      </c>
      <c r="EQ25" s="122">
        <f>IF(OR(EQ$4="",$B25=""),0,SUMIF('DADOS BRUTOS'!$A$3:$A$500,$B25,'DADOS BRUTOS'!BQ$3:BQ$500)+IF($C25="",0,SUMIF('DADOS BRUTOS'!$A$3:$A$500,$C25,'DADOS BRUTOS'!BQ$3:BQ$500)))</f>
        <v/>
      </c>
      <c r="ER25" s="122">
        <f>IF(OR(ER$4="",$B25=""),0,SUMIF('DADOS BRUTOS'!$A$3:$A$500,$B25,'DADOS BRUTOS'!BR$3:BR$500)+IF($C25="",0,SUMIF('DADOS BRUTOS'!$A$3:$A$500,$C25,'DADOS BRUTOS'!BR$3:BR$500)))</f>
        <v/>
      </c>
      <c r="ES25" s="122">
        <f>IF(OR(ES$4="",$B25=""),0,SUMIF('DADOS BRUTOS'!$A$3:$A$500,$B25,'DADOS BRUTOS'!BS$3:BS$500)+IF($C25="",0,SUMIF('DADOS BRUTOS'!$A$3:$A$500,$C25,'DADOS BRUTOS'!BS$3:BS$500)))</f>
        <v/>
      </c>
      <c r="ET25" s="122">
        <f>IF(OR(ET$4="",$B25=""),0,SUMIF('DADOS BRUTOS'!$A$3:$A$500,$B25,'DADOS BRUTOS'!BT$3:BT$500)+IF($C25="",0,SUMIF('DADOS BRUTOS'!$A$3:$A$500,$C25,'DADOS BRUTOS'!BT$3:BT$500)))</f>
        <v/>
      </c>
      <c r="EU25" s="122">
        <f>IF(OR(EU$4="",$B25=""),0,SUMIF('DADOS BRUTOS'!$A$3:$A$500,$B25,'DADOS BRUTOS'!BU$3:BU$500)+IF($C25="",0,SUMIF('DADOS BRUTOS'!$A$3:$A$500,$C25,'DADOS BRUTOS'!BU$3:BU$500)))</f>
        <v/>
      </c>
      <c r="EV25" s="122">
        <f>IF(OR(EV$4="",$B25=""),0,SUMIF('DADOS BRUTOS'!$A$3:$A$500,$B25,'DADOS BRUTOS'!BV$3:BV$500)+IF($C25="",0,SUMIF('DADOS BRUTOS'!$A$3:$A$500,$C25,'DADOS BRUTOS'!BV$3:BV$500)))</f>
        <v/>
      </c>
      <c r="EW25" s="122">
        <f>IF(OR(EW$4="",$B25=""),0,SUMIF('DADOS BRUTOS'!$A$3:$A$500,$B25,'DADOS BRUTOS'!BW$3:BW$500)+IF($C25="",0,SUMIF('DADOS BRUTOS'!$A$3:$A$500,$C25,'DADOS BRUTOS'!BW$3:BW$500)))</f>
        <v/>
      </c>
      <c r="EX25" s="122">
        <f>IF(OR(EX$4="",$B25=""),0,SUMIF('DADOS BRUTOS'!$A$3:$A$500,$B25,'DADOS BRUTOS'!BX$3:BX$500)+IF($C25="",0,SUMIF('DADOS BRUTOS'!$A$3:$A$500,$C25,'DADOS BRUTOS'!BX$3:BX$500)))</f>
        <v/>
      </c>
      <c r="EY25" s="122">
        <f>IF(OR(EY$4="",$B25=""),0,SUMIF('DADOS BRUTOS'!$A$3:$A$500,$B25,'DADOS BRUTOS'!BY$3:BY$500)+IF($C25="",0,SUMIF('DADOS BRUTOS'!$A$3:$A$500,$C25,'DADOS BRUTOS'!BY$3:BY$500)))</f>
        <v/>
      </c>
      <c r="EZ25" s="122">
        <f>IF(OR(EZ$4="",$B25=""),0,SUMIF('DADOS BRUTOS'!$A$3:$A$500,$B25,'DADOS BRUTOS'!BZ$3:BZ$500)+IF($C25="",0,SUMIF('DADOS BRUTOS'!$A$3:$A$500,$C25,'DADOS BRUTOS'!BZ$3:BZ$500)))</f>
        <v/>
      </c>
      <c r="FA25" s="122">
        <f>IF(OR(FA$4="",$B25=""),0,SUMIF('DADOS BRUTOS'!$A$3:$A$500,$B25,'DADOS BRUTOS'!CA$3:CA$500)+IF($C25="",0,SUMIF('DADOS BRUTOS'!$A$3:$A$500,$C25,'DADOS BRUTOS'!CA$3:CA$500)))</f>
        <v/>
      </c>
      <c r="FB25" s="122">
        <f>IF(OR(FB$4="",$B25=""),0,SUMIF('DADOS BRUTOS'!$A$3:$A$500,$B25,'DADOS BRUTOS'!CB$3:CB$500)+IF($C25="",0,SUMIF('DADOS BRUTOS'!$A$3:$A$500,$C25,'DADOS BRUTOS'!CB$3:CB$500)))</f>
        <v/>
      </c>
      <c r="FC25" s="122">
        <f>IF(OR(FC$4="",$B25=""),0,SUMIF('DADOS BRUTOS'!$A$3:$A$500,$B25,'DADOS BRUTOS'!CC$3:CC$500)+IF($C25="",0,SUMIF('DADOS BRUTOS'!$A$3:$A$500,$C25,'DADOS BRUTOS'!CC$3:CC$500)))</f>
        <v/>
      </c>
      <c r="FD25" s="122">
        <f>IF(OR(FD$4="",$B25=""),0,SUMIF('DADOS BRUTOS'!$A$3:$A$500,$B25,'DADOS BRUTOS'!CD$3:CD$500)+IF($C25="",0,SUMIF('DADOS BRUTOS'!$A$3:$A$500,$C25,'DADOS BRUTOS'!CD$3:CD$500)))</f>
        <v/>
      </c>
      <c r="FE25" s="122">
        <f>IF(OR(FE$4="",$B25=""),0,SUMIF('DADOS BRUTOS'!$A$3:$A$500,$B25,'DADOS BRUTOS'!CE$3:CE$500)+IF($C25="",0,SUMIF('DADOS BRUTOS'!$A$3:$A$500,$C25,'DADOS BRUTOS'!CE$3:CE$500)))</f>
        <v/>
      </c>
      <c r="FF25" s="122">
        <f>IF(OR(FF$4="",$B25=""),0,SUMIF('DADOS BRUTOS'!$A$3:$A$500,$B25,'DADOS BRUTOS'!CF$3:CF$500)+IF($C25="",0,SUMIF('DADOS BRUTOS'!$A$3:$A$500,$C25,'DADOS BRUTOS'!CF$3:CF$500)))</f>
        <v/>
      </c>
      <c r="FG25" s="122">
        <f>IF(OR(FG$4="",$B25=""),0,SUMIF('DADOS BRUTOS'!$A$3:$A$500,$B25,'DADOS BRUTOS'!CG$3:CG$500)+IF($C25="",0,SUMIF('DADOS BRUTOS'!$A$3:$A$500,$C25,'DADOS BRUTOS'!CG$3:CG$500)))</f>
        <v/>
      </c>
      <c r="FH25" s="122">
        <f>IF(OR(FH$4="",$B25=""),0,SUMIF('DADOS BRUTOS'!$A$3:$A$500,$B25,'DADOS BRUTOS'!CH$3:CH$500)+IF($C25="",0,SUMIF('DADOS BRUTOS'!$A$3:$A$500,$C25,'DADOS BRUTOS'!CH$3:CH$500)))</f>
        <v/>
      </c>
      <c r="FI25" s="122">
        <f>IF(OR(FI$4="",$B25=""),0,SUMIF('DADOS BRUTOS'!$A$3:$A$500,$B25,'DADOS BRUTOS'!CI$3:CI$500)+IF($C25="",0,SUMIF('DADOS BRUTOS'!$A$3:$A$500,$C25,'DADOS BRUTOS'!CI$3:CI$500)))</f>
        <v/>
      </c>
      <c r="FJ25" s="122">
        <f>IF(OR(FJ$4="",$B25=""),0,SUMIF('DADOS BRUTOS'!$A$3:$A$500,$B25,'DADOS BRUTOS'!CJ$3:CJ$500)+IF($C25="",0,SUMIF('DADOS BRUTOS'!$A$3:$A$500,$C25,'DADOS BRUTOS'!CJ$3:CJ$500)))</f>
        <v/>
      </c>
      <c r="FK25" s="122">
        <f>IF(OR(FK$4="",$B25=""),0,SUMIF('DADOS BRUTOS'!$A$3:$A$500,$B25,'DADOS BRUTOS'!CK$3:CK$500)+IF($C25="",0,SUMIF('DADOS BRUTOS'!$A$3:$A$500,$C25,'DADOS BRUTOS'!CK$3:CK$500)))</f>
        <v/>
      </c>
      <c r="FL25" s="122">
        <f>IF(OR(FL$4="",$B25=""),0,SUMIF('DADOS BRUTOS'!$A$3:$A$500,$B25,'DADOS BRUTOS'!CL$3:CL$500)+IF($C25="",0,SUMIF('DADOS BRUTOS'!$A$3:$A$500,$C25,'DADOS BRUTOS'!CL$3:CL$500)))</f>
        <v/>
      </c>
      <c r="FM25" s="122">
        <f>IF(OR(FM$4="",$B25=""),0,SUMIF('DADOS BRUTOS'!$A$3:$A$500,$B25,'DADOS BRUTOS'!CM$3:CM$500)+IF($C25="",0,SUMIF('DADOS BRUTOS'!$A$3:$A$500,$C25,'DADOS BRUTOS'!CM$3:CM$500)))</f>
        <v/>
      </c>
      <c r="FN25" s="122">
        <f>IF(OR(FN$4="",$B25=""),0,SUMIF('DADOS BRUTOS'!$A$3:$A$500,$B25,'DADOS BRUTOS'!CN$3:CN$500)+IF($C25="",0,SUMIF('DADOS BRUTOS'!$A$3:$A$500,$C25,'DADOS BRUTOS'!CN$3:CN$500)))</f>
        <v/>
      </c>
      <c r="FO25" s="122">
        <f>IF(OR(FO$4="",$B25=""),0,SUMIF('DADOS BRUTOS'!$A$3:$A$500,$B25,'DADOS BRUTOS'!CO$3:CO$500)+IF($C25="",0,SUMIF('DADOS BRUTOS'!$A$3:$A$500,$C25,'DADOS BRUTOS'!CO$3:CO$500)))</f>
        <v/>
      </c>
      <c r="FP25" s="122">
        <f>IF(OR(FP$4="",$B25=""),0,SUMIF('DADOS BRUTOS'!$A$3:$A$500,$B25,'DADOS BRUTOS'!CP$3:CP$500)+IF($C25="",0,SUMIF('DADOS BRUTOS'!$A$3:$A$500,$C25,'DADOS BRUTOS'!CP$3:CP$500)))</f>
        <v/>
      </c>
      <c r="FQ25" s="122">
        <f>IF(OR(FQ$4="",$B25=""),0,SUMIF('DADOS BRUTOS'!$A$3:$A$500,$B25,'DADOS BRUTOS'!CQ$3:CQ$500)+IF($C25="",0,SUMIF('DADOS BRUTOS'!$A$3:$A$500,$C25,'DADOS BRUTOS'!CQ$3:CQ$500)))</f>
        <v/>
      </c>
      <c r="FR25" s="122">
        <f>IF(OR(FR$4="",$B25=""),0,SUMIF('DADOS BRUTOS'!$A$3:$A$500,$B25,'DADOS BRUTOS'!CR$3:CR$500)+IF($C25="",0,SUMIF('DADOS BRUTOS'!$A$3:$A$500,$C25,'DADOS BRUTOS'!CR$3:CR$500)))</f>
        <v/>
      </c>
      <c r="FS25" s="122">
        <f>IF(OR(FS$4="",$B25=""),0,SUMIF('DADOS BRUTOS'!$A$3:$A$500,$B25,'DADOS BRUTOS'!CS$3:CS$500)+IF($C25="",0,SUMIF('DADOS BRUTOS'!$A$3:$A$500,$C25,'DADOS BRUTOS'!CS$3:CS$500)))</f>
        <v/>
      </c>
      <c r="FT25" s="122">
        <f>IF(OR(FT$4="",$B25=""),0,SUMIF('DADOS BRUTOS'!$A$3:$A$500,$B25,'DADOS BRUTOS'!CT$3:CT$500)+IF($C25="",0,SUMIF('DADOS BRUTOS'!$A$3:$A$500,$C25,'DADOS BRUTOS'!CT$3:CT$500)))</f>
        <v/>
      </c>
      <c r="FU25" s="122">
        <f>IF(OR(FU$4="",$B25=""),0,SUMIF('DADOS BRUTOS'!$A$3:$A$500,$B25,'DADOS BRUTOS'!CU$3:CU$500)+IF($C25="",0,SUMIF('DADOS BRUTOS'!$A$3:$A$500,$C25,'DADOS BRUTOS'!CU$3:CU$500)))</f>
        <v/>
      </c>
      <c r="FV25" s="122">
        <f>IF(OR(FV$4="",$B25=""),0,SUMIF('DADOS BRUTOS'!$A$3:$A$500,$B25,'DADOS BRUTOS'!CV$3:CV$500)+IF($C25="",0,SUMIF('DADOS BRUTOS'!$A$3:$A$500,$C25,'DADOS BRUTOS'!CV$3:CV$500)))</f>
        <v/>
      </c>
      <c r="FW25" s="122">
        <f>IF(OR(FW$4="",$B25=""),0,SUMIF('DADOS BRUTOS'!$A$3:$A$500,$B25,'DADOS BRUTOS'!CW$3:CW$500)+IF($C25="",0,SUMIF('DADOS BRUTOS'!$A$3:$A$500,$C25,'DADOS BRUTOS'!CW$3:CW$500)))</f>
        <v/>
      </c>
      <c r="FX25" s="122">
        <f>IF(OR(FX$4="",$B25=""),0,SUMIF('DADOS BRUTOS'!$A$3:$A$500,$B25,'DADOS BRUTOS'!CX$3:CX$500)+IF($C25="",0,SUMIF('DADOS BRUTOS'!$A$3:$A$500,$C25,'DADOS BRUTOS'!CX$3:CX$500)))</f>
        <v/>
      </c>
      <c r="FY25" s="122">
        <f>IF(OR(FY$4="",$B25=""),0,SUMIF('DADOS BRUTOS'!$A$3:$A$500,$B25,'DADOS BRUTOS'!CY$3:CY$500)+IF($C25="",0,SUMIF('DADOS BRUTOS'!$A$3:$A$500,$C25,'DADOS BRUTOS'!CY$3:CY$500)))</f>
        <v/>
      </c>
      <c r="FZ25" s="122">
        <f>IF(OR(FZ$4="",$B25=""),0,SUMIF('DADOS BRUTOS'!$A$3:$A$500,$B25,'DADOS BRUTOS'!CZ$3:CZ$500)+IF($C25="",0,SUMIF('DADOS BRUTOS'!$A$3:$A$500,$C25,'DADOS BRUTOS'!CZ$3:CZ$500)))</f>
        <v/>
      </c>
      <c r="GA25" s="122">
        <f>IF(OR(GA$4="",$B25=""),0,SUMIF('DADOS BRUTOS'!$A$3:$A$500,$B25,'DADOS BRUTOS'!DA$3:DA$500)+IF($C25="",0,SUMIF('DADOS BRUTOS'!$A$3:$A$500,$C25,'DADOS BRUTOS'!DA$3:DA$500)))</f>
        <v/>
      </c>
      <c r="GB25" s="122">
        <f>IF(OR(GB$4="",$B25=""),0,SUMIF('DADOS BRUTOS'!$A$3:$A$500,$B25,'DADOS BRUTOS'!DB$3:DB$500)+IF($C25="",0,SUMIF('DADOS BRUTOS'!$A$3:$A$500,$C25,'DADOS BRUTOS'!DB$3:DB$500)))</f>
        <v/>
      </c>
      <c r="GC25" s="122">
        <f>IF(OR(GC$4="",$B25=""),0,SUMIF('DADOS BRUTOS'!$A$3:$A$500,$B25,'DADOS BRUTOS'!DC$3:DC$500)+IF($C25="",0,SUMIF('DADOS BRUTOS'!$A$3:$A$500,$C25,'DADOS BRUTOS'!DC$3:DC$500)))</f>
        <v/>
      </c>
      <c r="GD25" s="122">
        <f>IF(OR(GD$4="",$B25=""),0,SUMIF('DADOS BRUTOS'!$A$3:$A$500,$B25,'DADOS BRUTOS'!DD$3:DD$500)+IF($C25="",0,SUMIF('DADOS BRUTOS'!$A$3:$A$500,$C25,'DADOS BRUTOS'!DD$3:DD$500)))</f>
        <v/>
      </c>
      <c r="GE25" s="122">
        <f>IF(OR(GE$4="",$B25=""),0,SUMIF('DADOS BRUTOS'!$A$3:$A$500,$B25,'DADOS BRUTOS'!DE$3:DE$500)+IF($C25="",0,SUMIF('DADOS BRUTOS'!$A$3:$A$500,$C25,'DADOS BRUTOS'!DE$3:DE$500)))</f>
        <v/>
      </c>
      <c r="GF25" s="122">
        <f>IF(OR(GF$4="",$B25=""),0,SUMIF('DADOS BRUTOS'!$A$3:$A$500,$B25,'DADOS BRUTOS'!DF$3:DF$500)+IF($C25="",0,SUMIF('DADOS BRUTOS'!$A$3:$A$500,$C25,'DADOS BRUTOS'!DF$3:DF$500)))</f>
        <v/>
      </c>
      <c r="GG25" s="122">
        <f>IF(OR(GG$4="",$B25=""),0,SUMIF('DADOS BRUTOS'!$A$3:$A$500,$B25,'DADOS BRUTOS'!DG$3:DG$500)+IF($C25="",0,SUMIF('DADOS BRUTOS'!$A$3:$A$500,$C25,'DADOS BRUTOS'!DG$3:DG$500)))</f>
        <v/>
      </c>
      <c r="GH25" s="122">
        <f>IF(OR(GH$4="",$B25=""),0,SUMIF('DADOS BRUTOS'!$A$3:$A$500,$B25,'DADOS BRUTOS'!DH$3:DH$500)+IF($C25="",0,SUMIF('DADOS BRUTOS'!$A$3:$A$500,$C25,'DADOS BRUTOS'!DH$3:DH$500)))</f>
        <v/>
      </c>
      <c r="GI25" s="122">
        <f>IF(OR(GI$4="",$B25=""),0,SUMIF('DADOS BRUTOS'!$A$3:$A$500,$B25,'DADOS BRUTOS'!DI$3:DI$500)+IF($C25="",0,SUMIF('DADOS BRUTOS'!$A$3:$A$500,$C25,'DADOS BRUTOS'!DI$3:DI$500)))</f>
        <v/>
      </c>
      <c r="GJ25" s="122">
        <f>IF(OR(GJ$4="",$B25=""),0,SUMIF('DADOS BRUTOS'!$A$3:$A$500,$B25,'DADOS BRUTOS'!DJ$3:DJ$500)+IF($C25="",0,SUMIF('DADOS BRUTOS'!$A$3:$A$500,$C25,'DADOS BRUTOS'!DJ$3:DJ$500)))</f>
        <v/>
      </c>
      <c r="GK25" s="122">
        <f>IF(OR(GK$4="",$B25=""),0,SUMIF('DADOS BRUTOS'!$A$3:$A$500,$B25,'DADOS BRUTOS'!DK$3:DK$500)+IF($C25="",0,SUMIF('DADOS BRUTOS'!$A$3:$A$500,$C25,'DADOS BRUTOS'!DK$3:DK$500)))</f>
        <v/>
      </c>
      <c r="GL25" s="122">
        <f>IF(OR(GL$4="",$B25=""),0,SUMIF('DADOS BRUTOS'!$A$3:$A$500,$B25,'DADOS BRUTOS'!DL$3:DL$500)+IF($C25="",0,SUMIF('DADOS BRUTOS'!$A$3:$A$500,$C25,'DADOS BRUTOS'!DL$3:DL$500)))</f>
        <v/>
      </c>
      <c r="GM25" s="122">
        <f>IF(OR(GM$4="",$B25=""),0,SUMIF('DADOS BRUTOS'!$A$3:$A$500,$B25,'DADOS BRUTOS'!DM$3:DM$500)+IF($C25="",0,SUMIF('DADOS BRUTOS'!$A$3:$A$500,$C25,'DADOS BRUTOS'!DM$3:DM$500)))</f>
        <v/>
      </c>
      <c r="GN25" s="122">
        <f>IF(OR(GN$4="",$B25=""),0,SUMIF('DADOS BRUTOS'!$A$3:$A$500,$B25,'DADOS BRUTOS'!DN$3:DN$500)+IF($C25="",0,SUMIF('DADOS BRUTOS'!$A$3:$A$500,$C25,'DADOS BRUTOS'!DN$3:DN$500)))</f>
        <v/>
      </c>
      <c r="GO25" s="122">
        <f>IF(OR(GO$4="",$B25=""),0,SUMIF('DADOS BRUTOS'!$A$3:$A$500,$B25,'DADOS BRUTOS'!DO$3:DO$500)+IF($C25="",0,SUMIF('DADOS BRUTOS'!$A$3:$A$500,$C25,'DADOS BRUTOS'!DO$3:DO$500)))</f>
        <v/>
      </c>
      <c r="GP25" s="122">
        <f>IF(OR(GP$4="",$B25=""),0,SUMIF('DADOS BRUTOS'!$A$3:$A$500,$B25,'DADOS BRUTOS'!DP$3:DP$500)+IF($C25="",0,SUMIF('DADOS BRUTOS'!$A$3:$A$500,$C25,'DADOS BRUTOS'!DP$3:DP$500)))</f>
        <v/>
      </c>
      <c r="GQ25" s="122">
        <f>IF(OR(GQ$4="",$B25=""),0,SUMIF('DADOS BRUTOS'!$A$3:$A$500,$B25,'DADOS BRUTOS'!DQ$3:DQ$500)+IF($C25="",0,SUMIF('DADOS BRUTOS'!$A$3:$A$500,$C25,'DADOS BRUTOS'!DQ$3:DQ$500)))</f>
        <v/>
      </c>
      <c r="GR25" s="122">
        <f>IF(OR(GR$4="",$B25=""),0,SUMIF('DADOS BRUTOS'!$A$3:$A$500,$B25,'DADOS BRUTOS'!DR$3:DR$500)+IF($C25="",0,SUMIF('DADOS BRUTOS'!$A$3:$A$500,$C25,'DADOS BRUTOS'!DR$3:DR$500)))</f>
        <v/>
      </c>
      <c r="GS25" s="122">
        <f>IF(OR(GS$4="",$B25=""),0,SUMIF('DADOS BRUTOS'!$A$3:$A$500,$B25,'DADOS BRUTOS'!DS$3:DS$500)+IF($C25="",0,SUMIF('DADOS BRUTOS'!$A$3:$A$500,$C25,'DADOS BRUTOS'!DS$3:DS$500)))</f>
        <v/>
      </c>
      <c r="GT25" s="122">
        <f>IF(OR(GT$4="",$B25=""),0,SUMIF('DADOS BRUTOS'!$A$3:$A$500,$B25,'DADOS BRUTOS'!DT$3:DT$500)+IF($C25="",0,SUMIF('DADOS BRUTOS'!$A$3:$A$500,$C25,'DADOS BRUTOS'!DT$3:DT$500)))</f>
        <v/>
      </c>
      <c r="GU25" s="122">
        <f>IF(OR(GU$4="",$B25=""),0,SUMIF('DADOS BRUTOS'!$A$3:$A$500,$B25,'DADOS BRUTOS'!DU$3:DU$500)+IF($C25="",0,SUMIF('DADOS BRUTOS'!$A$3:$A$500,$C25,'DADOS BRUTOS'!DU$3:DU$500)))</f>
        <v/>
      </c>
      <c r="GV25" s="122">
        <f>IF(OR(GV$4="",$B25=""),0,SUMIF('DADOS BRUTOS'!$A$3:$A$500,$B25,'DADOS BRUTOS'!DV$3:DV$500)+IF($C25="",0,SUMIF('DADOS BRUTOS'!$A$3:$A$500,$C25,'DADOS BRUTOS'!DV$3:DV$500)))</f>
        <v/>
      </c>
      <c r="GW25" s="122">
        <f>IF(OR(GW$4="",$B25=""),0,SUMIF('DADOS BRUTOS'!$A$3:$A$500,$B25,'DADOS BRUTOS'!DW$3:DW$500)+IF($C25="",0,SUMIF('DADOS BRUTOS'!$A$3:$A$500,$C25,'DADOS BRUTOS'!DW$3:DW$500)))</f>
        <v/>
      </c>
      <c r="GX25" s="122">
        <f>IF(OR(GX$4="",$B25=""),0,SUMIF('DADOS BRUTOS'!$A$3:$A$500,$B25,'DADOS BRUTOS'!DX$3:DX$500)+IF($C25="",0,SUMIF('DADOS BRUTOS'!$A$3:$A$500,$C25,'DADOS BRUTOS'!DX$3:DX$500)))</f>
        <v/>
      </c>
      <c r="GY25" s="122">
        <f>IF(OR(GY$4="",$B25=""),0,SUMIF('DADOS BRUTOS'!$A$3:$A$500,$B25,'DADOS BRUTOS'!DY$3:DY$500)+IF($C25="",0,SUMIF('DADOS BRUTOS'!$A$3:$A$500,$C25,'DADOS BRUTOS'!DY$3:DY$500)))</f>
        <v/>
      </c>
      <c r="GZ25" s="122">
        <f>IF(OR(GZ$4="",$B25=""),0,SUMIF('DADOS BRUTOS'!$A$3:$A$500,$B25,'DADOS BRUTOS'!DZ$3:DZ$500)+IF($C25="",0,SUMIF('DADOS BRUTOS'!$A$3:$A$500,$C25,'DADOS BRUTOS'!DZ$3:DZ$500)))</f>
        <v/>
      </c>
      <c r="HA25" s="122">
        <f>IF(OR(HA$4="",$B25=""),0,SUMIF('DADOS BRUTOS'!$A$3:$A$500,$B25,'DADOS BRUTOS'!EA$3:EA$500)+IF($C25="",0,SUMIF('DADOS BRUTOS'!$A$3:$A$500,$C25,'DADOS BRUTOS'!EA$3:EA$500)))</f>
        <v/>
      </c>
      <c r="HB25" s="122">
        <f>IF(OR(HB$4="",$B25=""),0,SUMIF('DADOS BRUTOS'!$A$3:$A$500,$B25,'DADOS BRUTOS'!EB$3:EB$500)+IF($C25="",0,SUMIF('DADOS BRUTOS'!$A$3:$A$500,$C25,'DADOS BRUTOS'!EB$3:EB$500)))</f>
        <v/>
      </c>
      <c r="HC25" s="122">
        <f>IF(OR(HC$4="",$B25=""),0,SUMIF('DADOS BRUTOS'!$A$3:$A$500,$B25,'DADOS BRUTOS'!EC$3:EC$500)+IF($C25="",0,SUMIF('DADOS BRUTOS'!$A$3:$A$500,$C25,'DADOS BRUTOS'!EC$3:EC$500)))</f>
        <v/>
      </c>
      <c r="HD25" s="122">
        <f>IF(OR(HD$4="",$B25=""),0,SUMIF('DADOS BRUTOS'!$A$3:$A$500,$B25,'DADOS BRUTOS'!ED$3:ED$500)+IF($C25="",0,SUMIF('DADOS BRUTOS'!$A$3:$A$500,$C25,'DADOS BRUTOS'!ED$3:ED$500)))</f>
        <v/>
      </c>
      <c r="HE25" s="122">
        <f>IF(OR(HE$4="",$B25=""),0,SUMIF('DADOS BRUTOS'!$A$3:$A$500,$B25,'DADOS BRUTOS'!EE$3:EE$500)+IF($C25="",0,SUMIF('DADOS BRUTOS'!$A$3:$A$500,$C25,'DADOS BRUTOS'!EE$3:EE$500)))</f>
        <v/>
      </c>
      <c r="HF25" s="122">
        <f>IF(OR(HF$4="",$B25=""),0,SUMIF('DADOS BRUTOS'!$A$3:$A$500,$B25,'DADOS BRUTOS'!EF$3:EF$500)+IF($C25="",0,SUMIF('DADOS BRUTOS'!$A$3:$A$500,$C25,'DADOS BRUTOS'!EF$3:EF$500)))</f>
        <v/>
      </c>
      <c r="HG25" s="122">
        <f>IF(OR(HG$4="",$B25=""),0,SUMIF('DADOS BRUTOS'!$A$3:$A$500,$B25,'DADOS BRUTOS'!EG$3:EG$500)+IF($C25="",0,SUMIF('DADOS BRUTOS'!$A$3:$A$500,$C25,'DADOS BRUTOS'!EG$3:EG$500)))</f>
        <v/>
      </c>
      <c r="HH25" s="122">
        <f>IF(OR(HH$4="",$B25=""),0,SUMIF('DADOS BRUTOS'!$A$3:$A$500,$B25,'DADOS BRUTOS'!EH$3:EH$500)+IF($C25="",0,SUMIF('DADOS BRUTOS'!$A$3:$A$500,$C25,'DADOS BRUTOS'!EH$3:EH$500)))</f>
        <v/>
      </c>
      <c r="HI25" s="122">
        <f>IF(OR(HI$4="",$B25=""),0,SUMIF('DADOS BRUTOS'!$A$3:$A$500,$B25,'DADOS BRUTOS'!EI$3:EI$500)+IF($C25="",0,SUMIF('DADOS BRUTOS'!$A$3:$A$500,$C25,'DADOS BRUTOS'!EI$3:EI$500)))</f>
        <v/>
      </c>
      <c r="HJ25" s="122">
        <f>IF(OR(HJ$4="",$B25=""),0,SUMIF('DADOS BRUTOS'!$A$3:$A$500,$B25,'DADOS BRUTOS'!EJ$3:EJ$500)+IF($C25="",0,SUMIF('DADOS BRUTOS'!$A$3:$A$500,$C25,'DADOS BRUTOS'!EJ$3:EJ$500)))</f>
        <v/>
      </c>
      <c r="HK25" s="122">
        <f>IF(OR(HK$4="",$B25=""),0,SUMIF('DADOS BRUTOS'!$A$3:$A$500,$B25,'DADOS BRUTOS'!EK$3:EK$500)+IF($C25="",0,SUMIF('DADOS BRUTOS'!$A$3:$A$500,$C25,'DADOS BRUTOS'!EK$3:EK$500)))</f>
        <v/>
      </c>
      <c r="HL25" s="122">
        <f>IF(OR(HL$4="",$B25=""),0,SUMIF('DADOS BRUTOS'!$A$3:$A$500,$B25,'DADOS BRUTOS'!EL$3:EL$500)+IF($C25="",0,SUMIF('DADOS BRUTOS'!$A$3:$A$500,$C25,'DADOS BRUTOS'!EL$3:EL$500)))</f>
        <v/>
      </c>
      <c r="HM25" s="122">
        <f>IF(OR(HM$4="",$B25=""),0,SUMIF('DADOS BRUTOS'!$A$3:$A$500,$B25,'DADOS BRUTOS'!EM$3:EM$500)+IF($C25="",0,SUMIF('DADOS BRUTOS'!$A$3:$A$500,$C25,'DADOS BRUTOS'!EM$3:EM$500)))</f>
        <v/>
      </c>
      <c r="HN25" s="122">
        <f>IF(OR(HN$4="",$B25=""),0,SUMIF('DADOS BRUTOS'!$A$3:$A$500,$B25,'DADOS BRUTOS'!EN$3:EN$500)+IF($C25="",0,SUMIF('DADOS BRUTOS'!$A$3:$A$500,$C25,'DADOS BRUTOS'!EN$3:EN$500)))</f>
        <v/>
      </c>
      <c r="HO25" s="122">
        <f>IF(OR(HO$4="",$B25=""),0,SUMIF('DADOS BRUTOS'!$A$3:$A$500,$B25,'DADOS BRUTOS'!EO$3:EO$500)+IF($C25="",0,SUMIF('DADOS BRUTOS'!$A$3:$A$500,$C25,'DADOS BRUTOS'!EO$3:EO$500)))</f>
        <v/>
      </c>
      <c r="HP25" s="122">
        <f>IF(OR(HP$4="",$B25=""),0,SUMIF('DADOS BRUTOS'!$A$3:$A$500,$B25,'DADOS BRUTOS'!EP$3:EP$500)+IF($C25="",0,SUMIF('DADOS BRUTOS'!$A$3:$A$500,$C25,'DADOS BRUTOS'!EP$3:EP$500)))</f>
        <v/>
      </c>
      <c r="HQ25" s="122">
        <f>IF(OR(HQ$4="",$B25=""),0,SUMIF('DADOS BRUTOS'!$A$3:$A$500,$B25,'DADOS BRUTOS'!EQ$3:EQ$500)+IF($C25="",0,SUMIF('DADOS BRUTOS'!$A$3:$A$500,$C25,'DADOS BRUTOS'!EQ$3:EQ$500)))</f>
        <v/>
      </c>
      <c r="HR25" s="122">
        <f>IF(OR(HR$4="",$B25=""),0,SUMIF('DADOS BRUTOS'!$A$3:$A$500,$B25,'DADOS BRUTOS'!ER$3:ER$500)+IF($C25="",0,SUMIF('DADOS BRUTOS'!$A$3:$A$500,$C25,'DADOS BRUTOS'!ER$3:ER$500)))</f>
        <v/>
      </c>
      <c r="HS25" s="122">
        <f>IF(OR(HS$4="",$B25=""),0,SUMIF('DADOS BRUTOS'!$A$3:$A$500,$B25,'DADOS BRUTOS'!ES$3:ES$500)+IF($C25="",0,SUMIF('DADOS BRUTOS'!$A$3:$A$500,$C25,'DADOS BRUTOS'!ES$3:ES$500)))</f>
        <v/>
      </c>
      <c r="HT25" s="122">
        <f>IF(OR(HT$4="",$B25=""),0,SUMIF('DADOS BRUTOS'!$A$3:$A$500,$B25,'DADOS BRUTOS'!ET$3:ET$500)+IF($C25="",0,SUMIF('DADOS BRUTOS'!$A$3:$A$500,$C25,'DADOS BRUTOS'!ET$3:ET$500)))</f>
        <v/>
      </c>
      <c r="HU25" s="122">
        <f>IF(OR(HU$4="",$B25=""),0,SUMIF('DADOS BRUTOS'!$A$3:$A$500,$B25,'DADOS BRUTOS'!EU$3:EU$500)+IF($C25="",0,SUMIF('DADOS BRUTOS'!$A$3:$A$500,$C25,'DADOS BRUTOS'!EU$3:EU$500)))</f>
        <v/>
      </c>
      <c r="HV25" s="122">
        <f>IF(OR(HV$4="",$B25=""),0,SUMIF('DADOS BRUTOS'!$A$3:$A$500,$B25,'DADOS BRUTOS'!EV$3:EV$500)+IF($C25="",0,SUMIF('DADOS BRUTOS'!$A$3:$A$500,$C25,'DADOS BRUTOS'!EV$3:EV$500)))</f>
        <v/>
      </c>
      <c r="HW25" s="122">
        <f>IF(OR(HW$4="",$B25=""),0,SUMIF('DADOS BRUTOS'!$A$3:$A$500,$B25,'DADOS BRUTOS'!EW$3:EW$500)+IF($C25="",0,SUMIF('DADOS BRUTOS'!$A$3:$A$500,$C25,'DADOS BRUTOS'!EW$3:EW$500)))</f>
        <v/>
      </c>
      <c r="HX25" s="122">
        <f>IF(OR(HX$4="",$B25=""),0,SUMIF('DADOS BRUTOS'!$A$3:$A$500,$B25,'DADOS BRUTOS'!EX$3:EX$500)+IF($C25="",0,SUMIF('DADOS BRUTOS'!$A$3:$A$500,$C25,'DADOS BRUTOS'!EX$3:EX$500)))</f>
        <v/>
      </c>
      <c r="HY25" s="122">
        <f>IF(OR(HY$4="",$B25=""),0,SUMIF('DADOS BRUTOS'!$A$3:$A$500,$B25,'DADOS BRUTOS'!EY$3:EY$500)+IF($C25="",0,SUMIF('DADOS BRUTOS'!$A$3:$A$500,$C25,'DADOS BRUTOS'!EY$3:EY$500)))</f>
        <v/>
      </c>
      <c r="HZ25" s="122">
        <f>IF(OR(HZ$4="",$B25=""),0,SUMIF('DADOS BRUTOS'!$A$3:$A$500,$B25,'DADOS BRUTOS'!EZ$3:EZ$500)+IF($C25="",0,SUMIF('DADOS BRUTOS'!$A$3:$A$500,$C25,'DADOS BRUTOS'!EZ$3:EZ$500)))</f>
        <v/>
      </c>
      <c r="IA25" s="122">
        <f>IF(OR(IA$4="",$B25=""),0,SUMIF('DADOS BRUTOS'!$A$3:$A$500,$B25,'DADOS BRUTOS'!FA$3:FA$500)+IF($C25="",0,SUMIF('DADOS BRUTOS'!$A$3:$A$500,$C25,'DADOS BRUTOS'!FA$3:FA$500)))</f>
        <v/>
      </c>
      <c r="IB25" s="122">
        <f>IF(OR(IB$4="",$B25=""),0,SUMIF('DADOS BRUTOS'!$A$3:$A$500,$B25,'DADOS BRUTOS'!FB$3:FB$500)+IF($C25="",0,SUMIF('DADOS BRUTOS'!$A$3:$A$500,$C25,'DADOS BRUTOS'!FB$3:FB$500)))</f>
        <v/>
      </c>
      <c r="IC25" s="122">
        <f>IF(OR(IC$4="",$B25=""),0,SUMIF('DADOS BRUTOS'!$A$3:$A$500,$B25,'DADOS BRUTOS'!FC$3:FC$500)+IF($C25="",0,SUMIF('DADOS BRUTOS'!$A$3:$A$500,$C25,'DADOS BRUTOS'!FC$3:FC$500)))</f>
        <v/>
      </c>
      <c r="ID25" s="122">
        <f>IF(OR(ID$4="",$B25=""),0,SUMIF('DADOS BRUTOS'!$A$3:$A$500,$B25,'DADOS BRUTOS'!FD$3:FD$500)+IF($C25="",0,SUMIF('DADOS BRUTOS'!$A$3:$A$500,$C25,'DADOS BRUTOS'!FD$3:FD$500)))</f>
        <v/>
      </c>
      <c r="IE25" s="122">
        <f>IF(OR(IE$4="",$B25=""),0,SUMIF('DADOS BRUTOS'!$A$3:$A$500,$B25,'DADOS BRUTOS'!FE$3:FE$500)+IF($C25="",0,SUMIF('DADOS BRUTOS'!$A$3:$A$500,$C25,'DADOS BRUTOS'!FE$3:FE$500)))</f>
        <v/>
      </c>
      <c r="IF25" s="122">
        <f>IF(OR(IF$4="",$B25=""),0,SUMIF('DADOS BRUTOS'!$A$3:$A$500,$B25,'DADOS BRUTOS'!FF$3:FF$500)+IF($C25="",0,SUMIF('DADOS BRUTOS'!$A$3:$A$500,$C25,'DADOS BRUTOS'!FF$3:FF$500)))</f>
        <v/>
      </c>
      <c r="IG25" s="122">
        <f>IF(OR(IG$4="",$B25=""),0,SUMIF('DADOS BRUTOS'!$A$3:$A$500,$B25,'DADOS BRUTOS'!FG$3:FG$500)+IF($C25="",0,SUMIF('DADOS BRUTOS'!$A$3:$A$500,$C25,'DADOS BRUTOS'!FG$3:FG$500)))</f>
        <v/>
      </c>
      <c r="IH25" s="122">
        <f>IF(OR(IH$4="",$B25=""),0,SUMIF('DADOS BRUTOS'!$A$3:$A$500,$B25,'DADOS BRUTOS'!FH$3:FH$500)+IF($C25="",0,SUMIF('DADOS BRUTOS'!$A$3:$A$500,$C25,'DADOS BRUTOS'!FH$3:FH$500)))</f>
        <v/>
      </c>
      <c r="II25" s="122">
        <f>IF(OR(II$4="",$B25=""),0,SUMIF('DADOS BRUTOS'!$A$3:$A$500,$B25,'DADOS BRUTOS'!FI$3:FI$500)+IF($C25="",0,SUMIF('DADOS BRUTOS'!$A$3:$A$500,$C25,'DADOS BRUTOS'!FI$3:FI$500)))</f>
        <v/>
      </c>
      <c r="IJ25" s="122">
        <f>IF(OR(IJ$4="",$B25=""),0,SUMIF('DADOS BRUTOS'!$A$3:$A$500,$B25,'DADOS BRUTOS'!FJ$3:FJ$500)+IF($C25="",0,SUMIF('DADOS BRUTOS'!$A$3:$A$500,$C25,'DADOS BRUTOS'!FJ$3:FJ$500)))</f>
        <v/>
      </c>
      <c r="IK25" s="122">
        <f>IF(OR(IK$4="",$B25=""),0,SUMIF('DADOS BRUTOS'!$A$3:$A$500,$B25,'DADOS BRUTOS'!FK$3:FK$500)+IF($C25="",0,SUMIF('DADOS BRUTOS'!$A$3:$A$500,$C25,'DADOS BRUTOS'!FK$3:FK$500)))</f>
        <v/>
      </c>
      <c r="IL25" s="122">
        <f>IF(OR(IL$4="",$B25=""),0,SUMIF('DADOS BRUTOS'!$A$3:$A$500,$B25,'DADOS BRUTOS'!FL$3:FL$500)+IF($C25="",0,SUMIF('DADOS BRUTOS'!$A$3:$A$500,$C25,'DADOS BRUTOS'!FL$3:FL$500)))</f>
        <v/>
      </c>
      <c r="IM25" s="122">
        <f>IF(OR(IM$4="",$B25=""),0,SUMIF('DADOS BRUTOS'!$A$3:$A$500,$B25,'DADOS BRUTOS'!FM$3:FM$500)+IF($C25="",0,SUMIF('DADOS BRUTOS'!$A$3:$A$500,$C25,'DADOS BRUTOS'!FM$3:FM$500)))</f>
        <v/>
      </c>
      <c r="IN25" s="122">
        <f>IF(OR(IN$4="",$B25=""),0,SUMIF('DADOS BRUTOS'!$A$3:$A$500,$B25,'DADOS BRUTOS'!FN$3:FN$500)+IF($C25="",0,SUMIF('DADOS BRUTOS'!$A$3:$A$500,$C25,'DADOS BRUTOS'!FN$3:FN$500)))</f>
        <v/>
      </c>
      <c r="IO25" s="122">
        <f>IF(OR(IO$4="",$B25=""),0,SUMIF('DADOS BRUTOS'!$A$3:$A$500,$B25,'DADOS BRUTOS'!FO$3:FO$500)+IF($C25="",0,SUMIF('DADOS BRUTOS'!$A$3:$A$500,$C25,'DADOS BRUTOS'!FO$3:FO$500)))</f>
        <v/>
      </c>
      <c r="IP25" s="122">
        <f>IF(OR(IP$4="",$B25=""),0,SUMIF('DADOS BRUTOS'!$A$3:$A$500,$B25,'DADOS BRUTOS'!FP$3:FP$500)+IF($C25="",0,SUMIF('DADOS BRUTOS'!$A$3:$A$500,$C25,'DADOS BRUTOS'!FP$3:FP$500)))</f>
        <v/>
      </c>
      <c r="IQ25" s="122">
        <f>IF(OR(IQ$4="",$B25=""),0,SUMIF('DADOS BRUTOS'!$A$3:$A$500,$B25,'DADOS BRUTOS'!FQ$3:FQ$500)+IF($C25="",0,SUMIF('DADOS BRUTOS'!$A$3:$A$500,$C25,'DADOS BRUTOS'!FQ$3:FQ$500)))</f>
        <v/>
      </c>
      <c r="IR25" s="122">
        <f>IF(OR(IR$4="",$B25=""),0,SUMIF('DADOS BRUTOS'!$A$3:$A$500,$B25,'DADOS BRUTOS'!FR$3:FR$500)+IF($C25="",0,SUMIF('DADOS BRUTOS'!$A$3:$A$500,$C25,'DADOS BRUTOS'!FR$3:FR$500)))</f>
        <v/>
      </c>
      <c r="IS25" s="122">
        <f>IF(OR(IS$4="",$B25=""),0,SUMIF('DADOS BRUTOS'!$A$3:$A$500,$B25,'DADOS BRUTOS'!FS$3:FS$500)+IF($C25="",0,SUMIF('DADOS BRUTOS'!$A$3:$A$500,$C25,'DADOS BRUTOS'!FS$3:FS$500)))</f>
        <v/>
      </c>
      <c r="IT25" s="122">
        <f>IF(OR(IT$4="",$B25=""),0,SUMIF('DADOS BRUTOS'!$A$3:$A$500,$B25,'DADOS BRUTOS'!FT$3:FT$500)+IF($C25="",0,SUMIF('DADOS BRUTOS'!$A$3:$A$500,$C25,'DADOS BRUTOS'!FT$3:FT$500)))</f>
        <v/>
      </c>
      <c r="IU25" s="122">
        <f>IF(OR(IU$4="",$B25=""),0,SUMIF('DADOS BRUTOS'!$A$3:$A$500,$B25,'DADOS BRUTOS'!FU$3:FU$500)+IF($C25="",0,SUMIF('DADOS BRUTOS'!$A$3:$A$500,$C25,'DADOS BRUTOS'!FU$3:FU$500)))</f>
        <v/>
      </c>
      <c r="IV25" s="122">
        <f>IF(OR(IV$4="",$B25=""),0,SUMIF('DADOS BRUTOS'!$A$3:$A$500,$B25,'DADOS BRUTOS'!FV$3:FV$500)+IF($C25="",0,SUMIF('DADOS BRUTOS'!$A$3:$A$500,$C25,'DADOS BRUTOS'!FV$3:FV$500)))</f>
        <v/>
      </c>
      <c r="IW25" s="122">
        <f>IF(OR(IW$4="",$B25=""),0,SUMIF('DADOS BRUTOS'!$A$3:$A$500,$B25,'DADOS BRUTOS'!FW$3:FW$500)+IF($C25="",0,SUMIF('DADOS BRUTOS'!$A$3:$A$500,$C25,'DADOS BRUTOS'!FW$3:FW$500)))</f>
        <v/>
      </c>
      <c r="IX25" s="122">
        <f>IF(OR(IX$4="",$B25=""),0,SUMIF('DADOS BRUTOS'!$A$3:$A$500,$B25,'DADOS BRUTOS'!FX$3:FX$500)+IF($C25="",0,SUMIF('DADOS BRUTOS'!$A$3:$A$500,$C25,'DADOS BRUTOS'!FX$3:FX$500)))</f>
        <v/>
      </c>
      <c r="IY25" s="122">
        <f>IF(OR(IY$4="",$B25=""),0,SUMIF('DADOS BRUTOS'!$A$3:$A$500,$B25,'DADOS BRUTOS'!FY$3:FY$500)+IF($C25="",0,SUMIF('DADOS BRUTOS'!$A$3:$A$500,$C25,'DADOS BRUTOS'!FY$3:FY$500)))</f>
        <v/>
      </c>
      <c r="IZ25" s="122">
        <f>IF(OR(IZ$4="",$B25=""),0,SUMIF('DADOS BRUTOS'!$A$3:$A$500,$B25,'DADOS BRUTOS'!FZ$3:FZ$500)+IF($C25="",0,SUMIF('DADOS BRUTOS'!$A$3:$A$500,$C25,'DADOS BRUTOS'!FZ$3:FZ$500)))</f>
        <v/>
      </c>
      <c r="JA25" s="122">
        <f>IF(OR(JA$4="",$B25=""),0,SUMIF('DADOS BRUTOS'!$A$3:$A$500,$B25,'DADOS BRUTOS'!GA$3:GA$500)+IF($C25="",0,SUMIF('DADOS BRUTOS'!$A$3:$A$500,$C25,'DADOS BRUTOS'!GA$3:GA$500)))</f>
        <v/>
      </c>
      <c r="JB25" s="122">
        <f>IF(OR(JB$4="",$B25=""),0,SUMIF('DADOS BRUTOS'!$A$3:$A$500,$B25,'DADOS BRUTOS'!GB$3:GB$500)+IF($C25="",0,SUMIF('DADOS BRUTOS'!$A$3:$A$500,$C25,'DADOS BRUTOS'!GB$3:GB$500)))</f>
        <v/>
      </c>
      <c r="JC25" s="122">
        <f>IF(OR(JC$4="",$B25=""),0,SUMIF('DADOS BRUTOS'!$A$3:$A$500,$B25,'DADOS BRUTOS'!GC$3:GC$500)+IF($C25="",0,SUMIF('DADOS BRUTOS'!$A$3:$A$500,$C25,'DADOS BRUTOS'!GC$3:GC$500)))</f>
        <v/>
      </c>
      <c r="JD25" s="122">
        <f>IF(OR(JD$4="",$B25=""),0,SUMIF('DADOS BRUTOS'!$A$3:$A$500,$B25,'DADOS BRUTOS'!GD$3:GD$500)+IF($C25="",0,SUMIF('DADOS BRUTOS'!$A$3:$A$500,$C25,'DADOS BRUTOS'!GD$3:GD$500)))</f>
        <v/>
      </c>
      <c r="JE25" s="122">
        <f>IF(OR(JE$4="",$B25=""),0,SUMIF('DADOS BRUTOS'!$A$3:$A$500,$B25,'DADOS BRUTOS'!GE$3:GE$500)+IF($C25="",0,SUMIF('DADOS BRUTOS'!$A$3:$A$500,$C25,'DADOS BRUTOS'!GE$3:GE$500)))</f>
        <v/>
      </c>
      <c r="JF25" s="122">
        <f>IF(OR(JF$4="",$B25=""),0,SUMIF('DADOS BRUTOS'!$A$3:$A$500,$B25,'DADOS BRUTOS'!GF$3:GF$500)+IF($C25="",0,SUMIF('DADOS BRUTOS'!$A$3:$A$500,$C25,'DADOS BRUTOS'!GF$3:GF$500)))</f>
        <v/>
      </c>
      <c r="JG25" s="122">
        <f>IF(OR(JG$4="",$B25=""),0,SUMIF('DADOS BRUTOS'!$A$3:$A$500,$B25,'DADOS BRUTOS'!GG$3:GG$500)+IF($C25="",0,SUMIF('DADOS BRUTOS'!$A$3:$A$500,$C25,'DADOS BRUTOS'!GG$3:GG$500)))</f>
        <v/>
      </c>
      <c r="JH25" s="122">
        <f>IF(OR(JH$4="",$B25=""),0,SUMIF('DADOS BRUTOS'!$A$3:$A$500,$B25,'DADOS BRUTOS'!GH$3:GH$500)+IF($C25="",0,SUMIF('DADOS BRUTOS'!$A$3:$A$500,$C25,'DADOS BRUTOS'!GH$3:GH$500)))</f>
        <v/>
      </c>
      <c r="JI25" s="122">
        <f>IF(OR(JI$4="",$B25=""),0,SUMIF('DADOS BRUTOS'!$A$3:$A$500,$B25,'DADOS BRUTOS'!GI$3:GI$500)+IF($C25="",0,SUMIF('DADOS BRUTOS'!$A$3:$A$500,$C25,'DADOS BRUTOS'!GI$3:GI$500)))</f>
        <v/>
      </c>
      <c r="JJ25" s="122">
        <f>IF(OR(JJ$4="",$B25=""),0,SUMIF('DADOS BRUTOS'!$A$3:$A$500,$B25,'DADOS BRUTOS'!GJ$3:GJ$500)+IF($C25="",0,SUMIF('DADOS BRUTOS'!$A$3:$A$500,$C25,'DADOS BRUTOS'!GJ$3:GJ$500)))</f>
        <v/>
      </c>
      <c r="JK25" s="122">
        <f>IF(OR(JK$4="",$B25=""),0,SUMIF('DADOS BRUTOS'!$A$3:$A$500,$B25,'DADOS BRUTOS'!GK$3:GK$500)+IF($C25="",0,SUMIF('DADOS BRUTOS'!$A$3:$A$500,$C25,'DADOS BRUTOS'!GK$3:GK$500)))</f>
        <v/>
      </c>
      <c r="JL25" s="122">
        <f>IF(OR(JL$4="",$B25=""),0,SUMIF('DADOS BRUTOS'!$A$3:$A$500,$B25,'DADOS BRUTOS'!GL$3:GL$500)+IF($C25="",0,SUMIF('DADOS BRUTOS'!$A$3:$A$500,$C25,'DADOS BRUTOS'!GL$3:GL$500)))</f>
        <v/>
      </c>
      <c r="JM25" s="122">
        <f>IF(OR(JM$4="",$B25=""),0,SUMIF('DADOS BRUTOS'!$A$3:$A$500,$B25,'DADOS BRUTOS'!GM$3:GM$500)+IF($C25="",0,SUMIF('DADOS BRUTOS'!$A$3:$A$500,$C25,'DADOS BRUTOS'!GM$3:GM$500)))</f>
        <v/>
      </c>
      <c r="JN25" s="122">
        <f>IF(OR(JN$4="",$B25=""),0,SUMIF('DADOS BRUTOS'!$A$3:$A$500,$B25,'DADOS BRUTOS'!GN$3:GN$500)+IF($C25="",0,SUMIF('DADOS BRUTOS'!$A$3:$A$500,$C25,'DADOS BRUTOS'!GN$3:GN$500)))</f>
        <v/>
      </c>
      <c r="JO25" s="122">
        <f>IF(OR(JO$4="",$B25=""),0,SUMIF('DADOS BRUTOS'!$A$3:$A$500,$B25,'DADOS BRUTOS'!GO$3:GO$500)+IF($C25="",0,SUMIF('DADOS BRUTOS'!$A$3:$A$500,$C25,'DADOS BRUTOS'!GO$3:GO$500)))</f>
        <v/>
      </c>
      <c r="JP25" s="122">
        <f>IF(OR(JP$4="",$B25=""),0,SUMIF('DADOS BRUTOS'!$A$3:$A$500,$B25,'DADOS BRUTOS'!GP$3:GP$500)+IF($C25="",0,SUMIF('DADOS BRUTOS'!$A$3:$A$500,$C25,'DADOS BRUTOS'!GP$3:GP$500)))</f>
        <v/>
      </c>
      <c r="JQ25" s="122">
        <f>IF(OR(JQ$4="",$B25=""),0,SUMIF('DADOS BRUTOS'!$A$3:$A$500,$B25,'DADOS BRUTOS'!GQ$3:GQ$500)+IF($C25="",0,SUMIF('DADOS BRUTOS'!$A$3:$A$500,$C25,'DADOS BRUTOS'!GQ$3:GQ$500)))</f>
        <v/>
      </c>
      <c r="JR25" s="122">
        <f>IF(OR(JR$4="",$B25=""),0,SUMIF('DADOS BRUTOS'!$A$3:$A$500,$B25,'DADOS BRUTOS'!GR$3:GR$500)+IF($C25="",0,SUMIF('DADOS BRUTOS'!$A$3:$A$500,$C25,'DADOS BRUTOS'!GR$3:GR$500)))</f>
        <v/>
      </c>
      <c r="JS25" s="122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2">
        <f>IF(OR(CB$4="",$B26=""),0,SUMIF('DADOS BRUTOS'!$A$3:$A$500,$B26,'DADOS BRUTOS'!B$3:B$500)+IF($C26="",0,SUMIF('DADOS BRUTOS'!$A$3:$A$500,$C26,'DADOS BRUTOS'!B$3:B$500)))</f>
        <v/>
      </c>
      <c r="CC26" s="122">
        <f>IF(OR(CC$4="",$B26=""),0,SUMIF('DADOS BRUTOS'!$A$3:$A$500,$B26,'DADOS BRUTOS'!C$3:C$500)+IF($C26="",0,SUMIF('DADOS BRUTOS'!$A$3:$A$500,$C26,'DADOS BRUTOS'!C$3:C$500)))</f>
        <v/>
      </c>
      <c r="CD26" s="122">
        <f>IF(OR(CD$4="",$B26=""),0,SUMIF('DADOS BRUTOS'!$A$3:$A$500,$B26,'DADOS BRUTOS'!D$3:D$500)+IF($C26="",0,SUMIF('DADOS BRUTOS'!$A$3:$A$500,$C26,'DADOS BRUTOS'!D$3:D$500)))</f>
        <v/>
      </c>
      <c r="CE26" s="122">
        <f>IF(OR(CE$4="",$B26=""),0,SUMIF('DADOS BRUTOS'!$A$3:$A$500,$B26,'DADOS BRUTOS'!E$3:E$500)+IF($C26="",0,SUMIF('DADOS BRUTOS'!$A$3:$A$500,$C26,'DADOS BRUTOS'!E$3:E$500)))</f>
        <v/>
      </c>
      <c r="CF26" s="122">
        <f>IF(OR(CF$4="",$B26=""),0,SUMIF('DADOS BRUTOS'!$A$3:$A$500,$B26,'DADOS BRUTOS'!F$3:F$500)+IF($C26="",0,SUMIF('DADOS BRUTOS'!$A$3:$A$500,$C26,'DADOS BRUTOS'!F$3:F$500)))</f>
        <v/>
      </c>
      <c r="CG26" s="122">
        <f>IF(OR(CG$4="",$B26=""),0,SUMIF('DADOS BRUTOS'!$A$3:$A$500,$B26,'DADOS BRUTOS'!G$3:G$500)+IF($C26="",0,SUMIF('DADOS BRUTOS'!$A$3:$A$500,$C26,'DADOS BRUTOS'!G$3:G$500)))</f>
        <v/>
      </c>
      <c r="CH26" s="122">
        <f>IF(OR(CH$4="",$B26=""),0,SUMIF('DADOS BRUTOS'!$A$3:$A$500,$B26,'DADOS BRUTOS'!H$3:H$500)+IF($C26="",0,SUMIF('DADOS BRUTOS'!$A$3:$A$500,$C26,'DADOS BRUTOS'!H$3:H$500)))</f>
        <v/>
      </c>
      <c r="CI26" s="122">
        <f>IF(OR(CI$4="",$B26=""),0,SUMIF('DADOS BRUTOS'!$A$3:$A$500,$B26,'DADOS BRUTOS'!I$3:I$500)+IF($C26="",0,SUMIF('DADOS BRUTOS'!$A$3:$A$500,$C26,'DADOS BRUTOS'!I$3:I$500)))</f>
        <v/>
      </c>
      <c r="CJ26" s="122">
        <f>IF(OR(CJ$4="",$B26=""),0,SUMIF('DADOS BRUTOS'!$A$3:$A$500,$B26,'DADOS BRUTOS'!J$3:J$500)+IF($C26="",0,SUMIF('DADOS BRUTOS'!$A$3:$A$500,$C26,'DADOS BRUTOS'!J$3:J$500)))</f>
        <v/>
      </c>
      <c r="CK26" s="122">
        <f>IF(OR(CK$4="",$B26=""),0,SUMIF('DADOS BRUTOS'!$A$3:$A$500,$B26,'DADOS BRUTOS'!K$3:K$500)+IF($C26="",0,SUMIF('DADOS BRUTOS'!$A$3:$A$500,$C26,'DADOS BRUTOS'!K$3:K$500)))</f>
        <v/>
      </c>
      <c r="CL26" s="122">
        <f>IF(OR(CL$4="",$B26=""),0,SUMIF('DADOS BRUTOS'!$A$3:$A$500,$B26,'DADOS BRUTOS'!L$3:L$500)+IF($C26="",0,SUMIF('DADOS BRUTOS'!$A$3:$A$500,$C26,'DADOS BRUTOS'!L$3:L$500)))</f>
        <v/>
      </c>
      <c r="CM26" s="122">
        <f>IF(OR(CM$4="",$B26=""),0,SUMIF('DADOS BRUTOS'!$A$3:$A$500,$B26,'DADOS BRUTOS'!M$3:M$500)+IF($C26="",0,SUMIF('DADOS BRUTOS'!$A$3:$A$500,$C26,'DADOS BRUTOS'!M$3:M$500)))</f>
        <v/>
      </c>
      <c r="CN26" s="122">
        <f>IF(OR(CN$4="",$B26=""),0,SUMIF('DADOS BRUTOS'!$A$3:$A$500,$B26,'DADOS BRUTOS'!N$3:N$500)+IF($C26="",0,SUMIF('DADOS BRUTOS'!$A$3:$A$500,$C26,'DADOS BRUTOS'!N$3:N$500)))</f>
        <v/>
      </c>
      <c r="CO26" s="122">
        <f>IF(OR(CO$4="",$B26=""),0,SUMIF('DADOS BRUTOS'!$A$3:$A$500,$B26,'DADOS BRUTOS'!O$3:O$500)+IF($C26="",0,SUMIF('DADOS BRUTOS'!$A$3:$A$500,$C26,'DADOS BRUTOS'!O$3:O$500)))</f>
        <v/>
      </c>
      <c r="CP26" s="122">
        <f>IF(OR(CP$4="",$B26=""),0,SUMIF('DADOS BRUTOS'!$A$3:$A$500,$B26,'DADOS BRUTOS'!P$3:P$500)+IF($C26="",0,SUMIF('DADOS BRUTOS'!$A$3:$A$500,$C26,'DADOS BRUTOS'!P$3:P$500)))</f>
        <v/>
      </c>
      <c r="CQ26" s="122">
        <f>IF(OR(CQ$4="",$B26=""),0,SUMIF('DADOS BRUTOS'!$A$3:$A$500,$B26,'DADOS BRUTOS'!Q$3:Q$500)+IF($C26="",0,SUMIF('DADOS BRUTOS'!$A$3:$A$500,$C26,'DADOS BRUTOS'!Q$3:Q$500)))</f>
        <v/>
      </c>
      <c r="CR26" s="122">
        <f>IF(OR(CR$4="",$B26=""),0,SUMIF('DADOS BRUTOS'!$A$3:$A$500,$B26,'DADOS BRUTOS'!R$3:R$500)+IF($C26="",0,SUMIF('DADOS BRUTOS'!$A$3:$A$500,$C26,'DADOS BRUTOS'!R$3:R$500)))</f>
        <v/>
      </c>
      <c r="CS26" s="122">
        <f>IF(OR(CS$4="",$B26=""),0,SUMIF('DADOS BRUTOS'!$A$3:$A$500,$B26,'DADOS BRUTOS'!S$3:S$500)+IF($C26="",0,SUMIF('DADOS BRUTOS'!$A$3:$A$500,$C26,'DADOS BRUTOS'!S$3:S$500)))</f>
        <v/>
      </c>
      <c r="CT26" s="122">
        <f>IF(OR(CT$4="",$B26=""),0,SUMIF('DADOS BRUTOS'!$A$3:$A$500,$B26,'DADOS BRUTOS'!T$3:T$500)+IF($C26="",0,SUMIF('DADOS BRUTOS'!$A$3:$A$500,$C26,'DADOS BRUTOS'!T$3:T$500)))</f>
        <v/>
      </c>
      <c r="CU26" s="122">
        <f>IF(OR(CU$4="",$B26=""),0,SUMIF('DADOS BRUTOS'!$A$3:$A$500,$B26,'DADOS BRUTOS'!U$3:U$500)+IF($C26="",0,SUMIF('DADOS BRUTOS'!$A$3:$A$500,$C26,'DADOS BRUTOS'!U$3:U$500)))</f>
        <v/>
      </c>
      <c r="CV26" s="122">
        <f>IF(OR(CV$4="",$B26=""),0,SUMIF('DADOS BRUTOS'!$A$3:$A$500,$B26,'DADOS BRUTOS'!V$3:V$500)+IF($C26="",0,SUMIF('DADOS BRUTOS'!$A$3:$A$500,$C26,'DADOS BRUTOS'!V$3:V$500)))</f>
        <v/>
      </c>
      <c r="CW26" s="122">
        <f>IF(OR(CW$4="",$B26=""),0,SUMIF('DADOS BRUTOS'!$A$3:$A$500,$B26,'DADOS BRUTOS'!W$3:W$500)+IF($C26="",0,SUMIF('DADOS BRUTOS'!$A$3:$A$500,$C26,'DADOS BRUTOS'!W$3:W$500)))</f>
        <v/>
      </c>
      <c r="CX26" s="122">
        <f>IF(OR(CX$4="",$B26=""),0,SUMIF('DADOS BRUTOS'!$A$3:$A$500,$B26,'DADOS BRUTOS'!X$3:X$500)+IF($C26="",0,SUMIF('DADOS BRUTOS'!$A$3:$A$500,$C26,'DADOS BRUTOS'!X$3:X$500)))</f>
        <v/>
      </c>
      <c r="CY26" s="122">
        <f>IF(OR(CY$4="",$B26=""),0,SUMIF('DADOS BRUTOS'!$A$3:$A$500,$B26,'DADOS BRUTOS'!Y$3:Y$500)+IF($C26="",0,SUMIF('DADOS BRUTOS'!$A$3:$A$500,$C26,'DADOS BRUTOS'!Y$3:Y$500)))</f>
        <v/>
      </c>
      <c r="CZ26" s="122">
        <f>IF(OR(CZ$4="",$B26=""),0,SUMIF('DADOS BRUTOS'!$A$3:$A$500,$B26,'DADOS BRUTOS'!Z$3:Z$500)+IF($C26="",0,SUMIF('DADOS BRUTOS'!$A$3:$A$500,$C26,'DADOS BRUTOS'!Z$3:Z$500)))</f>
        <v/>
      </c>
      <c r="DA26" s="122">
        <f>IF(OR(DA$4="",$B26=""),0,SUMIF('DADOS BRUTOS'!$A$3:$A$500,$B26,'DADOS BRUTOS'!AA$3:AA$500)+IF($C26="",0,SUMIF('DADOS BRUTOS'!$A$3:$A$500,$C26,'DADOS BRUTOS'!AA$3:AA$500)))</f>
        <v/>
      </c>
      <c r="DB26" s="122">
        <f>IF(OR(DB$4="",$B26=""),0,SUMIF('DADOS BRUTOS'!$A$3:$A$500,$B26,'DADOS BRUTOS'!AB$3:AB$500)+IF($C26="",0,SUMIF('DADOS BRUTOS'!$A$3:$A$500,$C26,'DADOS BRUTOS'!AB$3:AB$500)))</f>
        <v/>
      </c>
      <c r="DC26" s="122">
        <f>IF(OR(DC$4="",$B26=""),0,SUMIF('DADOS BRUTOS'!$A$3:$A$500,$B26,'DADOS BRUTOS'!AC$3:AC$500)+IF($C26="",0,SUMIF('DADOS BRUTOS'!$A$3:$A$500,$C26,'DADOS BRUTOS'!AC$3:AC$500)))</f>
        <v/>
      </c>
      <c r="DD26" s="122">
        <f>IF(OR(DD$4="",$B26=""),0,SUMIF('DADOS BRUTOS'!$A$3:$A$500,$B26,'DADOS BRUTOS'!AD$3:AD$500)+IF($C26="",0,SUMIF('DADOS BRUTOS'!$A$3:$A$500,$C26,'DADOS BRUTOS'!AD$3:AD$500)))</f>
        <v/>
      </c>
      <c r="DE26" s="122">
        <f>IF(OR(DE$4="",$B26=""),0,SUMIF('DADOS BRUTOS'!$A$3:$A$500,$B26,'DADOS BRUTOS'!AE$3:AE$500)+IF($C26="",0,SUMIF('DADOS BRUTOS'!$A$3:$A$500,$C26,'DADOS BRUTOS'!AE$3:AE$500)))</f>
        <v/>
      </c>
      <c r="DF26" s="122">
        <f>IF(OR(DF$4="",$B26=""),0,SUMIF('DADOS BRUTOS'!$A$3:$A$500,$B26,'DADOS BRUTOS'!AF$3:AF$500)+IF($C26="",0,SUMIF('DADOS BRUTOS'!$A$3:$A$500,$C26,'DADOS BRUTOS'!AF$3:AF$500)))</f>
        <v/>
      </c>
      <c r="DG26" s="122">
        <f>IF(OR(DG$4="",$B26=""),0,SUMIF('DADOS BRUTOS'!$A$3:$A$500,$B26,'DADOS BRUTOS'!AG$3:AG$500)+IF($C26="",0,SUMIF('DADOS BRUTOS'!$A$3:$A$500,$C26,'DADOS BRUTOS'!AG$3:AG$500)))</f>
        <v/>
      </c>
      <c r="DH26" s="122">
        <f>IF(OR(DH$4="",$B26=""),0,SUMIF('DADOS BRUTOS'!$A$3:$A$500,$B26,'DADOS BRUTOS'!AH$3:AH$500)+IF($C26="",0,SUMIF('DADOS BRUTOS'!$A$3:$A$500,$C26,'DADOS BRUTOS'!AH$3:AH$500)))</f>
        <v/>
      </c>
      <c r="DI26" s="122">
        <f>IF(OR(DI$4="",$B26=""),0,SUMIF('DADOS BRUTOS'!$A$3:$A$500,$B26,'DADOS BRUTOS'!AI$3:AI$500)+IF($C26="",0,SUMIF('DADOS BRUTOS'!$A$3:$A$500,$C26,'DADOS BRUTOS'!AI$3:AI$500)))</f>
        <v/>
      </c>
      <c r="DJ26" s="122">
        <f>IF(OR(DJ$4="",$B26=""),0,SUMIF('DADOS BRUTOS'!$A$3:$A$500,$B26,'DADOS BRUTOS'!AJ$3:AJ$500)+IF($C26="",0,SUMIF('DADOS BRUTOS'!$A$3:$A$500,$C26,'DADOS BRUTOS'!AJ$3:AJ$500)))</f>
        <v/>
      </c>
      <c r="DK26" s="122">
        <f>IF(OR(DK$4="",$B26=""),0,SUMIF('DADOS BRUTOS'!$A$3:$A$500,$B26,'DADOS BRUTOS'!AK$3:AK$500)+IF($C26="",0,SUMIF('DADOS BRUTOS'!$A$3:$A$500,$C26,'DADOS BRUTOS'!AK$3:AK$500)))</f>
        <v/>
      </c>
      <c r="DL26" s="122">
        <f>IF(OR(DL$4="",$B26=""),0,SUMIF('DADOS BRUTOS'!$A$3:$A$500,$B26,'DADOS BRUTOS'!AL$3:AL$500)+IF($C26="",0,SUMIF('DADOS BRUTOS'!$A$3:$A$500,$C26,'DADOS BRUTOS'!AL$3:AL$500)))</f>
        <v/>
      </c>
      <c r="DM26" s="122">
        <f>IF(OR(DM$4="",$B26=""),0,SUMIF('DADOS BRUTOS'!$A$3:$A$500,$B26,'DADOS BRUTOS'!AM$3:AM$500)+IF($C26="",0,SUMIF('DADOS BRUTOS'!$A$3:$A$500,$C26,'DADOS BRUTOS'!AM$3:AM$500)))</f>
        <v/>
      </c>
      <c r="DN26" s="122">
        <f>IF(OR(DN$4="",$B26=""),0,SUMIF('DADOS BRUTOS'!$A$3:$A$500,$B26,'DADOS BRUTOS'!AN$3:AN$500)+IF($C26="",0,SUMIF('DADOS BRUTOS'!$A$3:$A$500,$C26,'DADOS BRUTOS'!AN$3:AN$500)))</f>
        <v/>
      </c>
      <c r="DO26" s="122">
        <f>IF(OR(DO$4="",$B26=""),0,SUMIF('DADOS BRUTOS'!$A$3:$A$500,$B26,'DADOS BRUTOS'!AO$3:AO$500)+IF($C26="",0,SUMIF('DADOS BRUTOS'!$A$3:$A$500,$C26,'DADOS BRUTOS'!AO$3:AO$500)))</f>
        <v/>
      </c>
      <c r="DP26" s="122">
        <f>IF(OR(DP$4="",$B26=""),0,SUMIF('DADOS BRUTOS'!$A$3:$A$500,$B26,'DADOS BRUTOS'!AP$3:AP$500)+IF($C26="",0,SUMIF('DADOS BRUTOS'!$A$3:$A$500,$C26,'DADOS BRUTOS'!AP$3:AP$500)))</f>
        <v/>
      </c>
      <c r="DQ26" s="122">
        <f>IF(OR(DQ$4="",$B26=""),0,SUMIF('DADOS BRUTOS'!$A$3:$A$500,$B26,'DADOS BRUTOS'!AQ$3:AQ$500)+IF($C26="",0,SUMIF('DADOS BRUTOS'!$A$3:$A$500,$C26,'DADOS BRUTOS'!AQ$3:AQ$500)))</f>
        <v/>
      </c>
      <c r="DR26" s="122">
        <f>IF(OR(DR$4="",$B26=""),0,SUMIF('DADOS BRUTOS'!$A$3:$A$500,$B26,'DADOS BRUTOS'!AR$3:AR$500)+IF($C26="",0,SUMIF('DADOS BRUTOS'!$A$3:$A$500,$C26,'DADOS BRUTOS'!AR$3:AR$500)))</f>
        <v/>
      </c>
      <c r="DS26" s="122">
        <f>IF(OR(DS$4="",$B26=""),0,SUMIF('DADOS BRUTOS'!$A$3:$A$500,$B26,'DADOS BRUTOS'!AS$3:AS$500)+IF($C26="",0,SUMIF('DADOS BRUTOS'!$A$3:$A$500,$C26,'DADOS BRUTOS'!AS$3:AS$500)))</f>
        <v/>
      </c>
      <c r="DT26" s="122">
        <f>IF(OR(DT$4="",$B26=""),0,SUMIF('DADOS BRUTOS'!$A$3:$A$500,$B26,'DADOS BRUTOS'!AT$3:AT$500)+IF($C26="",0,SUMIF('DADOS BRUTOS'!$A$3:$A$500,$C26,'DADOS BRUTOS'!AT$3:AT$500)))</f>
        <v/>
      </c>
      <c r="DU26" s="122">
        <f>IF(OR(DU$4="",$B26=""),0,SUMIF('DADOS BRUTOS'!$A$3:$A$500,$B26,'DADOS BRUTOS'!AU$3:AU$500)+IF($C26="",0,SUMIF('DADOS BRUTOS'!$A$3:$A$500,$C26,'DADOS BRUTOS'!AU$3:AU$500)))</f>
        <v/>
      </c>
      <c r="DV26" s="122">
        <f>IF(OR(DV$4="",$B26=""),0,SUMIF('DADOS BRUTOS'!$A$3:$A$500,$B26,'DADOS BRUTOS'!AV$3:AV$500)+IF($C26="",0,SUMIF('DADOS BRUTOS'!$A$3:$A$500,$C26,'DADOS BRUTOS'!AV$3:AV$500)))</f>
        <v/>
      </c>
      <c r="DW26" s="122">
        <f>IF(OR(DW$4="",$B26=""),0,SUMIF('DADOS BRUTOS'!$A$3:$A$500,$B26,'DADOS BRUTOS'!AW$3:AW$500)+IF($C26="",0,SUMIF('DADOS BRUTOS'!$A$3:$A$500,$C26,'DADOS BRUTOS'!AW$3:AW$500)))</f>
        <v/>
      </c>
      <c r="DX26" s="122">
        <f>IF(OR(DX$4="",$B26=""),0,SUMIF('DADOS BRUTOS'!$A$3:$A$500,$B26,'DADOS BRUTOS'!AX$3:AX$500)+IF($C26="",0,SUMIF('DADOS BRUTOS'!$A$3:$A$500,$C26,'DADOS BRUTOS'!AX$3:AX$500)))</f>
        <v/>
      </c>
      <c r="DY26" s="122">
        <f>IF(OR(DY$4="",$B26=""),0,SUMIF('DADOS BRUTOS'!$A$3:$A$500,$B26,'DADOS BRUTOS'!AY$3:AY$500)+IF($C26="",0,SUMIF('DADOS BRUTOS'!$A$3:$A$500,$C26,'DADOS BRUTOS'!AY$3:AY$500)))</f>
        <v/>
      </c>
      <c r="DZ26" s="122">
        <f>IF(OR(DZ$4="",$B26=""),0,SUMIF('DADOS BRUTOS'!$A$3:$A$500,$B26,'DADOS BRUTOS'!AZ$3:AZ$500)+IF($C26="",0,SUMIF('DADOS BRUTOS'!$A$3:$A$500,$C26,'DADOS BRUTOS'!AZ$3:AZ$500)))</f>
        <v/>
      </c>
      <c r="EA26" s="122">
        <f>IF(OR(EA$4="",$B26=""),0,SUMIF('DADOS BRUTOS'!$A$3:$A$500,$B26,'DADOS BRUTOS'!BA$3:BA$500)+IF($C26="",0,SUMIF('DADOS BRUTOS'!$A$3:$A$500,$C26,'DADOS BRUTOS'!BA$3:BA$500)))</f>
        <v/>
      </c>
      <c r="EB26" s="122">
        <f>IF(OR(EB$4="",$B26=""),0,SUMIF('DADOS BRUTOS'!$A$3:$A$500,$B26,'DADOS BRUTOS'!BB$3:BB$500)+IF($C26="",0,SUMIF('DADOS BRUTOS'!$A$3:$A$500,$C26,'DADOS BRUTOS'!BB$3:BB$500)))</f>
        <v/>
      </c>
      <c r="EC26" s="122">
        <f>IF(OR(EC$4="",$B26=""),0,SUMIF('DADOS BRUTOS'!$A$3:$A$500,$B26,'DADOS BRUTOS'!BC$3:BC$500)+IF($C26="",0,SUMIF('DADOS BRUTOS'!$A$3:$A$500,$C26,'DADOS BRUTOS'!BC$3:BC$500)))</f>
        <v/>
      </c>
      <c r="ED26" s="122">
        <f>IF(OR(ED$4="",$B26=""),0,SUMIF('DADOS BRUTOS'!$A$3:$A$500,$B26,'DADOS BRUTOS'!BD$3:BD$500)+IF($C26="",0,SUMIF('DADOS BRUTOS'!$A$3:$A$500,$C26,'DADOS BRUTOS'!BD$3:BD$500)))</f>
        <v/>
      </c>
      <c r="EE26" s="122">
        <f>IF(OR(EE$4="",$B26=""),0,SUMIF('DADOS BRUTOS'!$A$3:$A$500,$B26,'DADOS BRUTOS'!BE$3:BE$500)+IF($C26="",0,SUMIF('DADOS BRUTOS'!$A$3:$A$500,$C26,'DADOS BRUTOS'!BE$3:BE$500)))</f>
        <v/>
      </c>
      <c r="EF26" s="122">
        <f>IF(OR(EF$4="",$B26=""),0,SUMIF('DADOS BRUTOS'!$A$3:$A$500,$B26,'DADOS BRUTOS'!BF$3:BF$500)+IF($C26="",0,SUMIF('DADOS BRUTOS'!$A$3:$A$500,$C26,'DADOS BRUTOS'!BF$3:BF$500)))</f>
        <v/>
      </c>
      <c r="EG26" s="122">
        <f>IF(OR(EG$4="",$B26=""),0,SUMIF('DADOS BRUTOS'!$A$3:$A$500,$B26,'DADOS BRUTOS'!BG$3:BG$500)+IF($C26="",0,SUMIF('DADOS BRUTOS'!$A$3:$A$500,$C26,'DADOS BRUTOS'!BG$3:BG$500)))</f>
        <v/>
      </c>
      <c r="EH26" s="122">
        <f>IF(OR(EH$4="",$B26=""),0,SUMIF('DADOS BRUTOS'!$A$3:$A$500,$B26,'DADOS BRUTOS'!BH$3:BH$500)+IF($C26="",0,SUMIF('DADOS BRUTOS'!$A$3:$A$500,$C26,'DADOS BRUTOS'!BH$3:BH$500)))</f>
        <v/>
      </c>
      <c r="EI26" s="122">
        <f>IF(OR(EI$4="",$B26=""),0,SUMIF('DADOS BRUTOS'!$A$3:$A$500,$B26,'DADOS BRUTOS'!BI$3:BI$500)+IF($C26="",0,SUMIF('DADOS BRUTOS'!$A$3:$A$500,$C26,'DADOS BRUTOS'!BI$3:BI$500)))</f>
        <v/>
      </c>
      <c r="EJ26" s="122">
        <f>IF(OR(EJ$4="",$B26=""),0,SUMIF('DADOS BRUTOS'!$A$3:$A$500,$B26,'DADOS BRUTOS'!BJ$3:BJ$500)+IF($C26="",0,SUMIF('DADOS BRUTOS'!$A$3:$A$500,$C26,'DADOS BRUTOS'!BJ$3:BJ$500)))</f>
        <v/>
      </c>
      <c r="EK26" s="122">
        <f>IF(OR(EK$4="",$B26=""),0,SUMIF('DADOS BRUTOS'!$A$3:$A$500,$B26,'DADOS BRUTOS'!BK$3:BK$500)+IF($C26="",0,SUMIF('DADOS BRUTOS'!$A$3:$A$500,$C26,'DADOS BRUTOS'!BK$3:BK$500)))</f>
        <v/>
      </c>
      <c r="EL26" s="122">
        <f>IF(OR(EL$4="",$B26=""),0,SUMIF('DADOS BRUTOS'!$A$3:$A$500,$B26,'DADOS BRUTOS'!BL$3:BL$500)+IF($C26="",0,SUMIF('DADOS BRUTOS'!$A$3:$A$500,$C26,'DADOS BRUTOS'!BL$3:BL$500)))</f>
        <v/>
      </c>
      <c r="EM26" s="122">
        <f>IF(OR(EM$4="",$B26=""),0,SUMIF('DADOS BRUTOS'!$A$3:$A$500,$B26,'DADOS BRUTOS'!BM$3:BM$500)+IF($C26="",0,SUMIF('DADOS BRUTOS'!$A$3:$A$500,$C26,'DADOS BRUTOS'!BM$3:BM$500)))</f>
        <v/>
      </c>
      <c r="EN26" s="122">
        <f>IF(OR(EN$4="",$B26=""),0,SUMIF('DADOS BRUTOS'!$A$3:$A$500,$B26,'DADOS BRUTOS'!BN$3:BN$500)+IF($C26="",0,SUMIF('DADOS BRUTOS'!$A$3:$A$500,$C26,'DADOS BRUTOS'!BN$3:BN$500)))</f>
        <v/>
      </c>
      <c r="EO26" s="122">
        <f>IF(OR(EO$4="",$B26=""),0,SUMIF('DADOS BRUTOS'!$A$3:$A$500,$B26,'DADOS BRUTOS'!BO$3:BO$500)+IF($C26="",0,SUMIF('DADOS BRUTOS'!$A$3:$A$500,$C26,'DADOS BRUTOS'!BO$3:BO$500)))</f>
        <v/>
      </c>
      <c r="EP26" s="122">
        <f>IF(OR(EP$4="",$B26=""),0,SUMIF('DADOS BRUTOS'!$A$3:$A$500,$B26,'DADOS BRUTOS'!BP$3:BP$500)+IF($C26="",0,SUMIF('DADOS BRUTOS'!$A$3:$A$500,$C26,'DADOS BRUTOS'!BP$3:BP$500)))</f>
        <v/>
      </c>
      <c r="EQ26" s="122">
        <f>IF(OR(EQ$4="",$B26=""),0,SUMIF('DADOS BRUTOS'!$A$3:$A$500,$B26,'DADOS BRUTOS'!BQ$3:BQ$500)+IF($C26="",0,SUMIF('DADOS BRUTOS'!$A$3:$A$500,$C26,'DADOS BRUTOS'!BQ$3:BQ$500)))</f>
        <v/>
      </c>
      <c r="ER26" s="122">
        <f>IF(OR(ER$4="",$B26=""),0,SUMIF('DADOS BRUTOS'!$A$3:$A$500,$B26,'DADOS BRUTOS'!BR$3:BR$500)+IF($C26="",0,SUMIF('DADOS BRUTOS'!$A$3:$A$500,$C26,'DADOS BRUTOS'!BR$3:BR$500)))</f>
        <v/>
      </c>
      <c r="ES26" s="122">
        <f>IF(OR(ES$4="",$B26=""),0,SUMIF('DADOS BRUTOS'!$A$3:$A$500,$B26,'DADOS BRUTOS'!BS$3:BS$500)+IF($C26="",0,SUMIF('DADOS BRUTOS'!$A$3:$A$500,$C26,'DADOS BRUTOS'!BS$3:BS$500)))</f>
        <v/>
      </c>
      <c r="ET26" s="122">
        <f>IF(OR(ET$4="",$B26=""),0,SUMIF('DADOS BRUTOS'!$A$3:$A$500,$B26,'DADOS BRUTOS'!BT$3:BT$500)+IF($C26="",0,SUMIF('DADOS BRUTOS'!$A$3:$A$500,$C26,'DADOS BRUTOS'!BT$3:BT$500)))</f>
        <v/>
      </c>
      <c r="EU26" s="122">
        <f>IF(OR(EU$4="",$B26=""),0,SUMIF('DADOS BRUTOS'!$A$3:$A$500,$B26,'DADOS BRUTOS'!BU$3:BU$500)+IF($C26="",0,SUMIF('DADOS BRUTOS'!$A$3:$A$500,$C26,'DADOS BRUTOS'!BU$3:BU$500)))</f>
        <v/>
      </c>
      <c r="EV26" s="122">
        <f>IF(OR(EV$4="",$B26=""),0,SUMIF('DADOS BRUTOS'!$A$3:$A$500,$B26,'DADOS BRUTOS'!BV$3:BV$500)+IF($C26="",0,SUMIF('DADOS BRUTOS'!$A$3:$A$500,$C26,'DADOS BRUTOS'!BV$3:BV$500)))</f>
        <v/>
      </c>
      <c r="EW26" s="122">
        <f>IF(OR(EW$4="",$B26=""),0,SUMIF('DADOS BRUTOS'!$A$3:$A$500,$B26,'DADOS BRUTOS'!BW$3:BW$500)+IF($C26="",0,SUMIF('DADOS BRUTOS'!$A$3:$A$500,$C26,'DADOS BRUTOS'!BW$3:BW$500)))</f>
        <v/>
      </c>
      <c r="EX26" s="122">
        <f>IF(OR(EX$4="",$B26=""),0,SUMIF('DADOS BRUTOS'!$A$3:$A$500,$B26,'DADOS BRUTOS'!BX$3:BX$500)+IF($C26="",0,SUMIF('DADOS BRUTOS'!$A$3:$A$500,$C26,'DADOS BRUTOS'!BX$3:BX$500)))</f>
        <v/>
      </c>
      <c r="EY26" s="122">
        <f>IF(OR(EY$4="",$B26=""),0,SUMIF('DADOS BRUTOS'!$A$3:$A$500,$B26,'DADOS BRUTOS'!BY$3:BY$500)+IF($C26="",0,SUMIF('DADOS BRUTOS'!$A$3:$A$500,$C26,'DADOS BRUTOS'!BY$3:BY$500)))</f>
        <v/>
      </c>
      <c r="EZ26" s="122">
        <f>IF(OR(EZ$4="",$B26=""),0,SUMIF('DADOS BRUTOS'!$A$3:$A$500,$B26,'DADOS BRUTOS'!BZ$3:BZ$500)+IF($C26="",0,SUMIF('DADOS BRUTOS'!$A$3:$A$500,$C26,'DADOS BRUTOS'!BZ$3:BZ$500)))</f>
        <v/>
      </c>
      <c r="FA26" s="122">
        <f>IF(OR(FA$4="",$B26=""),0,SUMIF('DADOS BRUTOS'!$A$3:$A$500,$B26,'DADOS BRUTOS'!CA$3:CA$500)+IF($C26="",0,SUMIF('DADOS BRUTOS'!$A$3:$A$500,$C26,'DADOS BRUTOS'!CA$3:CA$500)))</f>
        <v/>
      </c>
      <c r="FB26" s="122">
        <f>IF(OR(FB$4="",$B26=""),0,SUMIF('DADOS BRUTOS'!$A$3:$A$500,$B26,'DADOS BRUTOS'!CB$3:CB$500)+IF($C26="",0,SUMIF('DADOS BRUTOS'!$A$3:$A$500,$C26,'DADOS BRUTOS'!CB$3:CB$500)))</f>
        <v/>
      </c>
      <c r="FC26" s="122">
        <f>IF(OR(FC$4="",$B26=""),0,SUMIF('DADOS BRUTOS'!$A$3:$A$500,$B26,'DADOS BRUTOS'!CC$3:CC$500)+IF($C26="",0,SUMIF('DADOS BRUTOS'!$A$3:$A$500,$C26,'DADOS BRUTOS'!CC$3:CC$500)))</f>
        <v/>
      </c>
      <c r="FD26" s="122">
        <f>IF(OR(FD$4="",$B26=""),0,SUMIF('DADOS BRUTOS'!$A$3:$A$500,$B26,'DADOS BRUTOS'!CD$3:CD$500)+IF($C26="",0,SUMIF('DADOS BRUTOS'!$A$3:$A$500,$C26,'DADOS BRUTOS'!CD$3:CD$500)))</f>
        <v/>
      </c>
      <c r="FE26" s="122">
        <f>IF(OR(FE$4="",$B26=""),0,SUMIF('DADOS BRUTOS'!$A$3:$A$500,$B26,'DADOS BRUTOS'!CE$3:CE$500)+IF($C26="",0,SUMIF('DADOS BRUTOS'!$A$3:$A$500,$C26,'DADOS BRUTOS'!CE$3:CE$500)))</f>
        <v/>
      </c>
      <c r="FF26" s="122">
        <f>IF(OR(FF$4="",$B26=""),0,SUMIF('DADOS BRUTOS'!$A$3:$A$500,$B26,'DADOS BRUTOS'!CF$3:CF$500)+IF($C26="",0,SUMIF('DADOS BRUTOS'!$A$3:$A$500,$C26,'DADOS BRUTOS'!CF$3:CF$500)))</f>
        <v/>
      </c>
      <c r="FG26" s="122">
        <f>IF(OR(FG$4="",$B26=""),0,SUMIF('DADOS BRUTOS'!$A$3:$A$500,$B26,'DADOS BRUTOS'!CG$3:CG$500)+IF($C26="",0,SUMIF('DADOS BRUTOS'!$A$3:$A$500,$C26,'DADOS BRUTOS'!CG$3:CG$500)))</f>
        <v/>
      </c>
      <c r="FH26" s="122">
        <f>IF(OR(FH$4="",$B26=""),0,SUMIF('DADOS BRUTOS'!$A$3:$A$500,$B26,'DADOS BRUTOS'!CH$3:CH$500)+IF($C26="",0,SUMIF('DADOS BRUTOS'!$A$3:$A$500,$C26,'DADOS BRUTOS'!CH$3:CH$500)))</f>
        <v/>
      </c>
      <c r="FI26" s="122">
        <f>IF(OR(FI$4="",$B26=""),0,SUMIF('DADOS BRUTOS'!$A$3:$A$500,$B26,'DADOS BRUTOS'!CI$3:CI$500)+IF($C26="",0,SUMIF('DADOS BRUTOS'!$A$3:$A$500,$C26,'DADOS BRUTOS'!CI$3:CI$500)))</f>
        <v/>
      </c>
      <c r="FJ26" s="122">
        <f>IF(OR(FJ$4="",$B26=""),0,SUMIF('DADOS BRUTOS'!$A$3:$A$500,$B26,'DADOS BRUTOS'!CJ$3:CJ$500)+IF($C26="",0,SUMIF('DADOS BRUTOS'!$A$3:$A$500,$C26,'DADOS BRUTOS'!CJ$3:CJ$500)))</f>
        <v/>
      </c>
      <c r="FK26" s="122">
        <f>IF(OR(FK$4="",$B26=""),0,SUMIF('DADOS BRUTOS'!$A$3:$A$500,$B26,'DADOS BRUTOS'!CK$3:CK$500)+IF($C26="",0,SUMIF('DADOS BRUTOS'!$A$3:$A$500,$C26,'DADOS BRUTOS'!CK$3:CK$500)))</f>
        <v/>
      </c>
      <c r="FL26" s="122">
        <f>IF(OR(FL$4="",$B26=""),0,SUMIF('DADOS BRUTOS'!$A$3:$A$500,$B26,'DADOS BRUTOS'!CL$3:CL$500)+IF($C26="",0,SUMIF('DADOS BRUTOS'!$A$3:$A$500,$C26,'DADOS BRUTOS'!CL$3:CL$500)))</f>
        <v/>
      </c>
      <c r="FM26" s="122">
        <f>IF(OR(FM$4="",$B26=""),0,SUMIF('DADOS BRUTOS'!$A$3:$A$500,$B26,'DADOS BRUTOS'!CM$3:CM$500)+IF($C26="",0,SUMIF('DADOS BRUTOS'!$A$3:$A$500,$C26,'DADOS BRUTOS'!CM$3:CM$500)))</f>
        <v/>
      </c>
      <c r="FN26" s="122">
        <f>IF(OR(FN$4="",$B26=""),0,SUMIF('DADOS BRUTOS'!$A$3:$A$500,$B26,'DADOS BRUTOS'!CN$3:CN$500)+IF($C26="",0,SUMIF('DADOS BRUTOS'!$A$3:$A$500,$C26,'DADOS BRUTOS'!CN$3:CN$500)))</f>
        <v/>
      </c>
      <c r="FO26" s="122">
        <f>IF(OR(FO$4="",$B26=""),0,SUMIF('DADOS BRUTOS'!$A$3:$A$500,$B26,'DADOS BRUTOS'!CO$3:CO$500)+IF($C26="",0,SUMIF('DADOS BRUTOS'!$A$3:$A$500,$C26,'DADOS BRUTOS'!CO$3:CO$500)))</f>
        <v/>
      </c>
      <c r="FP26" s="122">
        <f>IF(OR(FP$4="",$B26=""),0,SUMIF('DADOS BRUTOS'!$A$3:$A$500,$B26,'DADOS BRUTOS'!CP$3:CP$500)+IF($C26="",0,SUMIF('DADOS BRUTOS'!$A$3:$A$500,$C26,'DADOS BRUTOS'!CP$3:CP$500)))</f>
        <v/>
      </c>
      <c r="FQ26" s="122">
        <f>IF(OR(FQ$4="",$B26=""),0,SUMIF('DADOS BRUTOS'!$A$3:$A$500,$B26,'DADOS BRUTOS'!CQ$3:CQ$500)+IF($C26="",0,SUMIF('DADOS BRUTOS'!$A$3:$A$500,$C26,'DADOS BRUTOS'!CQ$3:CQ$500)))</f>
        <v/>
      </c>
      <c r="FR26" s="122">
        <f>IF(OR(FR$4="",$B26=""),0,SUMIF('DADOS BRUTOS'!$A$3:$A$500,$B26,'DADOS BRUTOS'!CR$3:CR$500)+IF($C26="",0,SUMIF('DADOS BRUTOS'!$A$3:$A$500,$C26,'DADOS BRUTOS'!CR$3:CR$500)))</f>
        <v/>
      </c>
      <c r="FS26" s="122">
        <f>IF(OR(FS$4="",$B26=""),0,SUMIF('DADOS BRUTOS'!$A$3:$A$500,$B26,'DADOS BRUTOS'!CS$3:CS$500)+IF($C26="",0,SUMIF('DADOS BRUTOS'!$A$3:$A$500,$C26,'DADOS BRUTOS'!CS$3:CS$500)))</f>
        <v/>
      </c>
      <c r="FT26" s="122">
        <f>IF(OR(FT$4="",$B26=""),0,SUMIF('DADOS BRUTOS'!$A$3:$A$500,$B26,'DADOS BRUTOS'!CT$3:CT$500)+IF($C26="",0,SUMIF('DADOS BRUTOS'!$A$3:$A$500,$C26,'DADOS BRUTOS'!CT$3:CT$500)))</f>
        <v/>
      </c>
      <c r="FU26" s="122">
        <f>IF(OR(FU$4="",$B26=""),0,SUMIF('DADOS BRUTOS'!$A$3:$A$500,$B26,'DADOS BRUTOS'!CU$3:CU$500)+IF($C26="",0,SUMIF('DADOS BRUTOS'!$A$3:$A$500,$C26,'DADOS BRUTOS'!CU$3:CU$500)))</f>
        <v/>
      </c>
      <c r="FV26" s="122">
        <f>IF(OR(FV$4="",$B26=""),0,SUMIF('DADOS BRUTOS'!$A$3:$A$500,$B26,'DADOS BRUTOS'!CV$3:CV$500)+IF($C26="",0,SUMIF('DADOS BRUTOS'!$A$3:$A$500,$C26,'DADOS BRUTOS'!CV$3:CV$500)))</f>
        <v/>
      </c>
      <c r="FW26" s="122">
        <f>IF(OR(FW$4="",$B26=""),0,SUMIF('DADOS BRUTOS'!$A$3:$A$500,$B26,'DADOS BRUTOS'!CW$3:CW$500)+IF($C26="",0,SUMIF('DADOS BRUTOS'!$A$3:$A$500,$C26,'DADOS BRUTOS'!CW$3:CW$500)))</f>
        <v/>
      </c>
      <c r="FX26" s="122">
        <f>IF(OR(FX$4="",$B26=""),0,SUMIF('DADOS BRUTOS'!$A$3:$A$500,$B26,'DADOS BRUTOS'!CX$3:CX$500)+IF($C26="",0,SUMIF('DADOS BRUTOS'!$A$3:$A$500,$C26,'DADOS BRUTOS'!CX$3:CX$500)))</f>
        <v/>
      </c>
      <c r="FY26" s="122">
        <f>IF(OR(FY$4="",$B26=""),0,SUMIF('DADOS BRUTOS'!$A$3:$A$500,$B26,'DADOS BRUTOS'!CY$3:CY$500)+IF($C26="",0,SUMIF('DADOS BRUTOS'!$A$3:$A$500,$C26,'DADOS BRUTOS'!CY$3:CY$500)))</f>
        <v/>
      </c>
      <c r="FZ26" s="122">
        <f>IF(OR(FZ$4="",$B26=""),0,SUMIF('DADOS BRUTOS'!$A$3:$A$500,$B26,'DADOS BRUTOS'!CZ$3:CZ$500)+IF($C26="",0,SUMIF('DADOS BRUTOS'!$A$3:$A$500,$C26,'DADOS BRUTOS'!CZ$3:CZ$500)))</f>
        <v/>
      </c>
      <c r="GA26" s="122">
        <f>IF(OR(GA$4="",$B26=""),0,SUMIF('DADOS BRUTOS'!$A$3:$A$500,$B26,'DADOS BRUTOS'!DA$3:DA$500)+IF($C26="",0,SUMIF('DADOS BRUTOS'!$A$3:$A$500,$C26,'DADOS BRUTOS'!DA$3:DA$500)))</f>
        <v/>
      </c>
      <c r="GB26" s="122">
        <f>IF(OR(GB$4="",$B26=""),0,SUMIF('DADOS BRUTOS'!$A$3:$A$500,$B26,'DADOS BRUTOS'!DB$3:DB$500)+IF($C26="",0,SUMIF('DADOS BRUTOS'!$A$3:$A$500,$C26,'DADOS BRUTOS'!DB$3:DB$500)))</f>
        <v/>
      </c>
      <c r="GC26" s="122">
        <f>IF(OR(GC$4="",$B26=""),0,SUMIF('DADOS BRUTOS'!$A$3:$A$500,$B26,'DADOS BRUTOS'!DC$3:DC$500)+IF($C26="",0,SUMIF('DADOS BRUTOS'!$A$3:$A$500,$C26,'DADOS BRUTOS'!DC$3:DC$500)))</f>
        <v/>
      </c>
      <c r="GD26" s="122">
        <f>IF(OR(GD$4="",$B26=""),0,SUMIF('DADOS BRUTOS'!$A$3:$A$500,$B26,'DADOS BRUTOS'!DD$3:DD$500)+IF($C26="",0,SUMIF('DADOS BRUTOS'!$A$3:$A$500,$C26,'DADOS BRUTOS'!DD$3:DD$500)))</f>
        <v/>
      </c>
      <c r="GE26" s="122">
        <f>IF(OR(GE$4="",$B26=""),0,SUMIF('DADOS BRUTOS'!$A$3:$A$500,$B26,'DADOS BRUTOS'!DE$3:DE$500)+IF($C26="",0,SUMIF('DADOS BRUTOS'!$A$3:$A$500,$C26,'DADOS BRUTOS'!DE$3:DE$500)))</f>
        <v/>
      </c>
      <c r="GF26" s="122">
        <f>IF(OR(GF$4="",$B26=""),0,SUMIF('DADOS BRUTOS'!$A$3:$A$500,$B26,'DADOS BRUTOS'!DF$3:DF$500)+IF($C26="",0,SUMIF('DADOS BRUTOS'!$A$3:$A$500,$C26,'DADOS BRUTOS'!DF$3:DF$500)))</f>
        <v/>
      </c>
      <c r="GG26" s="122">
        <f>IF(OR(GG$4="",$B26=""),0,SUMIF('DADOS BRUTOS'!$A$3:$A$500,$B26,'DADOS BRUTOS'!DG$3:DG$500)+IF($C26="",0,SUMIF('DADOS BRUTOS'!$A$3:$A$500,$C26,'DADOS BRUTOS'!DG$3:DG$500)))</f>
        <v/>
      </c>
      <c r="GH26" s="122">
        <f>IF(OR(GH$4="",$B26=""),0,SUMIF('DADOS BRUTOS'!$A$3:$A$500,$B26,'DADOS BRUTOS'!DH$3:DH$500)+IF($C26="",0,SUMIF('DADOS BRUTOS'!$A$3:$A$500,$C26,'DADOS BRUTOS'!DH$3:DH$500)))</f>
        <v/>
      </c>
      <c r="GI26" s="122">
        <f>IF(OR(GI$4="",$B26=""),0,SUMIF('DADOS BRUTOS'!$A$3:$A$500,$B26,'DADOS BRUTOS'!DI$3:DI$500)+IF($C26="",0,SUMIF('DADOS BRUTOS'!$A$3:$A$500,$C26,'DADOS BRUTOS'!DI$3:DI$500)))</f>
        <v/>
      </c>
      <c r="GJ26" s="122">
        <f>IF(OR(GJ$4="",$B26=""),0,SUMIF('DADOS BRUTOS'!$A$3:$A$500,$B26,'DADOS BRUTOS'!DJ$3:DJ$500)+IF($C26="",0,SUMIF('DADOS BRUTOS'!$A$3:$A$500,$C26,'DADOS BRUTOS'!DJ$3:DJ$500)))</f>
        <v/>
      </c>
      <c r="GK26" s="122">
        <f>IF(OR(GK$4="",$B26=""),0,SUMIF('DADOS BRUTOS'!$A$3:$A$500,$B26,'DADOS BRUTOS'!DK$3:DK$500)+IF($C26="",0,SUMIF('DADOS BRUTOS'!$A$3:$A$500,$C26,'DADOS BRUTOS'!DK$3:DK$500)))</f>
        <v/>
      </c>
      <c r="GL26" s="122">
        <f>IF(OR(GL$4="",$B26=""),0,SUMIF('DADOS BRUTOS'!$A$3:$A$500,$B26,'DADOS BRUTOS'!DL$3:DL$500)+IF($C26="",0,SUMIF('DADOS BRUTOS'!$A$3:$A$500,$C26,'DADOS BRUTOS'!DL$3:DL$500)))</f>
        <v/>
      </c>
      <c r="GM26" s="122">
        <f>IF(OR(GM$4="",$B26=""),0,SUMIF('DADOS BRUTOS'!$A$3:$A$500,$B26,'DADOS BRUTOS'!DM$3:DM$500)+IF($C26="",0,SUMIF('DADOS BRUTOS'!$A$3:$A$500,$C26,'DADOS BRUTOS'!DM$3:DM$500)))</f>
        <v/>
      </c>
      <c r="GN26" s="122">
        <f>IF(OR(GN$4="",$B26=""),0,SUMIF('DADOS BRUTOS'!$A$3:$A$500,$B26,'DADOS BRUTOS'!DN$3:DN$500)+IF($C26="",0,SUMIF('DADOS BRUTOS'!$A$3:$A$500,$C26,'DADOS BRUTOS'!DN$3:DN$500)))</f>
        <v/>
      </c>
      <c r="GO26" s="122">
        <f>IF(OR(GO$4="",$B26=""),0,SUMIF('DADOS BRUTOS'!$A$3:$A$500,$B26,'DADOS BRUTOS'!DO$3:DO$500)+IF($C26="",0,SUMIF('DADOS BRUTOS'!$A$3:$A$500,$C26,'DADOS BRUTOS'!DO$3:DO$500)))</f>
        <v/>
      </c>
      <c r="GP26" s="122">
        <f>IF(OR(GP$4="",$B26=""),0,SUMIF('DADOS BRUTOS'!$A$3:$A$500,$B26,'DADOS BRUTOS'!DP$3:DP$500)+IF($C26="",0,SUMIF('DADOS BRUTOS'!$A$3:$A$500,$C26,'DADOS BRUTOS'!DP$3:DP$500)))</f>
        <v/>
      </c>
      <c r="GQ26" s="122">
        <f>IF(OR(GQ$4="",$B26=""),0,SUMIF('DADOS BRUTOS'!$A$3:$A$500,$B26,'DADOS BRUTOS'!DQ$3:DQ$500)+IF($C26="",0,SUMIF('DADOS BRUTOS'!$A$3:$A$500,$C26,'DADOS BRUTOS'!DQ$3:DQ$500)))</f>
        <v/>
      </c>
      <c r="GR26" s="122">
        <f>IF(OR(GR$4="",$B26=""),0,SUMIF('DADOS BRUTOS'!$A$3:$A$500,$B26,'DADOS BRUTOS'!DR$3:DR$500)+IF($C26="",0,SUMIF('DADOS BRUTOS'!$A$3:$A$500,$C26,'DADOS BRUTOS'!DR$3:DR$500)))</f>
        <v/>
      </c>
      <c r="GS26" s="122">
        <f>IF(OR(GS$4="",$B26=""),0,SUMIF('DADOS BRUTOS'!$A$3:$A$500,$B26,'DADOS BRUTOS'!DS$3:DS$500)+IF($C26="",0,SUMIF('DADOS BRUTOS'!$A$3:$A$500,$C26,'DADOS BRUTOS'!DS$3:DS$500)))</f>
        <v/>
      </c>
      <c r="GT26" s="122">
        <f>IF(OR(GT$4="",$B26=""),0,SUMIF('DADOS BRUTOS'!$A$3:$A$500,$B26,'DADOS BRUTOS'!DT$3:DT$500)+IF($C26="",0,SUMIF('DADOS BRUTOS'!$A$3:$A$500,$C26,'DADOS BRUTOS'!DT$3:DT$500)))</f>
        <v/>
      </c>
      <c r="GU26" s="122">
        <f>IF(OR(GU$4="",$B26=""),0,SUMIF('DADOS BRUTOS'!$A$3:$A$500,$B26,'DADOS BRUTOS'!DU$3:DU$500)+IF($C26="",0,SUMIF('DADOS BRUTOS'!$A$3:$A$500,$C26,'DADOS BRUTOS'!DU$3:DU$500)))</f>
        <v/>
      </c>
      <c r="GV26" s="122">
        <f>IF(OR(GV$4="",$B26=""),0,SUMIF('DADOS BRUTOS'!$A$3:$A$500,$B26,'DADOS BRUTOS'!DV$3:DV$500)+IF($C26="",0,SUMIF('DADOS BRUTOS'!$A$3:$A$500,$C26,'DADOS BRUTOS'!DV$3:DV$500)))</f>
        <v/>
      </c>
      <c r="GW26" s="122">
        <f>IF(OR(GW$4="",$B26=""),0,SUMIF('DADOS BRUTOS'!$A$3:$A$500,$B26,'DADOS BRUTOS'!DW$3:DW$500)+IF($C26="",0,SUMIF('DADOS BRUTOS'!$A$3:$A$500,$C26,'DADOS BRUTOS'!DW$3:DW$500)))</f>
        <v/>
      </c>
      <c r="GX26" s="122">
        <f>IF(OR(GX$4="",$B26=""),0,SUMIF('DADOS BRUTOS'!$A$3:$A$500,$B26,'DADOS BRUTOS'!DX$3:DX$500)+IF($C26="",0,SUMIF('DADOS BRUTOS'!$A$3:$A$500,$C26,'DADOS BRUTOS'!DX$3:DX$500)))</f>
        <v/>
      </c>
      <c r="GY26" s="122">
        <f>IF(OR(GY$4="",$B26=""),0,SUMIF('DADOS BRUTOS'!$A$3:$A$500,$B26,'DADOS BRUTOS'!DY$3:DY$500)+IF($C26="",0,SUMIF('DADOS BRUTOS'!$A$3:$A$500,$C26,'DADOS BRUTOS'!DY$3:DY$500)))</f>
        <v/>
      </c>
      <c r="GZ26" s="122">
        <f>IF(OR(GZ$4="",$B26=""),0,SUMIF('DADOS BRUTOS'!$A$3:$A$500,$B26,'DADOS BRUTOS'!DZ$3:DZ$500)+IF($C26="",0,SUMIF('DADOS BRUTOS'!$A$3:$A$500,$C26,'DADOS BRUTOS'!DZ$3:DZ$500)))</f>
        <v/>
      </c>
      <c r="HA26" s="122">
        <f>IF(OR(HA$4="",$B26=""),0,SUMIF('DADOS BRUTOS'!$A$3:$A$500,$B26,'DADOS BRUTOS'!EA$3:EA$500)+IF($C26="",0,SUMIF('DADOS BRUTOS'!$A$3:$A$500,$C26,'DADOS BRUTOS'!EA$3:EA$500)))</f>
        <v/>
      </c>
      <c r="HB26" s="122">
        <f>IF(OR(HB$4="",$B26=""),0,SUMIF('DADOS BRUTOS'!$A$3:$A$500,$B26,'DADOS BRUTOS'!EB$3:EB$500)+IF($C26="",0,SUMIF('DADOS BRUTOS'!$A$3:$A$500,$C26,'DADOS BRUTOS'!EB$3:EB$500)))</f>
        <v/>
      </c>
      <c r="HC26" s="122">
        <f>IF(OR(HC$4="",$B26=""),0,SUMIF('DADOS BRUTOS'!$A$3:$A$500,$B26,'DADOS BRUTOS'!EC$3:EC$500)+IF($C26="",0,SUMIF('DADOS BRUTOS'!$A$3:$A$500,$C26,'DADOS BRUTOS'!EC$3:EC$500)))</f>
        <v/>
      </c>
      <c r="HD26" s="122">
        <f>IF(OR(HD$4="",$B26=""),0,SUMIF('DADOS BRUTOS'!$A$3:$A$500,$B26,'DADOS BRUTOS'!ED$3:ED$500)+IF($C26="",0,SUMIF('DADOS BRUTOS'!$A$3:$A$500,$C26,'DADOS BRUTOS'!ED$3:ED$500)))</f>
        <v/>
      </c>
      <c r="HE26" s="122">
        <f>IF(OR(HE$4="",$B26=""),0,SUMIF('DADOS BRUTOS'!$A$3:$A$500,$B26,'DADOS BRUTOS'!EE$3:EE$500)+IF($C26="",0,SUMIF('DADOS BRUTOS'!$A$3:$A$500,$C26,'DADOS BRUTOS'!EE$3:EE$500)))</f>
        <v/>
      </c>
      <c r="HF26" s="122">
        <f>IF(OR(HF$4="",$B26=""),0,SUMIF('DADOS BRUTOS'!$A$3:$A$500,$B26,'DADOS BRUTOS'!EF$3:EF$500)+IF($C26="",0,SUMIF('DADOS BRUTOS'!$A$3:$A$500,$C26,'DADOS BRUTOS'!EF$3:EF$500)))</f>
        <v/>
      </c>
      <c r="HG26" s="122">
        <f>IF(OR(HG$4="",$B26=""),0,SUMIF('DADOS BRUTOS'!$A$3:$A$500,$B26,'DADOS BRUTOS'!EG$3:EG$500)+IF($C26="",0,SUMIF('DADOS BRUTOS'!$A$3:$A$500,$C26,'DADOS BRUTOS'!EG$3:EG$500)))</f>
        <v/>
      </c>
      <c r="HH26" s="122">
        <f>IF(OR(HH$4="",$B26=""),0,SUMIF('DADOS BRUTOS'!$A$3:$A$500,$B26,'DADOS BRUTOS'!EH$3:EH$500)+IF($C26="",0,SUMIF('DADOS BRUTOS'!$A$3:$A$500,$C26,'DADOS BRUTOS'!EH$3:EH$500)))</f>
        <v/>
      </c>
      <c r="HI26" s="122">
        <f>IF(OR(HI$4="",$B26=""),0,SUMIF('DADOS BRUTOS'!$A$3:$A$500,$B26,'DADOS BRUTOS'!EI$3:EI$500)+IF($C26="",0,SUMIF('DADOS BRUTOS'!$A$3:$A$500,$C26,'DADOS BRUTOS'!EI$3:EI$500)))</f>
        <v/>
      </c>
      <c r="HJ26" s="122">
        <f>IF(OR(HJ$4="",$B26=""),0,SUMIF('DADOS BRUTOS'!$A$3:$A$500,$B26,'DADOS BRUTOS'!EJ$3:EJ$500)+IF($C26="",0,SUMIF('DADOS BRUTOS'!$A$3:$A$500,$C26,'DADOS BRUTOS'!EJ$3:EJ$500)))</f>
        <v/>
      </c>
      <c r="HK26" s="122">
        <f>IF(OR(HK$4="",$B26=""),0,SUMIF('DADOS BRUTOS'!$A$3:$A$500,$B26,'DADOS BRUTOS'!EK$3:EK$500)+IF($C26="",0,SUMIF('DADOS BRUTOS'!$A$3:$A$500,$C26,'DADOS BRUTOS'!EK$3:EK$500)))</f>
        <v/>
      </c>
      <c r="HL26" s="122">
        <f>IF(OR(HL$4="",$B26=""),0,SUMIF('DADOS BRUTOS'!$A$3:$A$500,$B26,'DADOS BRUTOS'!EL$3:EL$500)+IF($C26="",0,SUMIF('DADOS BRUTOS'!$A$3:$A$500,$C26,'DADOS BRUTOS'!EL$3:EL$500)))</f>
        <v/>
      </c>
      <c r="HM26" s="122">
        <f>IF(OR(HM$4="",$B26=""),0,SUMIF('DADOS BRUTOS'!$A$3:$A$500,$B26,'DADOS BRUTOS'!EM$3:EM$500)+IF($C26="",0,SUMIF('DADOS BRUTOS'!$A$3:$A$500,$C26,'DADOS BRUTOS'!EM$3:EM$500)))</f>
        <v/>
      </c>
      <c r="HN26" s="122">
        <f>IF(OR(HN$4="",$B26=""),0,SUMIF('DADOS BRUTOS'!$A$3:$A$500,$B26,'DADOS BRUTOS'!EN$3:EN$500)+IF($C26="",0,SUMIF('DADOS BRUTOS'!$A$3:$A$500,$C26,'DADOS BRUTOS'!EN$3:EN$500)))</f>
        <v/>
      </c>
      <c r="HO26" s="122">
        <f>IF(OR(HO$4="",$B26=""),0,SUMIF('DADOS BRUTOS'!$A$3:$A$500,$B26,'DADOS BRUTOS'!EO$3:EO$500)+IF($C26="",0,SUMIF('DADOS BRUTOS'!$A$3:$A$500,$C26,'DADOS BRUTOS'!EO$3:EO$500)))</f>
        <v/>
      </c>
      <c r="HP26" s="122">
        <f>IF(OR(HP$4="",$B26=""),0,SUMIF('DADOS BRUTOS'!$A$3:$A$500,$B26,'DADOS BRUTOS'!EP$3:EP$500)+IF($C26="",0,SUMIF('DADOS BRUTOS'!$A$3:$A$500,$C26,'DADOS BRUTOS'!EP$3:EP$500)))</f>
        <v/>
      </c>
      <c r="HQ26" s="122">
        <f>IF(OR(HQ$4="",$B26=""),0,SUMIF('DADOS BRUTOS'!$A$3:$A$500,$B26,'DADOS BRUTOS'!EQ$3:EQ$500)+IF($C26="",0,SUMIF('DADOS BRUTOS'!$A$3:$A$500,$C26,'DADOS BRUTOS'!EQ$3:EQ$500)))</f>
        <v/>
      </c>
      <c r="HR26" s="122">
        <f>IF(OR(HR$4="",$B26=""),0,SUMIF('DADOS BRUTOS'!$A$3:$A$500,$B26,'DADOS BRUTOS'!ER$3:ER$500)+IF($C26="",0,SUMIF('DADOS BRUTOS'!$A$3:$A$500,$C26,'DADOS BRUTOS'!ER$3:ER$500)))</f>
        <v/>
      </c>
      <c r="HS26" s="122">
        <f>IF(OR(HS$4="",$B26=""),0,SUMIF('DADOS BRUTOS'!$A$3:$A$500,$B26,'DADOS BRUTOS'!ES$3:ES$500)+IF($C26="",0,SUMIF('DADOS BRUTOS'!$A$3:$A$500,$C26,'DADOS BRUTOS'!ES$3:ES$500)))</f>
        <v/>
      </c>
      <c r="HT26" s="122">
        <f>IF(OR(HT$4="",$B26=""),0,SUMIF('DADOS BRUTOS'!$A$3:$A$500,$B26,'DADOS BRUTOS'!ET$3:ET$500)+IF($C26="",0,SUMIF('DADOS BRUTOS'!$A$3:$A$500,$C26,'DADOS BRUTOS'!ET$3:ET$500)))</f>
        <v/>
      </c>
      <c r="HU26" s="122">
        <f>IF(OR(HU$4="",$B26=""),0,SUMIF('DADOS BRUTOS'!$A$3:$A$500,$B26,'DADOS BRUTOS'!EU$3:EU$500)+IF($C26="",0,SUMIF('DADOS BRUTOS'!$A$3:$A$500,$C26,'DADOS BRUTOS'!EU$3:EU$500)))</f>
        <v/>
      </c>
      <c r="HV26" s="122">
        <f>IF(OR(HV$4="",$B26=""),0,SUMIF('DADOS BRUTOS'!$A$3:$A$500,$B26,'DADOS BRUTOS'!EV$3:EV$500)+IF($C26="",0,SUMIF('DADOS BRUTOS'!$A$3:$A$500,$C26,'DADOS BRUTOS'!EV$3:EV$500)))</f>
        <v/>
      </c>
      <c r="HW26" s="122">
        <f>IF(OR(HW$4="",$B26=""),0,SUMIF('DADOS BRUTOS'!$A$3:$A$500,$B26,'DADOS BRUTOS'!EW$3:EW$500)+IF($C26="",0,SUMIF('DADOS BRUTOS'!$A$3:$A$500,$C26,'DADOS BRUTOS'!EW$3:EW$500)))</f>
        <v/>
      </c>
      <c r="HX26" s="122">
        <f>IF(OR(HX$4="",$B26=""),0,SUMIF('DADOS BRUTOS'!$A$3:$A$500,$B26,'DADOS BRUTOS'!EX$3:EX$500)+IF($C26="",0,SUMIF('DADOS BRUTOS'!$A$3:$A$500,$C26,'DADOS BRUTOS'!EX$3:EX$500)))</f>
        <v/>
      </c>
      <c r="HY26" s="122">
        <f>IF(OR(HY$4="",$B26=""),0,SUMIF('DADOS BRUTOS'!$A$3:$A$500,$B26,'DADOS BRUTOS'!EY$3:EY$500)+IF($C26="",0,SUMIF('DADOS BRUTOS'!$A$3:$A$500,$C26,'DADOS BRUTOS'!EY$3:EY$500)))</f>
        <v/>
      </c>
      <c r="HZ26" s="122">
        <f>IF(OR(HZ$4="",$B26=""),0,SUMIF('DADOS BRUTOS'!$A$3:$A$500,$B26,'DADOS BRUTOS'!EZ$3:EZ$500)+IF($C26="",0,SUMIF('DADOS BRUTOS'!$A$3:$A$500,$C26,'DADOS BRUTOS'!EZ$3:EZ$500)))</f>
        <v/>
      </c>
      <c r="IA26" s="122">
        <f>IF(OR(IA$4="",$B26=""),0,SUMIF('DADOS BRUTOS'!$A$3:$A$500,$B26,'DADOS BRUTOS'!FA$3:FA$500)+IF($C26="",0,SUMIF('DADOS BRUTOS'!$A$3:$A$500,$C26,'DADOS BRUTOS'!FA$3:FA$500)))</f>
        <v/>
      </c>
      <c r="IB26" s="122">
        <f>IF(OR(IB$4="",$B26=""),0,SUMIF('DADOS BRUTOS'!$A$3:$A$500,$B26,'DADOS BRUTOS'!FB$3:FB$500)+IF($C26="",0,SUMIF('DADOS BRUTOS'!$A$3:$A$500,$C26,'DADOS BRUTOS'!FB$3:FB$500)))</f>
        <v/>
      </c>
      <c r="IC26" s="122">
        <f>IF(OR(IC$4="",$B26=""),0,SUMIF('DADOS BRUTOS'!$A$3:$A$500,$B26,'DADOS BRUTOS'!FC$3:FC$500)+IF($C26="",0,SUMIF('DADOS BRUTOS'!$A$3:$A$500,$C26,'DADOS BRUTOS'!FC$3:FC$500)))</f>
        <v/>
      </c>
      <c r="ID26" s="122">
        <f>IF(OR(ID$4="",$B26=""),0,SUMIF('DADOS BRUTOS'!$A$3:$A$500,$B26,'DADOS BRUTOS'!FD$3:FD$500)+IF($C26="",0,SUMIF('DADOS BRUTOS'!$A$3:$A$500,$C26,'DADOS BRUTOS'!FD$3:FD$500)))</f>
        <v/>
      </c>
      <c r="IE26" s="122">
        <f>IF(OR(IE$4="",$B26=""),0,SUMIF('DADOS BRUTOS'!$A$3:$A$500,$B26,'DADOS BRUTOS'!FE$3:FE$500)+IF($C26="",0,SUMIF('DADOS BRUTOS'!$A$3:$A$500,$C26,'DADOS BRUTOS'!FE$3:FE$500)))</f>
        <v/>
      </c>
      <c r="IF26" s="122">
        <f>IF(OR(IF$4="",$B26=""),0,SUMIF('DADOS BRUTOS'!$A$3:$A$500,$B26,'DADOS BRUTOS'!FF$3:FF$500)+IF($C26="",0,SUMIF('DADOS BRUTOS'!$A$3:$A$500,$C26,'DADOS BRUTOS'!FF$3:FF$500)))</f>
        <v/>
      </c>
      <c r="IG26" s="122">
        <f>IF(OR(IG$4="",$B26=""),0,SUMIF('DADOS BRUTOS'!$A$3:$A$500,$B26,'DADOS BRUTOS'!FG$3:FG$500)+IF($C26="",0,SUMIF('DADOS BRUTOS'!$A$3:$A$500,$C26,'DADOS BRUTOS'!FG$3:FG$500)))</f>
        <v/>
      </c>
      <c r="IH26" s="122">
        <f>IF(OR(IH$4="",$B26=""),0,SUMIF('DADOS BRUTOS'!$A$3:$A$500,$B26,'DADOS BRUTOS'!FH$3:FH$500)+IF($C26="",0,SUMIF('DADOS BRUTOS'!$A$3:$A$500,$C26,'DADOS BRUTOS'!FH$3:FH$500)))</f>
        <v/>
      </c>
      <c r="II26" s="122">
        <f>IF(OR(II$4="",$B26=""),0,SUMIF('DADOS BRUTOS'!$A$3:$A$500,$B26,'DADOS BRUTOS'!FI$3:FI$500)+IF($C26="",0,SUMIF('DADOS BRUTOS'!$A$3:$A$500,$C26,'DADOS BRUTOS'!FI$3:FI$500)))</f>
        <v/>
      </c>
      <c r="IJ26" s="122">
        <f>IF(OR(IJ$4="",$B26=""),0,SUMIF('DADOS BRUTOS'!$A$3:$A$500,$B26,'DADOS BRUTOS'!FJ$3:FJ$500)+IF($C26="",0,SUMIF('DADOS BRUTOS'!$A$3:$A$500,$C26,'DADOS BRUTOS'!FJ$3:FJ$500)))</f>
        <v/>
      </c>
      <c r="IK26" s="122">
        <f>IF(OR(IK$4="",$B26=""),0,SUMIF('DADOS BRUTOS'!$A$3:$A$500,$B26,'DADOS BRUTOS'!FK$3:FK$500)+IF($C26="",0,SUMIF('DADOS BRUTOS'!$A$3:$A$500,$C26,'DADOS BRUTOS'!FK$3:FK$500)))</f>
        <v/>
      </c>
      <c r="IL26" s="122">
        <f>IF(OR(IL$4="",$B26=""),0,SUMIF('DADOS BRUTOS'!$A$3:$A$500,$B26,'DADOS BRUTOS'!FL$3:FL$500)+IF($C26="",0,SUMIF('DADOS BRUTOS'!$A$3:$A$500,$C26,'DADOS BRUTOS'!FL$3:FL$500)))</f>
        <v/>
      </c>
      <c r="IM26" s="122">
        <f>IF(OR(IM$4="",$B26=""),0,SUMIF('DADOS BRUTOS'!$A$3:$A$500,$B26,'DADOS BRUTOS'!FM$3:FM$500)+IF($C26="",0,SUMIF('DADOS BRUTOS'!$A$3:$A$500,$C26,'DADOS BRUTOS'!FM$3:FM$500)))</f>
        <v/>
      </c>
      <c r="IN26" s="122">
        <f>IF(OR(IN$4="",$B26=""),0,SUMIF('DADOS BRUTOS'!$A$3:$A$500,$B26,'DADOS BRUTOS'!FN$3:FN$500)+IF($C26="",0,SUMIF('DADOS BRUTOS'!$A$3:$A$500,$C26,'DADOS BRUTOS'!FN$3:FN$500)))</f>
        <v/>
      </c>
      <c r="IO26" s="122">
        <f>IF(OR(IO$4="",$B26=""),0,SUMIF('DADOS BRUTOS'!$A$3:$A$500,$B26,'DADOS BRUTOS'!FO$3:FO$500)+IF($C26="",0,SUMIF('DADOS BRUTOS'!$A$3:$A$500,$C26,'DADOS BRUTOS'!FO$3:FO$500)))</f>
        <v/>
      </c>
      <c r="IP26" s="122">
        <f>IF(OR(IP$4="",$B26=""),0,SUMIF('DADOS BRUTOS'!$A$3:$A$500,$B26,'DADOS BRUTOS'!FP$3:FP$500)+IF($C26="",0,SUMIF('DADOS BRUTOS'!$A$3:$A$500,$C26,'DADOS BRUTOS'!FP$3:FP$500)))</f>
        <v/>
      </c>
      <c r="IQ26" s="122">
        <f>IF(OR(IQ$4="",$B26=""),0,SUMIF('DADOS BRUTOS'!$A$3:$A$500,$B26,'DADOS BRUTOS'!FQ$3:FQ$500)+IF($C26="",0,SUMIF('DADOS BRUTOS'!$A$3:$A$500,$C26,'DADOS BRUTOS'!FQ$3:FQ$500)))</f>
        <v/>
      </c>
      <c r="IR26" s="122">
        <f>IF(OR(IR$4="",$B26=""),0,SUMIF('DADOS BRUTOS'!$A$3:$A$500,$B26,'DADOS BRUTOS'!FR$3:FR$500)+IF($C26="",0,SUMIF('DADOS BRUTOS'!$A$3:$A$500,$C26,'DADOS BRUTOS'!FR$3:FR$500)))</f>
        <v/>
      </c>
      <c r="IS26" s="122">
        <f>IF(OR(IS$4="",$B26=""),0,SUMIF('DADOS BRUTOS'!$A$3:$A$500,$B26,'DADOS BRUTOS'!FS$3:FS$500)+IF($C26="",0,SUMIF('DADOS BRUTOS'!$A$3:$A$500,$C26,'DADOS BRUTOS'!FS$3:FS$500)))</f>
        <v/>
      </c>
      <c r="IT26" s="122">
        <f>IF(OR(IT$4="",$B26=""),0,SUMIF('DADOS BRUTOS'!$A$3:$A$500,$B26,'DADOS BRUTOS'!FT$3:FT$500)+IF($C26="",0,SUMIF('DADOS BRUTOS'!$A$3:$A$500,$C26,'DADOS BRUTOS'!FT$3:FT$500)))</f>
        <v/>
      </c>
      <c r="IU26" s="122">
        <f>IF(OR(IU$4="",$B26=""),0,SUMIF('DADOS BRUTOS'!$A$3:$A$500,$B26,'DADOS BRUTOS'!FU$3:FU$500)+IF($C26="",0,SUMIF('DADOS BRUTOS'!$A$3:$A$500,$C26,'DADOS BRUTOS'!FU$3:FU$500)))</f>
        <v/>
      </c>
      <c r="IV26" s="122">
        <f>IF(OR(IV$4="",$B26=""),0,SUMIF('DADOS BRUTOS'!$A$3:$A$500,$B26,'DADOS BRUTOS'!FV$3:FV$500)+IF($C26="",0,SUMIF('DADOS BRUTOS'!$A$3:$A$500,$C26,'DADOS BRUTOS'!FV$3:FV$500)))</f>
        <v/>
      </c>
      <c r="IW26" s="122">
        <f>IF(OR(IW$4="",$B26=""),0,SUMIF('DADOS BRUTOS'!$A$3:$A$500,$B26,'DADOS BRUTOS'!FW$3:FW$500)+IF($C26="",0,SUMIF('DADOS BRUTOS'!$A$3:$A$500,$C26,'DADOS BRUTOS'!FW$3:FW$500)))</f>
        <v/>
      </c>
      <c r="IX26" s="122">
        <f>IF(OR(IX$4="",$B26=""),0,SUMIF('DADOS BRUTOS'!$A$3:$A$500,$B26,'DADOS BRUTOS'!FX$3:FX$500)+IF($C26="",0,SUMIF('DADOS BRUTOS'!$A$3:$A$500,$C26,'DADOS BRUTOS'!FX$3:FX$500)))</f>
        <v/>
      </c>
      <c r="IY26" s="122">
        <f>IF(OR(IY$4="",$B26=""),0,SUMIF('DADOS BRUTOS'!$A$3:$A$500,$B26,'DADOS BRUTOS'!FY$3:FY$500)+IF($C26="",0,SUMIF('DADOS BRUTOS'!$A$3:$A$500,$C26,'DADOS BRUTOS'!FY$3:FY$500)))</f>
        <v/>
      </c>
      <c r="IZ26" s="122">
        <f>IF(OR(IZ$4="",$B26=""),0,SUMIF('DADOS BRUTOS'!$A$3:$A$500,$B26,'DADOS BRUTOS'!FZ$3:FZ$500)+IF($C26="",0,SUMIF('DADOS BRUTOS'!$A$3:$A$500,$C26,'DADOS BRUTOS'!FZ$3:FZ$500)))</f>
        <v/>
      </c>
      <c r="JA26" s="122">
        <f>IF(OR(JA$4="",$B26=""),0,SUMIF('DADOS BRUTOS'!$A$3:$A$500,$B26,'DADOS BRUTOS'!GA$3:GA$500)+IF($C26="",0,SUMIF('DADOS BRUTOS'!$A$3:$A$500,$C26,'DADOS BRUTOS'!GA$3:GA$500)))</f>
        <v/>
      </c>
      <c r="JB26" s="122">
        <f>IF(OR(JB$4="",$B26=""),0,SUMIF('DADOS BRUTOS'!$A$3:$A$500,$B26,'DADOS BRUTOS'!GB$3:GB$500)+IF($C26="",0,SUMIF('DADOS BRUTOS'!$A$3:$A$500,$C26,'DADOS BRUTOS'!GB$3:GB$500)))</f>
        <v/>
      </c>
      <c r="JC26" s="122">
        <f>IF(OR(JC$4="",$B26=""),0,SUMIF('DADOS BRUTOS'!$A$3:$A$500,$B26,'DADOS BRUTOS'!GC$3:GC$500)+IF($C26="",0,SUMIF('DADOS BRUTOS'!$A$3:$A$500,$C26,'DADOS BRUTOS'!GC$3:GC$500)))</f>
        <v/>
      </c>
      <c r="JD26" s="122">
        <f>IF(OR(JD$4="",$B26=""),0,SUMIF('DADOS BRUTOS'!$A$3:$A$500,$B26,'DADOS BRUTOS'!GD$3:GD$500)+IF($C26="",0,SUMIF('DADOS BRUTOS'!$A$3:$A$500,$C26,'DADOS BRUTOS'!GD$3:GD$500)))</f>
        <v/>
      </c>
      <c r="JE26" s="122">
        <f>IF(OR(JE$4="",$B26=""),0,SUMIF('DADOS BRUTOS'!$A$3:$A$500,$B26,'DADOS BRUTOS'!GE$3:GE$500)+IF($C26="",0,SUMIF('DADOS BRUTOS'!$A$3:$A$500,$C26,'DADOS BRUTOS'!GE$3:GE$500)))</f>
        <v/>
      </c>
      <c r="JF26" s="122">
        <f>IF(OR(JF$4="",$B26=""),0,SUMIF('DADOS BRUTOS'!$A$3:$A$500,$B26,'DADOS BRUTOS'!GF$3:GF$500)+IF($C26="",0,SUMIF('DADOS BRUTOS'!$A$3:$A$500,$C26,'DADOS BRUTOS'!GF$3:GF$500)))</f>
        <v/>
      </c>
      <c r="JG26" s="122">
        <f>IF(OR(JG$4="",$B26=""),0,SUMIF('DADOS BRUTOS'!$A$3:$A$500,$B26,'DADOS BRUTOS'!GG$3:GG$500)+IF($C26="",0,SUMIF('DADOS BRUTOS'!$A$3:$A$500,$C26,'DADOS BRUTOS'!GG$3:GG$500)))</f>
        <v/>
      </c>
      <c r="JH26" s="122">
        <f>IF(OR(JH$4="",$B26=""),0,SUMIF('DADOS BRUTOS'!$A$3:$A$500,$B26,'DADOS BRUTOS'!GH$3:GH$500)+IF($C26="",0,SUMIF('DADOS BRUTOS'!$A$3:$A$500,$C26,'DADOS BRUTOS'!GH$3:GH$500)))</f>
        <v/>
      </c>
      <c r="JI26" s="122">
        <f>IF(OR(JI$4="",$B26=""),0,SUMIF('DADOS BRUTOS'!$A$3:$A$500,$B26,'DADOS BRUTOS'!GI$3:GI$500)+IF($C26="",0,SUMIF('DADOS BRUTOS'!$A$3:$A$500,$C26,'DADOS BRUTOS'!GI$3:GI$500)))</f>
        <v/>
      </c>
      <c r="JJ26" s="122">
        <f>IF(OR(JJ$4="",$B26=""),0,SUMIF('DADOS BRUTOS'!$A$3:$A$500,$B26,'DADOS BRUTOS'!GJ$3:GJ$500)+IF($C26="",0,SUMIF('DADOS BRUTOS'!$A$3:$A$500,$C26,'DADOS BRUTOS'!GJ$3:GJ$500)))</f>
        <v/>
      </c>
      <c r="JK26" s="122">
        <f>IF(OR(JK$4="",$B26=""),0,SUMIF('DADOS BRUTOS'!$A$3:$A$500,$B26,'DADOS BRUTOS'!GK$3:GK$500)+IF($C26="",0,SUMIF('DADOS BRUTOS'!$A$3:$A$500,$C26,'DADOS BRUTOS'!GK$3:GK$500)))</f>
        <v/>
      </c>
      <c r="JL26" s="122">
        <f>IF(OR(JL$4="",$B26=""),0,SUMIF('DADOS BRUTOS'!$A$3:$A$500,$B26,'DADOS BRUTOS'!GL$3:GL$500)+IF($C26="",0,SUMIF('DADOS BRUTOS'!$A$3:$A$500,$C26,'DADOS BRUTOS'!GL$3:GL$500)))</f>
        <v/>
      </c>
      <c r="JM26" s="122">
        <f>IF(OR(JM$4="",$B26=""),0,SUMIF('DADOS BRUTOS'!$A$3:$A$500,$B26,'DADOS BRUTOS'!GM$3:GM$500)+IF($C26="",0,SUMIF('DADOS BRUTOS'!$A$3:$A$500,$C26,'DADOS BRUTOS'!GM$3:GM$500)))</f>
        <v/>
      </c>
      <c r="JN26" s="122">
        <f>IF(OR(JN$4="",$B26=""),0,SUMIF('DADOS BRUTOS'!$A$3:$A$500,$B26,'DADOS BRUTOS'!GN$3:GN$500)+IF($C26="",0,SUMIF('DADOS BRUTOS'!$A$3:$A$500,$C26,'DADOS BRUTOS'!GN$3:GN$500)))</f>
        <v/>
      </c>
      <c r="JO26" s="122">
        <f>IF(OR(JO$4="",$B26=""),0,SUMIF('DADOS BRUTOS'!$A$3:$A$500,$B26,'DADOS BRUTOS'!GO$3:GO$500)+IF($C26="",0,SUMIF('DADOS BRUTOS'!$A$3:$A$500,$C26,'DADOS BRUTOS'!GO$3:GO$500)))</f>
        <v/>
      </c>
      <c r="JP26" s="122">
        <f>IF(OR(JP$4="",$B26=""),0,SUMIF('DADOS BRUTOS'!$A$3:$A$500,$B26,'DADOS BRUTOS'!GP$3:GP$500)+IF($C26="",0,SUMIF('DADOS BRUTOS'!$A$3:$A$500,$C26,'DADOS BRUTOS'!GP$3:GP$500)))</f>
        <v/>
      </c>
      <c r="JQ26" s="122">
        <f>IF(OR(JQ$4="",$B26=""),0,SUMIF('DADOS BRUTOS'!$A$3:$A$500,$B26,'DADOS BRUTOS'!GQ$3:GQ$500)+IF($C26="",0,SUMIF('DADOS BRUTOS'!$A$3:$A$500,$C26,'DADOS BRUTOS'!GQ$3:GQ$500)))</f>
        <v/>
      </c>
      <c r="JR26" s="122">
        <f>IF(OR(JR$4="",$B26=""),0,SUMIF('DADOS BRUTOS'!$A$3:$A$500,$B26,'DADOS BRUTOS'!GR$3:GR$500)+IF($C26="",0,SUMIF('DADOS BRUTOS'!$A$3:$A$500,$C26,'DADOS BRUTOS'!GR$3:GR$500)))</f>
        <v/>
      </c>
      <c r="JS26" s="122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2">
        <f>IF(OR(CB$4="",$B27=""),0,SUMIF('DADOS BRUTOS'!$A$3:$A$500,$B27,'DADOS BRUTOS'!B$3:B$500)+IF($C27="",0,SUMIF('DADOS BRUTOS'!$A$3:$A$500,$C27,'DADOS BRUTOS'!B$3:B$500)))</f>
        <v/>
      </c>
      <c r="CC27" s="122">
        <f>IF(OR(CC$4="",$B27=""),0,SUMIF('DADOS BRUTOS'!$A$3:$A$500,$B27,'DADOS BRUTOS'!C$3:C$500)+IF($C27="",0,SUMIF('DADOS BRUTOS'!$A$3:$A$500,$C27,'DADOS BRUTOS'!C$3:C$500)))</f>
        <v/>
      </c>
      <c r="CD27" s="122">
        <f>IF(OR(CD$4="",$B27=""),0,SUMIF('DADOS BRUTOS'!$A$3:$A$500,$B27,'DADOS BRUTOS'!D$3:D$500)+IF($C27="",0,SUMIF('DADOS BRUTOS'!$A$3:$A$500,$C27,'DADOS BRUTOS'!D$3:D$500)))</f>
        <v/>
      </c>
      <c r="CE27" s="122">
        <f>IF(OR(CE$4="",$B27=""),0,SUMIF('DADOS BRUTOS'!$A$3:$A$500,$B27,'DADOS BRUTOS'!E$3:E$500)+IF($C27="",0,SUMIF('DADOS BRUTOS'!$A$3:$A$500,$C27,'DADOS BRUTOS'!E$3:E$500)))</f>
        <v/>
      </c>
      <c r="CF27" s="122">
        <f>IF(OR(CF$4="",$B27=""),0,SUMIF('DADOS BRUTOS'!$A$3:$A$500,$B27,'DADOS BRUTOS'!F$3:F$500)+IF($C27="",0,SUMIF('DADOS BRUTOS'!$A$3:$A$500,$C27,'DADOS BRUTOS'!F$3:F$500)))</f>
        <v/>
      </c>
      <c r="CG27" s="122">
        <f>IF(OR(CG$4="",$B27=""),0,SUMIF('DADOS BRUTOS'!$A$3:$A$500,$B27,'DADOS BRUTOS'!G$3:G$500)+IF($C27="",0,SUMIF('DADOS BRUTOS'!$A$3:$A$500,$C27,'DADOS BRUTOS'!G$3:G$500)))</f>
        <v/>
      </c>
      <c r="CH27" s="122">
        <f>IF(OR(CH$4="",$B27=""),0,SUMIF('DADOS BRUTOS'!$A$3:$A$500,$B27,'DADOS BRUTOS'!H$3:H$500)+IF($C27="",0,SUMIF('DADOS BRUTOS'!$A$3:$A$500,$C27,'DADOS BRUTOS'!H$3:H$500)))</f>
        <v/>
      </c>
      <c r="CI27" s="122">
        <f>IF(OR(CI$4="",$B27=""),0,SUMIF('DADOS BRUTOS'!$A$3:$A$500,$B27,'DADOS BRUTOS'!I$3:I$500)+IF($C27="",0,SUMIF('DADOS BRUTOS'!$A$3:$A$500,$C27,'DADOS BRUTOS'!I$3:I$500)))</f>
        <v/>
      </c>
      <c r="CJ27" s="122">
        <f>IF(OR(CJ$4="",$B27=""),0,SUMIF('DADOS BRUTOS'!$A$3:$A$500,$B27,'DADOS BRUTOS'!J$3:J$500)+IF($C27="",0,SUMIF('DADOS BRUTOS'!$A$3:$A$500,$C27,'DADOS BRUTOS'!J$3:J$500)))</f>
        <v/>
      </c>
      <c r="CK27" s="122">
        <f>IF(OR(CK$4="",$B27=""),0,SUMIF('DADOS BRUTOS'!$A$3:$A$500,$B27,'DADOS BRUTOS'!K$3:K$500)+IF($C27="",0,SUMIF('DADOS BRUTOS'!$A$3:$A$500,$C27,'DADOS BRUTOS'!K$3:K$500)))</f>
        <v/>
      </c>
      <c r="CL27" s="122">
        <f>IF(OR(CL$4="",$B27=""),0,SUMIF('DADOS BRUTOS'!$A$3:$A$500,$B27,'DADOS BRUTOS'!L$3:L$500)+IF($C27="",0,SUMIF('DADOS BRUTOS'!$A$3:$A$500,$C27,'DADOS BRUTOS'!L$3:L$500)))</f>
        <v/>
      </c>
      <c r="CM27" s="122">
        <f>IF(OR(CM$4="",$B27=""),0,SUMIF('DADOS BRUTOS'!$A$3:$A$500,$B27,'DADOS BRUTOS'!M$3:M$500)+IF($C27="",0,SUMIF('DADOS BRUTOS'!$A$3:$A$500,$C27,'DADOS BRUTOS'!M$3:M$500)))</f>
        <v/>
      </c>
      <c r="CN27" s="122">
        <f>IF(OR(CN$4="",$B27=""),0,SUMIF('DADOS BRUTOS'!$A$3:$A$500,$B27,'DADOS BRUTOS'!N$3:N$500)+IF($C27="",0,SUMIF('DADOS BRUTOS'!$A$3:$A$500,$C27,'DADOS BRUTOS'!N$3:N$500)))</f>
        <v/>
      </c>
      <c r="CO27" s="122">
        <f>IF(OR(CO$4="",$B27=""),0,SUMIF('DADOS BRUTOS'!$A$3:$A$500,$B27,'DADOS BRUTOS'!O$3:O$500)+IF($C27="",0,SUMIF('DADOS BRUTOS'!$A$3:$A$500,$C27,'DADOS BRUTOS'!O$3:O$500)))</f>
        <v/>
      </c>
      <c r="CP27" s="122">
        <f>IF(OR(CP$4="",$B27=""),0,SUMIF('DADOS BRUTOS'!$A$3:$A$500,$B27,'DADOS BRUTOS'!P$3:P$500)+IF($C27="",0,SUMIF('DADOS BRUTOS'!$A$3:$A$500,$C27,'DADOS BRUTOS'!P$3:P$500)))</f>
        <v/>
      </c>
      <c r="CQ27" s="122">
        <f>IF(OR(CQ$4="",$B27=""),0,SUMIF('DADOS BRUTOS'!$A$3:$A$500,$B27,'DADOS BRUTOS'!Q$3:Q$500)+IF($C27="",0,SUMIF('DADOS BRUTOS'!$A$3:$A$500,$C27,'DADOS BRUTOS'!Q$3:Q$500)))</f>
        <v/>
      </c>
      <c r="CR27" s="122">
        <f>IF(OR(CR$4="",$B27=""),0,SUMIF('DADOS BRUTOS'!$A$3:$A$500,$B27,'DADOS BRUTOS'!R$3:R$500)+IF($C27="",0,SUMIF('DADOS BRUTOS'!$A$3:$A$500,$C27,'DADOS BRUTOS'!R$3:R$500)))</f>
        <v/>
      </c>
      <c r="CS27" s="122">
        <f>IF(OR(CS$4="",$B27=""),0,SUMIF('DADOS BRUTOS'!$A$3:$A$500,$B27,'DADOS BRUTOS'!S$3:S$500)+IF($C27="",0,SUMIF('DADOS BRUTOS'!$A$3:$A$500,$C27,'DADOS BRUTOS'!S$3:S$500)))</f>
        <v/>
      </c>
      <c r="CT27" s="122">
        <f>IF(OR(CT$4="",$B27=""),0,SUMIF('DADOS BRUTOS'!$A$3:$A$500,$B27,'DADOS BRUTOS'!T$3:T$500)+IF($C27="",0,SUMIF('DADOS BRUTOS'!$A$3:$A$500,$C27,'DADOS BRUTOS'!T$3:T$500)))</f>
        <v/>
      </c>
      <c r="CU27" s="122">
        <f>IF(OR(CU$4="",$B27=""),0,SUMIF('DADOS BRUTOS'!$A$3:$A$500,$B27,'DADOS BRUTOS'!U$3:U$500)+IF($C27="",0,SUMIF('DADOS BRUTOS'!$A$3:$A$500,$C27,'DADOS BRUTOS'!U$3:U$500)))</f>
        <v/>
      </c>
      <c r="CV27" s="122">
        <f>IF(OR(CV$4="",$B27=""),0,SUMIF('DADOS BRUTOS'!$A$3:$A$500,$B27,'DADOS BRUTOS'!V$3:V$500)+IF($C27="",0,SUMIF('DADOS BRUTOS'!$A$3:$A$500,$C27,'DADOS BRUTOS'!V$3:V$500)))</f>
        <v/>
      </c>
      <c r="CW27" s="122">
        <f>IF(OR(CW$4="",$B27=""),0,SUMIF('DADOS BRUTOS'!$A$3:$A$500,$B27,'DADOS BRUTOS'!W$3:W$500)+IF($C27="",0,SUMIF('DADOS BRUTOS'!$A$3:$A$500,$C27,'DADOS BRUTOS'!W$3:W$500)))</f>
        <v/>
      </c>
      <c r="CX27" s="122">
        <f>IF(OR(CX$4="",$B27=""),0,SUMIF('DADOS BRUTOS'!$A$3:$A$500,$B27,'DADOS BRUTOS'!X$3:X$500)+IF($C27="",0,SUMIF('DADOS BRUTOS'!$A$3:$A$500,$C27,'DADOS BRUTOS'!X$3:X$500)))</f>
        <v/>
      </c>
      <c r="CY27" s="122">
        <f>IF(OR(CY$4="",$B27=""),0,SUMIF('DADOS BRUTOS'!$A$3:$A$500,$B27,'DADOS BRUTOS'!Y$3:Y$500)+IF($C27="",0,SUMIF('DADOS BRUTOS'!$A$3:$A$500,$C27,'DADOS BRUTOS'!Y$3:Y$500)))</f>
        <v/>
      </c>
      <c r="CZ27" s="122">
        <f>IF(OR(CZ$4="",$B27=""),0,SUMIF('DADOS BRUTOS'!$A$3:$A$500,$B27,'DADOS BRUTOS'!Z$3:Z$500)+IF($C27="",0,SUMIF('DADOS BRUTOS'!$A$3:$A$500,$C27,'DADOS BRUTOS'!Z$3:Z$500)))</f>
        <v/>
      </c>
      <c r="DA27" s="122">
        <f>IF(OR(DA$4="",$B27=""),0,SUMIF('DADOS BRUTOS'!$A$3:$A$500,$B27,'DADOS BRUTOS'!AA$3:AA$500)+IF($C27="",0,SUMIF('DADOS BRUTOS'!$A$3:$A$500,$C27,'DADOS BRUTOS'!AA$3:AA$500)))</f>
        <v/>
      </c>
      <c r="DB27" s="122">
        <f>IF(OR(DB$4="",$B27=""),0,SUMIF('DADOS BRUTOS'!$A$3:$A$500,$B27,'DADOS BRUTOS'!AB$3:AB$500)+IF($C27="",0,SUMIF('DADOS BRUTOS'!$A$3:$A$500,$C27,'DADOS BRUTOS'!AB$3:AB$500)))</f>
        <v/>
      </c>
      <c r="DC27" s="122">
        <f>IF(OR(DC$4="",$B27=""),0,SUMIF('DADOS BRUTOS'!$A$3:$A$500,$B27,'DADOS BRUTOS'!AC$3:AC$500)+IF($C27="",0,SUMIF('DADOS BRUTOS'!$A$3:$A$500,$C27,'DADOS BRUTOS'!AC$3:AC$500)))</f>
        <v/>
      </c>
      <c r="DD27" s="122">
        <f>IF(OR(DD$4="",$B27=""),0,SUMIF('DADOS BRUTOS'!$A$3:$A$500,$B27,'DADOS BRUTOS'!AD$3:AD$500)+IF($C27="",0,SUMIF('DADOS BRUTOS'!$A$3:$A$500,$C27,'DADOS BRUTOS'!AD$3:AD$500)))</f>
        <v/>
      </c>
      <c r="DE27" s="122">
        <f>IF(OR(DE$4="",$B27=""),0,SUMIF('DADOS BRUTOS'!$A$3:$A$500,$B27,'DADOS BRUTOS'!AE$3:AE$500)+IF($C27="",0,SUMIF('DADOS BRUTOS'!$A$3:$A$500,$C27,'DADOS BRUTOS'!AE$3:AE$500)))</f>
        <v/>
      </c>
      <c r="DF27" s="122">
        <f>IF(OR(DF$4="",$B27=""),0,SUMIF('DADOS BRUTOS'!$A$3:$A$500,$B27,'DADOS BRUTOS'!AF$3:AF$500)+IF($C27="",0,SUMIF('DADOS BRUTOS'!$A$3:$A$500,$C27,'DADOS BRUTOS'!AF$3:AF$500)))</f>
        <v/>
      </c>
      <c r="DG27" s="122">
        <f>IF(OR(DG$4="",$B27=""),0,SUMIF('DADOS BRUTOS'!$A$3:$A$500,$B27,'DADOS BRUTOS'!AG$3:AG$500)+IF($C27="",0,SUMIF('DADOS BRUTOS'!$A$3:$A$500,$C27,'DADOS BRUTOS'!AG$3:AG$500)))</f>
        <v/>
      </c>
      <c r="DH27" s="122">
        <f>IF(OR(DH$4="",$B27=""),0,SUMIF('DADOS BRUTOS'!$A$3:$A$500,$B27,'DADOS BRUTOS'!AH$3:AH$500)+IF($C27="",0,SUMIF('DADOS BRUTOS'!$A$3:$A$500,$C27,'DADOS BRUTOS'!AH$3:AH$500)))</f>
        <v/>
      </c>
      <c r="DI27" s="122">
        <f>IF(OR(DI$4="",$B27=""),0,SUMIF('DADOS BRUTOS'!$A$3:$A$500,$B27,'DADOS BRUTOS'!AI$3:AI$500)+IF($C27="",0,SUMIF('DADOS BRUTOS'!$A$3:$A$500,$C27,'DADOS BRUTOS'!AI$3:AI$500)))</f>
        <v/>
      </c>
      <c r="DJ27" s="122">
        <f>IF(OR(DJ$4="",$B27=""),0,SUMIF('DADOS BRUTOS'!$A$3:$A$500,$B27,'DADOS BRUTOS'!AJ$3:AJ$500)+IF($C27="",0,SUMIF('DADOS BRUTOS'!$A$3:$A$500,$C27,'DADOS BRUTOS'!AJ$3:AJ$500)))</f>
        <v/>
      </c>
      <c r="DK27" s="122">
        <f>IF(OR(DK$4="",$B27=""),0,SUMIF('DADOS BRUTOS'!$A$3:$A$500,$B27,'DADOS BRUTOS'!AK$3:AK$500)+IF($C27="",0,SUMIF('DADOS BRUTOS'!$A$3:$A$500,$C27,'DADOS BRUTOS'!AK$3:AK$500)))</f>
        <v/>
      </c>
      <c r="DL27" s="122">
        <f>IF(OR(DL$4="",$B27=""),0,SUMIF('DADOS BRUTOS'!$A$3:$A$500,$B27,'DADOS BRUTOS'!AL$3:AL$500)+IF($C27="",0,SUMIF('DADOS BRUTOS'!$A$3:$A$500,$C27,'DADOS BRUTOS'!AL$3:AL$500)))</f>
        <v/>
      </c>
      <c r="DM27" s="122">
        <f>IF(OR(DM$4="",$B27=""),0,SUMIF('DADOS BRUTOS'!$A$3:$A$500,$B27,'DADOS BRUTOS'!AM$3:AM$500)+IF($C27="",0,SUMIF('DADOS BRUTOS'!$A$3:$A$500,$C27,'DADOS BRUTOS'!AM$3:AM$500)))</f>
        <v/>
      </c>
      <c r="DN27" s="122">
        <f>IF(OR(DN$4="",$B27=""),0,SUMIF('DADOS BRUTOS'!$A$3:$A$500,$B27,'DADOS BRUTOS'!AN$3:AN$500)+IF($C27="",0,SUMIF('DADOS BRUTOS'!$A$3:$A$500,$C27,'DADOS BRUTOS'!AN$3:AN$500)))</f>
        <v/>
      </c>
      <c r="DO27" s="122">
        <f>IF(OR(DO$4="",$B27=""),0,SUMIF('DADOS BRUTOS'!$A$3:$A$500,$B27,'DADOS BRUTOS'!AO$3:AO$500)+IF($C27="",0,SUMIF('DADOS BRUTOS'!$A$3:$A$500,$C27,'DADOS BRUTOS'!AO$3:AO$500)))</f>
        <v/>
      </c>
      <c r="DP27" s="122">
        <f>IF(OR(DP$4="",$B27=""),0,SUMIF('DADOS BRUTOS'!$A$3:$A$500,$B27,'DADOS BRUTOS'!AP$3:AP$500)+IF($C27="",0,SUMIF('DADOS BRUTOS'!$A$3:$A$500,$C27,'DADOS BRUTOS'!AP$3:AP$500)))</f>
        <v/>
      </c>
      <c r="DQ27" s="122">
        <f>IF(OR(DQ$4="",$B27=""),0,SUMIF('DADOS BRUTOS'!$A$3:$A$500,$B27,'DADOS BRUTOS'!AQ$3:AQ$500)+IF($C27="",0,SUMIF('DADOS BRUTOS'!$A$3:$A$500,$C27,'DADOS BRUTOS'!AQ$3:AQ$500)))</f>
        <v/>
      </c>
      <c r="DR27" s="122">
        <f>IF(OR(DR$4="",$B27=""),0,SUMIF('DADOS BRUTOS'!$A$3:$A$500,$B27,'DADOS BRUTOS'!AR$3:AR$500)+IF($C27="",0,SUMIF('DADOS BRUTOS'!$A$3:$A$500,$C27,'DADOS BRUTOS'!AR$3:AR$500)))</f>
        <v/>
      </c>
      <c r="DS27" s="122">
        <f>IF(OR(DS$4="",$B27=""),0,SUMIF('DADOS BRUTOS'!$A$3:$A$500,$B27,'DADOS BRUTOS'!AS$3:AS$500)+IF($C27="",0,SUMIF('DADOS BRUTOS'!$A$3:$A$500,$C27,'DADOS BRUTOS'!AS$3:AS$500)))</f>
        <v/>
      </c>
      <c r="DT27" s="122">
        <f>IF(OR(DT$4="",$B27=""),0,SUMIF('DADOS BRUTOS'!$A$3:$A$500,$B27,'DADOS BRUTOS'!AT$3:AT$500)+IF($C27="",0,SUMIF('DADOS BRUTOS'!$A$3:$A$500,$C27,'DADOS BRUTOS'!AT$3:AT$500)))</f>
        <v/>
      </c>
      <c r="DU27" s="122">
        <f>IF(OR(DU$4="",$B27=""),0,SUMIF('DADOS BRUTOS'!$A$3:$A$500,$B27,'DADOS BRUTOS'!AU$3:AU$500)+IF($C27="",0,SUMIF('DADOS BRUTOS'!$A$3:$A$500,$C27,'DADOS BRUTOS'!AU$3:AU$500)))</f>
        <v/>
      </c>
      <c r="DV27" s="122">
        <f>IF(OR(DV$4="",$B27=""),0,SUMIF('DADOS BRUTOS'!$A$3:$A$500,$B27,'DADOS BRUTOS'!AV$3:AV$500)+IF($C27="",0,SUMIF('DADOS BRUTOS'!$A$3:$A$500,$C27,'DADOS BRUTOS'!AV$3:AV$500)))</f>
        <v/>
      </c>
      <c r="DW27" s="122">
        <f>IF(OR(DW$4="",$B27=""),0,SUMIF('DADOS BRUTOS'!$A$3:$A$500,$B27,'DADOS BRUTOS'!AW$3:AW$500)+IF($C27="",0,SUMIF('DADOS BRUTOS'!$A$3:$A$500,$C27,'DADOS BRUTOS'!AW$3:AW$500)))</f>
        <v/>
      </c>
      <c r="DX27" s="122">
        <f>IF(OR(DX$4="",$B27=""),0,SUMIF('DADOS BRUTOS'!$A$3:$A$500,$B27,'DADOS BRUTOS'!AX$3:AX$500)+IF($C27="",0,SUMIF('DADOS BRUTOS'!$A$3:$A$500,$C27,'DADOS BRUTOS'!AX$3:AX$500)))</f>
        <v/>
      </c>
      <c r="DY27" s="122">
        <f>IF(OR(DY$4="",$B27=""),0,SUMIF('DADOS BRUTOS'!$A$3:$A$500,$B27,'DADOS BRUTOS'!AY$3:AY$500)+IF($C27="",0,SUMIF('DADOS BRUTOS'!$A$3:$A$500,$C27,'DADOS BRUTOS'!AY$3:AY$500)))</f>
        <v/>
      </c>
      <c r="DZ27" s="122">
        <f>IF(OR(DZ$4="",$B27=""),0,SUMIF('DADOS BRUTOS'!$A$3:$A$500,$B27,'DADOS BRUTOS'!AZ$3:AZ$500)+IF($C27="",0,SUMIF('DADOS BRUTOS'!$A$3:$A$500,$C27,'DADOS BRUTOS'!AZ$3:AZ$500)))</f>
        <v/>
      </c>
      <c r="EA27" s="122">
        <f>IF(OR(EA$4="",$B27=""),0,SUMIF('DADOS BRUTOS'!$A$3:$A$500,$B27,'DADOS BRUTOS'!BA$3:BA$500)+IF($C27="",0,SUMIF('DADOS BRUTOS'!$A$3:$A$500,$C27,'DADOS BRUTOS'!BA$3:BA$500)))</f>
        <v/>
      </c>
      <c r="EB27" s="122">
        <f>IF(OR(EB$4="",$B27=""),0,SUMIF('DADOS BRUTOS'!$A$3:$A$500,$B27,'DADOS BRUTOS'!BB$3:BB$500)+IF($C27="",0,SUMIF('DADOS BRUTOS'!$A$3:$A$500,$C27,'DADOS BRUTOS'!BB$3:BB$500)))</f>
        <v/>
      </c>
      <c r="EC27" s="122">
        <f>IF(OR(EC$4="",$B27=""),0,SUMIF('DADOS BRUTOS'!$A$3:$A$500,$B27,'DADOS BRUTOS'!BC$3:BC$500)+IF($C27="",0,SUMIF('DADOS BRUTOS'!$A$3:$A$500,$C27,'DADOS BRUTOS'!BC$3:BC$500)))</f>
        <v/>
      </c>
      <c r="ED27" s="122">
        <f>IF(OR(ED$4="",$B27=""),0,SUMIF('DADOS BRUTOS'!$A$3:$A$500,$B27,'DADOS BRUTOS'!BD$3:BD$500)+IF($C27="",0,SUMIF('DADOS BRUTOS'!$A$3:$A$500,$C27,'DADOS BRUTOS'!BD$3:BD$500)))</f>
        <v/>
      </c>
      <c r="EE27" s="122">
        <f>IF(OR(EE$4="",$B27=""),0,SUMIF('DADOS BRUTOS'!$A$3:$A$500,$B27,'DADOS BRUTOS'!BE$3:BE$500)+IF($C27="",0,SUMIF('DADOS BRUTOS'!$A$3:$A$500,$C27,'DADOS BRUTOS'!BE$3:BE$500)))</f>
        <v/>
      </c>
      <c r="EF27" s="122">
        <f>IF(OR(EF$4="",$B27=""),0,SUMIF('DADOS BRUTOS'!$A$3:$A$500,$B27,'DADOS BRUTOS'!BF$3:BF$500)+IF($C27="",0,SUMIF('DADOS BRUTOS'!$A$3:$A$500,$C27,'DADOS BRUTOS'!BF$3:BF$500)))</f>
        <v/>
      </c>
      <c r="EG27" s="122">
        <f>IF(OR(EG$4="",$B27=""),0,SUMIF('DADOS BRUTOS'!$A$3:$A$500,$B27,'DADOS BRUTOS'!BG$3:BG$500)+IF($C27="",0,SUMIF('DADOS BRUTOS'!$A$3:$A$500,$C27,'DADOS BRUTOS'!BG$3:BG$500)))</f>
        <v/>
      </c>
      <c r="EH27" s="122">
        <f>IF(OR(EH$4="",$B27=""),0,SUMIF('DADOS BRUTOS'!$A$3:$A$500,$B27,'DADOS BRUTOS'!BH$3:BH$500)+IF($C27="",0,SUMIF('DADOS BRUTOS'!$A$3:$A$500,$C27,'DADOS BRUTOS'!BH$3:BH$500)))</f>
        <v/>
      </c>
      <c r="EI27" s="122">
        <f>IF(OR(EI$4="",$B27=""),0,SUMIF('DADOS BRUTOS'!$A$3:$A$500,$B27,'DADOS BRUTOS'!BI$3:BI$500)+IF($C27="",0,SUMIF('DADOS BRUTOS'!$A$3:$A$500,$C27,'DADOS BRUTOS'!BI$3:BI$500)))</f>
        <v/>
      </c>
      <c r="EJ27" s="122">
        <f>IF(OR(EJ$4="",$B27=""),0,SUMIF('DADOS BRUTOS'!$A$3:$A$500,$B27,'DADOS BRUTOS'!BJ$3:BJ$500)+IF($C27="",0,SUMIF('DADOS BRUTOS'!$A$3:$A$500,$C27,'DADOS BRUTOS'!BJ$3:BJ$500)))</f>
        <v/>
      </c>
      <c r="EK27" s="122">
        <f>IF(OR(EK$4="",$B27=""),0,SUMIF('DADOS BRUTOS'!$A$3:$A$500,$B27,'DADOS BRUTOS'!BK$3:BK$500)+IF($C27="",0,SUMIF('DADOS BRUTOS'!$A$3:$A$500,$C27,'DADOS BRUTOS'!BK$3:BK$500)))</f>
        <v/>
      </c>
      <c r="EL27" s="122">
        <f>IF(OR(EL$4="",$B27=""),0,SUMIF('DADOS BRUTOS'!$A$3:$A$500,$B27,'DADOS BRUTOS'!BL$3:BL$500)+IF($C27="",0,SUMIF('DADOS BRUTOS'!$A$3:$A$500,$C27,'DADOS BRUTOS'!BL$3:BL$500)))</f>
        <v/>
      </c>
      <c r="EM27" s="122">
        <f>IF(OR(EM$4="",$B27=""),0,SUMIF('DADOS BRUTOS'!$A$3:$A$500,$B27,'DADOS BRUTOS'!BM$3:BM$500)+IF($C27="",0,SUMIF('DADOS BRUTOS'!$A$3:$A$500,$C27,'DADOS BRUTOS'!BM$3:BM$500)))</f>
        <v/>
      </c>
      <c r="EN27" s="122">
        <f>IF(OR(EN$4="",$B27=""),0,SUMIF('DADOS BRUTOS'!$A$3:$A$500,$B27,'DADOS BRUTOS'!BN$3:BN$500)+IF($C27="",0,SUMIF('DADOS BRUTOS'!$A$3:$A$500,$C27,'DADOS BRUTOS'!BN$3:BN$500)))</f>
        <v/>
      </c>
      <c r="EO27" s="122">
        <f>IF(OR(EO$4="",$B27=""),0,SUMIF('DADOS BRUTOS'!$A$3:$A$500,$B27,'DADOS BRUTOS'!BO$3:BO$500)+IF($C27="",0,SUMIF('DADOS BRUTOS'!$A$3:$A$500,$C27,'DADOS BRUTOS'!BO$3:BO$500)))</f>
        <v/>
      </c>
      <c r="EP27" s="122">
        <f>IF(OR(EP$4="",$B27=""),0,SUMIF('DADOS BRUTOS'!$A$3:$A$500,$B27,'DADOS BRUTOS'!BP$3:BP$500)+IF($C27="",0,SUMIF('DADOS BRUTOS'!$A$3:$A$500,$C27,'DADOS BRUTOS'!BP$3:BP$500)))</f>
        <v/>
      </c>
      <c r="EQ27" s="122">
        <f>IF(OR(EQ$4="",$B27=""),0,SUMIF('DADOS BRUTOS'!$A$3:$A$500,$B27,'DADOS BRUTOS'!BQ$3:BQ$500)+IF($C27="",0,SUMIF('DADOS BRUTOS'!$A$3:$A$500,$C27,'DADOS BRUTOS'!BQ$3:BQ$500)))</f>
        <v/>
      </c>
      <c r="ER27" s="122">
        <f>IF(OR(ER$4="",$B27=""),0,SUMIF('DADOS BRUTOS'!$A$3:$A$500,$B27,'DADOS BRUTOS'!BR$3:BR$500)+IF($C27="",0,SUMIF('DADOS BRUTOS'!$A$3:$A$500,$C27,'DADOS BRUTOS'!BR$3:BR$500)))</f>
        <v/>
      </c>
      <c r="ES27" s="122">
        <f>IF(OR(ES$4="",$B27=""),0,SUMIF('DADOS BRUTOS'!$A$3:$A$500,$B27,'DADOS BRUTOS'!BS$3:BS$500)+IF($C27="",0,SUMIF('DADOS BRUTOS'!$A$3:$A$500,$C27,'DADOS BRUTOS'!BS$3:BS$500)))</f>
        <v/>
      </c>
      <c r="ET27" s="122">
        <f>IF(OR(ET$4="",$B27=""),0,SUMIF('DADOS BRUTOS'!$A$3:$A$500,$B27,'DADOS BRUTOS'!BT$3:BT$500)+IF($C27="",0,SUMIF('DADOS BRUTOS'!$A$3:$A$500,$C27,'DADOS BRUTOS'!BT$3:BT$500)))</f>
        <v/>
      </c>
      <c r="EU27" s="122">
        <f>IF(OR(EU$4="",$B27=""),0,SUMIF('DADOS BRUTOS'!$A$3:$A$500,$B27,'DADOS BRUTOS'!BU$3:BU$500)+IF($C27="",0,SUMIF('DADOS BRUTOS'!$A$3:$A$500,$C27,'DADOS BRUTOS'!BU$3:BU$500)))</f>
        <v/>
      </c>
      <c r="EV27" s="122">
        <f>IF(OR(EV$4="",$B27=""),0,SUMIF('DADOS BRUTOS'!$A$3:$A$500,$B27,'DADOS BRUTOS'!BV$3:BV$500)+IF($C27="",0,SUMIF('DADOS BRUTOS'!$A$3:$A$500,$C27,'DADOS BRUTOS'!BV$3:BV$500)))</f>
        <v/>
      </c>
      <c r="EW27" s="122">
        <f>IF(OR(EW$4="",$B27=""),0,SUMIF('DADOS BRUTOS'!$A$3:$A$500,$B27,'DADOS BRUTOS'!BW$3:BW$500)+IF($C27="",0,SUMIF('DADOS BRUTOS'!$A$3:$A$500,$C27,'DADOS BRUTOS'!BW$3:BW$500)))</f>
        <v/>
      </c>
      <c r="EX27" s="122">
        <f>IF(OR(EX$4="",$B27=""),0,SUMIF('DADOS BRUTOS'!$A$3:$A$500,$B27,'DADOS BRUTOS'!BX$3:BX$500)+IF($C27="",0,SUMIF('DADOS BRUTOS'!$A$3:$A$500,$C27,'DADOS BRUTOS'!BX$3:BX$500)))</f>
        <v/>
      </c>
      <c r="EY27" s="122">
        <f>IF(OR(EY$4="",$B27=""),0,SUMIF('DADOS BRUTOS'!$A$3:$A$500,$B27,'DADOS BRUTOS'!BY$3:BY$500)+IF($C27="",0,SUMIF('DADOS BRUTOS'!$A$3:$A$500,$C27,'DADOS BRUTOS'!BY$3:BY$500)))</f>
        <v/>
      </c>
      <c r="EZ27" s="122">
        <f>IF(OR(EZ$4="",$B27=""),0,SUMIF('DADOS BRUTOS'!$A$3:$A$500,$B27,'DADOS BRUTOS'!BZ$3:BZ$500)+IF($C27="",0,SUMIF('DADOS BRUTOS'!$A$3:$A$500,$C27,'DADOS BRUTOS'!BZ$3:BZ$500)))</f>
        <v/>
      </c>
      <c r="FA27" s="122">
        <f>IF(OR(FA$4="",$B27=""),0,SUMIF('DADOS BRUTOS'!$A$3:$A$500,$B27,'DADOS BRUTOS'!CA$3:CA$500)+IF($C27="",0,SUMIF('DADOS BRUTOS'!$A$3:$A$500,$C27,'DADOS BRUTOS'!CA$3:CA$500)))</f>
        <v/>
      </c>
      <c r="FB27" s="122">
        <f>IF(OR(FB$4="",$B27=""),0,SUMIF('DADOS BRUTOS'!$A$3:$A$500,$B27,'DADOS BRUTOS'!CB$3:CB$500)+IF($C27="",0,SUMIF('DADOS BRUTOS'!$A$3:$A$500,$C27,'DADOS BRUTOS'!CB$3:CB$500)))</f>
        <v/>
      </c>
      <c r="FC27" s="122">
        <f>IF(OR(FC$4="",$B27=""),0,SUMIF('DADOS BRUTOS'!$A$3:$A$500,$B27,'DADOS BRUTOS'!CC$3:CC$500)+IF($C27="",0,SUMIF('DADOS BRUTOS'!$A$3:$A$500,$C27,'DADOS BRUTOS'!CC$3:CC$500)))</f>
        <v/>
      </c>
      <c r="FD27" s="122">
        <f>IF(OR(FD$4="",$B27=""),0,SUMIF('DADOS BRUTOS'!$A$3:$A$500,$B27,'DADOS BRUTOS'!CD$3:CD$500)+IF($C27="",0,SUMIF('DADOS BRUTOS'!$A$3:$A$500,$C27,'DADOS BRUTOS'!CD$3:CD$500)))</f>
        <v/>
      </c>
      <c r="FE27" s="122">
        <f>IF(OR(FE$4="",$B27=""),0,SUMIF('DADOS BRUTOS'!$A$3:$A$500,$B27,'DADOS BRUTOS'!CE$3:CE$500)+IF($C27="",0,SUMIF('DADOS BRUTOS'!$A$3:$A$500,$C27,'DADOS BRUTOS'!CE$3:CE$500)))</f>
        <v/>
      </c>
      <c r="FF27" s="122">
        <f>IF(OR(FF$4="",$B27=""),0,SUMIF('DADOS BRUTOS'!$A$3:$A$500,$B27,'DADOS BRUTOS'!CF$3:CF$500)+IF($C27="",0,SUMIF('DADOS BRUTOS'!$A$3:$A$500,$C27,'DADOS BRUTOS'!CF$3:CF$500)))</f>
        <v/>
      </c>
      <c r="FG27" s="122">
        <f>IF(OR(FG$4="",$B27=""),0,SUMIF('DADOS BRUTOS'!$A$3:$A$500,$B27,'DADOS BRUTOS'!CG$3:CG$500)+IF($C27="",0,SUMIF('DADOS BRUTOS'!$A$3:$A$500,$C27,'DADOS BRUTOS'!CG$3:CG$500)))</f>
        <v/>
      </c>
      <c r="FH27" s="122">
        <f>IF(OR(FH$4="",$B27=""),0,SUMIF('DADOS BRUTOS'!$A$3:$A$500,$B27,'DADOS BRUTOS'!CH$3:CH$500)+IF($C27="",0,SUMIF('DADOS BRUTOS'!$A$3:$A$500,$C27,'DADOS BRUTOS'!CH$3:CH$500)))</f>
        <v/>
      </c>
      <c r="FI27" s="122">
        <f>IF(OR(FI$4="",$B27=""),0,SUMIF('DADOS BRUTOS'!$A$3:$A$500,$B27,'DADOS BRUTOS'!CI$3:CI$500)+IF($C27="",0,SUMIF('DADOS BRUTOS'!$A$3:$A$500,$C27,'DADOS BRUTOS'!CI$3:CI$500)))</f>
        <v/>
      </c>
      <c r="FJ27" s="122">
        <f>IF(OR(FJ$4="",$B27=""),0,SUMIF('DADOS BRUTOS'!$A$3:$A$500,$B27,'DADOS BRUTOS'!CJ$3:CJ$500)+IF($C27="",0,SUMIF('DADOS BRUTOS'!$A$3:$A$500,$C27,'DADOS BRUTOS'!CJ$3:CJ$500)))</f>
        <v/>
      </c>
      <c r="FK27" s="122">
        <f>IF(OR(FK$4="",$B27=""),0,SUMIF('DADOS BRUTOS'!$A$3:$A$500,$B27,'DADOS BRUTOS'!CK$3:CK$500)+IF($C27="",0,SUMIF('DADOS BRUTOS'!$A$3:$A$500,$C27,'DADOS BRUTOS'!CK$3:CK$500)))</f>
        <v/>
      </c>
      <c r="FL27" s="122">
        <f>IF(OR(FL$4="",$B27=""),0,SUMIF('DADOS BRUTOS'!$A$3:$A$500,$B27,'DADOS BRUTOS'!CL$3:CL$500)+IF($C27="",0,SUMIF('DADOS BRUTOS'!$A$3:$A$500,$C27,'DADOS BRUTOS'!CL$3:CL$500)))</f>
        <v/>
      </c>
      <c r="FM27" s="122">
        <f>IF(OR(FM$4="",$B27=""),0,SUMIF('DADOS BRUTOS'!$A$3:$A$500,$B27,'DADOS BRUTOS'!CM$3:CM$500)+IF($C27="",0,SUMIF('DADOS BRUTOS'!$A$3:$A$500,$C27,'DADOS BRUTOS'!CM$3:CM$500)))</f>
        <v/>
      </c>
      <c r="FN27" s="122">
        <f>IF(OR(FN$4="",$B27=""),0,SUMIF('DADOS BRUTOS'!$A$3:$A$500,$B27,'DADOS BRUTOS'!CN$3:CN$500)+IF($C27="",0,SUMIF('DADOS BRUTOS'!$A$3:$A$500,$C27,'DADOS BRUTOS'!CN$3:CN$500)))</f>
        <v/>
      </c>
      <c r="FO27" s="122">
        <f>IF(OR(FO$4="",$B27=""),0,SUMIF('DADOS BRUTOS'!$A$3:$A$500,$B27,'DADOS BRUTOS'!CO$3:CO$500)+IF($C27="",0,SUMIF('DADOS BRUTOS'!$A$3:$A$500,$C27,'DADOS BRUTOS'!CO$3:CO$500)))</f>
        <v/>
      </c>
      <c r="FP27" s="122">
        <f>IF(OR(FP$4="",$B27=""),0,SUMIF('DADOS BRUTOS'!$A$3:$A$500,$B27,'DADOS BRUTOS'!CP$3:CP$500)+IF($C27="",0,SUMIF('DADOS BRUTOS'!$A$3:$A$500,$C27,'DADOS BRUTOS'!CP$3:CP$500)))</f>
        <v/>
      </c>
      <c r="FQ27" s="122">
        <f>IF(OR(FQ$4="",$B27=""),0,SUMIF('DADOS BRUTOS'!$A$3:$A$500,$B27,'DADOS BRUTOS'!CQ$3:CQ$500)+IF($C27="",0,SUMIF('DADOS BRUTOS'!$A$3:$A$500,$C27,'DADOS BRUTOS'!CQ$3:CQ$500)))</f>
        <v/>
      </c>
      <c r="FR27" s="122">
        <f>IF(OR(FR$4="",$B27=""),0,SUMIF('DADOS BRUTOS'!$A$3:$A$500,$B27,'DADOS BRUTOS'!CR$3:CR$500)+IF($C27="",0,SUMIF('DADOS BRUTOS'!$A$3:$A$500,$C27,'DADOS BRUTOS'!CR$3:CR$500)))</f>
        <v/>
      </c>
      <c r="FS27" s="122">
        <f>IF(OR(FS$4="",$B27=""),0,SUMIF('DADOS BRUTOS'!$A$3:$A$500,$B27,'DADOS BRUTOS'!CS$3:CS$500)+IF($C27="",0,SUMIF('DADOS BRUTOS'!$A$3:$A$500,$C27,'DADOS BRUTOS'!CS$3:CS$500)))</f>
        <v/>
      </c>
      <c r="FT27" s="122">
        <f>IF(OR(FT$4="",$B27=""),0,SUMIF('DADOS BRUTOS'!$A$3:$A$500,$B27,'DADOS BRUTOS'!CT$3:CT$500)+IF($C27="",0,SUMIF('DADOS BRUTOS'!$A$3:$A$500,$C27,'DADOS BRUTOS'!CT$3:CT$500)))</f>
        <v/>
      </c>
      <c r="FU27" s="122">
        <f>IF(OR(FU$4="",$B27=""),0,SUMIF('DADOS BRUTOS'!$A$3:$A$500,$B27,'DADOS BRUTOS'!CU$3:CU$500)+IF($C27="",0,SUMIF('DADOS BRUTOS'!$A$3:$A$500,$C27,'DADOS BRUTOS'!CU$3:CU$500)))</f>
        <v/>
      </c>
      <c r="FV27" s="122">
        <f>IF(OR(FV$4="",$B27=""),0,SUMIF('DADOS BRUTOS'!$A$3:$A$500,$B27,'DADOS BRUTOS'!CV$3:CV$500)+IF($C27="",0,SUMIF('DADOS BRUTOS'!$A$3:$A$500,$C27,'DADOS BRUTOS'!CV$3:CV$500)))</f>
        <v/>
      </c>
      <c r="FW27" s="122">
        <f>IF(OR(FW$4="",$B27=""),0,SUMIF('DADOS BRUTOS'!$A$3:$A$500,$B27,'DADOS BRUTOS'!CW$3:CW$500)+IF($C27="",0,SUMIF('DADOS BRUTOS'!$A$3:$A$500,$C27,'DADOS BRUTOS'!CW$3:CW$500)))</f>
        <v/>
      </c>
      <c r="FX27" s="122">
        <f>IF(OR(FX$4="",$B27=""),0,SUMIF('DADOS BRUTOS'!$A$3:$A$500,$B27,'DADOS BRUTOS'!CX$3:CX$500)+IF($C27="",0,SUMIF('DADOS BRUTOS'!$A$3:$A$500,$C27,'DADOS BRUTOS'!CX$3:CX$500)))</f>
        <v/>
      </c>
      <c r="FY27" s="122">
        <f>IF(OR(FY$4="",$B27=""),0,SUMIF('DADOS BRUTOS'!$A$3:$A$500,$B27,'DADOS BRUTOS'!CY$3:CY$500)+IF($C27="",0,SUMIF('DADOS BRUTOS'!$A$3:$A$500,$C27,'DADOS BRUTOS'!CY$3:CY$500)))</f>
        <v/>
      </c>
      <c r="FZ27" s="122">
        <f>IF(OR(FZ$4="",$B27=""),0,SUMIF('DADOS BRUTOS'!$A$3:$A$500,$B27,'DADOS BRUTOS'!CZ$3:CZ$500)+IF($C27="",0,SUMIF('DADOS BRUTOS'!$A$3:$A$500,$C27,'DADOS BRUTOS'!CZ$3:CZ$500)))</f>
        <v/>
      </c>
      <c r="GA27" s="122">
        <f>IF(OR(GA$4="",$B27=""),0,SUMIF('DADOS BRUTOS'!$A$3:$A$500,$B27,'DADOS BRUTOS'!DA$3:DA$500)+IF($C27="",0,SUMIF('DADOS BRUTOS'!$A$3:$A$500,$C27,'DADOS BRUTOS'!DA$3:DA$500)))</f>
        <v/>
      </c>
      <c r="GB27" s="122">
        <f>IF(OR(GB$4="",$B27=""),0,SUMIF('DADOS BRUTOS'!$A$3:$A$500,$B27,'DADOS BRUTOS'!DB$3:DB$500)+IF($C27="",0,SUMIF('DADOS BRUTOS'!$A$3:$A$500,$C27,'DADOS BRUTOS'!DB$3:DB$500)))</f>
        <v/>
      </c>
      <c r="GC27" s="122">
        <f>IF(OR(GC$4="",$B27=""),0,SUMIF('DADOS BRUTOS'!$A$3:$A$500,$B27,'DADOS BRUTOS'!DC$3:DC$500)+IF($C27="",0,SUMIF('DADOS BRUTOS'!$A$3:$A$500,$C27,'DADOS BRUTOS'!DC$3:DC$500)))</f>
        <v/>
      </c>
      <c r="GD27" s="122">
        <f>IF(OR(GD$4="",$B27=""),0,SUMIF('DADOS BRUTOS'!$A$3:$A$500,$B27,'DADOS BRUTOS'!DD$3:DD$500)+IF($C27="",0,SUMIF('DADOS BRUTOS'!$A$3:$A$500,$C27,'DADOS BRUTOS'!DD$3:DD$500)))</f>
        <v/>
      </c>
      <c r="GE27" s="122">
        <f>IF(OR(GE$4="",$B27=""),0,SUMIF('DADOS BRUTOS'!$A$3:$A$500,$B27,'DADOS BRUTOS'!DE$3:DE$500)+IF($C27="",0,SUMIF('DADOS BRUTOS'!$A$3:$A$500,$C27,'DADOS BRUTOS'!DE$3:DE$500)))</f>
        <v/>
      </c>
      <c r="GF27" s="122">
        <f>IF(OR(GF$4="",$B27=""),0,SUMIF('DADOS BRUTOS'!$A$3:$A$500,$B27,'DADOS BRUTOS'!DF$3:DF$500)+IF($C27="",0,SUMIF('DADOS BRUTOS'!$A$3:$A$500,$C27,'DADOS BRUTOS'!DF$3:DF$500)))</f>
        <v/>
      </c>
      <c r="GG27" s="122">
        <f>IF(OR(GG$4="",$B27=""),0,SUMIF('DADOS BRUTOS'!$A$3:$A$500,$B27,'DADOS BRUTOS'!DG$3:DG$500)+IF($C27="",0,SUMIF('DADOS BRUTOS'!$A$3:$A$500,$C27,'DADOS BRUTOS'!DG$3:DG$500)))</f>
        <v/>
      </c>
      <c r="GH27" s="122">
        <f>IF(OR(GH$4="",$B27=""),0,SUMIF('DADOS BRUTOS'!$A$3:$A$500,$B27,'DADOS BRUTOS'!DH$3:DH$500)+IF($C27="",0,SUMIF('DADOS BRUTOS'!$A$3:$A$500,$C27,'DADOS BRUTOS'!DH$3:DH$500)))</f>
        <v/>
      </c>
      <c r="GI27" s="122">
        <f>IF(OR(GI$4="",$B27=""),0,SUMIF('DADOS BRUTOS'!$A$3:$A$500,$B27,'DADOS BRUTOS'!DI$3:DI$500)+IF($C27="",0,SUMIF('DADOS BRUTOS'!$A$3:$A$500,$C27,'DADOS BRUTOS'!DI$3:DI$500)))</f>
        <v/>
      </c>
      <c r="GJ27" s="122">
        <f>IF(OR(GJ$4="",$B27=""),0,SUMIF('DADOS BRUTOS'!$A$3:$A$500,$B27,'DADOS BRUTOS'!DJ$3:DJ$500)+IF($C27="",0,SUMIF('DADOS BRUTOS'!$A$3:$A$500,$C27,'DADOS BRUTOS'!DJ$3:DJ$500)))</f>
        <v/>
      </c>
      <c r="GK27" s="122">
        <f>IF(OR(GK$4="",$B27=""),0,SUMIF('DADOS BRUTOS'!$A$3:$A$500,$B27,'DADOS BRUTOS'!DK$3:DK$500)+IF($C27="",0,SUMIF('DADOS BRUTOS'!$A$3:$A$500,$C27,'DADOS BRUTOS'!DK$3:DK$500)))</f>
        <v/>
      </c>
      <c r="GL27" s="122">
        <f>IF(OR(GL$4="",$B27=""),0,SUMIF('DADOS BRUTOS'!$A$3:$A$500,$B27,'DADOS BRUTOS'!DL$3:DL$500)+IF($C27="",0,SUMIF('DADOS BRUTOS'!$A$3:$A$500,$C27,'DADOS BRUTOS'!DL$3:DL$500)))</f>
        <v/>
      </c>
      <c r="GM27" s="122">
        <f>IF(OR(GM$4="",$B27=""),0,SUMIF('DADOS BRUTOS'!$A$3:$A$500,$B27,'DADOS BRUTOS'!DM$3:DM$500)+IF($C27="",0,SUMIF('DADOS BRUTOS'!$A$3:$A$500,$C27,'DADOS BRUTOS'!DM$3:DM$500)))</f>
        <v/>
      </c>
      <c r="GN27" s="122">
        <f>IF(OR(GN$4="",$B27=""),0,SUMIF('DADOS BRUTOS'!$A$3:$A$500,$B27,'DADOS BRUTOS'!DN$3:DN$500)+IF($C27="",0,SUMIF('DADOS BRUTOS'!$A$3:$A$500,$C27,'DADOS BRUTOS'!DN$3:DN$500)))</f>
        <v/>
      </c>
      <c r="GO27" s="122">
        <f>IF(OR(GO$4="",$B27=""),0,SUMIF('DADOS BRUTOS'!$A$3:$A$500,$B27,'DADOS BRUTOS'!DO$3:DO$500)+IF($C27="",0,SUMIF('DADOS BRUTOS'!$A$3:$A$500,$C27,'DADOS BRUTOS'!DO$3:DO$500)))</f>
        <v/>
      </c>
      <c r="GP27" s="122">
        <f>IF(OR(GP$4="",$B27=""),0,SUMIF('DADOS BRUTOS'!$A$3:$A$500,$B27,'DADOS BRUTOS'!DP$3:DP$500)+IF($C27="",0,SUMIF('DADOS BRUTOS'!$A$3:$A$500,$C27,'DADOS BRUTOS'!DP$3:DP$500)))</f>
        <v/>
      </c>
      <c r="GQ27" s="122">
        <f>IF(OR(GQ$4="",$B27=""),0,SUMIF('DADOS BRUTOS'!$A$3:$A$500,$B27,'DADOS BRUTOS'!DQ$3:DQ$500)+IF($C27="",0,SUMIF('DADOS BRUTOS'!$A$3:$A$500,$C27,'DADOS BRUTOS'!DQ$3:DQ$500)))</f>
        <v/>
      </c>
      <c r="GR27" s="122">
        <f>IF(OR(GR$4="",$B27=""),0,SUMIF('DADOS BRUTOS'!$A$3:$A$500,$B27,'DADOS BRUTOS'!DR$3:DR$500)+IF($C27="",0,SUMIF('DADOS BRUTOS'!$A$3:$A$500,$C27,'DADOS BRUTOS'!DR$3:DR$500)))</f>
        <v/>
      </c>
      <c r="GS27" s="122">
        <f>IF(OR(GS$4="",$B27=""),0,SUMIF('DADOS BRUTOS'!$A$3:$A$500,$B27,'DADOS BRUTOS'!DS$3:DS$500)+IF($C27="",0,SUMIF('DADOS BRUTOS'!$A$3:$A$500,$C27,'DADOS BRUTOS'!DS$3:DS$500)))</f>
        <v/>
      </c>
      <c r="GT27" s="122">
        <f>IF(OR(GT$4="",$B27=""),0,SUMIF('DADOS BRUTOS'!$A$3:$A$500,$B27,'DADOS BRUTOS'!DT$3:DT$500)+IF($C27="",0,SUMIF('DADOS BRUTOS'!$A$3:$A$500,$C27,'DADOS BRUTOS'!DT$3:DT$500)))</f>
        <v/>
      </c>
      <c r="GU27" s="122">
        <f>IF(OR(GU$4="",$B27=""),0,SUMIF('DADOS BRUTOS'!$A$3:$A$500,$B27,'DADOS BRUTOS'!DU$3:DU$500)+IF($C27="",0,SUMIF('DADOS BRUTOS'!$A$3:$A$500,$C27,'DADOS BRUTOS'!DU$3:DU$500)))</f>
        <v/>
      </c>
      <c r="GV27" s="122">
        <f>IF(OR(GV$4="",$B27=""),0,SUMIF('DADOS BRUTOS'!$A$3:$A$500,$B27,'DADOS BRUTOS'!DV$3:DV$500)+IF($C27="",0,SUMIF('DADOS BRUTOS'!$A$3:$A$500,$C27,'DADOS BRUTOS'!DV$3:DV$500)))</f>
        <v/>
      </c>
      <c r="GW27" s="122">
        <f>IF(OR(GW$4="",$B27=""),0,SUMIF('DADOS BRUTOS'!$A$3:$A$500,$B27,'DADOS BRUTOS'!DW$3:DW$500)+IF($C27="",0,SUMIF('DADOS BRUTOS'!$A$3:$A$500,$C27,'DADOS BRUTOS'!DW$3:DW$500)))</f>
        <v/>
      </c>
      <c r="GX27" s="122">
        <f>IF(OR(GX$4="",$B27=""),0,SUMIF('DADOS BRUTOS'!$A$3:$A$500,$B27,'DADOS BRUTOS'!DX$3:DX$500)+IF($C27="",0,SUMIF('DADOS BRUTOS'!$A$3:$A$500,$C27,'DADOS BRUTOS'!DX$3:DX$500)))</f>
        <v/>
      </c>
      <c r="GY27" s="122">
        <f>IF(OR(GY$4="",$B27=""),0,SUMIF('DADOS BRUTOS'!$A$3:$A$500,$B27,'DADOS BRUTOS'!DY$3:DY$500)+IF($C27="",0,SUMIF('DADOS BRUTOS'!$A$3:$A$500,$C27,'DADOS BRUTOS'!DY$3:DY$500)))</f>
        <v/>
      </c>
      <c r="GZ27" s="122">
        <f>IF(OR(GZ$4="",$B27=""),0,SUMIF('DADOS BRUTOS'!$A$3:$A$500,$B27,'DADOS BRUTOS'!DZ$3:DZ$500)+IF($C27="",0,SUMIF('DADOS BRUTOS'!$A$3:$A$500,$C27,'DADOS BRUTOS'!DZ$3:DZ$500)))</f>
        <v/>
      </c>
      <c r="HA27" s="122">
        <f>IF(OR(HA$4="",$B27=""),0,SUMIF('DADOS BRUTOS'!$A$3:$A$500,$B27,'DADOS BRUTOS'!EA$3:EA$500)+IF($C27="",0,SUMIF('DADOS BRUTOS'!$A$3:$A$500,$C27,'DADOS BRUTOS'!EA$3:EA$500)))</f>
        <v/>
      </c>
      <c r="HB27" s="122">
        <f>IF(OR(HB$4="",$B27=""),0,SUMIF('DADOS BRUTOS'!$A$3:$A$500,$B27,'DADOS BRUTOS'!EB$3:EB$500)+IF($C27="",0,SUMIF('DADOS BRUTOS'!$A$3:$A$500,$C27,'DADOS BRUTOS'!EB$3:EB$500)))</f>
        <v/>
      </c>
      <c r="HC27" s="122">
        <f>IF(OR(HC$4="",$B27=""),0,SUMIF('DADOS BRUTOS'!$A$3:$A$500,$B27,'DADOS BRUTOS'!EC$3:EC$500)+IF($C27="",0,SUMIF('DADOS BRUTOS'!$A$3:$A$500,$C27,'DADOS BRUTOS'!EC$3:EC$500)))</f>
        <v/>
      </c>
      <c r="HD27" s="122">
        <f>IF(OR(HD$4="",$B27=""),0,SUMIF('DADOS BRUTOS'!$A$3:$A$500,$B27,'DADOS BRUTOS'!ED$3:ED$500)+IF($C27="",0,SUMIF('DADOS BRUTOS'!$A$3:$A$500,$C27,'DADOS BRUTOS'!ED$3:ED$500)))</f>
        <v/>
      </c>
      <c r="HE27" s="122">
        <f>IF(OR(HE$4="",$B27=""),0,SUMIF('DADOS BRUTOS'!$A$3:$A$500,$B27,'DADOS BRUTOS'!EE$3:EE$500)+IF($C27="",0,SUMIF('DADOS BRUTOS'!$A$3:$A$500,$C27,'DADOS BRUTOS'!EE$3:EE$500)))</f>
        <v/>
      </c>
      <c r="HF27" s="122">
        <f>IF(OR(HF$4="",$B27=""),0,SUMIF('DADOS BRUTOS'!$A$3:$A$500,$B27,'DADOS BRUTOS'!EF$3:EF$500)+IF($C27="",0,SUMIF('DADOS BRUTOS'!$A$3:$A$500,$C27,'DADOS BRUTOS'!EF$3:EF$500)))</f>
        <v/>
      </c>
      <c r="HG27" s="122">
        <f>IF(OR(HG$4="",$B27=""),0,SUMIF('DADOS BRUTOS'!$A$3:$A$500,$B27,'DADOS BRUTOS'!EG$3:EG$500)+IF($C27="",0,SUMIF('DADOS BRUTOS'!$A$3:$A$500,$C27,'DADOS BRUTOS'!EG$3:EG$500)))</f>
        <v/>
      </c>
      <c r="HH27" s="122">
        <f>IF(OR(HH$4="",$B27=""),0,SUMIF('DADOS BRUTOS'!$A$3:$A$500,$B27,'DADOS BRUTOS'!EH$3:EH$500)+IF($C27="",0,SUMIF('DADOS BRUTOS'!$A$3:$A$500,$C27,'DADOS BRUTOS'!EH$3:EH$500)))</f>
        <v/>
      </c>
      <c r="HI27" s="122">
        <f>IF(OR(HI$4="",$B27=""),0,SUMIF('DADOS BRUTOS'!$A$3:$A$500,$B27,'DADOS BRUTOS'!EI$3:EI$500)+IF($C27="",0,SUMIF('DADOS BRUTOS'!$A$3:$A$500,$C27,'DADOS BRUTOS'!EI$3:EI$500)))</f>
        <v/>
      </c>
      <c r="HJ27" s="122">
        <f>IF(OR(HJ$4="",$B27=""),0,SUMIF('DADOS BRUTOS'!$A$3:$A$500,$B27,'DADOS BRUTOS'!EJ$3:EJ$500)+IF($C27="",0,SUMIF('DADOS BRUTOS'!$A$3:$A$500,$C27,'DADOS BRUTOS'!EJ$3:EJ$500)))</f>
        <v/>
      </c>
      <c r="HK27" s="122">
        <f>IF(OR(HK$4="",$B27=""),0,SUMIF('DADOS BRUTOS'!$A$3:$A$500,$B27,'DADOS BRUTOS'!EK$3:EK$500)+IF($C27="",0,SUMIF('DADOS BRUTOS'!$A$3:$A$500,$C27,'DADOS BRUTOS'!EK$3:EK$500)))</f>
        <v/>
      </c>
      <c r="HL27" s="122">
        <f>IF(OR(HL$4="",$B27=""),0,SUMIF('DADOS BRUTOS'!$A$3:$A$500,$B27,'DADOS BRUTOS'!EL$3:EL$500)+IF($C27="",0,SUMIF('DADOS BRUTOS'!$A$3:$A$500,$C27,'DADOS BRUTOS'!EL$3:EL$500)))</f>
        <v/>
      </c>
      <c r="HM27" s="122">
        <f>IF(OR(HM$4="",$B27=""),0,SUMIF('DADOS BRUTOS'!$A$3:$A$500,$B27,'DADOS BRUTOS'!EM$3:EM$500)+IF($C27="",0,SUMIF('DADOS BRUTOS'!$A$3:$A$500,$C27,'DADOS BRUTOS'!EM$3:EM$500)))</f>
        <v/>
      </c>
      <c r="HN27" s="122">
        <f>IF(OR(HN$4="",$B27=""),0,SUMIF('DADOS BRUTOS'!$A$3:$A$500,$B27,'DADOS BRUTOS'!EN$3:EN$500)+IF($C27="",0,SUMIF('DADOS BRUTOS'!$A$3:$A$500,$C27,'DADOS BRUTOS'!EN$3:EN$500)))</f>
        <v/>
      </c>
      <c r="HO27" s="122">
        <f>IF(OR(HO$4="",$B27=""),0,SUMIF('DADOS BRUTOS'!$A$3:$A$500,$B27,'DADOS BRUTOS'!EO$3:EO$500)+IF($C27="",0,SUMIF('DADOS BRUTOS'!$A$3:$A$500,$C27,'DADOS BRUTOS'!EO$3:EO$500)))</f>
        <v/>
      </c>
      <c r="HP27" s="122">
        <f>IF(OR(HP$4="",$B27=""),0,SUMIF('DADOS BRUTOS'!$A$3:$A$500,$B27,'DADOS BRUTOS'!EP$3:EP$500)+IF($C27="",0,SUMIF('DADOS BRUTOS'!$A$3:$A$500,$C27,'DADOS BRUTOS'!EP$3:EP$500)))</f>
        <v/>
      </c>
      <c r="HQ27" s="122">
        <f>IF(OR(HQ$4="",$B27=""),0,SUMIF('DADOS BRUTOS'!$A$3:$A$500,$B27,'DADOS BRUTOS'!EQ$3:EQ$500)+IF($C27="",0,SUMIF('DADOS BRUTOS'!$A$3:$A$500,$C27,'DADOS BRUTOS'!EQ$3:EQ$500)))</f>
        <v/>
      </c>
      <c r="HR27" s="122">
        <f>IF(OR(HR$4="",$B27=""),0,SUMIF('DADOS BRUTOS'!$A$3:$A$500,$B27,'DADOS BRUTOS'!ER$3:ER$500)+IF($C27="",0,SUMIF('DADOS BRUTOS'!$A$3:$A$500,$C27,'DADOS BRUTOS'!ER$3:ER$500)))</f>
        <v/>
      </c>
      <c r="HS27" s="122">
        <f>IF(OR(HS$4="",$B27=""),0,SUMIF('DADOS BRUTOS'!$A$3:$A$500,$B27,'DADOS BRUTOS'!ES$3:ES$500)+IF($C27="",0,SUMIF('DADOS BRUTOS'!$A$3:$A$500,$C27,'DADOS BRUTOS'!ES$3:ES$500)))</f>
        <v/>
      </c>
      <c r="HT27" s="122">
        <f>IF(OR(HT$4="",$B27=""),0,SUMIF('DADOS BRUTOS'!$A$3:$A$500,$B27,'DADOS BRUTOS'!ET$3:ET$500)+IF($C27="",0,SUMIF('DADOS BRUTOS'!$A$3:$A$500,$C27,'DADOS BRUTOS'!ET$3:ET$500)))</f>
        <v/>
      </c>
      <c r="HU27" s="122">
        <f>IF(OR(HU$4="",$B27=""),0,SUMIF('DADOS BRUTOS'!$A$3:$A$500,$B27,'DADOS BRUTOS'!EU$3:EU$500)+IF($C27="",0,SUMIF('DADOS BRUTOS'!$A$3:$A$500,$C27,'DADOS BRUTOS'!EU$3:EU$500)))</f>
        <v/>
      </c>
      <c r="HV27" s="122">
        <f>IF(OR(HV$4="",$B27=""),0,SUMIF('DADOS BRUTOS'!$A$3:$A$500,$B27,'DADOS BRUTOS'!EV$3:EV$500)+IF($C27="",0,SUMIF('DADOS BRUTOS'!$A$3:$A$500,$C27,'DADOS BRUTOS'!EV$3:EV$500)))</f>
        <v/>
      </c>
      <c r="HW27" s="122">
        <f>IF(OR(HW$4="",$B27=""),0,SUMIF('DADOS BRUTOS'!$A$3:$A$500,$B27,'DADOS BRUTOS'!EW$3:EW$500)+IF($C27="",0,SUMIF('DADOS BRUTOS'!$A$3:$A$500,$C27,'DADOS BRUTOS'!EW$3:EW$500)))</f>
        <v/>
      </c>
      <c r="HX27" s="122">
        <f>IF(OR(HX$4="",$B27=""),0,SUMIF('DADOS BRUTOS'!$A$3:$A$500,$B27,'DADOS BRUTOS'!EX$3:EX$500)+IF($C27="",0,SUMIF('DADOS BRUTOS'!$A$3:$A$500,$C27,'DADOS BRUTOS'!EX$3:EX$500)))</f>
        <v/>
      </c>
      <c r="HY27" s="122">
        <f>IF(OR(HY$4="",$B27=""),0,SUMIF('DADOS BRUTOS'!$A$3:$A$500,$B27,'DADOS BRUTOS'!EY$3:EY$500)+IF($C27="",0,SUMIF('DADOS BRUTOS'!$A$3:$A$500,$C27,'DADOS BRUTOS'!EY$3:EY$500)))</f>
        <v/>
      </c>
      <c r="HZ27" s="122">
        <f>IF(OR(HZ$4="",$B27=""),0,SUMIF('DADOS BRUTOS'!$A$3:$A$500,$B27,'DADOS BRUTOS'!EZ$3:EZ$500)+IF($C27="",0,SUMIF('DADOS BRUTOS'!$A$3:$A$500,$C27,'DADOS BRUTOS'!EZ$3:EZ$500)))</f>
        <v/>
      </c>
      <c r="IA27" s="122">
        <f>IF(OR(IA$4="",$B27=""),0,SUMIF('DADOS BRUTOS'!$A$3:$A$500,$B27,'DADOS BRUTOS'!FA$3:FA$500)+IF($C27="",0,SUMIF('DADOS BRUTOS'!$A$3:$A$500,$C27,'DADOS BRUTOS'!FA$3:FA$500)))</f>
        <v/>
      </c>
      <c r="IB27" s="122">
        <f>IF(OR(IB$4="",$B27=""),0,SUMIF('DADOS BRUTOS'!$A$3:$A$500,$B27,'DADOS BRUTOS'!FB$3:FB$500)+IF($C27="",0,SUMIF('DADOS BRUTOS'!$A$3:$A$500,$C27,'DADOS BRUTOS'!FB$3:FB$500)))</f>
        <v/>
      </c>
      <c r="IC27" s="122">
        <f>IF(OR(IC$4="",$B27=""),0,SUMIF('DADOS BRUTOS'!$A$3:$A$500,$B27,'DADOS BRUTOS'!FC$3:FC$500)+IF($C27="",0,SUMIF('DADOS BRUTOS'!$A$3:$A$500,$C27,'DADOS BRUTOS'!FC$3:FC$500)))</f>
        <v/>
      </c>
      <c r="ID27" s="122">
        <f>IF(OR(ID$4="",$B27=""),0,SUMIF('DADOS BRUTOS'!$A$3:$A$500,$B27,'DADOS BRUTOS'!FD$3:FD$500)+IF($C27="",0,SUMIF('DADOS BRUTOS'!$A$3:$A$500,$C27,'DADOS BRUTOS'!FD$3:FD$500)))</f>
        <v/>
      </c>
      <c r="IE27" s="122">
        <f>IF(OR(IE$4="",$B27=""),0,SUMIF('DADOS BRUTOS'!$A$3:$A$500,$B27,'DADOS BRUTOS'!FE$3:FE$500)+IF($C27="",0,SUMIF('DADOS BRUTOS'!$A$3:$A$500,$C27,'DADOS BRUTOS'!FE$3:FE$500)))</f>
        <v/>
      </c>
      <c r="IF27" s="122">
        <f>IF(OR(IF$4="",$B27=""),0,SUMIF('DADOS BRUTOS'!$A$3:$A$500,$B27,'DADOS BRUTOS'!FF$3:FF$500)+IF($C27="",0,SUMIF('DADOS BRUTOS'!$A$3:$A$500,$C27,'DADOS BRUTOS'!FF$3:FF$500)))</f>
        <v/>
      </c>
      <c r="IG27" s="122">
        <f>IF(OR(IG$4="",$B27=""),0,SUMIF('DADOS BRUTOS'!$A$3:$A$500,$B27,'DADOS BRUTOS'!FG$3:FG$500)+IF($C27="",0,SUMIF('DADOS BRUTOS'!$A$3:$A$500,$C27,'DADOS BRUTOS'!FG$3:FG$500)))</f>
        <v/>
      </c>
      <c r="IH27" s="122">
        <f>IF(OR(IH$4="",$B27=""),0,SUMIF('DADOS BRUTOS'!$A$3:$A$500,$B27,'DADOS BRUTOS'!FH$3:FH$500)+IF($C27="",0,SUMIF('DADOS BRUTOS'!$A$3:$A$500,$C27,'DADOS BRUTOS'!FH$3:FH$500)))</f>
        <v/>
      </c>
      <c r="II27" s="122">
        <f>IF(OR(II$4="",$B27=""),0,SUMIF('DADOS BRUTOS'!$A$3:$A$500,$B27,'DADOS BRUTOS'!FI$3:FI$500)+IF($C27="",0,SUMIF('DADOS BRUTOS'!$A$3:$A$500,$C27,'DADOS BRUTOS'!FI$3:FI$500)))</f>
        <v/>
      </c>
      <c r="IJ27" s="122">
        <f>IF(OR(IJ$4="",$B27=""),0,SUMIF('DADOS BRUTOS'!$A$3:$A$500,$B27,'DADOS BRUTOS'!FJ$3:FJ$500)+IF($C27="",0,SUMIF('DADOS BRUTOS'!$A$3:$A$500,$C27,'DADOS BRUTOS'!FJ$3:FJ$500)))</f>
        <v/>
      </c>
      <c r="IK27" s="122">
        <f>IF(OR(IK$4="",$B27=""),0,SUMIF('DADOS BRUTOS'!$A$3:$A$500,$B27,'DADOS BRUTOS'!FK$3:FK$500)+IF($C27="",0,SUMIF('DADOS BRUTOS'!$A$3:$A$500,$C27,'DADOS BRUTOS'!FK$3:FK$500)))</f>
        <v/>
      </c>
      <c r="IL27" s="122">
        <f>IF(OR(IL$4="",$B27=""),0,SUMIF('DADOS BRUTOS'!$A$3:$A$500,$B27,'DADOS BRUTOS'!FL$3:FL$500)+IF($C27="",0,SUMIF('DADOS BRUTOS'!$A$3:$A$500,$C27,'DADOS BRUTOS'!FL$3:FL$500)))</f>
        <v/>
      </c>
      <c r="IM27" s="122">
        <f>IF(OR(IM$4="",$B27=""),0,SUMIF('DADOS BRUTOS'!$A$3:$A$500,$B27,'DADOS BRUTOS'!FM$3:FM$500)+IF($C27="",0,SUMIF('DADOS BRUTOS'!$A$3:$A$500,$C27,'DADOS BRUTOS'!FM$3:FM$500)))</f>
        <v/>
      </c>
      <c r="IN27" s="122">
        <f>IF(OR(IN$4="",$B27=""),0,SUMIF('DADOS BRUTOS'!$A$3:$A$500,$B27,'DADOS BRUTOS'!FN$3:FN$500)+IF($C27="",0,SUMIF('DADOS BRUTOS'!$A$3:$A$500,$C27,'DADOS BRUTOS'!FN$3:FN$500)))</f>
        <v/>
      </c>
      <c r="IO27" s="122">
        <f>IF(OR(IO$4="",$B27=""),0,SUMIF('DADOS BRUTOS'!$A$3:$A$500,$B27,'DADOS BRUTOS'!FO$3:FO$500)+IF($C27="",0,SUMIF('DADOS BRUTOS'!$A$3:$A$500,$C27,'DADOS BRUTOS'!FO$3:FO$500)))</f>
        <v/>
      </c>
      <c r="IP27" s="122">
        <f>IF(OR(IP$4="",$B27=""),0,SUMIF('DADOS BRUTOS'!$A$3:$A$500,$B27,'DADOS BRUTOS'!FP$3:FP$500)+IF($C27="",0,SUMIF('DADOS BRUTOS'!$A$3:$A$500,$C27,'DADOS BRUTOS'!FP$3:FP$500)))</f>
        <v/>
      </c>
      <c r="IQ27" s="122">
        <f>IF(OR(IQ$4="",$B27=""),0,SUMIF('DADOS BRUTOS'!$A$3:$A$500,$B27,'DADOS BRUTOS'!FQ$3:FQ$500)+IF($C27="",0,SUMIF('DADOS BRUTOS'!$A$3:$A$500,$C27,'DADOS BRUTOS'!FQ$3:FQ$500)))</f>
        <v/>
      </c>
      <c r="IR27" s="122">
        <f>IF(OR(IR$4="",$B27=""),0,SUMIF('DADOS BRUTOS'!$A$3:$A$500,$B27,'DADOS BRUTOS'!FR$3:FR$500)+IF($C27="",0,SUMIF('DADOS BRUTOS'!$A$3:$A$500,$C27,'DADOS BRUTOS'!FR$3:FR$500)))</f>
        <v/>
      </c>
      <c r="IS27" s="122">
        <f>IF(OR(IS$4="",$B27=""),0,SUMIF('DADOS BRUTOS'!$A$3:$A$500,$B27,'DADOS BRUTOS'!FS$3:FS$500)+IF($C27="",0,SUMIF('DADOS BRUTOS'!$A$3:$A$500,$C27,'DADOS BRUTOS'!FS$3:FS$500)))</f>
        <v/>
      </c>
      <c r="IT27" s="122">
        <f>IF(OR(IT$4="",$B27=""),0,SUMIF('DADOS BRUTOS'!$A$3:$A$500,$B27,'DADOS BRUTOS'!FT$3:FT$500)+IF($C27="",0,SUMIF('DADOS BRUTOS'!$A$3:$A$500,$C27,'DADOS BRUTOS'!FT$3:FT$500)))</f>
        <v/>
      </c>
      <c r="IU27" s="122">
        <f>IF(OR(IU$4="",$B27=""),0,SUMIF('DADOS BRUTOS'!$A$3:$A$500,$B27,'DADOS BRUTOS'!FU$3:FU$500)+IF($C27="",0,SUMIF('DADOS BRUTOS'!$A$3:$A$500,$C27,'DADOS BRUTOS'!FU$3:FU$500)))</f>
        <v/>
      </c>
      <c r="IV27" s="122">
        <f>IF(OR(IV$4="",$B27=""),0,SUMIF('DADOS BRUTOS'!$A$3:$A$500,$B27,'DADOS BRUTOS'!FV$3:FV$500)+IF($C27="",0,SUMIF('DADOS BRUTOS'!$A$3:$A$500,$C27,'DADOS BRUTOS'!FV$3:FV$500)))</f>
        <v/>
      </c>
      <c r="IW27" s="122">
        <f>IF(OR(IW$4="",$B27=""),0,SUMIF('DADOS BRUTOS'!$A$3:$A$500,$B27,'DADOS BRUTOS'!FW$3:FW$500)+IF($C27="",0,SUMIF('DADOS BRUTOS'!$A$3:$A$500,$C27,'DADOS BRUTOS'!FW$3:FW$500)))</f>
        <v/>
      </c>
      <c r="IX27" s="122">
        <f>IF(OR(IX$4="",$B27=""),0,SUMIF('DADOS BRUTOS'!$A$3:$A$500,$B27,'DADOS BRUTOS'!FX$3:FX$500)+IF($C27="",0,SUMIF('DADOS BRUTOS'!$A$3:$A$500,$C27,'DADOS BRUTOS'!FX$3:FX$500)))</f>
        <v/>
      </c>
      <c r="IY27" s="122">
        <f>IF(OR(IY$4="",$B27=""),0,SUMIF('DADOS BRUTOS'!$A$3:$A$500,$B27,'DADOS BRUTOS'!FY$3:FY$500)+IF($C27="",0,SUMIF('DADOS BRUTOS'!$A$3:$A$500,$C27,'DADOS BRUTOS'!FY$3:FY$500)))</f>
        <v/>
      </c>
      <c r="IZ27" s="122">
        <f>IF(OR(IZ$4="",$B27=""),0,SUMIF('DADOS BRUTOS'!$A$3:$A$500,$B27,'DADOS BRUTOS'!FZ$3:FZ$500)+IF($C27="",0,SUMIF('DADOS BRUTOS'!$A$3:$A$500,$C27,'DADOS BRUTOS'!FZ$3:FZ$500)))</f>
        <v/>
      </c>
      <c r="JA27" s="122">
        <f>IF(OR(JA$4="",$B27=""),0,SUMIF('DADOS BRUTOS'!$A$3:$A$500,$B27,'DADOS BRUTOS'!GA$3:GA$500)+IF($C27="",0,SUMIF('DADOS BRUTOS'!$A$3:$A$500,$C27,'DADOS BRUTOS'!GA$3:GA$500)))</f>
        <v/>
      </c>
      <c r="JB27" s="122">
        <f>IF(OR(JB$4="",$B27=""),0,SUMIF('DADOS BRUTOS'!$A$3:$A$500,$B27,'DADOS BRUTOS'!GB$3:GB$500)+IF($C27="",0,SUMIF('DADOS BRUTOS'!$A$3:$A$500,$C27,'DADOS BRUTOS'!GB$3:GB$500)))</f>
        <v/>
      </c>
      <c r="JC27" s="122">
        <f>IF(OR(JC$4="",$B27=""),0,SUMIF('DADOS BRUTOS'!$A$3:$A$500,$B27,'DADOS BRUTOS'!GC$3:GC$500)+IF($C27="",0,SUMIF('DADOS BRUTOS'!$A$3:$A$500,$C27,'DADOS BRUTOS'!GC$3:GC$500)))</f>
        <v/>
      </c>
      <c r="JD27" s="122">
        <f>IF(OR(JD$4="",$B27=""),0,SUMIF('DADOS BRUTOS'!$A$3:$A$500,$B27,'DADOS BRUTOS'!GD$3:GD$500)+IF($C27="",0,SUMIF('DADOS BRUTOS'!$A$3:$A$500,$C27,'DADOS BRUTOS'!GD$3:GD$500)))</f>
        <v/>
      </c>
      <c r="JE27" s="122">
        <f>IF(OR(JE$4="",$B27=""),0,SUMIF('DADOS BRUTOS'!$A$3:$A$500,$B27,'DADOS BRUTOS'!GE$3:GE$500)+IF($C27="",0,SUMIF('DADOS BRUTOS'!$A$3:$A$500,$C27,'DADOS BRUTOS'!GE$3:GE$500)))</f>
        <v/>
      </c>
      <c r="JF27" s="122">
        <f>IF(OR(JF$4="",$B27=""),0,SUMIF('DADOS BRUTOS'!$A$3:$A$500,$B27,'DADOS BRUTOS'!GF$3:GF$500)+IF($C27="",0,SUMIF('DADOS BRUTOS'!$A$3:$A$500,$C27,'DADOS BRUTOS'!GF$3:GF$500)))</f>
        <v/>
      </c>
      <c r="JG27" s="122">
        <f>IF(OR(JG$4="",$B27=""),0,SUMIF('DADOS BRUTOS'!$A$3:$A$500,$B27,'DADOS BRUTOS'!GG$3:GG$500)+IF($C27="",0,SUMIF('DADOS BRUTOS'!$A$3:$A$500,$C27,'DADOS BRUTOS'!GG$3:GG$500)))</f>
        <v/>
      </c>
      <c r="JH27" s="122">
        <f>IF(OR(JH$4="",$B27=""),0,SUMIF('DADOS BRUTOS'!$A$3:$A$500,$B27,'DADOS BRUTOS'!GH$3:GH$500)+IF($C27="",0,SUMIF('DADOS BRUTOS'!$A$3:$A$500,$C27,'DADOS BRUTOS'!GH$3:GH$500)))</f>
        <v/>
      </c>
      <c r="JI27" s="122">
        <f>IF(OR(JI$4="",$B27=""),0,SUMIF('DADOS BRUTOS'!$A$3:$A$500,$B27,'DADOS BRUTOS'!GI$3:GI$500)+IF($C27="",0,SUMIF('DADOS BRUTOS'!$A$3:$A$500,$C27,'DADOS BRUTOS'!GI$3:GI$500)))</f>
        <v/>
      </c>
      <c r="JJ27" s="122">
        <f>IF(OR(JJ$4="",$B27=""),0,SUMIF('DADOS BRUTOS'!$A$3:$A$500,$B27,'DADOS BRUTOS'!GJ$3:GJ$500)+IF($C27="",0,SUMIF('DADOS BRUTOS'!$A$3:$A$500,$C27,'DADOS BRUTOS'!GJ$3:GJ$500)))</f>
        <v/>
      </c>
      <c r="JK27" s="122">
        <f>IF(OR(JK$4="",$B27=""),0,SUMIF('DADOS BRUTOS'!$A$3:$A$500,$B27,'DADOS BRUTOS'!GK$3:GK$500)+IF($C27="",0,SUMIF('DADOS BRUTOS'!$A$3:$A$500,$C27,'DADOS BRUTOS'!GK$3:GK$500)))</f>
        <v/>
      </c>
      <c r="JL27" s="122">
        <f>IF(OR(JL$4="",$B27=""),0,SUMIF('DADOS BRUTOS'!$A$3:$A$500,$B27,'DADOS BRUTOS'!GL$3:GL$500)+IF($C27="",0,SUMIF('DADOS BRUTOS'!$A$3:$A$500,$C27,'DADOS BRUTOS'!GL$3:GL$500)))</f>
        <v/>
      </c>
      <c r="JM27" s="122">
        <f>IF(OR(JM$4="",$B27=""),0,SUMIF('DADOS BRUTOS'!$A$3:$A$500,$B27,'DADOS BRUTOS'!GM$3:GM$500)+IF($C27="",0,SUMIF('DADOS BRUTOS'!$A$3:$A$500,$C27,'DADOS BRUTOS'!GM$3:GM$500)))</f>
        <v/>
      </c>
      <c r="JN27" s="122">
        <f>IF(OR(JN$4="",$B27=""),0,SUMIF('DADOS BRUTOS'!$A$3:$A$500,$B27,'DADOS BRUTOS'!GN$3:GN$500)+IF($C27="",0,SUMIF('DADOS BRUTOS'!$A$3:$A$500,$C27,'DADOS BRUTOS'!GN$3:GN$500)))</f>
        <v/>
      </c>
      <c r="JO27" s="122">
        <f>IF(OR(JO$4="",$B27=""),0,SUMIF('DADOS BRUTOS'!$A$3:$A$500,$B27,'DADOS BRUTOS'!GO$3:GO$500)+IF($C27="",0,SUMIF('DADOS BRUTOS'!$A$3:$A$500,$C27,'DADOS BRUTOS'!GO$3:GO$500)))</f>
        <v/>
      </c>
      <c r="JP27" s="122">
        <f>IF(OR(JP$4="",$B27=""),0,SUMIF('DADOS BRUTOS'!$A$3:$A$500,$B27,'DADOS BRUTOS'!GP$3:GP$500)+IF($C27="",0,SUMIF('DADOS BRUTOS'!$A$3:$A$500,$C27,'DADOS BRUTOS'!GP$3:GP$500)))</f>
        <v/>
      </c>
      <c r="JQ27" s="122">
        <f>IF(OR(JQ$4="",$B27=""),0,SUMIF('DADOS BRUTOS'!$A$3:$A$500,$B27,'DADOS BRUTOS'!GQ$3:GQ$500)+IF($C27="",0,SUMIF('DADOS BRUTOS'!$A$3:$A$500,$C27,'DADOS BRUTOS'!GQ$3:GQ$500)))</f>
        <v/>
      </c>
      <c r="JR27" s="122">
        <f>IF(OR(JR$4="",$B27=""),0,SUMIF('DADOS BRUTOS'!$A$3:$A$500,$B27,'DADOS BRUTOS'!GR$3:GR$500)+IF($C27="",0,SUMIF('DADOS BRUTOS'!$A$3:$A$500,$C27,'DADOS BRUTOS'!GR$3:GR$500)))</f>
        <v/>
      </c>
      <c r="JS27" s="122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2">
        <f>IF(OR(CB$4="",$B28=""),0,SUMIF('DADOS BRUTOS'!$A$3:$A$500,$B28,'DADOS BRUTOS'!B$3:B$500)+IF($C28="",0,SUMIF('DADOS BRUTOS'!$A$3:$A$500,$C28,'DADOS BRUTOS'!B$3:B$500)))</f>
        <v/>
      </c>
      <c r="CC28" s="122">
        <f>IF(OR(CC$4="",$B28=""),0,SUMIF('DADOS BRUTOS'!$A$3:$A$500,$B28,'DADOS BRUTOS'!C$3:C$500)+IF($C28="",0,SUMIF('DADOS BRUTOS'!$A$3:$A$500,$C28,'DADOS BRUTOS'!C$3:C$500)))</f>
        <v/>
      </c>
      <c r="CD28" s="122">
        <f>IF(OR(CD$4="",$B28=""),0,SUMIF('DADOS BRUTOS'!$A$3:$A$500,$B28,'DADOS BRUTOS'!D$3:D$500)+IF($C28="",0,SUMIF('DADOS BRUTOS'!$A$3:$A$500,$C28,'DADOS BRUTOS'!D$3:D$500)))</f>
        <v/>
      </c>
      <c r="CE28" s="122">
        <f>IF(OR(CE$4="",$B28=""),0,SUMIF('DADOS BRUTOS'!$A$3:$A$500,$B28,'DADOS BRUTOS'!E$3:E$500)+IF($C28="",0,SUMIF('DADOS BRUTOS'!$A$3:$A$500,$C28,'DADOS BRUTOS'!E$3:E$500)))</f>
        <v/>
      </c>
      <c r="CF28" s="122">
        <f>IF(OR(CF$4="",$B28=""),0,SUMIF('DADOS BRUTOS'!$A$3:$A$500,$B28,'DADOS BRUTOS'!F$3:F$500)+IF($C28="",0,SUMIF('DADOS BRUTOS'!$A$3:$A$500,$C28,'DADOS BRUTOS'!F$3:F$500)))</f>
        <v/>
      </c>
      <c r="CG28" s="122">
        <f>IF(OR(CG$4="",$B28=""),0,SUMIF('DADOS BRUTOS'!$A$3:$A$500,$B28,'DADOS BRUTOS'!G$3:G$500)+IF($C28="",0,SUMIF('DADOS BRUTOS'!$A$3:$A$500,$C28,'DADOS BRUTOS'!G$3:G$500)))</f>
        <v/>
      </c>
      <c r="CH28" s="122">
        <f>IF(OR(CH$4="",$B28=""),0,SUMIF('DADOS BRUTOS'!$A$3:$A$500,$B28,'DADOS BRUTOS'!H$3:H$500)+IF($C28="",0,SUMIF('DADOS BRUTOS'!$A$3:$A$500,$C28,'DADOS BRUTOS'!H$3:H$500)))</f>
        <v/>
      </c>
      <c r="CI28" s="122">
        <f>IF(OR(CI$4="",$B28=""),0,SUMIF('DADOS BRUTOS'!$A$3:$A$500,$B28,'DADOS BRUTOS'!I$3:I$500)+IF($C28="",0,SUMIF('DADOS BRUTOS'!$A$3:$A$500,$C28,'DADOS BRUTOS'!I$3:I$500)))</f>
        <v/>
      </c>
      <c r="CJ28" s="122">
        <f>IF(OR(CJ$4="",$B28=""),0,SUMIF('DADOS BRUTOS'!$A$3:$A$500,$B28,'DADOS BRUTOS'!J$3:J$500)+IF($C28="",0,SUMIF('DADOS BRUTOS'!$A$3:$A$500,$C28,'DADOS BRUTOS'!J$3:J$500)))</f>
        <v/>
      </c>
      <c r="CK28" s="122">
        <f>IF(OR(CK$4="",$B28=""),0,SUMIF('DADOS BRUTOS'!$A$3:$A$500,$B28,'DADOS BRUTOS'!K$3:K$500)+IF($C28="",0,SUMIF('DADOS BRUTOS'!$A$3:$A$500,$C28,'DADOS BRUTOS'!K$3:K$500)))</f>
        <v/>
      </c>
      <c r="CL28" s="122">
        <f>IF(OR(CL$4="",$B28=""),0,SUMIF('DADOS BRUTOS'!$A$3:$A$500,$B28,'DADOS BRUTOS'!L$3:L$500)+IF($C28="",0,SUMIF('DADOS BRUTOS'!$A$3:$A$500,$C28,'DADOS BRUTOS'!L$3:L$500)))</f>
        <v/>
      </c>
      <c r="CM28" s="122">
        <f>IF(OR(CM$4="",$B28=""),0,SUMIF('DADOS BRUTOS'!$A$3:$A$500,$B28,'DADOS BRUTOS'!M$3:M$500)+IF($C28="",0,SUMIF('DADOS BRUTOS'!$A$3:$A$500,$C28,'DADOS BRUTOS'!M$3:M$500)))</f>
        <v/>
      </c>
      <c r="CN28" s="122">
        <f>IF(OR(CN$4="",$B28=""),0,SUMIF('DADOS BRUTOS'!$A$3:$A$500,$B28,'DADOS BRUTOS'!N$3:N$500)+IF($C28="",0,SUMIF('DADOS BRUTOS'!$A$3:$A$500,$C28,'DADOS BRUTOS'!N$3:N$500)))</f>
        <v/>
      </c>
      <c r="CO28" s="122">
        <f>IF(OR(CO$4="",$B28=""),0,SUMIF('DADOS BRUTOS'!$A$3:$A$500,$B28,'DADOS BRUTOS'!O$3:O$500)+IF($C28="",0,SUMIF('DADOS BRUTOS'!$A$3:$A$500,$C28,'DADOS BRUTOS'!O$3:O$500)))</f>
        <v/>
      </c>
      <c r="CP28" s="122">
        <f>IF(OR(CP$4="",$B28=""),0,SUMIF('DADOS BRUTOS'!$A$3:$A$500,$B28,'DADOS BRUTOS'!P$3:P$500)+IF($C28="",0,SUMIF('DADOS BRUTOS'!$A$3:$A$500,$C28,'DADOS BRUTOS'!P$3:P$500)))</f>
        <v/>
      </c>
      <c r="CQ28" s="122">
        <f>IF(OR(CQ$4="",$B28=""),0,SUMIF('DADOS BRUTOS'!$A$3:$A$500,$B28,'DADOS BRUTOS'!Q$3:Q$500)+IF($C28="",0,SUMIF('DADOS BRUTOS'!$A$3:$A$500,$C28,'DADOS BRUTOS'!Q$3:Q$500)))</f>
        <v/>
      </c>
      <c r="CR28" s="122">
        <f>IF(OR(CR$4="",$B28=""),0,SUMIF('DADOS BRUTOS'!$A$3:$A$500,$B28,'DADOS BRUTOS'!R$3:R$500)+IF($C28="",0,SUMIF('DADOS BRUTOS'!$A$3:$A$500,$C28,'DADOS BRUTOS'!R$3:R$500)))</f>
        <v/>
      </c>
      <c r="CS28" s="122">
        <f>IF(OR(CS$4="",$B28=""),0,SUMIF('DADOS BRUTOS'!$A$3:$A$500,$B28,'DADOS BRUTOS'!S$3:S$500)+IF($C28="",0,SUMIF('DADOS BRUTOS'!$A$3:$A$500,$C28,'DADOS BRUTOS'!S$3:S$500)))</f>
        <v/>
      </c>
      <c r="CT28" s="122">
        <f>IF(OR(CT$4="",$B28=""),0,SUMIF('DADOS BRUTOS'!$A$3:$A$500,$B28,'DADOS BRUTOS'!T$3:T$500)+IF($C28="",0,SUMIF('DADOS BRUTOS'!$A$3:$A$500,$C28,'DADOS BRUTOS'!T$3:T$500)))</f>
        <v/>
      </c>
      <c r="CU28" s="122">
        <f>IF(OR(CU$4="",$B28=""),0,SUMIF('DADOS BRUTOS'!$A$3:$A$500,$B28,'DADOS BRUTOS'!U$3:U$500)+IF($C28="",0,SUMIF('DADOS BRUTOS'!$A$3:$A$500,$C28,'DADOS BRUTOS'!U$3:U$500)))</f>
        <v/>
      </c>
      <c r="CV28" s="122">
        <f>IF(OR(CV$4="",$B28=""),0,SUMIF('DADOS BRUTOS'!$A$3:$A$500,$B28,'DADOS BRUTOS'!V$3:V$500)+IF($C28="",0,SUMIF('DADOS BRUTOS'!$A$3:$A$500,$C28,'DADOS BRUTOS'!V$3:V$500)))</f>
        <v/>
      </c>
      <c r="CW28" s="122">
        <f>IF(OR(CW$4="",$B28=""),0,SUMIF('DADOS BRUTOS'!$A$3:$A$500,$B28,'DADOS BRUTOS'!W$3:W$500)+IF($C28="",0,SUMIF('DADOS BRUTOS'!$A$3:$A$500,$C28,'DADOS BRUTOS'!W$3:W$500)))</f>
        <v/>
      </c>
      <c r="CX28" s="122">
        <f>IF(OR(CX$4="",$B28=""),0,SUMIF('DADOS BRUTOS'!$A$3:$A$500,$B28,'DADOS BRUTOS'!X$3:X$500)+IF($C28="",0,SUMIF('DADOS BRUTOS'!$A$3:$A$500,$C28,'DADOS BRUTOS'!X$3:X$500)))</f>
        <v/>
      </c>
      <c r="CY28" s="122">
        <f>IF(OR(CY$4="",$B28=""),0,SUMIF('DADOS BRUTOS'!$A$3:$A$500,$B28,'DADOS BRUTOS'!Y$3:Y$500)+IF($C28="",0,SUMIF('DADOS BRUTOS'!$A$3:$A$500,$C28,'DADOS BRUTOS'!Y$3:Y$500)))</f>
        <v/>
      </c>
      <c r="CZ28" s="122">
        <f>IF(OR(CZ$4="",$B28=""),0,SUMIF('DADOS BRUTOS'!$A$3:$A$500,$B28,'DADOS BRUTOS'!Z$3:Z$500)+IF($C28="",0,SUMIF('DADOS BRUTOS'!$A$3:$A$500,$C28,'DADOS BRUTOS'!Z$3:Z$500)))</f>
        <v/>
      </c>
      <c r="DA28" s="122">
        <f>IF(OR(DA$4="",$B28=""),0,SUMIF('DADOS BRUTOS'!$A$3:$A$500,$B28,'DADOS BRUTOS'!AA$3:AA$500)+IF($C28="",0,SUMIF('DADOS BRUTOS'!$A$3:$A$500,$C28,'DADOS BRUTOS'!AA$3:AA$500)))</f>
        <v/>
      </c>
      <c r="DB28" s="122">
        <f>IF(OR(DB$4="",$B28=""),0,SUMIF('DADOS BRUTOS'!$A$3:$A$500,$B28,'DADOS BRUTOS'!AB$3:AB$500)+IF($C28="",0,SUMIF('DADOS BRUTOS'!$A$3:$A$500,$C28,'DADOS BRUTOS'!AB$3:AB$500)))</f>
        <v/>
      </c>
      <c r="DC28" s="122">
        <f>IF(OR(DC$4="",$B28=""),0,SUMIF('DADOS BRUTOS'!$A$3:$A$500,$B28,'DADOS BRUTOS'!AC$3:AC$500)+IF($C28="",0,SUMIF('DADOS BRUTOS'!$A$3:$A$500,$C28,'DADOS BRUTOS'!AC$3:AC$500)))</f>
        <v/>
      </c>
      <c r="DD28" s="122">
        <f>IF(OR(DD$4="",$B28=""),0,SUMIF('DADOS BRUTOS'!$A$3:$A$500,$B28,'DADOS BRUTOS'!AD$3:AD$500)+IF($C28="",0,SUMIF('DADOS BRUTOS'!$A$3:$A$500,$C28,'DADOS BRUTOS'!AD$3:AD$500)))</f>
        <v/>
      </c>
      <c r="DE28" s="122">
        <f>IF(OR(DE$4="",$B28=""),0,SUMIF('DADOS BRUTOS'!$A$3:$A$500,$B28,'DADOS BRUTOS'!AE$3:AE$500)+IF($C28="",0,SUMIF('DADOS BRUTOS'!$A$3:$A$500,$C28,'DADOS BRUTOS'!AE$3:AE$500)))</f>
        <v/>
      </c>
      <c r="DF28" s="122">
        <f>IF(OR(DF$4="",$B28=""),0,SUMIF('DADOS BRUTOS'!$A$3:$A$500,$B28,'DADOS BRUTOS'!AF$3:AF$500)+IF($C28="",0,SUMIF('DADOS BRUTOS'!$A$3:$A$500,$C28,'DADOS BRUTOS'!AF$3:AF$500)))</f>
        <v/>
      </c>
      <c r="DG28" s="122">
        <f>IF(OR(DG$4="",$B28=""),0,SUMIF('DADOS BRUTOS'!$A$3:$A$500,$B28,'DADOS BRUTOS'!AG$3:AG$500)+IF($C28="",0,SUMIF('DADOS BRUTOS'!$A$3:$A$500,$C28,'DADOS BRUTOS'!AG$3:AG$500)))</f>
        <v/>
      </c>
      <c r="DH28" s="122">
        <f>IF(OR(DH$4="",$B28=""),0,SUMIF('DADOS BRUTOS'!$A$3:$A$500,$B28,'DADOS BRUTOS'!AH$3:AH$500)+IF($C28="",0,SUMIF('DADOS BRUTOS'!$A$3:$A$500,$C28,'DADOS BRUTOS'!AH$3:AH$500)))</f>
        <v/>
      </c>
      <c r="DI28" s="122">
        <f>IF(OR(DI$4="",$B28=""),0,SUMIF('DADOS BRUTOS'!$A$3:$A$500,$B28,'DADOS BRUTOS'!AI$3:AI$500)+IF($C28="",0,SUMIF('DADOS BRUTOS'!$A$3:$A$500,$C28,'DADOS BRUTOS'!AI$3:AI$500)))</f>
        <v/>
      </c>
      <c r="DJ28" s="122">
        <f>IF(OR(DJ$4="",$B28=""),0,SUMIF('DADOS BRUTOS'!$A$3:$A$500,$B28,'DADOS BRUTOS'!AJ$3:AJ$500)+IF($C28="",0,SUMIF('DADOS BRUTOS'!$A$3:$A$500,$C28,'DADOS BRUTOS'!AJ$3:AJ$500)))</f>
        <v/>
      </c>
      <c r="DK28" s="122">
        <f>IF(OR(DK$4="",$B28=""),0,SUMIF('DADOS BRUTOS'!$A$3:$A$500,$B28,'DADOS BRUTOS'!AK$3:AK$500)+IF($C28="",0,SUMIF('DADOS BRUTOS'!$A$3:$A$500,$C28,'DADOS BRUTOS'!AK$3:AK$500)))</f>
        <v/>
      </c>
      <c r="DL28" s="122">
        <f>IF(OR(DL$4="",$B28=""),0,SUMIF('DADOS BRUTOS'!$A$3:$A$500,$B28,'DADOS BRUTOS'!AL$3:AL$500)+IF($C28="",0,SUMIF('DADOS BRUTOS'!$A$3:$A$500,$C28,'DADOS BRUTOS'!AL$3:AL$500)))</f>
        <v/>
      </c>
      <c r="DM28" s="122">
        <f>IF(OR(DM$4="",$B28=""),0,SUMIF('DADOS BRUTOS'!$A$3:$A$500,$B28,'DADOS BRUTOS'!AM$3:AM$500)+IF($C28="",0,SUMIF('DADOS BRUTOS'!$A$3:$A$500,$C28,'DADOS BRUTOS'!AM$3:AM$500)))</f>
        <v/>
      </c>
      <c r="DN28" s="122">
        <f>IF(OR(DN$4="",$B28=""),0,SUMIF('DADOS BRUTOS'!$A$3:$A$500,$B28,'DADOS BRUTOS'!AN$3:AN$500)+IF($C28="",0,SUMIF('DADOS BRUTOS'!$A$3:$A$500,$C28,'DADOS BRUTOS'!AN$3:AN$500)))</f>
        <v/>
      </c>
      <c r="DO28" s="122">
        <f>IF(OR(DO$4="",$B28=""),0,SUMIF('DADOS BRUTOS'!$A$3:$A$500,$B28,'DADOS BRUTOS'!AO$3:AO$500)+IF($C28="",0,SUMIF('DADOS BRUTOS'!$A$3:$A$500,$C28,'DADOS BRUTOS'!AO$3:AO$500)))</f>
        <v/>
      </c>
      <c r="DP28" s="122">
        <f>IF(OR(DP$4="",$B28=""),0,SUMIF('DADOS BRUTOS'!$A$3:$A$500,$B28,'DADOS BRUTOS'!AP$3:AP$500)+IF($C28="",0,SUMIF('DADOS BRUTOS'!$A$3:$A$500,$C28,'DADOS BRUTOS'!AP$3:AP$500)))</f>
        <v/>
      </c>
      <c r="DQ28" s="122">
        <f>IF(OR(DQ$4="",$B28=""),0,SUMIF('DADOS BRUTOS'!$A$3:$A$500,$B28,'DADOS BRUTOS'!AQ$3:AQ$500)+IF($C28="",0,SUMIF('DADOS BRUTOS'!$A$3:$A$500,$C28,'DADOS BRUTOS'!AQ$3:AQ$500)))</f>
        <v/>
      </c>
      <c r="DR28" s="122">
        <f>IF(OR(DR$4="",$B28=""),0,SUMIF('DADOS BRUTOS'!$A$3:$A$500,$B28,'DADOS BRUTOS'!AR$3:AR$500)+IF($C28="",0,SUMIF('DADOS BRUTOS'!$A$3:$A$500,$C28,'DADOS BRUTOS'!AR$3:AR$500)))</f>
        <v/>
      </c>
      <c r="DS28" s="122">
        <f>IF(OR(DS$4="",$B28=""),0,SUMIF('DADOS BRUTOS'!$A$3:$A$500,$B28,'DADOS BRUTOS'!AS$3:AS$500)+IF($C28="",0,SUMIF('DADOS BRUTOS'!$A$3:$A$500,$C28,'DADOS BRUTOS'!AS$3:AS$500)))</f>
        <v/>
      </c>
      <c r="DT28" s="122">
        <f>IF(OR(DT$4="",$B28=""),0,SUMIF('DADOS BRUTOS'!$A$3:$A$500,$B28,'DADOS BRUTOS'!AT$3:AT$500)+IF($C28="",0,SUMIF('DADOS BRUTOS'!$A$3:$A$500,$C28,'DADOS BRUTOS'!AT$3:AT$500)))</f>
        <v/>
      </c>
      <c r="DU28" s="122">
        <f>IF(OR(DU$4="",$B28=""),0,SUMIF('DADOS BRUTOS'!$A$3:$A$500,$B28,'DADOS BRUTOS'!AU$3:AU$500)+IF($C28="",0,SUMIF('DADOS BRUTOS'!$A$3:$A$500,$C28,'DADOS BRUTOS'!AU$3:AU$500)))</f>
        <v/>
      </c>
      <c r="DV28" s="122">
        <f>IF(OR(DV$4="",$B28=""),0,SUMIF('DADOS BRUTOS'!$A$3:$A$500,$B28,'DADOS BRUTOS'!AV$3:AV$500)+IF($C28="",0,SUMIF('DADOS BRUTOS'!$A$3:$A$500,$C28,'DADOS BRUTOS'!AV$3:AV$500)))</f>
        <v/>
      </c>
      <c r="DW28" s="122">
        <f>IF(OR(DW$4="",$B28=""),0,SUMIF('DADOS BRUTOS'!$A$3:$A$500,$B28,'DADOS BRUTOS'!AW$3:AW$500)+IF($C28="",0,SUMIF('DADOS BRUTOS'!$A$3:$A$500,$C28,'DADOS BRUTOS'!AW$3:AW$500)))</f>
        <v/>
      </c>
      <c r="DX28" s="122">
        <f>IF(OR(DX$4="",$B28=""),0,SUMIF('DADOS BRUTOS'!$A$3:$A$500,$B28,'DADOS BRUTOS'!AX$3:AX$500)+IF($C28="",0,SUMIF('DADOS BRUTOS'!$A$3:$A$500,$C28,'DADOS BRUTOS'!AX$3:AX$500)))</f>
        <v/>
      </c>
      <c r="DY28" s="122">
        <f>IF(OR(DY$4="",$B28=""),0,SUMIF('DADOS BRUTOS'!$A$3:$A$500,$B28,'DADOS BRUTOS'!AY$3:AY$500)+IF($C28="",0,SUMIF('DADOS BRUTOS'!$A$3:$A$500,$C28,'DADOS BRUTOS'!AY$3:AY$500)))</f>
        <v/>
      </c>
      <c r="DZ28" s="122">
        <f>IF(OR(DZ$4="",$B28=""),0,SUMIF('DADOS BRUTOS'!$A$3:$A$500,$B28,'DADOS BRUTOS'!AZ$3:AZ$500)+IF($C28="",0,SUMIF('DADOS BRUTOS'!$A$3:$A$500,$C28,'DADOS BRUTOS'!AZ$3:AZ$500)))</f>
        <v/>
      </c>
      <c r="EA28" s="122">
        <f>IF(OR(EA$4="",$B28=""),0,SUMIF('DADOS BRUTOS'!$A$3:$A$500,$B28,'DADOS BRUTOS'!BA$3:BA$500)+IF($C28="",0,SUMIF('DADOS BRUTOS'!$A$3:$A$500,$C28,'DADOS BRUTOS'!BA$3:BA$500)))</f>
        <v/>
      </c>
      <c r="EB28" s="122">
        <f>IF(OR(EB$4="",$B28=""),0,SUMIF('DADOS BRUTOS'!$A$3:$A$500,$B28,'DADOS BRUTOS'!BB$3:BB$500)+IF($C28="",0,SUMIF('DADOS BRUTOS'!$A$3:$A$500,$C28,'DADOS BRUTOS'!BB$3:BB$500)))</f>
        <v/>
      </c>
      <c r="EC28" s="122">
        <f>IF(OR(EC$4="",$B28=""),0,SUMIF('DADOS BRUTOS'!$A$3:$A$500,$B28,'DADOS BRUTOS'!BC$3:BC$500)+IF($C28="",0,SUMIF('DADOS BRUTOS'!$A$3:$A$500,$C28,'DADOS BRUTOS'!BC$3:BC$500)))</f>
        <v/>
      </c>
      <c r="ED28" s="122">
        <f>IF(OR(ED$4="",$B28=""),0,SUMIF('DADOS BRUTOS'!$A$3:$A$500,$B28,'DADOS BRUTOS'!BD$3:BD$500)+IF($C28="",0,SUMIF('DADOS BRUTOS'!$A$3:$A$500,$C28,'DADOS BRUTOS'!BD$3:BD$500)))</f>
        <v/>
      </c>
      <c r="EE28" s="122">
        <f>IF(OR(EE$4="",$B28=""),0,SUMIF('DADOS BRUTOS'!$A$3:$A$500,$B28,'DADOS BRUTOS'!BE$3:BE$500)+IF($C28="",0,SUMIF('DADOS BRUTOS'!$A$3:$A$500,$C28,'DADOS BRUTOS'!BE$3:BE$500)))</f>
        <v/>
      </c>
      <c r="EF28" s="122">
        <f>IF(OR(EF$4="",$B28=""),0,SUMIF('DADOS BRUTOS'!$A$3:$A$500,$B28,'DADOS BRUTOS'!BF$3:BF$500)+IF($C28="",0,SUMIF('DADOS BRUTOS'!$A$3:$A$500,$C28,'DADOS BRUTOS'!BF$3:BF$500)))</f>
        <v/>
      </c>
      <c r="EG28" s="122">
        <f>IF(OR(EG$4="",$B28=""),0,SUMIF('DADOS BRUTOS'!$A$3:$A$500,$B28,'DADOS BRUTOS'!BG$3:BG$500)+IF($C28="",0,SUMIF('DADOS BRUTOS'!$A$3:$A$500,$C28,'DADOS BRUTOS'!BG$3:BG$500)))</f>
        <v/>
      </c>
      <c r="EH28" s="122">
        <f>IF(OR(EH$4="",$B28=""),0,SUMIF('DADOS BRUTOS'!$A$3:$A$500,$B28,'DADOS BRUTOS'!BH$3:BH$500)+IF($C28="",0,SUMIF('DADOS BRUTOS'!$A$3:$A$500,$C28,'DADOS BRUTOS'!BH$3:BH$500)))</f>
        <v/>
      </c>
      <c r="EI28" s="122">
        <f>IF(OR(EI$4="",$B28=""),0,SUMIF('DADOS BRUTOS'!$A$3:$A$500,$B28,'DADOS BRUTOS'!BI$3:BI$500)+IF($C28="",0,SUMIF('DADOS BRUTOS'!$A$3:$A$500,$C28,'DADOS BRUTOS'!BI$3:BI$500)))</f>
        <v/>
      </c>
      <c r="EJ28" s="122">
        <f>IF(OR(EJ$4="",$B28=""),0,SUMIF('DADOS BRUTOS'!$A$3:$A$500,$B28,'DADOS BRUTOS'!BJ$3:BJ$500)+IF($C28="",0,SUMIF('DADOS BRUTOS'!$A$3:$A$500,$C28,'DADOS BRUTOS'!BJ$3:BJ$500)))</f>
        <v/>
      </c>
      <c r="EK28" s="122">
        <f>IF(OR(EK$4="",$B28=""),0,SUMIF('DADOS BRUTOS'!$A$3:$A$500,$B28,'DADOS BRUTOS'!BK$3:BK$500)+IF($C28="",0,SUMIF('DADOS BRUTOS'!$A$3:$A$500,$C28,'DADOS BRUTOS'!BK$3:BK$500)))</f>
        <v/>
      </c>
      <c r="EL28" s="122">
        <f>IF(OR(EL$4="",$B28=""),0,SUMIF('DADOS BRUTOS'!$A$3:$A$500,$B28,'DADOS BRUTOS'!BL$3:BL$500)+IF($C28="",0,SUMIF('DADOS BRUTOS'!$A$3:$A$500,$C28,'DADOS BRUTOS'!BL$3:BL$500)))</f>
        <v/>
      </c>
      <c r="EM28" s="122">
        <f>IF(OR(EM$4="",$B28=""),0,SUMIF('DADOS BRUTOS'!$A$3:$A$500,$B28,'DADOS BRUTOS'!BM$3:BM$500)+IF($C28="",0,SUMIF('DADOS BRUTOS'!$A$3:$A$500,$C28,'DADOS BRUTOS'!BM$3:BM$500)))</f>
        <v/>
      </c>
      <c r="EN28" s="122">
        <f>IF(OR(EN$4="",$B28=""),0,SUMIF('DADOS BRUTOS'!$A$3:$A$500,$B28,'DADOS BRUTOS'!BN$3:BN$500)+IF($C28="",0,SUMIF('DADOS BRUTOS'!$A$3:$A$500,$C28,'DADOS BRUTOS'!BN$3:BN$500)))</f>
        <v/>
      </c>
      <c r="EO28" s="122">
        <f>IF(OR(EO$4="",$B28=""),0,SUMIF('DADOS BRUTOS'!$A$3:$A$500,$B28,'DADOS BRUTOS'!BO$3:BO$500)+IF($C28="",0,SUMIF('DADOS BRUTOS'!$A$3:$A$500,$C28,'DADOS BRUTOS'!BO$3:BO$500)))</f>
        <v/>
      </c>
      <c r="EP28" s="122">
        <f>IF(OR(EP$4="",$B28=""),0,SUMIF('DADOS BRUTOS'!$A$3:$A$500,$B28,'DADOS BRUTOS'!BP$3:BP$500)+IF($C28="",0,SUMIF('DADOS BRUTOS'!$A$3:$A$500,$C28,'DADOS BRUTOS'!BP$3:BP$500)))</f>
        <v/>
      </c>
      <c r="EQ28" s="122">
        <f>IF(OR(EQ$4="",$B28=""),0,SUMIF('DADOS BRUTOS'!$A$3:$A$500,$B28,'DADOS BRUTOS'!BQ$3:BQ$500)+IF($C28="",0,SUMIF('DADOS BRUTOS'!$A$3:$A$500,$C28,'DADOS BRUTOS'!BQ$3:BQ$500)))</f>
        <v/>
      </c>
      <c r="ER28" s="122">
        <f>IF(OR(ER$4="",$B28=""),0,SUMIF('DADOS BRUTOS'!$A$3:$A$500,$B28,'DADOS BRUTOS'!BR$3:BR$500)+IF($C28="",0,SUMIF('DADOS BRUTOS'!$A$3:$A$500,$C28,'DADOS BRUTOS'!BR$3:BR$500)))</f>
        <v/>
      </c>
      <c r="ES28" s="122">
        <f>IF(OR(ES$4="",$B28=""),0,SUMIF('DADOS BRUTOS'!$A$3:$A$500,$B28,'DADOS BRUTOS'!BS$3:BS$500)+IF($C28="",0,SUMIF('DADOS BRUTOS'!$A$3:$A$500,$C28,'DADOS BRUTOS'!BS$3:BS$500)))</f>
        <v/>
      </c>
      <c r="ET28" s="122">
        <f>IF(OR(ET$4="",$B28=""),0,SUMIF('DADOS BRUTOS'!$A$3:$A$500,$B28,'DADOS BRUTOS'!BT$3:BT$500)+IF($C28="",0,SUMIF('DADOS BRUTOS'!$A$3:$A$500,$C28,'DADOS BRUTOS'!BT$3:BT$500)))</f>
        <v/>
      </c>
      <c r="EU28" s="122">
        <f>IF(OR(EU$4="",$B28=""),0,SUMIF('DADOS BRUTOS'!$A$3:$A$500,$B28,'DADOS BRUTOS'!BU$3:BU$500)+IF($C28="",0,SUMIF('DADOS BRUTOS'!$A$3:$A$500,$C28,'DADOS BRUTOS'!BU$3:BU$500)))</f>
        <v/>
      </c>
      <c r="EV28" s="122">
        <f>IF(OR(EV$4="",$B28=""),0,SUMIF('DADOS BRUTOS'!$A$3:$A$500,$B28,'DADOS BRUTOS'!BV$3:BV$500)+IF($C28="",0,SUMIF('DADOS BRUTOS'!$A$3:$A$500,$C28,'DADOS BRUTOS'!BV$3:BV$500)))</f>
        <v/>
      </c>
      <c r="EW28" s="122">
        <f>IF(OR(EW$4="",$B28=""),0,SUMIF('DADOS BRUTOS'!$A$3:$A$500,$B28,'DADOS BRUTOS'!BW$3:BW$500)+IF($C28="",0,SUMIF('DADOS BRUTOS'!$A$3:$A$500,$C28,'DADOS BRUTOS'!BW$3:BW$500)))</f>
        <v/>
      </c>
      <c r="EX28" s="122">
        <f>IF(OR(EX$4="",$B28=""),0,SUMIF('DADOS BRUTOS'!$A$3:$A$500,$B28,'DADOS BRUTOS'!BX$3:BX$500)+IF($C28="",0,SUMIF('DADOS BRUTOS'!$A$3:$A$500,$C28,'DADOS BRUTOS'!BX$3:BX$500)))</f>
        <v/>
      </c>
      <c r="EY28" s="122">
        <f>IF(OR(EY$4="",$B28=""),0,SUMIF('DADOS BRUTOS'!$A$3:$A$500,$B28,'DADOS BRUTOS'!BY$3:BY$500)+IF($C28="",0,SUMIF('DADOS BRUTOS'!$A$3:$A$500,$C28,'DADOS BRUTOS'!BY$3:BY$500)))</f>
        <v/>
      </c>
      <c r="EZ28" s="122">
        <f>IF(OR(EZ$4="",$B28=""),0,SUMIF('DADOS BRUTOS'!$A$3:$A$500,$B28,'DADOS BRUTOS'!BZ$3:BZ$500)+IF($C28="",0,SUMIF('DADOS BRUTOS'!$A$3:$A$500,$C28,'DADOS BRUTOS'!BZ$3:BZ$500)))</f>
        <v/>
      </c>
      <c r="FA28" s="122">
        <f>IF(OR(FA$4="",$B28=""),0,SUMIF('DADOS BRUTOS'!$A$3:$A$500,$B28,'DADOS BRUTOS'!CA$3:CA$500)+IF($C28="",0,SUMIF('DADOS BRUTOS'!$A$3:$A$500,$C28,'DADOS BRUTOS'!CA$3:CA$500)))</f>
        <v/>
      </c>
      <c r="FB28" s="122">
        <f>IF(OR(FB$4="",$B28=""),0,SUMIF('DADOS BRUTOS'!$A$3:$A$500,$B28,'DADOS BRUTOS'!CB$3:CB$500)+IF($C28="",0,SUMIF('DADOS BRUTOS'!$A$3:$A$500,$C28,'DADOS BRUTOS'!CB$3:CB$500)))</f>
        <v/>
      </c>
      <c r="FC28" s="122">
        <f>IF(OR(FC$4="",$B28=""),0,SUMIF('DADOS BRUTOS'!$A$3:$A$500,$B28,'DADOS BRUTOS'!CC$3:CC$500)+IF($C28="",0,SUMIF('DADOS BRUTOS'!$A$3:$A$500,$C28,'DADOS BRUTOS'!CC$3:CC$500)))</f>
        <v/>
      </c>
      <c r="FD28" s="122">
        <f>IF(OR(FD$4="",$B28=""),0,SUMIF('DADOS BRUTOS'!$A$3:$A$500,$B28,'DADOS BRUTOS'!CD$3:CD$500)+IF($C28="",0,SUMIF('DADOS BRUTOS'!$A$3:$A$500,$C28,'DADOS BRUTOS'!CD$3:CD$500)))</f>
        <v/>
      </c>
      <c r="FE28" s="122">
        <f>IF(OR(FE$4="",$B28=""),0,SUMIF('DADOS BRUTOS'!$A$3:$A$500,$B28,'DADOS BRUTOS'!CE$3:CE$500)+IF($C28="",0,SUMIF('DADOS BRUTOS'!$A$3:$A$500,$C28,'DADOS BRUTOS'!CE$3:CE$500)))</f>
        <v/>
      </c>
      <c r="FF28" s="122">
        <f>IF(OR(FF$4="",$B28=""),0,SUMIF('DADOS BRUTOS'!$A$3:$A$500,$B28,'DADOS BRUTOS'!CF$3:CF$500)+IF($C28="",0,SUMIF('DADOS BRUTOS'!$A$3:$A$500,$C28,'DADOS BRUTOS'!CF$3:CF$500)))</f>
        <v/>
      </c>
      <c r="FG28" s="122">
        <f>IF(OR(FG$4="",$B28=""),0,SUMIF('DADOS BRUTOS'!$A$3:$A$500,$B28,'DADOS BRUTOS'!CG$3:CG$500)+IF($C28="",0,SUMIF('DADOS BRUTOS'!$A$3:$A$500,$C28,'DADOS BRUTOS'!CG$3:CG$500)))</f>
        <v/>
      </c>
      <c r="FH28" s="122">
        <f>IF(OR(FH$4="",$B28=""),0,SUMIF('DADOS BRUTOS'!$A$3:$A$500,$B28,'DADOS BRUTOS'!CH$3:CH$500)+IF($C28="",0,SUMIF('DADOS BRUTOS'!$A$3:$A$500,$C28,'DADOS BRUTOS'!CH$3:CH$500)))</f>
        <v/>
      </c>
      <c r="FI28" s="122">
        <f>IF(OR(FI$4="",$B28=""),0,SUMIF('DADOS BRUTOS'!$A$3:$A$500,$B28,'DADOS BRUTOS'!CI$3:CI$500)+IF($C28="",0,SUMIF('DADOS BRUTOS'!$A$3:$A$500,$C28,'DADOS BRUTOS'!CI$3:CI$500)))</f>
        <v/>
      </c>
      <c r="FJ28" s="122">
        <f>IF(OR(FJ$4="",$B28=""),0,SUMIF('DADOS BRUTOS'!$A$3:$A$500,$B28,'DADOS BRUTOS'!CJ$3:CJ$500)+IF($C28="",0,SUMIF('DADOS BRUTOS'!$A$3:$A$500,$C28,'DADOS BRUTOS'!CJ$3:CJ$500)))</f>
        <v/>
      </c>
      <c r="FK28" s="122">
        <f>IF(OR(FK$4="",$B28=""),0,SUMIF('DADOS BRUTOS'!$A$3:$A$500,$B28,'DADOS BRUTOS'!CK$3:CK$500)+IF($C28="",0,SUMIF('DADOS BRUTOS'!$A$3:$A$500,$C28,'DADOS BRUTOS'!CK$3:CK$500)))</f>
        <v/>
      </c>
      <c r="FL28" s="122">
        <f>IF(OR(FL$4="",$B28=""),0,SUMIF('DADOS BRUTOS'!$A$3:$A$500,$B28,'DADOS BRUTOS'!CL$3:CL$500)+IF($C28="",0,SUMIF('DADOS BRUTOS'!$A$3:$A$500,$C28,'DADOS BRUTOS'!CL$3:CL$500)))</f>
        <v/>
      </c>
      <c r="FM28" s="122">
        <f>IF(OR(FM$4="",$B28=""),0,SUMIF('DADOS BRUTOS'!$A$3:$A$500,$B28,'DADOS BRUTOS'!CM$3:CM$500)+IF($C28="",0,SUMIF('DADOS BRUTOS'!$A$3:$A$500,$C28,'DADOS BRUTOS'!CM$3:CM$500)))</f>
        <v/>
      </c>
      <c r="FN28" s="122">
        <f>IF(OR(FN$4="",$B28=""),0,SUMIF('DADOS BRUTOS'!$A$3:$A$500,$B28,'DADOS BRUTOS'!CN$3:CN$500)+IF($C28="",0,SUMIF('DADOS BRUTOS'!$A$3:$A$500,$C28,'DADOS BRUTOS'!CN$3:CN$500)))</f>
        <v/>
      </c>
      <c r="FO28" s="122">
        <f>IF(OR(FO$4="",$B28=""),0,SUMIF('DADOS BRUTOS'!$A$3:$A$500,$B28,'DADOS BRUTOS'!CO$3:CO$500)+IF($C28="",0,SUMIF('DADOS BRUTOS'!$A$3:$A$500,$C28,'DADOS BRUTOS'!CO$3:CO$500)))</f>
        <v/>
      </c>
      <c r="FP28" s="122">
        <f>IF(OR(FP$4="",$B28=""),0,SUMIF('DADOS BRUTOS'!$A$3:$A$500,$B28,'DADOS BRUTOS'!CP$3:CP$500)+IF($C28="",0,SUMIF('DADOS BRUTOS'!$A$3:$A$500,$C28,'DADOS BRUTOS'!CP$3:CP$500)))</f>
        <v/>
      </c>
      <c r="FQ28" s="122">
        <f>IF(OR(FQ$4="",$B28=""),0,SUMIF('DADOS BRUTOS'!$A$3:$A$500,$B28,'DADOS BRUTOS'!CQ$3:CQ$500)+IF($C28="",0,SUMIF('DADOS BRUTOS'!$A$3:$A$500,$C28,'DADOS BRUTOS'!CQ$3:CQ$500)))</f>
        <v/>
      </c>
      <c r="FR28" s="122">
        <f>IF(OR(FR$4="",$B28=""),0,SUMIF('DADOS BRUTOS'!$A$3:$A$500,$B28,'DADOS BRUTOS'!CR$3:CR$500)+IF($C28="",0,SUMIF('DADOS BRUTOS'!$A$3:$A$500,$C28,'DADOS BRUTOS'!CR$3:CR$500)))</f>
        <v/>
      </c>
      <c r="FS28" s="122">
        <f>IF(OR(FS$4="",$B28=""),0,SUMIF('DADOS BRUTOS'!$A$3:$A$500,$B28,'DADOS BRUTOS'!CS$3:CS$500)+IF($C28="",0,SUMIF('DADOS BRUTOS'!$A$3:$A$500,$C28,'DADOS BRUTOS'!CS$3:CS$500)))</f>
        <v/>
      </c>
      <c r="FT28" s="122">
        <f>IF(OR(FT$4="",$B28=""),0,SUMIF('DADOS BRUTOS'!$A$3:$A$500,$B28,'DADOS BRUTOS'!CT$3:CT$500)+IF($C28="",0,SUMIF('DADOS BRUTOS'!$A$3:$A$500,$C28,'DADOS BRUTOS'!CT$3:CT$500)))</f>
        <v/>
      </c>
      <c r="FU28" s="122">
        <f>IF(OR(FU$4="",$B28=""),0,SUMIF('DADOS BRUTOS'!$A$3:$A$500,$B28,'DADOS BRUTOS'!CU$3:CU$500)+IF($C28="",0,SUMIF('DADOS BRUTOS'!$A$3:$A$500,$C28,'DADOS BRUTOS'!CU$3:CU$500)))</f>
        <v/>
      </c>
      <c r="FV28" s="122">
        <f>IF(OR(FV$4="",$B28=""),0,SUMIF('DADOS BRUTOS'!$A$3:$A$500,$B28,'DADOS BRUTOS'!CV$3:CV$500)+IF($C28="",0,SUMIF('DADOS BRUTOS'!$A$3:$A$500,$C28,'DADOS BRUTOS'!CV$3:CV$500)))</f>
        <v/>
      </c>
      <c r="FW28" s="122">
        <f>IF(OR(FW$4="",$B28=""),0,SUMIF('DADOS BRUTOS'!$A$3:$A$500,$B28,'DADOS BRUTOS'!CW$3:CW$500)+IF($C28="",0,SUMIF('DADOS BRUTOS'!$A$3:$A$500,$C28,'DADOS BRUTOS'!CW$3:CW$500)))</f>
        <v/>
      </c>
      <c r="FX28" s="122">
        <f>IF(OR(FX$4="",$B28=""),0,SUMIF('DADOS BRUTOS'!$A$3:$A$500,$B28,'DADOS BRUTOS'!CX$3:CX$500)+IF($C28="",0,SUMIF('DADOS BRUTOS'!$A$3:$A$500,$C28,'DADOS BRUTOS'!CX$3:CX$500)))</f>
        <v/>
      </c>
      <c r="FY28" s="122">
        <f>IF(OR(FY$4="",$B28=""),0,SUMIF('DADOS BRUTOS'!$A$3:$A$500,$B28,'DADOS BRUTOS'!CY$3:CY$500)+IF($C28="",0,SUMIF('DADOS BRUTOS'!$A$3:$A$500,$C28,'DADOS BRUTOS'!CY$3:CY$500)))</f>
        <v/>
      </c>
      <c r="FZ28" s="122">
        <f>IF(OR(FZ$4="",$B28=""),0,SUMIF('DADOS BRUTOS'!$A$3:$A$500,$B28,'DADOS BRUTOS'!CZ$3:CZ$500)+IF($C28="",0,SUMIF('DADOS BRUTOS'!$A$3:$A$500,$C28,'DADOS BRUTOS'!CZ$3:CZ$500)))</f>
        <v/>
      </c>
      <c r="GA28" s="122">
        <f>IF(OR(GA$4="",$B28=""),0,SUMIF('DADOS BRUTOS'!$A$3:$A$500,$B28,'DADOS BRUTOS'!DA$3:DA$500)+IF($C28="",0,SUMIF('DADOS BRUTOS'!$A$3:$A$500,$C28,'DADOS BRUTOS'!DA$3:DA$500)))</f>
        <v/>
      </c>
      <c r="GB28" s="122">
        <f>IF(OR(GB$4="",$B28=""),0,SUMIF('DADOS BRUTOS'!$A$3:$A$500,$B28,'DADOS BRUTOS'!DB$3:DB$500)+IF($C28="",0,SUMIF('DADOS BRUTOS'!$A$3:$A$500,$C28,'DADOS BRUTOS'!DB$3:DB$500)))</f>
        <v/>
      </c>
      <c r="GC28" s="122">
        <f>IF(OR(GC$4="",$B28=""),0,SUMIF('DADOS BRUTOS'!$A$3:$A$500,$B28,'DADOS BRUTOS'!DC$3:DC$500)+IF($C28="",0,SUMIF('DADOS BRUTOS'!$A$3:$A$500,$C28,'DADOS BRUTOS'!DC$3:DC$500)))</f>
        <v/>
      </c>
      <c r="GD28" s="122">
        <f>IF(OR(GD$4="",$B28=""),0,SUMIF('DADOS BRUTOS'!$A$3:$A$500,$B28,'DADOS BRUTOS'!DD$3:DD$500)+IF($C28="",0,SUMIF('DADOS BRUTOS'!$A$3:$A$500,$C28,'DADOS BRUTOS'!DD$3:DD$500)))</f>
        <v/>
      </c>
      <c r="GE28" s="122">
        <f>IF(OR(GE$4="",$B28=""),0,SUMIF('DADOS BRUTOS'!$A$3:$A$500,$B28,'DADOS BRUTOS'!DE$3:DE$500)+IF($C28="",0,SUMIF('DADOS BRUTOS'!$A$3:$A$500,$C28,'DADOS BRUTOS'!DE$3:DE$500)))</f>
        <v/>
      </c>
      <c r="GF28" s="122">
        <f>IF(OR(GF$4="",$B28=""),0,SUMIF('DADOS BRUTOS'!$A$3:$A$500,$B28,'DADOS BRUTOS'!DF$3:DF$500)+IF($C28="",0,SUMIF('DADOS BRUTOS'!$A$3:$A$500,$C28,'DADOS BRUTOS'!DF$3:DF$500)))</f>
        <v/>
      </c>
      <c r="GG28" s="122">
        <f>IF(OR(GG$4="",$B28=""),0,SUMIF('DADOS BRUTOS'!$A$3:$A$500,$B28,'DADOS BRUTOS'!DG$3:DG$500)+IF($C28="",0,SUMIF('DADOS BRUTOS'!$A$3:$A$500,$C28,'DADOS BRUTOS'!DG$3:DG$500)))</f>
        <v/>
      </c>
      <c r="GH28" s="122">
        <f>IF(OR(GH$4="",$B28=""),0,SUMIF('DADOS BRUTOS'!$A$3:$A$500,$B28,'DADOS BRUTOS'!DH$3:DH$500)+IF($C28="",0,SUMIF('DADOS BRUTOS'!$A$3:$A$500,$C28,'DADOS BRUTOS'!DH$3:DH$500)))</f>
        <v/>
      </c>
      <c r="GI28" s="122">
        <f>IF(OR(GI$4="",$B28=""),0,SUMIF('DADOS BRUTOS'!$A$3:$A$500,$B28,'DADOS BRUTOS'!DI$3:DI$500)+IF($C28="",0,SUMIF('DADOS BRUTOS'!$A$3:$A$500,$C28,'DADOS BRUTOS'!DI$3:DI$500)))</f>
        <v/>
      </c>
      <c r="GJ28" s="122">
        <f>IF(OR(GJ$4="",$B28=""),0,SUMIF('DADOS BRUTOS'!$A$3:$A$500,$B28,'DADOS BRUTOS'!DJ$3:DJ$500)+IF($C28="",0,SUMIF('DADOS BRUTOS'!$A$3:$A$500,$C28,'DADOS BRUTOS'!DJ$3:DJ$500)))</f>
        <v/>
      </c>
      <c r="GK28" s="122">
        <f>IF(OR(GK$4="",$B28=""),0,SUMIF('DADOS BRUTOS'!$A$3:$A$500,$B28,'DADOS BRUTOS'!DK$3:DK$500)+IF($C28="",0,SUMIF('DADOS BRUTOS'!$A$3:$A$500,$C28,'DADOS BRUTOS'!DK$3:DK$500)))</f>
        <v/>
      </c>
      <c r="GL28" s="122">
        <f>IF(OR(GL$4="",$B28=""),0,SUMIF('DADOS BRUTOS'!$A$3:$A$500,$B28,'DADOS BRUTOS'!DL$3:DL$500)+IF($C28="",0,SUMIF('DADOS BRUTOS'!$A$3:$A$500,$C28,'DADOS BRUTOS'!DL$3:DL$500)))</f>
        <v/>
      </c>
      <c r="GM28" s="122">
        <f>IF(OR(GM$4="",$B28=""),0,SUMIF('DADOS BRUTOS'!$A$3:$A$500,$B28,'DADOS BRUTOS'!DM$3:DM$500)+IF($C28="",0,SUMIF('DADOS BRUTOS'!$A$3:$A$500,$C28,'DADOS BRUTOS'!DM$3:DM$500)))</f>
        <v/>
      </c>
      <c r="GN28" s="122">
        <f>IF(OR(GN$4="",$B28=""),0,SUMIF('DADOS BRUTOS'!$A$3:$A$500,$B28,'DADOS BRUTOS'!DN$3:DN$500)+IF($C28="",0,SUMIF('DADOS BRUTOS'!$A$3:$A$500,$C28,'DADOS BRUTOS'!DN$3:DN$500)))</f>
        <v/>
      </c>
      <c r="GO28" s="122">
        <f>IF(OR(GO$4="",$B28=""),0,SUMIF('DADOS BRUTOS'!$A$3:$A$500,$B28,'DADOS BRUTOS'!DO$3:DO$500)+IF($C28="",0,SUMIF('DADOS BRUTOS'!$A$3:$A$500,$C28,'DADOS BRUTOS'!DO$3:DO$500)))</f>
        <v/>
      </c>
      <c r="GP28" s="122">
        <f>IF(OR(GP$4="",$B28=""),0,SUMIF('DADOS BRUTOS'!$A$3:$A$500,$B28,'DADOS BRUTOS'!DP$3:DP$500)+IF($C28="",0,SUMIF('DADOS BRUTOS'!$A$3:$A$500,$C28,'DADOS BRUTOS'!DP$3:DP$500)))</f>
        <v/>
      </c>
      <c r="GQ28" s="122">
        <f>IF(OR(GQ$4="",$B28=""),0,SUMIF('DADOS BRUTOS'!$A$3:$A$500,$B28,'DADOS BRUTOS'!DQ$3:DQ$500)+IF($C28="",0,SUMIF('DADOS BRUTOS'!$A$3:$A$500,$C28,'DADOS BRUTOS'!DQ$3:DQ$500)))</f>
        <v/>
      </c>
      <c r="GR28" s="122">
        <f>IF(OR(GR$4="",$B28=""),0,SUMIF('DADOS BRUTOS'!$A$3:$A$500,$B28,'DADOS BRUTOS'!DR$3:DR$500)+IF($C28="",0,SUMIF('DADOS BRUTOS'!$A$3:$A$500,$C28,'DADOS BRUTOS'!DR$3:DR$500)))</f>
        <v/>
      </c>
      <c r="GS28" s="122">
        <f>IF(OR(GS$4="",$B28=""),0,SUMIF('DADOS BRUTOS'!$A$3:$A$500,$B28,'DADOS BRUTOS'!DS$3:DS$500)+IF($C28="",0,SUMIF('DADOS BRUTOS'!$A$3:$A$500,$C28,'DADOS BRUTOS'!DS$3:DS$500)))</f>
        <v/>
      </c>
      <c r="GT28" s="122">
        <f>IF(OR(GT$4="",$B28=""),0,SUMIF('DADOS BRUTOS'!$A$3:$A$500,$B28,'DADOS BRUTOS'!DT$3:DT$500)+IF($C28="",0,SUMIF('DADOS BRUTOS'!$A$3:$A$500,$C28,'DADOS BRUTOS'!DT$3:DT$500)))</f>
        <v/>
      </c>
      <c r="GU28" s="122">
        <f>IF(OR(GU$4="",$B28=""),0,SUMIF('DADOS BRUTOS'!$A$3:$A$500,$B28,'DADOS BRUTOS'!DU$3:DU$500)+IF($C28="",0,SUMIF('DADOS BRUTOS'!$A$3:$A$500,$C28,'DADOS BRUTOS'!DU$3:DU$500)))</f>
        <v/>
      </c>
      <c r="GV28" s="122">
        <f>IF(OR(GV$4="",$B28=""),0,SUMIF('DADOS BRUTOS'!$A$3:$A$500,$B28,'DADOS BRUTOS'!DV$3:DV$500)+IF($C28="",0,SUMIF('DADOS BRUTOS'!$A$3:$A$500,$C28,'DADOS BRUTOS'!DV$3:DV$500)))</f>
        <v/>
      </c>
      <c r="GW28" s="122">
        <f>IF(OR(GW$4="",$B28=""),0,SUMIF('DADOS BRUTOS'!$A$3:$A$500,$B28,'DADOS BRUTOS'!DW$3:DW$500)+IF($C28="",0,SUMIF('DADOS BRUTOS'!$A$3:$A$500,$C28,'DADOS BRUTOS'!DW$3:DW$500)))</f>
        <v/>
      </c>
      <c r="GX28" s="122">
        <f>IF(OR(GX$4="",$B28=""),0,SUMIF('DADOS BRUTOS'!$A$3:$A$500,$B28,'DADOS BRUTOS'!DX$3:DX$500)+IF($C28="",0,SUMIF('DADOS BRUTOS'!$A$3:$A$500,$C28,'DADOS BRUTOS'!DX$3:DX$500)))</f>
        <v/>
      </c>
      <c r="GY28" s="122">
        <f>IF(OR(GY$4="",$B28=""),0,SUMIF('DADOS BRUTOS'!$A$3:$A$500,$B28,'DADOS BRUTOS'!DY$3:DY$500)+IF($C28="",0,SUMIF('DADOS BRUTOS'!$A$3:$A$500,$C28,'DADOS BRUTOS'!DY$3:DY$500)))</f>
        <v/>
      </c>
      <c r="GZ28" s="122">
        <f>IF(OR(GZ$4="",$B28=""),0,SUMIF('DADOS BRUTOS'!$A$3:$A$500,$B28,'DADOS BRUTOS'!DZ$3:DZ$500)+IF($C28="",0,SUMIF('DADOS BRUTOS'!$A$3:$A$500,$C28,'DADOS BRUTOS'!DZ$3:DZ$500)))</f>
        <v/>
      </c>
      <c r="HA28" s="122">
        <f>IF(OR(HA$4="",$B28=""),0,SUMIF('DADOS BRUTOS'!$A$3:$A$500,$B28,'DADOS BRUTOS'!EA$3:EA$500)+IF($C28="",0,SUMIF('DADOS BRUTOS'!$A$3:$A$500,$C28,'DADOS BRUTOS'!EA$3:EA$500)))</f>
        <v/>
      </c>
      <c r="HB28" s="122">
        <f>IF(OR(HB$4="",$B28=""),0,SUMIF('DADOS BRUTOS'!$A$3:$A$500,$B28,'DADOS BRUTOS'!EB$3:EB$500)+IF($C28="",0,SUMIF('DADOS BRUTOS'!$A$3:$A$500,$C28,'DADOS BRUTOS'!EB$3:EB$500)))</f>
        <v/>
      </c>
      <c r="HC28" s="122">
        <f>IF(OR(HC$4="",$B28=""),0,SUMIF('DADOS BRUTOS'!$A$3:$A$500,$B28,'DADOS BRUTOS'!EC$3:EC$500)+IF($C28="",0,SUMIF('DADOS BRUTOS'!$A$3:$A$500,$C28,'DADOS BRUTOS'!EC$3:EC$500)))</f>
        <v/>
      </c>
      <c r="HD28" s="122">
        <f>IF(OR(HD$4="",$B28=""),0,SUMIF('DADOS BRUTOS'!$A$3:$A$500,$B28,'DADOS BRUTOS'!ED$3:ED$500)+IF($C28="",0,SUMIF('DADOS BRUTOS'!$A$3:$A$500,$C28,'DADOS BRUTOS'!ED$3:ED$500)))</f>
        <v/>
      </c>
      <c r="HE28" s="122">
        <f>IF(OR(HE$4="",$B28=""),0,SUMIF('DADOS BRUTOS'!$A$3:$A$500,$B28,'DADOS BRUTOS'!EE$3:EE$500)+IF($C28="",0,SUMIF('DADOS BRUTOS'!$A$3:$A$500,$C28,'DADOS BRUTOS'!EE$3:EE$500)))</f>
        <v/>
      </c>
      <c r="HF28" s="122">
        <f>IF(OR(HF$4="",$B28=""),0,SUMIF('DADOS BRUTOS'!$A$3:$A$500,$B28,'DADOS BRUTOS'!EF$3:EF$500)+IF($C28="",0,SUMIF('DADOS BRUTOS'!$A$3:$A$500,$C28,'DADOS BRUTOS'!EF$3:EF$500)))</f>
        <v/>
      </c>
      <c r="HG28" s="122">
        <f>IF(OR(HG$4="",$B28=""),0,SUMIF('DADOS BRUTOS'!$A$3:$A$500,$B28,'DADOS BRUTOS'!EG$3:EG$500)+IF($C28="",0,SUMIF('DADOS BRUTOS'!$A$3:$A$500,$C28,'DADOS BRUTOS'!EG$3:EG$500)))</f>
        <v/>
      </c>
      <c r="HH28" s="122">
        <f>IF(OR(HH$4="",$B28=""),0,SUMIF('DADOS BRUTOS'!$A$3:$A$500,$B28,'DADOS BRUTOS'!EH$3:EH$500)+IF($C28="",0,SUMIF('DADOS BRUTOS'!$A$3:$A$500,$C28,'DADOS BRUTOS'!EH$3:EH$500)))</f>
        <v/>
      </c>
      <c r="HI28" s="122">
        <f>IF(OR(HI$4="",$B28=""),0,SUMIF('DADOS BRUTOS'!$A$3:$A$500,$B28,'DADOS BRUTOS'!EI$3:EI$500)+IF($C28="",0,SUMIF('DADOS BRUTOS'!$A$3:$A$500,$C28,'DADOS BRUTOS'!EI$3:EI$500)))</f>
        <v/>
      </c>
      <c r="HJ28" s="122">
        <f>IF(OR(HJ$4="",$B28=""),0,SUMIF('DADOS BRUTOS'!$A$3:$A$500,$B28,'DADOS BRUTOS'!EJ$3:EJ$500)+IF($C28="",0,SUMIF('DADOS BRUTOS'!$A$3:$A$500,$C28,'DADOS BRUTOS'!EJ$3:EJ$500)))</f>
        <v/>
      </c>
      <c r="HK28" s="122">
        <f>IF(OR(HK$4="",$B28=""),0,SUMIF('DADOS BRUTOS'!$A$3:$A$500,$B28,'DADOS BRUTOS'!EK$3:EK$500)+IF($C28="",0,SUMIF('DADOS BRUTOS'!$A$3:$A$500,$C28,'DADOS BRUTOS'!EK$3:EK$500)))</f>
        <v/>
      </c>
      <c r="HL28" s="122">
        <f>IF(OR(HL$4="",$B28=""),0,SUMIF('DADOS BRUTOS'!$A$3:$A$500,$B28,'DADOS BRUTOS'!EL$3:EL$500)+IF($C28="",0,SUMIF('DADOS BRUTOS'!$A$3:$A$500,$C28,'DADOS BRUTOS'!EL$3:EL$500)))</f>
        <v/>
      </c>
      <c r="HM28" s="122">
        <f>IF(OR(HM$4="",$B28=""),0,SUMIF('DADOS BRUTOS'!$A$3:$A$500,$B28,'DADOS BRUTOS'!EM$3:EM$500)+IF($C28="",0,SUMIF('DADOS BRUTOS'!$A$3:$A$500,$C28,'DADOS BRUTOS'!EM$3:EM$500)))</f>
        <v/>
      </c>
      <c r="HN28" s="122">
        <f>IF(OR(HN$4="",$B28=""),0,SUMIF('DADOS BRUTOS'!$A$3:$A$500,$B28,'DADOS BRUTOS'!EN$3:EN$500)+IF($C28="",0,SUMIF('DADOS BRUTOS'!$A$3:$A$500,$C28,'DADOS BRUTOS'!EN$3:EN$500)))</f>
        <v/>
      </c>
      <c r="HO28" s="122">
        <f>IF(OR(HO$4="",$B28=""),0,SUMIF('DADOS BRUTOS'!$A$3:$A$500,$B28,'DADOS BRUTOS'!EO$3:EO$500)+IF($C28="",0,SUMIF('DADOS BRUTOS'!$A$3:$A$500,$C28,'DADOS BRUTOS'!EO$3:EO$500)))</f>
        <v/>
      </c>
      <c r="HP28" s="122">
        <f>IF(OR(HP$4="",$B28=""),0,SUMIF('DADOS BRUTOS'!$A$3:$A$500,$B28,'DADOS BRUTOS'!EP$3:EP$500)+IF($C28="",0,SUMIF('DADOS BRUTOS'!$A$3:$A$500,$C28,'DADOS BRUTOS'!EP$3:EP$500)))</f>
        <v/>
      </c>
      <c r="HQ28" s="122">
        <f>IF(OR(HQ$4="",$B28=""),0,SUMIF('DADOS BRUTOS'!$A$3:$A$500,$B28,'DADOS BRUTOS'!EQ$3:EQ$500)+IF($C28="",0,SUMIF('DADOS BRUTOS'!$A$3:$A$500,$C28,'DADOS BRUTOS'!EQ$3:EQ$500)))</f>
        <v/>
      </c>
      <c r="HR28" s="122">
        <f>IF(OR(HR$4="",$B28=""),0,SUMIF('DADOS BRUTOS'!$A$3:$A$500,$B28,'DADOS BRUTOS'!ER$3:ER$500)+IF($C28="",0,SUMIF('DADOS BRUTOS'!$A$3:$A$500,$C28,'DADOS BRUTOS'!ER$3:ER$500)))</f>
        <v/>
      </c>
      <c r="HS28" s="122">
        <f>IF(OR(HS$4="",$B28=""),0,SUMIF('DADOS BRUTOS'!$A$3:$A$500,$B28,'DADOS BRUTOS'!ES$3:ES$500)+IF($C28="",0,SUMIF('DADOS BRUTOS'!$A$3:$A$500,$C28,'DADOS BRUTOS'!ES$3:ES$500)))</f>
        <v/>
      </c>
      <c r="HT28" s="122">
        <f>IF(OR(HT$4="",$B28=""),0,SUMIF('DADOS BRUTOS'!$A$3:$A$500,$B28,'DADOS BRUTOS'!ET$3:ET$500)+IF($C28="",0,SUMIF('DADOS BRUTOS'!$A$3:$A$500,$C28,'DADOS BRUTOS'!ET$3:ET$500)))</f>
        <v/>
      </c>
      <c r="HU28" s="122">
        <f>IF(OR(HU$4="",$B28=""),0,SUMIF('DADOS BRUTOS'!$A$3:$A$500,$B28,'DADOS BRUTOS'!EU$3:EU$500)+IF($C28="",0,SUMIF('DADOS BRUTOS'!$A$3:$A$500,$C28,'DADOS BRUTOS'!EU$3:EU$500)))</f>
        <v/>
      </c>
      <c r="HV28" s="122">
        <f>IF(OR(HV$4="",$B28=""),0,SUMIF('DADOS BRUTOS'!$A$3:$A$500,$B28,'DADOS BRUTOS'!EV$3:EV$500)+IF($C28="",0,SUMIF('DADOS BRUTOS'!$A$3:$A$500,$C28,'DADOS BRUTOS'!EV$3:EV$500)))</f>
        <v/>
      </c>
      <c r="HW28" s="122">
        <f>IF(OR(HW$4="",$B28=""),0,SUMIF('DADOS BRUTOS'!$A$3:$A$500,$B28,'DADOS BRUTOS'!EW$3:EW$500)+IF($C28="",0,SUMIF('DADOS BRUTOS'!$A$3:$A$500,$C28,'DADOS BRUTOS'!EW$3:EW$500)))</f>
        <v/>
      </c>
      <c r="HX28" s="122">
        <f>IF(OR(HX$4="",$B28=""),0,SUMIF('DADOS BRUTOS'!$A$3:$A$500,$B28,'DADOS BRUTOS'!EX$3:EX$500)+IF($C28="",0,SUMIF('DADOS BRUTOS'!$A$3:$A$500,$C28,'DADOS BRUTOS'!EX$3:EX$500)))</f>
        <v/>
      </c>
      <c r="HY28" s="122">
        <f>IF(OR(HY$4="",$B28=""),0,SUMIF('DADOS BRUTOS'!$A$3:$A$500,$B28,'DADOS BRUTOS'!EY$3:EY$500)+IF($C28="",0,SUMIF('DADOS BRUTOS'!$A$3:$A$500,$C28,'DADOS BRUTOS'!EY$3:EY$500)))</f>
        <v/>
      </c>
      <c r="HZ28" s="122">
        <f>IF(OR(HZ$4="",$B28=""),0,SUMIF('DADOS BRUTOS'!$A$3:$A$500,$B28,'DADOS BRUTOS'!EZ$3:EZ$500)+IF($C28="",0,SUMIF('DADOS BRUTOS'!$A$3:$A$500,$C28,'DADOS BRUTOS'!EZ$3:EZ$500)))</f>
        <v/>
      </c>
      <c r="IA28" s="122">
        <f>IF(OR(IA$4="",$B28=""),0,SUMIF('DADOS BRUTOS'!$A$3:$A$500,$B28,'DADOS BRUTOS'!FA$3:FA$500)+IF($C28="",0,SUMIF('DADOS BRUTOS'!$A$3:$A$500,$C28,'DADOS BRUTOS'!FA$3:FA$500)))</f>
        <v/>
      </c>
      <c r="IB28" s="122">
        <f>IF(OR(IB$4="",$B28=""),0,SUMIF('DADOS BRUTOS'!$A$3:$A$500,$B28,'DADOS BRUTOS'!FB$3:FB$500)+IF($C28="",0,SUMIF('DADOS BRUTOS'!$A$3:$A$500,$C28,'DADOS BRUTOS'!FB$3:FB$500)))</f>
        <v/>
      </c>
      <c r="IC28" s="122">
        <f>IF(OR(IC$4="",$B28=""),0,SUMIF('DADOS BRUTOS'!$A$3:$A$500,$B28,'DADOS BRUTOS'!FC$3:FC$500)+IF($C28="",0,SUMIF('DADOS BRUTOS'!$A$3:$A$500,$C28,'DADOS BRUTOS'!FC$3:FC$500)))</f>
        <v/>
      </c>
      <c r="ID28" s="122">
        <f>IF(OR(ID$4="",$B28=""),0,SUMIF('DADOS BRUTOS'!$A$3:$A$500,$B28,'DADOS BRUTOS'!FD$3:FD$500)+IF($C28="",0,SUMIF('DADOS BRUTOS'!$A$3:$A$500,$C28,'DADOS BRUTOS'!FD$3:FD$500)))</f>
        <v/>
      </c>
      <c r="IE28" s="122">
        <f>IF(OR(IE$4="",$B28=""),0,SUMIF('DADOS BRUTOS'!$A$3:$A$500,$B28,'DADOS BRUTOS'!FE$3:FE$500)+IF($C28="",0,SUMIF('DADOS BRUTOS'!$A$3:$A$500,$C28,'DADOS BRUTOS'!FE$3:FE$500)))</f>
        <v/>
      </c>
      <c r="IF28" s="122">
        <f>IF(OR(IF$4="",$B28=""),0,SUMIF('DADOS BRUTOS'!$A$3:$A$500,$B28,'DADOS BRUTOS'!FF$3:FF$500)+IF($C28="",0,SUMIF('DADOS BRUTOS'!$A$3:$A$500,$C28,'DADOS BRUTOS'!FF$3:FF$500)))</f>
        <v/>
      </c>
      <c r="IG28" s="122">
        <f>IF(OR(IG$4="",$B28=""),0,SUMIF('DADOS BRUTOS'!$A$3:$A$500,$B28,'DADOS BRUTOS'!FG$3:FG$500)+IF($C28="",0,SUMIF('DADOS BRUTOS'!$A$3:$A$500,$C28,'DADOS BRUTOS'!FG$3:FG$500)))</f>
        <v/>
      </c>
      <c r="IH28" s="122">
        <f>IF(OR(IH$4="",$B28=""),0,SUMIF('DADOS BRUTOS'!$A$3:$A$500,$B28,'DADOS BRUTOS'!FH$3:FH$500)+IF($C28="",0,SUMIF('DADOS BRUTOS'!$A$3:$A$500,$C28,'DADOS BRUTOS'!FH$3:FH$500)))</f>
        <v/>
      </c>
      <c r="II28" s="122">
        <f>IF(OR(II$4="",$B28=""),0,SUMIF('DADOS BRUTOS'!$A$3:$A$500,$B28,'DADOS BRUTOS'!FI$3:FI$500)+IF($C28="",0,SUMIF('DADOS BRUTOS'!$A$3:$A$500,$C28,'DADOS BRUTOS'!FI$3:FI$500)))</f>
        <v/>
      </c>
      <c r="IJ28" s="122">
        <f>IF(OR(IJ$4="",$B28=""),0,SUMIF('DADOS BRUTOS'!$A$3:$A$500,$B28,'DADOS BRUTOS'!FJ$3:FJ$500)+IF($C28="",0,SUMIF('DADOS BRUTOS'!$A$3:$A$500,$C28,'DADOS BRUTOS'!FJ$3:FJ$500)))</f>
        <v/>
      </c>
      <c r="IK28" s="122">
        <f>IF(OR(IK$4="",$B28=""),0,SUMIF('DADOS BRUTOS'!$A$3:$A$500,$B28,'DADOS BRUTOS'!FK$3:FK$500)+IF($C28="",0,SUMIF('DADOS BRUTOS'!$A$3:$A$500,$C28,'DADOS BRUTOS'!FK$3:FK$500)))</f>
        <v/>
      </c>
      <c r="IL28" s="122">
        <f>IF(OR(IL$4="",$B28=""),0,SUMIF('DADOS BRUTOS'!$A$3:$A$500,$B28,'DADOS BRUTOS'!FL$3:FL$500)+IF($C28="",0,SUMIF('DADOS BRUTOS'!$A$3:$A$500,$C28,'DADOS BRUTOS'!FL$3:FL$500)))</f>
        <v/>
      </c>
      <c r="IM28" s="122">
        <f>IF(OR(IM$4="",$B28=""),0,SUMIF('DADOS BRUTOS'!$A$3:$A$500,$B28,'DADOS BRUTOS'!FM$3:FM$500)+IF($C28="",0,SUMIF('DADOS BRUTOS'!$A$3:$A$500,$C28,'DADOS BRUTOS'!FM$3:FM$500)))</f>
        <v/>
      </c>
      <c r="IN28" s="122">
        <f>IF(OR(IN$4="",$B28=""),0,SUMIF('DADOS BRUTOS'!$A$3:$A$500,$B28,'DADOS BRUTOS'!FN$3:FN$500)+IF($C28="",0,SUMIF('DADOS BRUTOS'!$A$3:$A$500,$C28,'DADOS BRUTOS'!FN$3:FN$500)))</f>
        <v/>
      </c>
      <c r="IO28" s="122">
        <f>IF(OR(IO$4="",$B28=""),0,SUMIF('DADOS BRUTOS'!$A$3:$A$500,$B28,'DADOS BRUTOS'!FO$3:FO$500)+IF($C28="",0,SUMIF('DADOS BRUTOS'!$A$3:$A$500,$C28,'DADOS BRUTOS'!FO$3:FO$500)))</f>
        <v/>
      </c>
      <c r="IP28" s="122">
        <f>IF(OR(IP$4="",$B28=""),0,SUMIF('DADOS BRUTOS'!$A$3:$A$500,$B28,'DADOS BRUTOS'!FP$3:FP$500)+IF($C28="",0,SUMIF('DADOS BRUTOS'!$A$3:$A$500,$C28,'DADOS BRUTOS'!FP$3:FP$500)))</f>
        <v/>
      </c>
      <c r="IQ28" s="122">
        <f>IF(OR(IQ$4="",$B28=""),0,SUMIF('DADOS BRUTOS'!$A$3:$A$500,$B28,'DADOS BRUTOS'!FQ$3:FQ$500)+IF($C28="",0,SUMIF('DADOS BRUTOS'!$A$3:$A$500,$C28,'DADOS BRUTOS'!FQ$3:FQ$500)))</f>
        <v/>
      </c>
      <c r="IR28" s="122">
        <f>IF(OR(IR$4="",$B28=""),0,SUMIF('DADOS BRUTOS'!$A$3:$A$500,$B28,'DADOS BRUTOS'!FR$3:FR$500)+IF($C28="",0,SUMIF('DADOS BRUTOS'!$A$3:$A$500,$C28,'DADOS BRUTOS'!FR$3:FR$500)))</f>
        <v/>
      </c>
      <c r="IS28" s="122">
        <f>IF(OR(IS$4="",$B28=""),0,SUMIF('DADOS BRUTOS'!$A$3:$A$500,$B28,'DADOS BRUTOS'!FS$3:FS$500)+IF($C28="",0,SUMIF('DADOS BRUTOS'!$A$3:$A$500,$C28,'DADOS BRUTOS'!FS$3:FS$500)))</f>
        <v/>
      </c>
      <c r="IT28" s="122">
        <f>IF(OR(IT$4="",$B28=""),0,SUMIF('DADOS BRUTOS'!$A$3:$A$500,$B28,'DADOS BRUTOS'!FT$3:FT$500)+IF($C28="",0,SUMIF('DADOS BRUTOS'!$A$3:$A$500,$C28,'DADOS BRUTOS'!FT$3:FT$500)))</f>
        <v/>
      </c>
      <c r="IU28" s="122">
        <f>IF(OR(IU$4="",$B28=""),0,SUMIF('DADOS BRUTOS'!$A$3:$A$500,$B28,'DADOS BRUTOS'!FU$3:FU$500)+IF($C28="",0,SUMIF('DADOS BRUTOS'!$A$3:$A$500,$C28,'DADOS BRUTOS'!FU$3:FU$500)))</f>
        <v/>
      </c>
      <c r="IV28" s="122">
        <f>IF(OR(IV$4="",$B28=""),0,SUMIF('DADOS BRUTOS'!$A$3:$A$500,$B28,'DADOS BRUTOS'!FV$3:FV$500)+IF($C28="",0,SUMIF('DADOS BRUTOS'!$A$3:$A$500,$C28,'DADOS BRUTOS'!FV$3:FV$500)))</f>
        <v/>
      </c>
      <c r="IW28" s="122">
        <f>IF(OR(IW$4="",$B28=""),0,SUMIF('DADOS BRUTOS'!$A$3:$A$500,$B28,'DADOS BRUTOS'!FW$3:FW$500)+IF($C28="",0,SUMIF('DADOS BRUTOS'!$A$3:$A$500,$C28,'DADOS BRUTOS'!FW$3:FW$500)))</f>
        <v/>
      </c>
      <c r="IX28" s="122">
        <f>IF(OR(IX$4="",$B28=""),0,SUMIF('DADOS BRUTOS'!$A$3:$A$500,$B28,'DADOS BRUTOS'!FX$3:FX$500)+IF($C28="",0,SUMIF('DADOS BRUTOS'!$A$3:$A$500,$C28,'DADOS BRUTOS'!FX$3:FX$500)))</f>
        <v/>
      </c>
      <c r="IY28" s="122">
        <f>IF(OR(IY$4="",$B28=""),0,SUMIF('DADOS BRUTOS'!$A$3:$A$500,$B28,'DADOS BRUTOS'!FY$3:FY$500)+IF($C28="",0,SUMIF('DADOS BRUTOS'!$A$3:$A$500,$C28,'DADOS BRUTOS'!FY$3:FY$500)))</f>
        <v/>
      </c>
      <c r="IZ28" s="122">
        <f>IF(OR(IZ$4="",$B28=""),0,SUMIF('DADOS BRUTOS'!$A$3:$A$500,$B28,'DADOS BRUTOS'!FZ$3:FZ$500)+IF($C28="",0,SUMIF('DADOS BRUTOS'!$A$3:$A$500,$C28,'DADOS BRUTOS'!FZ$3:FZ$500)))</f>
        <v/>
      </c>
      <c r="JA28" s="122">
        <f>IF(OR(JA$4="",$B28=""),0,SUMIF('DADOS BRUTOS'!$A$3:$A$500,$B28,'DADOS BRUTOS'!GA$3:GA$500)+IF($C28="",0,SUMIF('DADOS BRUTOS'!$A$3:$A$500,$C28,'DADOS BRUTOS'!GA$3:GA$500)))</f>
        <v/>
      </c>
      <c r="JB28" s="122">
        <f>IF(OR(JB$4="",$B28=""),0,SUMIF('DADOS BRUTOS'!$A$3:$A$500,$B28,'DADOS BRUTOS'!GB$3:GB$500)+IF($C28="",0,SUMIF('DADOS BRUTOS'!$A$3:$A$500,$C28,'DADOS BRUTOS'!GB$3:GB$500)))</f>
        <v/>
      </c>
      <c r="JC28" s="122">
        <f>IF(OR(JC$4="",$B28=""),0,SUMIF('DADOS BRUTOS'!$A$3:$A$500,$B28,'DADOS BRUTOS'!GC$3:GC$500)+IF($C28="",0,SUMIF('DADOS BRUTOS'!$A$3:$A$500,$C28,'DADOS BRUTOS'!GC$3:GC$500)))</f>
        <v/>
      </c>
      <c r="JD28" s="122">
        <f>IF(OR(JD$4="",$B28=""),0,SUMIF('DADOS BRUTOS'!$A$3:$A$500,$B28,'DADOS BRUTOS'!GD$3:GD$500)+IF($C28="",0,SUMIF('DADOS BRUTOS'!$A$3:$A$500,$C28,'DADOS BRUTOS'!GD$3:GD$500)))</f>
        <v/>
      </c>
      <c r="JE28" s="122">
        <f>IF(OR(JE$4="",$B28=""),0,SUMIF('DADOS BRUTOS'!$A$3:$A$500,$B28,'DADOS BRUTOS'!GE$3:GE$500)+IF($C28="",0,SUMIF('DADOS BRUTOS'!$A$3:$A$500,$C28,'DADOS BRUTOS'!GE$3:GE$500)))</f>
        <v/>
      </c>
      <c r="JF28" s="122">
        <f>IF(OR(JF$4="",$B28=""),0,SUMIF('DADOS BRUTOS'!$A$3:$A$500,$B28,'DADOS BRUTOS'!GF$3:GF$500)+IF($C28="",0,SUMIF('DADOS BRUTOS'!$A$3:$A$500,$C28,'DADOS BRUTOS'!GF$3:GF$500)))</f>
        <v/>
      </c>
      <c r="JG28" s="122">
        <f>IF(OR(JG$4="",$B28=""),0,SUMIF('DADOS BRUTOS'!$A$3:$A$500,$B28,'DADOS BRUTOS'!GG$3:GG$500)+IF($C28="",0,SUMIF('DADOS BRUTOS'!$A$3:$A$500,$C28,'DADOS BRUTOS'!GG$3:GG$500)))</f>
        <v/>
      </c>
      <c r="JH28" s="122">
        <f>IF(OR(JH$4="",$B28=""),0,SUMIF('DADOS BRUTOS'!$A$3:$A$500,$B28,'DADOS BRUTOS'!GH$3:GH$500)+IF($C28="",0,SUMIF('DADOS BRUTOS'!$A$3:$A$500,$C28,'DADOS BRUTOS'!GH$3:GH$500)))</f>
        <v/>
      </c>
      <c r="JI28" s="122">
        <f>IF(OR(JI$4="",$B28=""),0,SUMIF('DADOS BRUTOS'!$A$3:$A$500,$B28,'DADOS BRUTOS'!GI$3:GI$500)+IF($C28="",0,SUMIF('DADOS BRUTOS'!$A$3:$A$500,$C28,'DADOS BRUTOS'!GI$3:GI$500)))</f>
        <v/>
      </c>
      <c r="JJ28" s="122">
        <f>IF(OR(JJ$4="",$B28=""),0,SUMIF('DADOS BRUTOS'!$A$3:$A$500,$B28,'DADOS BRUTOS'!GJ$3:GJ$500)+IF($C28="",0,SUMIF('DADOS BRUTOS'!$A$3:$A$500,$C28,'DADOS BRUTOS'!GJ$3:GJ$500)))</f>
        <v/>
      </c>
      <c r="JK28" s="122">
        <f>IF(OR(JK$4="",$B28=""),0,SUMIF('DADOS BRUTOS'!$A$3:$A$500,$B28,'DADOS BRUTOS'!GK$3:GK$500)+IF($C28="",0,SUMIF('DADOS BRUTOS'!$A$3:$A$500,$C28,'DADOS BRUTOS'!GK$3:GK$500)))</f>
        <v/>
      </c>
      <c r="JL28" s="122">
        <f>IF(OR(JL$4="",$B28=""),0,SUMIF('DADOS BRUTOS'!$A$3:$A$500,$B28,'DADOS BRUTOS'!GL$3:GL$500)+IF($C28="",0,SUMIF('DADOS BRUTOS'!$A$3:$A$500,$C28,'DADOS BRUTOS'!GL$3:GL$500)))</f>
        <v/>
      </c>
      <c r="JM28" s="122">
        <f>IF(OR(JM$4="",$B28=""),0,SUMIF('DADOS BRUTOS'!$A$3:$A$500,$B28,'DADOS BRUTOS'!GM$3:GM$500)+IF($C28="",0,SUMIF('DADOS BRUTOS'!$A$3:$A$500,$C28,'DADOS BRUTOS'!GM$3:GM$500)))</f>
        <v/>
      </c>
      <c r="JN28" s="122">
        <f>IF(OR(JN$4="",$B28=""),0,SUMIF('DADOS BRUTOS'!$A$3:$A$500,$B28,'DADOS BRUTOS'!GN$3:GN$500)+IF($C28="",0,SUMIF('DADOS BRUTOS'!$A$3:$A$500,$C28,'DADOS BRUTOS'!GN$3:GN$500)))</f>
        <v/>
      </c>
      <c r="JO28" s="122">
        <f>IF(OR(JO$4="",$B28=""),0,SUMIF('DADOS BRUTOS'!$A$3:$A$500,$B28,'DADOS BRUTOS'!GO$3:GO$500)+IF($C28="",0,SUMIF('DADOS BRUTOS'!$A$3:$A$500,$C28,'DADOS BRUTOS'!GO$3:GO$500)))</f>
        <v/>
      </c>
      <c r="JP28" s="122">
        <f>IF(OR(JP$4="",$B28=""),0,SUMIF('DADOS BRUTOS'!$A$3:$A$500,$B28,'DADOS BRUTOS'!GP$3:GP$500)+IF($C28="",0,SUMIF('DADOS BRUTOS'!$A$3:$A$500,$C28,'DADOS BRUTOS'!GP$3:GP$500)))</f>
        <v/>
      </c>
      <c r="JQ28" s="122">
        <f>IF(OR(JQ$4="",$B28=""),0,SUMIF('DADOS BRUTOS'!$A$3:$A$500,$B28,'DADOS BRUTOS'!GQ$3:GQ$500)+IF($C28="",0,SUMIF('DADOS BRUTOS'!$A$3:$A$500,$C28,'DADOS BRUTOS'!GQ$3:GQ$500)))</f>
        <v/>
      </c>
      <c r="JR28" s="122">
        <f>IF(OR(JR$4="",$B28=""),0,SUMIF('DADOS BRUTOS'!$A$3:$A$500,$B28,'DADOS BRUTOS'!GR$3:GR$500)+IF($C28="",0,SUMIF('DADOS BRUTOS'!$A$3:$A$500,$C28,'DADOS BRUTOS'!GR$3:GR$500)))</f>
        <v/>
      </c>
      <c r="JS28" s="122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2">
        <f>IF(OR(CB$4="",$B29=""),0,SUMIF('DADOS BRUTOS'!$A$3:$A$500,$B29,'DADOS BRUTOS'!B$3:B$500)+IF($C29="",0,SUMIF('DADOS BRUTOS'!$A$3:$A$500,$C29,'DADOS BRUTOS'!B$3:B$500)))</f>
        <v/>
      </c>
      <c r="CC29" s="122">
        <f>IF(OR(CC$4="",$B29=""),0,SUMIF('DADOS BRUTOS'!$A$3:$A$500,$B29,'DADOS BRUTOS'!C$3:C$500)+IF($C29="",0,SUMIF('DADOS BRUTOS'!$A$3:$A$500,$C29,'DADOS BRUTOS'!C$3:C$500)))</f>
        <v/>
      </c>
      <c r="CD29" s="122">
        <f>IF(OR(CD$4="",$B29=""),0,SUMIF('DADOS BRUTOS'!$A$3:$A$500,$B29,'DADOS BRUTOS'!D$3:D$500)+IF($C29="",0,SUMIF('DADOS BRUTOS'!$A$3:$A$500,$C29,'DADOS BRUTOS'!D$3:D$500)))</f>
        <v/>
      </c>
      <c r="CE29" s="122">
        <f>IF(OR(CE$4="",$B29=""),0,SUMIF('DADOS BRUTOS'!$A$3:$A$500,$B29,'DADOS BRUTOS'!E$3:E$500)+IF($C29="",0,SUMIF('DADOS BRUTOS'!$A$3:$A$500,$C29,'DADOS BRUTOS'!E$3:E$500)))</f>
        <v/>
      </c>
      <c r="CF29" s="122">
        <f>IF(OR(CF$4="",$B29=""),0,SUMIF('DADOS BRUTOS'!$A$3:$A$500,$B29,'DADOS BRUTOS'!F$3:F$500)+IF($C29="",0,SUMIF('DADOS BRUTOS'!$A$3:$A$500,$C29,'DADOS BRUTOS'!F$3:F$500)))</f>
        <v/>
      </c>
      <c r="CG29" s="122">
        <f>IF(OR(CG$4="",$B29=""),0,SUMIF('DADOS BRUTOS'!$A$3:$A$500,$B29,'DADOS BRUTOS'!G$3:G$500)+IF($C29="",0,SUMIF('DADOS BRUTOS'!$A$3:$A$500,$C29,'DADOS BRUTOS'!G$3:G$500)))</f>
        <v/>
      </c>
      <c r="CH29" s="122">
        <f>IF(OR(CH$4="",$B29=""),0,SUMIF('DADOS BRUTOS'!$A$3:$A$500,$B29,'DADOS BRUTOS'!H$3:H$500)+IF($C29="",0,SUMIF('DADOS BRUTOS'!$A$3:$A$500,$C29,'DADOS BRUTOS'!H$3:H$500)))</f>
        <v/>
      </c>
      <c r="CI29" s="122">
        <f>IF(OR(CI$4="",$B29=""),0,SUMIF('DADOS BRUTOS'!$A$3:$A$500,$B29,'DADOS BRUTOS'!I$3:I$500)+IF($C29="",0,SUMIF('DADOS BRUTOS'!$A$3:$A$500,$C29,'DADOS BRUTOS'!I$3:I$500)))</f>
        <v/>
      </c>
      <c r="CJ29" s="122">
        <f>IF(OR(CJ$4="",$B29=""),0,SUMIF('DADOS BRUTOS'!$A$3:$A$500,$B29,'DADOS BRUTOS'!J$3:J$500)+IF($C29="",0,SUMIF('DADOS BRUTOS'!$A$3:$A$500,$C29,'DADOS BRUTOS'!J$3:J$500)))</f>
        <v/>
      </c>
      <c r="CK29" s="122">
        <f>IF(OR(CK$4="",$B29=""),0,SUMIF('DADOS BRUTOS'!$A$3:$A$500,$B29,'DADOS BRUTOS'!K$3:K$500)+IF($C29="",0,SUMIF('DADOS BRUTOS'!$A$3:$A$500,$C29,'DADOS BRUTOS'!K$3:K$500)))</f>
        <v/>
      </c>
      <c r="CL29" s="122">
        <f>IF(OR(CL$4="",$B29=""),0,SUMIF('DADOS BRUTOS'!$A$3:$A$500,$B29,'DADOS BRUTOS'!L$3:L$500)+IF($C29="",0,SUMIF('DADOS BRUTOS'!$A$3:$A$500,$C29,'DADOS BRUTOS'!L$3:L$500)))</f>
        <v/>
      </c>
      <c r="CM29" s="122">
        <f>IF(OR(CM$4="",$B29=""),0,SUMIF('DADOS BRUTOS'!$A$3:$A$500,$B29,'DADOS BRUTOS'!M$3:M$500)+IF($C29="",0,SUMIF('DADOS BRUTOS'!$A$3:$A$500,$C29,'DADOS BRUTOS'!M$3:M$500)))</f>
        <v/>
      </c>
      <c r="CN29" s="122">
        <f>IF(OR(CN$4="",$B29=""),0,SUMIF('DADOS BRUTOS'!$A$3:$A$500,$B29,'DADOS BRUTOS'!N$3:N$500)+IF($C29="",0,SUMIF('DADOS BRUTOS'!$A$3:$A$500,$C29,'DADOS BRUTOS'!N$3:N$500)))</f>
        <v/>
      </c>
      <c r="CO29" s="122">
        <f>IF(OR(CO$4="",$B29=""),0,SUMIF('DADOS BRUTOS'!$A$3:$A$500,$B29,'DADOS BRUTOS'!O$3:O$500)+IF($C29="",0,SUMIF('DADOS BRUTOS'!$A$3:$A$500,$C29,'DADOS BRUTOS'!O$3:O$500)))</f>
        <v/>
      </c>
      <c r="CP29" s="122">
        <f>IF(OR(CP$4="",$B29=""),0,SUMIF('DADOS BRUTOS'!$A$3:$A$500,$B29,'DADOS BRUTOS'!P$3:P$500)+IF($C29="",0,SUMIF('DADOS BRUTOS'!$A$3:$A$500,$C29,'DADOS BRUTOS'!P$3:P$500)))</f>
        <v/>
      </c>
      <c r="CQ29" s="122">
        <f>IF(OR(CQ$4="",$B29=""),0,SUMIF('DADOS BRUTOS'!$A$3:$A$500,$B29,'DADOS BRUTOS'!Q$3:Q$500)+IF($C29="",0,SUMIF('DADOS BRUTOS'!$A$3:$A$500,$C29,'DADOS BRUTOS'!Q$3:Q$500)))</f>
        <v/>
      </c>
      <c r="CR29" s="122">
        <f>IF(OR(CR$4="",$B29=""),0,SUMIF('DADOS BRUTOS'!$A$3:$A$500,$B29,'DADOS BRUTOS'!R$3:R$500)+IF($C29="",0,SUMIF('DADOS BRUTOS'!$A$3:$A$500,$C29,'DADOS BRUTOS'!R$3:R$500)))</f>
        <v/>
      </c>
      <c r="CS29" s="122">
        <f>IF(OR(CS$4="",$B29=""),0,SUMIF('DADOS BRUTOS'!$A$3:$A$500,$B29,'DADOS BRUTOS'!S$3:S$500)+IF($C29="",0,SUMIF('DADOS BRUTOS'!$A$3:$A$500,$C29,'DADOS BRUTOS'!S$3:S$500)))</f>
        <v/>
      </c>
      <c r="CT29" s="122">
        <f>IF(OR(CT$4="",$B29=""),0,SUMIF('DADOS BRUTOS'!$A$3:$A$500,$B29,'DADOS BRUTOS'!T$3:T$500)+IF($C29="",0,SUMIF('DADOS BRUTOS'!$A$3:$A$500,$C29,'DADOS BRUTOS'!T$3:T$500)))</f>
        <v/>
      </c>
      <c r="CU29" s="122">
        <f>IF(OR(CU$4="",$B29=""),0,SUMIF('DADOS BRUTOS'!$A$3:$A$500,$B29,'DADOS BRUTOS'!U$3:U$500)+IF($C29="",0,SUMIF('DADOS BRUTOS'!$A$3:$A$500,$C29,'DADOS BRUTOS'!U$3:U$500)))</f>
        <v/>
      </c>
      <c r="CV29" s="122">
        <f>IF(OR(CV$4="",$B29=""),0,SUMIF('DADOS BRUTOS'!$A$3:$A$500,$B29,'DADOS BRUTOS'!V$3:V$500)+IF($C29="",0,SUMIF('DADOS BRUTOS'!$A$3:$A$500,$C29,'DADOS BRUTOS'!V$3:V$500)))</f>
        <v/>
      </c>
      <c r="CW29" s="122">
        <f>IF(OR(CW$4="",$B29=""),0,SUMIF('DADOS BRUTOS'!$A$3:$A$500,$B29,'DADOS BRUTOS'!W$3:W$500)+IF($C29="",0,SUMIF('DADOS BRUTOS'!$A$3:$A$500,$C29,'DADOS BRUTOS'!W$3:W$500)))</f>
        <v/>
      </c>
      <c r="CX29" s="122">
        <f>IF(OR(CX$4="",$B29=""),0,SUMIF('DADOS BRUTOS'!$A$3:$A$500,$B29,'DADOS BRUTOS'!X$3:X$500)+IF($C29="",0,SUMIF('DADOS BRUTOS'!$A$3:$A$500,$C29,'DADOS BRUTOS'!X$3:X$500)))</f>
        <v/>
      </c>
      <c r="CY29" s="122">
        <f>IF(OR(CY$4="",$B29=""),0,SUMIF('DADOS BRUTOS'!$A$3:$A$500,$B29,'DADOS BRUTOS'!Y$3:Y$500)+IF($C29="",0,SUMIF('DADOS BRUTOS'!$A$3:$A$500,$C29,'DADOS BRUTOS'!Y$3:Y$500)))</f>
        <v/>
      </c>
      <c r="CZ29" s="122">
        <f>IF(OR(CZ$4="",$B29=""),0,SUMIF('DADOS BRUTOS'!$A$3:$A$500,$B29,'DADOS BRUTOS'!Z$3:Z$500)+IF($C29="",0,SUMIF('DADOS BRUTOS'!$A$3:$A$500,$C29,'DADOS BRUTOS'!Z$3:Z$500)))</f>
        <v/>
      </c>
      <c r="DA29" s="122">
        <f>IF(OR(DA$4="",$B29=""),0,SUMIF('DADOS BRUTOS'!$A$3:$A$500,$B29,'DADOS BRUTOS'!AA$3:AA$500)+IF($C29="",0,SUMIF('DADOS BRUTOS'!$A$3:$A$500,$C29,'DADOS BRUTOS'!AA$3:AA$500)))</f>
        <v/>
      </c>
      <c r="DB29" s="122">
        <f>IF(OR(DB$4="",$B29=""),0,SUMIF('DADOS BRUTOS'!$A$3:$A$500,$B29,'DADOS BRUTOS'!AB$3:AB$500)+IF($C29="",0,SUMIF('DADOS BRUTOS'!$A$3:$A$500,$C29,'DADOS BRUTOS'!AB$3:AB$500)))</f>
        <v/>
      </c>
      <c r="DC29" s="122">
        <f>IF(OR(DC$4="",$B29=""),0,SUMIF('DADOS BRUTOS'!$A$3:$A$500,$B29,'DADOS BRUTOS'!AC$3:AC$500)+IF($C29="",0,SUMIF('DADOS BRUTOS'!$A$3:$A$500,$C29,'DADOS BRUTOS'!AC$3:AC$500)))</f>
        <v/>
      </c>
      <c r="DD29" s="122">
        <f>IF(OR(DD$4="",$B29=""),0,SUMIF('DADOS BRUTOS'!$A$3:$A$500,$B29,'DADOS BRUTOS'!AD$3:AD$500)+IF($C29="",0,SUMIF('DADOS BRUTOS'!$A$3:$A$500,$C29,'DADOS BRUTOS'!AD$3:AD$500)))</f>
        <v/>
      </c>
      <c r="DE29" s="122">
        <f>IF(OR(DE$4="",$B29=""),0,SUMIF('DADOS BRUTOS'!$A$3:$A$500,$B29,'DADOS BRUTOS'!AE$3:AE$500)+IF($C29="",0,SUMIF('DADOS BRUTOS'!$A$3:$A$500,$C29,'DADOS BRUTOS'!AE$3:AE$500)))</f>
        <v/>
      </c>
      <c r="DF29" s="122">
        <f>IF(OR(DF$4="",$B29=""),0,SUMIF('DADOS BRUTOS'!$A$3:$A$500,$B29,'DADOS BRUTOS'!AF$3:AF$500)+IF($C29="",0,SUMIF('DADOS BRUTOS'!$A$3:$A$500,$C29,'DADOS BRUTOS'!AF$3:AF$500)))</f>
        <v/>
      </c>
      <c r="DG29" s="122">
        <f>IF(OR(DG$4="",$B29=""),0,SUMIF('DADOS BRUTOS'!$A$3:$A$500,$B29,'DADOS BRUTOS'!AG$3:AG$500)+IF($C29="",0,SUMIF('DADOS BRUTOS'!$A$3:$A$500,$C29,'DADOS BRUTOS'!AG$3:AG$500)))</f>
        <v/>
      </c>
      <c r="DH29" s="122">
        <f>IF(OR(DH$4="",$B29=""),0,SUMIF('DADOS BRUTOS'!$A$3:$A$500,$B29,'DADOS BRUTOS'!AH$3:AH$500)+IF($C29="",0,SUMIF('DADOS BRUTOS'!$A$3:$A$500,$C29,'DADOS BRUTOS'!AH$3:AH$500)))</f>
        <v/>
      </c>
      <c r="DI29" s="122">
        <f>IF(OR(DI$4="",$B29=""),0,SUMIF('DADOS BRUTOS'!$A$3:$A$500,$B29,'DADOS BRUTOS'!AI$3:AI$500)+IF($C29="",0,SUMIF('DADOS BRUTOS'!$A$3:$A$500,$C29,'DADOS BRUTOS'!AI$3:AI$500)))</f>
        <v/>
      </c>
      <c r="DJ29" s="122">
        <f>IF(OR(DJ$4="",$B29=""),0,SUMIF('DADOS BRUTOS'!$A$3:$A$500,$B29,'DADOS BRUTOS'!AJ$3:AJ$500)+IF($C29="",0,SUMIF('DADOS BRUTOS'!$A$3:$A$500,$C29,'DADOS BRUTOS'!AJ$3:AJ$500)))</f>
        <v/>
      </c>
      <c r="DK29" s="122">
        <f>IF(OR(DK$4="",$B29=""),0,SUMIF('DADOS BRUTOS'!$A$3:$A$500,$B29,'DADOS BRUTOS'!AK$3:AK$500)+IF($C29="",0,SUMIF('DADOS BRUTOS'!$A$3:$A$500,$C29,'DADOS BRUTOS'!AK$3:AK$500)))</f>
        <v/>
      </c>
      <c r="DL29" s="122">
        <f>IF(OR(DL$4="",$B29=""),0,SUMIF('DADOS BRUTOS'!$A$3:$A$500,$B29,'DADOS BRUTOS'!AL$3:AL$500)+IF($C29="",0,SUMIF('DADOS BRUTOS'!$A$3:$A$500,$C29,'DADOS BRUTOS'!AL$3:AL$500)))</f>
        <v/>
      </c>
      <c r="DM29" s="122">
        <f>IF(OR(DM$4="",$B29=""),0,SUMIF('DADOS BRUTOS'!$A$3:$A$500,$B29,'DADOS BRUTOS'!AM$3:AM$500)+IF($C29="",0,SUMIF('DADOS BRUTOS'!$A$3:$A$500,$C29,'DADOS BRUTOS'!AM$3:AM$500)))</f>
        <v/>
      </c>
      <c r="DN29" s="122">
        <f>IF(OR(DN$4="",$B29=""),0,SUMIF('DADOS BRUTOS'!$A$3:$A$500,$B29,'DADOS BRUTOS'!AN$3:AN$500)+IF($C29="",0,SUMIF('DADOS BRUTOS'!$A$3:$A$500,$C29,'DADOS BRUTOS'!AN$3:AN$500)))</f>
        <v/>
      </c>
      <c r="DO29" s="122">
        <f>IF(OR(DO$4="",$B29=""),0,SUMIF('DADOS BRUTOS'!$A$3:$A$500,$B29,'DADOS BRUTOS'!AO$3:AO$500)+IF($C29="",0,SUMIF('DADOS BRUTOS'!$A$3:$A$500,$C29,'DADOS BRUTOS'!AO$3:AO$500)))</f>
        <v/>
      </c>
      <c r="DP29" s="122">
        <f>IF(OR(DP$4="",$B29=""),0,SUMIF('DADOS BRUTOS'!$A$3:$A$500,$B29,'DADOS BRUTOS'!AP$3:AP$500)+IF($C29="",0,SUMIF('DADOS BRUTOS'!$A$3:$A$500,$C29,'DADOS BRUTOS'!AP$3:AP$500)))</f>
        <v/>
      </c>
      <c r="DQ29" s="122">
        <f>IF(OR(DQ$4="",$B29=""),0,SUMIF('DADOS BRUTOS'!$A$3:$A$500,$B29,'DADOS BRUTOS'!AQ$3:AQ$500)+IF($C29="",0,SUMIF('DADOS BRUTOS'!$A$3:$A$500,$C29,'DADOS BRUTOS'!AQ$3:AQ$500)))</f>
        <v/>
      </c>
      <c r="DR29" s="122">
        <f>IF(OR(DR$4="",$B29=""),0,SUMIF('DADOS BRUTOS'!$A$3:$A$500,$B29,'DADOS BRUTOS'!AR$3:AR$500)+IF($C29="",0,SUMIF('DADOS BRUTOS'!$A$3:$A$500,$C29,'DADOS BRUTOS'!AR$3:AR$500)))</f>
        <v/>
      </c>
      <c r="DS29" s="122">
        <f>IF(OR(DS$4="",$B29=""),0,SUMIF('DADOS BRUTOS'!$A$3:$A$500,$B29,'DADOS BRUTOS'!AS$3:AS$500)+IF($C29="",0,SUMIF('DADOS BRUTOS'!$A$3:$A$500,$C29,'DADOS BRUTOS'!AS$3:AS$500)))</f>
        <v/>
      </c>
      <c r="DT29" s="122">
        <f>IF(OR(DT$4="",$B29=""),0,SUMIF('DADOS BRUTOS'!$A$3:$A$500,$B29,'DADOS BRUTOS'!AT$3:AT$500)+IF($C29="",0,SUMIF('DADOS BRUTOS'!$A$3:$A$500,$C29,'DADOS BRUTOS'!AT$3:AT$500)))</f>
        <v/>
      </c>
      <c r="DU29" s="122">
        <f>IF(OR(DU$4="",$B29=""),0,SUMIF('DADOS BRUTOS'!$A$3:$A$500,$B29,'DADOS BRUTOS'!AU$3:AU$500)+IF($C29="",0,SUMIF('DADOS BRUTOS'!$A$3:$A$500,$C29,'DADOS BRUTOS'!AU$3:AU$500)))</f>
        <v/>
      </c>
      <c r="DV29" s="122">
        <f>IF(OR(DV$4="",$B29=""),0,SUMIF('DADOS BRUTOS'!$A$3:$A$500,$B29,'DADOS BRUTOS'!AV$3:AV$500)+IF($C29="",0,SUMIF('DADOS BRUTOS'!$A$3:$A$500,$C29,'DADOS BRUTOS'!AV$3:AV$500)))</f>
        <v/>
      </c>
      <c r="DW29" s="122">
        <f>IF(OR(DW$4="",$B29=""),0,SUMIF('DADOS BRUTOS'!$A$3:$A$500,$B29,'DADOS BRUTOS'!AW$3:AW$500)+IF($C29="",0,SUMIF('DADOS BRUTOS'!$A$3:$A$500,$C29,'DADOS BRUTOS'!AW$3:AW$500)))</f>
        <v/>
      </c>
      <c r="DX29" s="122">
        <f>IF(OR(DX$4="",$B29=""),0,SUMIF('DADOS BRUTOS'!$A$3:$A$500,$B29,'DADOS BRUTOS'!AX$3:AX$500)+IF($C29="",0,SUMIF('DADOS BRUTOS'!$A$3:$A$500,$C29,'DADOS BRUTOS'!AX$3:AX$500)))</f>
        <v/>
      </c>
      <c r="DY29" s="122">
        <f>IF(OR(DY$4="",$B29=""),0,SUMIF('DADOS BRUTOS'!$A$3:$A$500,$B29,'DADOS BRUTOS'!AY$3:AY$500)+IF($C29="",0,SUMIF('DADOS BRUTOS'!$A$3:$A$500,$C29,'DADOS BRUTOS'!AY$3:AY$500)))</f>
        <v/>
      </c>
      <c r="DZ29" s="122">
        <f>IF(OR(DZ$4="",$B29=""),0,SUMIF('DADOS BRUTOS'!$A$3:$A$500,$B29,'DADOS BRUTOS'!AZ$3:AZ$500)+IF($C29="",0,SUMIF('DADOS BRUTOS'!$A$3:$A$500,$C29,'DADOS BRUTOS'!AZ$3:AZ$500)))</f>
        <v/>
      </c>
      <c r="EA29" s="122">
        <f>IF(OR(EA$4="",$B29=""),0,SUMIF('DADOS BRUTOS'!$A$3:$A$500,$B29,'DADOS BRUTOS'!BA$3:BA$500)+IF($C29="",0,SUMIF('DADOS BRUTOS'!$A$3:$A$500,$C29,'DADOS BRUTOS'!BA$3:BA$500)))</f>
        <v/>
      </c>
      <c r="EB29" s="122">
        <f>IF(OR(EB$4="",$B29=""),0,SUMIF('DADOS BRUTOS'!$A$3:$A$500,$B29,'DADOS BRUTOS'!BB$3:BB$500)+IF($C29="",0,SUMIF('DADOS BRUTOS'!$A$3:$A$500,$C29,'DADOS BRUTOS'!BB$3:BB$500)))</f>
        <v/>
      </c>
      <c r="EC29" s="122">
        <f>IF(OR(EC$4="",$B29=""),0,SUMIF('DADOS BRUTOS'!$A$3:$A$500,$B29,'DADOS BRUTOS'!BC$3:BC$500)+IF($C29="",0,SUMIF('DADOS BRUTOS'!$A$3:$A$500,$C29,'DADOS BRUTOS'!BC$3:BC$500)))</f>
        <v/>
      </c>
      <c r="ED29" s="122">
        <f>IF(OR(ED$4="",$B29=""),0,SUMIF('DADOS BRUTOS'!$A$3:$A$500,$B29,'DADOS BRUTOS'!BD$3:BD$500)+IF($C29="",0,SUMIF('DADOS BRUTOS'!$A$3:$A$500,$C29,'DADOS BRUTOS'!BD$3:BD$500)))</f>
        <v/>
      </c>
      <c r="EE29" s="122">
        <f>IF(OR(EE$4="",$B29=""),0,SUMIF('DADOS BRUTOS'!$A$3:$A$500,$B29,'DADOS BRUTOS'!BE$3:BE$500)+IF($C29="",0,SUMIF('DADOS BRUTOS'!$A$3:$A$500,$C29,'DADOS BRUTOS'!BE$3:BE$500)))</f>
        <v/>
      </c>
      <c r="EF29" s="122">
        <f>IF(OR(EF$4="",$B29=""),0,SUMIF('DADOS BRUTOS'!$A$3:$A$500,$B29,'DADOS BRUTOS'!BF$3:BF$500)+IF($C29="",0,SUMIF('DADOS BRUTOS'!$A$3:$A$500,$C29,'DADOS BRUTOS'!BF$3:BF$500)))</f>
        <v/>
      </c>
      <c r="EG29" s="122">
        <f>IF(OR(EG$4="",$B29=""),0,SUMIF('DADOS BRUTOS'!$A$3:$A$500,$B29,'DADOS BRUTOS'!BG$3:BG$500)+IF($C29="",0,SUMIF('DADOS BRUTOS'!$A$3:$A$500,$C29,'DADOS BRUTOS'!BG$3:BG$500)))</f>
        <v/>
      </c>
      <c r="EH29" s="122">
        <f>IF(OR(EH$4="",$B29=""),0,SUMIF('DADOS BRUTOS'!$A$3:$A$500,$B29,'DADOS BRUTOS'!BH$3:BH$500)+IF($C29="",0,SUMIF('DADOS BRUTOS'!$A$3:$A$500,$C29,'DADOS BRUTOS'!BH$3:BH$500)))</f>
        <v/>
      </c>
      <c r="EI29" s="122">
        <f>IF(OR(EI$4="",$B29=""),0,SUMIF('DADOS BRUTOS'!$A$3:$A$500,$B29,'DADOS BRUTOS'!BI$3:BI$500)+IF($C29="",0,SUMIF('DADOS BRUTOS'!$A$3:$A$500,$C29,'DADOS BRUTOS'!BI$3:BI$500)))</f>
        <v/>
      </c>
      <c r="EJ29" s="122">
        <f>IF(OR(EJ$4="",$B29=""),0,SUMIF('DADOS BRUTOS'!$A$3:$A$500,$B29,'DADOS BRUTOS'!BJ$3:BJ$500)+IF($C29="",0,SUMIF('DADOS BRUTOS'!$A$3:$A$500,$C29,'DADOS BRUTOS'!BJ$3:BJ$500)))</f>
        <v/>
      </c>
      <c r="EK29" s="122">
        <f>IF(OR(EK$4="",$B29=""),0,SUMIF('DADOS BRUTOS'!$A$3:$A$500,$B29,'DADOS BRUTOS'!BK$3:BK$500)+IF($C29="",0,SUMIF('DADOS BRUTOS'!$A$3:$A$500,$C29,'DADOS BRUTOS'!BK$3:BK$500)))</f>
        <v/>
      </c>
      <c r="EL29" s="122">
        <f>IF(OR(EL$4="",$B29=""),0,SUMIF('DADOS BRUTOS'!$A$3:$A$500,$B29,'DADOS BRUTOS'!BL$3:BL$500)+IF($C29="",0,SUMIF('DADOS BRUTOS'!$A$3:$A$500,$C29,'DADOS BRUTOS'!BL$3:BL$500)))</f>
        <v/>
      </c>
      <c r="EM29" s="122">
        <f>IF(OR(EM$4="",$B29=""),0,SUMIF('DADOS BRUTOS'!$A$3:$A$500,$B29,'DADOS BRUTOS'!BM$3:BM$500)+IF($C29="",0,SUMIF('DADOS BRUTOS'!$A$3:$A$500,$C29,'DADOS BRUTOS'!BM$3:BM$500)))</f>
        <v/>
      </c>
      <c r="EN29" s="122">
        <f>IF(OR(EN$4="",$B29=""),0,SUMIF('DADOS BRUTOS'!$A$3:$A$500,$B29,'DADOS BRUTOS'!BN$3:BN$500)+IF($C29="",0,SUMIF('DADOS BRUTOS'!$A$3:$A$500,$C29,'DADOS BRUTOS'!BN$3:BN$500)))</f>
        <v/>
      </c>
      <c r="EO29" s="122">
        <f>IF(OR(EO$4="",$B29=""),0,SUMIF('DADOS BRUTOS'!$A$3:$A$500,$B29,'DADOS BRUTOS'!BO$3:BO$500)+IF($C29="",0,SUMIF('DADOS BRUTOS'!$A$3:$A$500,$C29,'DADOS BRUTOS'!BO$3:BO$500)))</f>
        <v/>
      </c>
      <c r="EP29" s="122">
        <f>IF(OR(EP$4="",$B29=""),0,SUMIF('DADOS BRUTOS'!$A$3:$A$500,$B29,'DADOS BRUTOS'!BP$3:BP$500)+IF($C29="",0,SUMIF('DADOS BRUTOS'!$A$3:$A$500,$C29,'DADOS BRUTOS'!BP$3:BP$500)))</f>
        <v/>
      </c>
      <c r="EQ29" s="122">
        <f>IF(OR(EQ$4="",$B29=""),0,SUMIF('DADOS BRUTOS'!$A$3:$A$500,$B29,'DADOS BRUTOS'!BQ$3:BQ$500)+IF($C29="",0,SUMIF('DADOS BRUTOS'!$A$3:$A$500,$C29,'DADOS BRUTOS'!BQ$3:BQ$500)))</f>
        <v/>
      </c>
      <c r="ER29" s="122">
        <f>IF(OR(ER$4="",$B29=""),0,SUMIF('DADOS BRUTOS'!$A$3:$A$500,$B29,'DADOS BRUTOS'!BR$3:BR$500)+IF($C29="",0,SUMIF('DADOS BRUTOS'!$A$3:$A$500,$C29,'DADOS BRUTOS'!BR$3:BR$500)))</f>
        <v/>
      </c>
      <c r="ES29" s="122">
        <f>IF(OR(ES$4="",$B29=""),0,SUMIF('DADOS BRUTOS'!$A$3:$A$500,$B29,'DADOS BRUTOS'!BS$3:BS$500)+IF($C29="",0,SUMIF('DADOS BRUTOS'!$A$3:$A$500,$C29,'DADOS BRUTOS'!BS$3:BS$500)))</f>
        <v/>
      </c>
      <c r="ET29" s="122">
        <f>IF(OR(ET$4="",$B29=""),0,SUMIF('DADOS BRUTOS'!$A$3:$A$500,$B29,'DADOS BRUTOS'!BT$3:BT$500)+IF($C29="",0,SUMIF('DADOS BRUTOS'!$A$3:$A$500,$C29,'DADOS BRUTOS'!BT$3:BT$500)))</f>
        <v/>
      </c>
      <c r="EU29" s="122">
        <f>IF(OR(EU$4="",$B29=""),0,SUMIF('DADOS BRUTOS'!$A$3:$A$500,$B29,'DADOS BRUTOS'!BU$3:BU$500)+IF($C29="",0,SUMIF('DADOS BRUTOS'!$A$3:$A$500,$C29,'DADOS BRUTOS'!BU$3:BU$500)))</f>
        <v/>
      </c>
      <c r="EV29" s="122">
        <f>IF(OR(EV$4="",$B29=""),0,SUMIF('DADOS BRUTOS'!$A$3:$A$500,$B29,'DADOS BRUTOS'!BV$3:BV$500)+IF($C29="",0,SUMIF('DADOS BRUTOS'!$A$3:$A$500,$C29,'DADOS BRUTOS'!BV$3:BV$500)))</f>
        <v/>
      </c>
      <c r="EW29" s="122">
        <f>IF(OR(EW$4="",$B29=""),0,SUMIF('DADOS BRUTOS'!$A$3:$A$500,$B29,'DADOS BRUTOS'!BW$3:BW$500)+IF($C29="",0,SUMIF('DADOS BRUTOS'!$A$3:$A$500,$C29,'DADOS BRUTOS'!BW$3:BW$500)))</f>
        <v/>
      </c>
      <c r="EX29" s="122">
        <f>IF(OR(EX$4="",$B29=""),0,SUMIF('DADOS BRUTOS'!$A$3:$A$500,$B29,'DADOS BRUTOS'!BX$3:BX$500)+IF($C29="",0,SUMIF('DADOS BRUTOS'!$A$3:$A$500,$C29,'DADOS BRUTOS'!BX$3:BX$500)))</f>
        <v/>
      </c>
      <c r="EY29" s="122">
        <f>IF(OR(EY$4="",$B29=""),0,SUMIF('DADOS BRUTOS'!$A$3:$A$500,$B29,'DADOS BRUTOS'!BY$3:BY$500)+IF($C29="",0,SUMIF('DADOS BRUTOS'!$A$3:$A$500,$C29,'DADOS BRUTOS'!BY$3:BY$500)))</f>
        <v/>
      </c>
      <c r="EZ29" s="122">
        <f>IF(OR(EZ$4="",$B29=""),0,SUMIF('DADOS BRUTOS'!$A$3:$A$500,$B29,'DADOS BRUTOS'!BZ$3:BZ$500)+IF($C29="",0,SUMIF('DADOS BRUTOS'!$A$3:$A$500,$C29,'DADOS BRUTOS'!BZ$3:BZ$500)))</f>
        <v/>
      </c>
      <c r="FA29" s="122">
        <f>IF(OR(FA$4="",$B29=""),0,SUMIF('DADOS BRUTOS'!$A$3:$A$500,$B29,'DADOS BRUTOS'!CA$3:CA$500)+IF($C29="",0,SUMIF('DADOS BRUTOS'!$A$3:$A$500,$C29,'DADOS BRUTOS'!CA$3:CA$500)))</f>
        <v/>
      </c>
      <c r="FB29" s="122">
        <f>IF(OR(FB$4="",$B29=""),0,SUMIF('DADOS BRUTOS'!$A$3:$A$500,$B29,'DADOS BRUTOS'!CB$3:CB$500)+IF($C29="",0,SUMIF('DADOS BRUTOS'!$A$3:$A$500,$C29,'DADOS BRUTOS'!CB$3:CB$500)))</f>
        <v/>
      </c>
      <c r="FC29" s="122">
        <f>IF(OR(FC$4="",$B29=""),0,SUMIF('DADOS BRUTOS'!$A$3:$A$500,$B29,'DADOS BRUTOS'!CC$3:CC$500)+IF($C29="",0,SUMIF('DADOS BRUTOS'!$A$3:$A$500,$C29,'DADOS BRUTOS'!CC$3:CC$500)))</f>
        <v/>
      </c>
      <c r="FD29" s="122">
        <f>IF(OR(FD$4="",$B29=""),0,SUMIF('DADOS BRUTOS'!$A$3:$A$500,$B29,'DADOS BRUTOS'!CD$3:CD$500)+IF($C29="",0,SUMIF('DADOS BRUTOS'!$A$3:$A$500,$C29,'DADOS BRUTOS'!CD$3:CD$500)))</f>
        <v/>
      </c>
      <c r="FE29" s="122">
        <f>IF(OR(FE$4="",$B29=""),0,SUMIF('DADOS BRUTOS'!$A$3:$A$500,$B29,'DADOS BRUTOS'!CE$3:CE$500)+IF($C29="",0,SUMIF('DADOS BRUTOS'!$A$3:$A$500,$C29,'DADOS BRUTOS'!CE$3:CE$500)))</f>
        <v/>
      </c>
      <c r="FF29" s="122">
        <f>IF(OR(FF$4="",$B29=""),0,SUMIF('DADOS BRUTOS'!$A$3:$A$500,$B29,'DADOS BRUTOS'!CF$3:CF$500)+IF($C29="",0,SUMIF('DADOS BRUTOS'!$A$3:$A$500,$C29,'DADOS BRUTOS'!CF$3:CF$500)))</f>
        <v/>
      </c>
      <c r="FG29" s="122">
        <f>IF(OR(FG$4="",$B29=""),0,SUMIF('DADOS BRUTOS'!$A$3:$A$500,$B29,'DADOS BRUTOS'!CG$3:CG$500)+IF($C29="",0,SUMIF('DADOS BRUTOS'!$A$3:$A$500,$C29,'DADOS BRUTOS'!CG$3:CG$500)))</f>
        <v/>
      </c>
      <c r="FH29" s="122">
        <f>IF(OR(FH$4="",$B29=""),0,SUMIF('DADOS BRUTOS'!$A$3:$A$500,$B29,'DADOS BRUTOS'!CH$3:CH$500)+IF($C29="",0,SUMIF('DADOS BRUTOS'!$A$3:$A$500,$C29,'DADOS BRUTOS'!CH$3:CH$500)))</f>
        <v/>
      </c>
      <c r="FI29" s="122">
        <f>IF(OR(FI$4="",$B29=""),0,SUMIF('DADOS BRUTOS'!$A$3:$A$500,$B29,'DADOS BRUTOS'!CI$3:CI$500)+IF($C29="",0,SUMIF('DADOS BRUTOS'!$A$3:$A$500,$C29,'DADOS BRUTOS'!CI$3:CI$500)))</f>
        <v/>
      </c>
      <c r="FJ29" s="122">
        <f>IF(OR(FJ$4="",$B29=""),0,SUMIF('DADOS BRUTOS'!$A$3:$A$500,$B29,'DADOS BRUTOS'!CJ$3:CJ$500)+IF($C29="",0,SUMIF('DADOS BRUTOS'!$A$3:$A$500,$C29,'DADOS BRUTOS'!CJ$3:CJ$500)))</f>
        <v/>
      </c>
      <c r="FK29" s="122">
        <f>IF(OR(FK$4="",$B29=""),0,SUMIF('DADOS BRUTOS'!$A$3:$A$500,$B29,'DADOS BRUTOS'!CK$3:CK$500)+IF($C29="",0,SUMIF('DADOS BRUTOS'!$A$3:$A$500,$C29,'DADOS BRUTOS'!CK$3:CK$500)))</f>
        <v/>
      </c>
      <c r="FL29" s="122">
        <f>IF(OR(FL$4="",$B29=""),0,SUMIF('DADOS BRUTOS'!$A$3:$A$500,$B29,'DADOS BRUTOS'!CL$3:CL$500)+IF($C29="",0,SUMIF('DADOS BRUTOS'!$A$3:$A$500,$C29,'DADOS BRUTOS'!CL$3:CL$500)))</f>
        <v/>
      </c>
      <c r="FM29" s="122">
        <f>IF(OR(FM$4="",$B29=""),0,SUMIF('DADOS BRUTOS'!$A$3:$A$500,$B29,'DADOS BRUTOS'!CM$3:CM$500)+IF($C29="",0,SUMIF('DADOS BRUTOS'!$A$3:$A$500,$C29,'DADOS BRUTOS'!CM$3:CM$500)))</f>
        <v/>
      </c>
      <c r="FN29" s="122">
        <f>IF(OR(FN$4="",$B29=""),0,SUMIF('DADOS BRUTOS'!$A$3:$A$500,$B29,'DADOS BRUTOS'!CN$3:CN$500)+IF($C29="",0,SUMIF('DADOS BRUTOS'!$A$3:$A$500,$C29,'DADOS BRUTOS'!CN$3:CN$500)))</f>
        <v/>
      </c>
      <c r="FO29" s="122">
        <f>IF(OR(FO$4="",$B29=""),0,SUMIF('DADOS BRUTOS'!$A$3:$A$500,$B29,'DADOS BRUTOS'!CO$3:CO$500)+IF($C29="",0,SUMIF('DADOS BRUTOS'!$A$3:$A$500,$C29,'DADOS BRUTOS'!CO$3:CO$500)))</f>
        <v/>
      </c>
      <c r="FP29" s="122">
        <f>IF(OR(FP$4="",$B29=""),0,SUMIF('DADOS BRUTOS'!$A$3:$A$500,$B29,'DADOS BRUTOS'!CP$3:CP$500)+IF($C29="",0,SUMIF('DADOS BRUTOS'!$A$3:$A$500,$C29,'DADOS BRUTOS'!CP$3:CP$500)))</f>
        <v/>
      </c>
      <c r="FQ29" s="122">
        <f>IF(OR(FQ$4="",$B29=""),0,SUMIF('DADOS BRUTOS'!$A$3:$A$500,$B29,'DADOS BRUTOS'!CQ$3:CQ$500)+IF($C29="",0,SUMIF('DADOS BRUTOS'!$A$3:$A$500,$C29,'DADOS BRUTOS'!CQ$3:CQ$500)))</f>
        <v/>
      </c>
      <c r="FR29" s="122">
        <f>IF(OR(FR$4="",$B29=""),0,SUMIF('DADOS BRUTOS'!$A$3:$A$500,$B29,'DADOS BRUTOS'!CR$3:CR$500)+IF($C29="",0,SUMIF('DADOS BRUTOS'!$A$3:$A$500,$C29,'DADOS BRUTOS'!CR$3:CR$500)))</f>
        <v/>
      </c>
      <c r="FS29" s="122">
        <f>IF(OR(FS$4="",$B29=""),0,SUMIF('DADOS BRUTOS'!$A$3:$A$500,$B29,'DADOS BRUTOS'!CS$3:CS$500)+IF($C29="",0,SUMIF('DADOS BRUTOS'!$A$3:$A$500,$C29,'DADOS BRUTOS'!CS$3:CS$500)))</f>
        <v/>
      </c>
      <c r="FT29" s="122">
        <f>IF(OR(FT$4="",$B29=""),0,SUMIF('DADOS BRUTOS'!$A$3:$A$500,$B29,'DADOS BRUTOS'!CT$3:CT$500)+IF($C29="",0,SUMIF('DADOS BRUTOS'!$A$3:$A$500,$C29,'DADOS BRUTOS'!CT$3:CT$500)))</f>
        <v/>
      </c>
      <c r="FU29" s="122">
        <f>IF(OR(FU$4="",$B29=""),0,SUMIF('DADOS BRUTOS'!$A$3:$A$500,$B29,'DADOS BRUTOS'!CU$3:CU$500)+IF($C29="",0,SUMIF('DADOS BRUTOS'!$A$3:$A$500,$C29,'DADOS BRUTOS'!CU$3:CU$500)))</f>
        <v/>
      </c>
      <c r="FV29" s="122">
        <f>IF(OR(FV$4="",$B29=""),0,SUMIF('DADOS BRUTOS'!$A$3:$A$500,$B29,'DADOS BRUTOS'!CV$3:CV$500)+IF($C29="",0,SUMIF('DADOS BRUTOS'!$A$3:$A$500,$C29,'DADOS BRUTOS'!CV$3:CV$500)))</f>
        <v/>
      </c>
      <c r="FW29" s="122">
        <f>IF(OR(FW$4="",$B29=""),0,SUMIF('DADOS BRUTOS'!$A$3:$A$500,$B29,'DADOS BRUTOS'!CW$3:CW$500)+IF($C29="",0,SUMIF('DADOS BRUTOS'!$A$3:$A$500,$C29,'DADOS BRUTOS'!CW$3:CW$500)))</f>
        <v/>
      </c>
      <c r="FX29" s="122">
        <f>IF(OR(FX$4="",$B29=""),0,SUMIF('DADOS BRUTOS'!$A$3:$A$500,$B29,'DADOS BRUTOS'!CX$3:CX$500)+IF($C29="",0,SUMIF('DADOS BRUTOS'!$A$3:$A$500,$C29,'DADOS BRUTOS'!CX$3:CX$500)))</f>
        <v/>
      </c>
      <c r="FY29" s="122">
        <f>IF(OR(FY$4="",$B29=""),0,SUMIF('DADOS BRUTOS'!$A$3:$A$500,$B29,'DADOS BRUTOS'!CY$3:CY$500)+IF($C29="",0,SUMIF('DADOS BRUTOS'!$A$3:$A$500,$C29,'DADOS BRUTOS'!CY$3:CY$500)))</f>
        <v/>
      </c>
      <c r="FZ29" s="122">
        <f>IF(OR(FZ$4="",$B29=""),0,SUMIF('DADOS BRUTOS'!$A$3:$A$500,$B29,'DADOS BRUTOS'!CZ$3:CZ$500)+IF($C29="",0,SUMIF('DADOS BRUTOS'!$A$3:$A$500,$C29,'DADOS BRUTOS'!CZ$3:CZ$500)))</f>
        <v/>
      </c>
      <c r="GA29" s="122">
        <f>IF(OR(GA$4="",$B29=""),0,SUMIF('DADOS BRUTOS'!$A$3:$A$500,$B29,'DADOS BRUTOS'!DA$3:DA$500)+IF($C29="",0,SUMIF('DADOS BRUTOS'!$A$3:$A$500,$C29,'DADOS BRUTOS'!DA$3:DA$500)))</f>
        <v/>
      </c>
      <c r="GB29" s="122">
        <f>IF(OR(GB$4="",$B29=""),0,SUMIF('DADOS BRUTOS'!$A$3:$A$500,$B29,'DADOS BRUTOS'!DB$3:DB$500)+IF($C29="",0,SUMIF('DADOS BRUTOS'!$A$3:$A$500,$C29,'DADOS BRUTOS'!DB$3:DB$500)))</f>
        <v/>
      </c>
      <c r="GC29" s="122">
        <f>IF(OR(GC$4="",$B29=""),0,SUMIF('DADOS BRUTOS'!$A$3:$A$500,$B29,'DADOS BRUTOS'!DC$3:DC$500)+IF($C29="",0,SUMIF('DADOS BRUTOS'!$A$3:$A$500,$C29,'DADOS BRUTOS'!DC$3:DC$500)))</f>
        <v/>
      </c>
      <c r="GD29" s="122">
        <f>IF(OR(GD$4="",$B29=""),0,SUMIF('DADOS BRUTOS'!$A$3:$A$500,$B29,'DADOS BRUTOS'!DD$3:DD$500)+IF($C29="",0,SUMIF('DADOS BRUTOS'!$A$3:$A$500,$C29,'DADOS BRUTOS'!DD$3:DD$500)))</f>
        <v/>
      </c>
      <c r="GE29" s="122">
        <f>IF(OR(GE$4="",$B29=""),0,SUMIF('DADOS BRUTOS'!$A$3:$A$500,$B29,'DADOS BRUTOS'!DE$3:DE$500)+IF($C29="",0,SUMIF('DADOS BRUTOS'!$A$3:$A$500,$C29,'DADOS BRUTOS'!DE$3:DE$500)))</f>
        <v/>
      </c>
      <c r="GF29" s="122">
        <f>IF(OR(GF$4="",$B29=""),0,SUMIF('DADOS BRUTOS'!$A$3:$A$500,$B29,'DADOS BRUTOS'!DF$3:DF$500)+IF($C29="",0,SUMIF('DADOS BRUTOS'!$A$3:$A$500,$C29,'DADOS BRUTOS'!DF$3:DF$500)))</f>
        <v/>
      </c>
      <c r="GG29" s="122">
        <f>IF(OR(GG$4="",$B29=""),0,SUMIF('DADOS BRUTOS'!$A$3:$A$500,$B29,'DADOS BRUTOS'!DG$3:DG$500)+IF($C29="",0,SUMIF('DADOS BRUTOS'!$A$3:$A$500,$C29,'DADOS BRUTOS'!DG$3:DG$500)))</f>
        <v/>
      </c>
      <c r="GH29" s="122">
        <f>IF(OR(GH$4="",$B29=""),0,SUMIF('DADOS BRUTOS'!$A$3:$A$500,$B29,'DADOS BRUTOS'!DH$3:DH$500)+IF($C29="",0,SUMIF('DADOS BRUTOS'!$A$3:$A$500,$C29,'DADOS BRUTOS'!DH$3:DH$500)))</f>
        <v/>
      </c>
      <c r="GI29" s="122">
        <f>IF(OR(GI$4="",$B29=""),0,SUMIF('DADOS BRUTOS'!$A$3:$A$500,$B29,'DADOS BRUTOS'!DI$3:DI$500)+IF($C29="",0,SUMIF('DADOS BRUTOS'!$A$3:$A$500,$C29,'DADOS BRUTOS'!DI$3:DI$500)))</f>
        <v/>
      </c>
      <c r="GJ29" s="122">
        <f>IF(OR(GJ$4="",$B29=""),0,SUMIF('DADOS BRUTOS'!$A$3:$A$500,$B29,'DADOS BRUTOS'!DJ$3:DJ$500)+IF($C29="",0,SUMIF('DADOS BRUTOS'!$A$3:$A$500,$C29,'DADOS BRUTOS'!DJ$3:DJ$500)))</f>
        <v/>
      </c>
      <c r="GK29" s="122">
        <f>IF(OR(GK$4="",$B29=""),0,SUMIF('DADOS BRUTOS'!$A$3:$A$500,$B29,'DADOS BRUTOS'!DK$3:DK$500)+IF($C29="",0,SUMIF('DADOS BRUTOS'!$A$3:$A$500,$C29,'DADOS BRUTOS'!DK$3:DK$500)))</f>
        <v/>
      </c>
      <c r="GL29" s="122">
        <f>IF(OR(GL$4="",$B29=""),0,SUMIF('DADOS BRUTOS'!$A$3:$A$500,$B29,'DADOS BRUTOS'!DL$3:DL$500)+IF($C29="",0,SUMIF('DADOS BRUTOS'!$A$3:$A$500,$C29,'DADOS BRUTOS'!DL$3:DL$500)))</f>
        <v/>
      </c>
      <c r="GM29" s="122">
        <f>IF(OR(GM$4="",$B29=""),0,SUMIF('DADOS BRUTOS'!$A$3:$A$500,$B29,'DADOS BRUTOS'!DM$3:DM$500)+IF($C29="",0,SUMIF('DADOS BRUTOS'!$A$3:$A$500,$C29,'DADOS BRUTOS'!DM$3:DM$500)))</f>
        <v/>
      </c>
      <c r="GN29" s="122">
        <f>IF(OR(GN$4="",$B29=""),0,SUMIF('DADOS BRUTOS'!$A$3:$A$500,$B29,'DADOS BRUTOS'!DN$3:DN$500)+IF($C29="",0,SUMIF('DADOS BRUTOS'!$A$3:$A$500,$C29,'DADOS BRUTOS'!DN$3:DN$500)))</f>
        <v/>
      </c>
      <c r="GO29" s="122">
        <f>IF(OR(GO$4="",$B29=""),0,SUMIF('DADOS BRUTOS'!$A$3:$A$500,$B29,'DADOS BRUTOS'!DO$3:DO$500)+IF($C29="",0,SUMIF('DADOS BRUTOS'!$A$3:$A$500,$C29,'DADOS BRUTOS'!DO$3:DO$500)))</f>
        <v/>
      </c>
      <c r="GP29" s="122">
        <f>IF(OR(GP$4="",$B29=""),0,SUMIF('DADOS BRUTOS'!$A$3:$A$500,$B29,'DADOS BRUTOS'!DP$3:DP$500)+IF($C29="",0,SUMIF('DADOS BRUTOS'!$A$3:$A$500,$C29,'DADOS BRUTOS'!DP$3:DP$500)))</f>
        <v/>
      </c>
      <c r="GQ29" s="122">
        <f>IF(OR(GQ$4="",$B29=""),0,SUMIF('DADOS BRUTOS'!$A$3:$A$500,$B29,'DADOS BRUTOS'!DQ$3:DQ$500)+IF($C29="",0,SUMIF('DADOS BRUTOS'!$A$3:$A$500,$C29,'DADOS BRUTOS'!DQ$3:DQ$500)))</f>
        <v/>
      </c>
      <c r="GR29" s="122">
        <f>IF(OR(GR$4="",$B29=""),0,SUMIF('DADOS BRUTOS'!$A$3:$A$500,$B29,'DADOS BRUTOS'!DR$3:DR$500)+IF($C29="",0,SUMIF('DADOS BRUTOS'!$A$3:$A$500,$C29,'DADOS BRUTOS'!DR$3:DR$500)))</f>
        <v/>
      </c>
      <c r="GS29" s="122">
        <f>IF(OR(GS$4="",$B29=""),0,SUMIF('DADOS BRUTOS'!$A$3:$A$500,$B29,'DADOS BRUTOS'!DS$3:DS$500)+IF($C29="",0,SUMIF('DADOS BRUTOS'!$A$3:$A$500,$C29,'DADOS BRUTOS'!DS$3:DS$500)))</f>
        <v/>
      </c>
      <c r="GT29" s="122">
        <f>IF(OR(GT$4="",$B29=""),0,SUMIF('DADOS BRUTOS'!$A$3:$A$500,$B29,'DADOS BRUTOS'!DT$3:DT$500)+IF($C29="",0,SUMIF('DADOS BRUTOS'!$A$3:$A$500,$C29,'DADOS BRUTOS'!DT$3:DT$500)))</f>
        <v/>
      </c>
      <c r="GU29" s="122">
        <f>IF(OR(GU$4="",$B29=""),0,SUMIF('DADOS BRUTOS'!$A$3:$A$500,$B29,'DADOS BRUTOS'!DU$3:DU$500)+IF($C29="",0,SUMIF('DADOS BRUTOS'!$A$3:$A$500,$C29,'DADOS BRUTOS'!DU$3:DU$500)))</f>
        <v/>
      </c>
      <c r="GV29" s="122">
        <f>IF(OR(GV$4="",$B29=""),0,SUMIF('DADOS BRUTOS'!$A$3:$A$500,$B29,'DADOS BRUTOS'!DV$3:DV$500)+IF($C29="",0,SUMIF('DADOS BRUTOS'!$A$3:$A$500,$C29,'DADOS BRUTOS'!DV$3:DV$500)))</f>
        <v/>
      </c>
      <c r="GW29" s="122">
        <f>IF(OR(GW$4="",$B29=""),0,SUMIF('DADOS BRUTOS'!$A$3:$A$500,$B29,'DADOS BRUTOS'!DW$3:DW$500)+IF($C29="",0,SUMIF('DADOS BRUTOS'!$A$3:$A$500,$C29,'DADOS BRUTOS'!DW$3:DW$500)))</f>
        <v/>
      </c>
      <c r="GX29" s="122">
        <f>IF(OR(GX$4="",$B29=""),0,SUMIF('DADOS BRUTOS'!$A$3:$A$500,$B29,'DADOS BRUTOS'!DX$3:DX$500)+IF($C29="",0,SUMIF('DADOS BRUTOS'!$A$3:$A$500,$C29,'DADOS BRUTOS'!DX$3:DX$500)))</f>
        <v/>
      </c>
      <c r="GY29" s="122">
        <f>IF(OR(GY$4="",$B29=""),0,SUMIF('DADOS BRUTOS'!$A$3:$A$500,$B29,'DADOS BRUTOS'!DY$3:DY$500)+IF($C29="",0,SUMIF('DADOS BRUTOS'!$A$3:$A$500,$C29,'DADOS BRUTOS'!DY$3:DY$500)))</f>
        <v/>
      </c>
      <c r="GZ29" s="122">
        <f>IF(OR(GZ$4="",$B29=""),0,SUMIF('DADOS BRUTOS'!$A$3:$A$500,$B29,'DADOS BRUTOS'!DZ$3:DZ$500)+IF($C29="",0,SUMIF('DADOS BRUTOS'!$A$3:$A$500,$C29,'DADOS BRUTOS'!DZ$3:DZ$500)))</f>
        <v/>
      </c>
      <c r="HA29" s="122">
        <f>IF(OR(HA$4="",$B29=""),0,SUMIF('DADOS BRUTOS'!$A$3:$A$500,$B29,'DADOS BRUTOS'!EA$3:EA$500)+IF($C29="",0,SUMIF('DADOS BRUTOS'!$A$3:$A$500,$C29,'DADOS BRUTOS'!EA$3:EA$500)))</f>
        <v/>
      </c>
      <c r="HB29" s="122">
        <f>IF(OR(HB$4="",$B29=""),0,SUMIF('DADOS BRUTOS'!$A$3:$A$500,$B29,'DADOS BRUTOS'!EB$3:EB$500)+IF($C29="",0,SUMIF('DADOS BRUTOS'!$A$3:$A$500,$C29,'DADOS BRUTOS'!EB$3:EB$500)))</f>
        <v/>
      </c>
      <c r="HC29" s="122">
        <f>IF(OR(HC$4="",$B29=""),0,SUMIF('DADOS BRUTOS'!$A$3:$A$500,$B29,'DADOS BRUTOS'!EC$3:EC$500)+IF($C29="",0,SUMIF('DADOS BRUTOS'!$A$3:$A$500,$C29,'DADOS BRUTOS'!EC$3:EC$500)))</f>
        <v/>
      </c>
      <c r="HD29" s="122">
        <f>IF(OR(HD$4="",$B29=""),0,SUMIF('DADOS BRUTOS'!$A$3:$A$500,$B29,'DADOS BRUTOS'!ED$3:ED$500)+IF($C29="",0,SUMIF('DADOS BRUTOS'!$A$3:$A$500,$C29,'DADOS BRUTOS'!ED$3:ED$500)))</f>
        <v/>
      </c>
      <c r="HE29" s="122">
        <f>IF(OR(HE$4="",$B29=""),0,SUMIF('DADOS BRUTOS'!$A$3:$A$500,$B29,'DADOS BRUTOS'!EE$3:EE$500)+IF($C29="",0,SUMIF('DADOS BRUTOS'!$A$3:$A$500,$C29,'DADOS BRUTOS'!EE$3:EE$500)))</f>
        <v/>
      </c>
      <c r="HF29" s="122">
        <f>IF(OR(HF$4="",$B29=""),0,SUMIF('DADOS BRUTOS'!$A$3:$A$500,$B29,'DADOS BRUTOS'!EF$3:EF$500)+IF($C29="",0,SUMIF('DADOS BRUTOS'!$A$3:$A$500,$C29,'DADOS BRUTOS'!EF$3:EF$500)))</f>
        <v/>
      </c>
      <c r="HG29" s="122">
        <f>IF(OR(HG$4="",$B29=""),0,SUMIF('DADOS BRUTOS'!$A$3:$A$500,$B29,'DADOS BRUTOS'!EG$3:EG$500)+IF($C29="",0,SUMIF('DADOS BRUTOS'!$A$3:$A$500,$C29,'DADOS BRUTOS'!EG$3:EG$500)))</f>
        <v/>
      </c>
      <c r="HH29" s="122">
        <f>IF(OR(HH$4="",$B29=""),0,SUMIF('DADOS BRUTOS'!$A$3:$A$500,$B29,'DADOS BRUTOS'!EH$3:EH$500)+IF($C29="",0,SUMIF('DADOS BRUTOS'!$A$3:$A$500,$C29,'DADOS BRUTOS'!EH$3:EH$500)))</f>
        <v/>
      </c>
      <c r="HI29" s="122">
        <f>IF(OR(HI$4="",$B29=""),0,SUMIF('DADOS BRUTOS'!$A$3:$A$500,$B29,'DADOS BRUTOS'!EI$3:EI$500)+IF($C29="",0,SUMIF('DADOS BRUTOS'!$A$3:$A$500,$C29,'DADOS BRUTOS'!EI$3:EI$500)))</f>
        <v/>
      </c>
      <c r="HJ29" s="122">
        <f>IF(OR(HJ$4="",$B29=""),0,SUMIF('DADOS BRUTOS'!$A$3:$A$500,$B29,'DADOS BRUTOS'!EJ$3:EJ$500)+IF($C29="",0,SUMIF('DADOS BRUTOS'!$A$3:$A$500,$C29,'DADOS BRUTOS'!EJ$3:EJ$500)))</f>
        <v/>
      </c>
      <c r="HK29" s="122">
        <f>IF(OR(HK$4="",$B29=""),0,SUMIF('DADOS BRUTOS'!$A$3:$A$500,$B29,'DADOS BRUTOS'!EK$3:EK$500)+IF($C29="",0,SUMIF('DADOS BRUTOS'!$A$3:$A$500,$C29,'DADOS BRUTOS'!EK$3:EK$500)))</f>
        <v/>
      </c>
      <c r="HL29" s="122">
        <f>IF(OR(HL$4="",$B29=""),0,SUMIF('DADOS BRUTOS'!$A$3:$A$500,$B29,'DADOS BRUTOS'!EL$3:EL$500)+IF($C29="",0,SUMIF('DADOS BRUTOS'!$A$3:$A$500,$C29,'DADOS BRUTOS'!EL$3:EL$500)))</f>
        <v/>
      </c>
      <c r="HM29" s="122">
        <f>IF(OR(HM$4="",$B29=""),0,SUMIF('DADOS BRUTOS'!$A$3:$A$500,$B29,'DADOS BRUTOS'!EM$3:EM$500)+IF($C29="",0,SUMIF('DADOS BRUTOS'!$A$3:$A$500,$C29,'DADOS BRUTOS'!EM$3:EM$500)))</f>
        <v/>
      </c>
      <c r="HN29" s="122">
        <f>IF(OR(HN$4="",$B29=""),0,SUMIF('DADOS BRUTOS'!$A$3:$A$500,$B29,'DADOS BRUTOS'!EN$3:EN$500)+IF($C29="",0,SUMIF('DADOS BRUTOS'!$A$3:$A$500,$C29,'DADOS BRUTOS'!EN$3:EN$500)))</f>
        <v/>
      </c>
      <c r="HO29" s="122">
        <f>IF(OR(HO$4="",$B29=""),0,SUMIF('DADOS BRUTOS'!$A$3:$A$500,$B29,'DADOS BRUTOS'!EO$3:EO$500)+IF($C29="",0,SUMIF('DADOS BRUTOS'!$A$3:$A$500,$C29,'DADOS BRUTOS'!EO$3:EO$500)))</f>
        <v/>
      </c>
      <c r="HP29" s="122">
        <f>IF(OR(HP$4="",$B29=""),0,SUMIF('DADOS BRUTOS'!$A$3:$A$500,$B29,'DADOS BRUTOS'!EP$3:EP$500)+IF($C29="",0,SUMIF('DADOS BRUTOS'!$A$3:$A$500,$C29,'DADOS BRUTOS'!EP$3:EP$500)))</f>
        <v/>
      </c>
      <c r="HQ29" s="122">
        <f>IF(OR(HQ$4="",$B29=""),0,SUMIF('DADOS BRUTOS'!$A$3:$A$500,$B29,'DADOS BRUTOS'!EQ$3:EQ$500)+IF($C29="",0,SUMIF('DADOS BRUTOS'!$A$3:$A$500,$C29,'DADOS BRUTOS'!EQ$3:EQ$500)))</f>
        <v/>
      </c>
      <c r="HR29" s="122">
        <f>IF(OR(HR$4="",$B29=""),0,SUMIF('DADOS BRUTOS'!$A$3:$A$500,$B29,'DADOS BRUTOS'!ER$3:ER$500)+IF($C29="",0,SUMIF('DADOS BRUTOS'!$A$3:$A$500,$C29,'DADOS BRUTOS'!ER$3:ER$500)))</f>
        <v/>
      </c>
      <c r="HS29" s="122">
        <f>IF(OR(HS$4="",$B29=""),0,SUMIF('DADOS BRUTOS'!$A$3:$A$500,$B29,'DADOS BRUTOS'!ES$3:ES$500)+IF($C29="",0,SUMIF('DADOS BRUTOS'!$A$3:$A$500,$C29,'DADOS BRUTOS'!ES$3:ES$500)))</f>
        <v/>
      </c>
      <c r="HT29" s="122">
        <f>IF(OR(HT$4="",$B29=""),0,SUMIF('DADOS BRUTOS'!$A$3:$A$500,$B29,'DADOS BRUTOS'!ET$3:ET$500)+IF($C29="",0,SUMIF('DADOS BRUTOS'!$A$3:$A$500,$C29,'DADOS BRUTOS'!ET$3:ET$500)))</f>
        <v/>
      </c>
      <c r="HU29" s="122">
        <f>IF(OR(HU$4="",$B29=""),0,SUMIF('DADOS BRUTOS'!$A$3:$A$500,$B29,'DADOS BRUTOS'!EU$3:EU$500)+IF($C29="",0,SUMIF('DADOS BRUTOS'!$A$3:$A$500,$C29,'DADOS BRUTOS'!EU$3:EU$500)))</f>
        <v/>
      </c>
      <c r="HV29" s="122">
        <f>IF(OR(HV$4="",$B29=""),0,SUMIF('DADOS BRUTOS'!$A$3:$A$500,$B29,'DADOS BRUTOS'!EV$3:EV$500)+IF($C29="",0,SUMIF('DADOS BRUTOS'!$A$3:$A$500,$C29,'DADOS BRUTOS'!EV$3:EV$500)))</f>
        <v/>
      </c>
      <c r="HW29" s="122">
        <f>IF(OR(HW$4="",$B29=""),0,SUMIF('DADOS BRUTOS'!$A$3:$A$500,$B29,'DADOS BRUTOS'!EW$3:EW$500)+IF($C29="",0,SUMIF('DADOS BRUTOS'!$A$3:$A$500,$C29,'DADOS BRUTOS'!EW$3:EW$500)))</f>
        <v/>
      </c>
      <c r="HX29" s="122">
        <f>IF(OR(HX$4="",$B29=""),0,SUMIF('DADOS BRUTOS'!$A$3:$A$500,$B29,'DADOS BRUTOS'!EX$3:EX$500)+IF($C29="",0,SUMIF('DADOS BRUTOS'!$A$3:$A$500,$C29,'DADOS BRUTOS'!EX$3:EX$500)))</f>
        <v/>
      </c>
      <c r="HY29" s="122">
        <f>IF(OR(HY$4="",$B29=""),0,SUMIF('DADOS BRUTOS'!$A$3:$A$500,$B29,'DADOS BRUTOS'!EY$3:EY$500)+IF($C29="",0,SUMIF('DADOS BRUTOS'!$A$3:$A$500,$C29,'DADOS BRUTOS'!EY$3:EY$500)))</f>
        <v/>
      </c>
      <c r="HZ29" s="122">
        <f>IF(OR(HZ$4="",$B29=""),0,SUMIF('DADOS BRUTOS'!$A$3:$A$500,$B29,'DADOS BRUTOS'!EZ$3:EZ$500)+IF($C29="",0,SUMIF('DADOS BRUTOS'!$A$3:$A$500,$C29,'DADOS BRUTOS'!EZ$3:EZ$500)))</f>
        <v/>
      </c>
      <c r="IA29" s="122">
        <f>IF(OR(IA$4="",$B29=""),0,SUMIF('DADOS BRUTOS'!$A$3:$A$500,$B29,'DADOS BRUTOS'!FA$3:FA$500)+IF($C29="",0,SUMIF('DADOS BRUTOS'!$A$3:$A$500,$C29,'DADOS BRUTOS'!FA$3:FA$500)))</f>
        <v/>
      </c>
      <c r="IB29" s="122">
        <f>IF(OR(IB$4="",$B29=""),0,SUMIF('DADOS BRUTOS'!$A$3:$A$500,$B29,'DADOS BRUTOS'!FB$3:FB$500)+IF($C29="",0,SUMIF('DADOS BRUTOS'!$A$3:$A$500,$C29,'DADOS BRUTOS'!FB$3:FB$500)))</f>
        <v/>
      </c>
      <c r="IC29" s="122">
        <f>IF(OR(IC$4="",$B29=""),0,SUMIF('DADOS BRUTOS'!$A$3:$A$500,$B29,'DADOS BRUTOS'!FC$3:FC$500)+IF($C29="",0,SUMIF('DADOS BRUTOS'!$A$3:$A$500,$C29,'DADOS BRUTOS'!FC$3:FC$500)))</f>
        <v/>
      </c>
      <c r="ID29" s="122">
        <f>IF(OR(ID$4="",$B29=""),0,SUMIF('DADOS BRUTOS'!$A$3:$A$500,$B29,'DADOS BRUTOS'!FD$3:FD$500)+IF($C29="",0,SUMIF('DADOS BRUTOS'!$A$3:$A$500,$C29,'DADOS BRUTOS'!FD$3:FD$500)))</f>
        <v/>
      </c>
      <c r="IE29" s="122">
        <f>IF(OR(IE$4="",$B29=""),0,SUMIF('DADOS BRUTOS'!$A$3:$A$500,$B29,'DADOS BRUTOS'!FE$3:FE$500)+IF($C29="",0,SUMIF('DADOS BRUTOS'!$A$3:$A$500,$C29,'DADOS BRUTOS'!FE$3:FE$500)))</f>
        <v/>
      </c>
      <c r="IF29" s="122">
        <f>IF(OR(IF$4="",$B29=""),0,SUMIF('DADOS BRUTOS'!$A$3:$A$500,$B29,'DADOS BRUTOS'!FF$3:FF$500)+IF($C29="",0,SUMIF('DADOS BRUTOS'!$A$3:$A$500,$C29,'DADOS BRUTOS'!FF$3:FF$500)))</f>
        <v/>
      </c>
      <c r="IG29" s="122">
        <f>IF(OR(IG$4="",$B29=""),0,SUMIF('DADOS BRUTOS'!$A$3:$A$500,$B29,'DADOS BRUTOS'!FG$3:FG$500)+IF($C29="",0,SUMIF('DADOS BRUTOS'!$A$3:$A$500,$C29,'DADOS BRUTOS'!FG$3:FG$500)))</f>
        <v/>
      </c>
      <c r="IH29" s="122">
        <f>IF(OR(IH$4="",$B29=""),0,SUMIF('DADOS BRUTOS'!$A$3:$A$500,$B29,'DADOS BRUTOS'!FH$3:FH$500)+IF($C29="",0,SUMIF('DADOS BRUTOS'!$A$3:$A$500,$C29,'DADOS BRUTOS'!FH$3:FH$500)))</f>
        <v/>
      </c>
      <c r="II29" s="122">
        <f>IF(OR(II$4="",$B29=""),0,SUMIF('DADOS BRUTOS'!$A$3:$A$500,$B29,'DADOS BRUTOS'!FI$3:FI$500)+IF($C29="",0,SUMIF('DADOS BRUTOS'!$A$3:$A$500,$C29,'DADOS BRUTOS'!FI$3:FI$500)))</f>
        <v/>
      </c>
      <c r="IJ29" s="122">
        <f>IF(OR(IJ$4="",$B29=""),0,SUMIF('DADOS BRUTOS'!$A$3:$A$500,$B29,'DADOS BRUTOS'!FJ$3:FJ$500)+IF($C29="",0,SUMIF('DADOS BRUTOS'!$A$3:$A$500,$C29,'DADOS BRUTOS'!FJ$3:FJ$500)))</f>
        <v/>
      </c>
      <c r="IK29" s="122">
        <f>IF(OR(IK$4="",$B29=""),0,SUMIF('DADOS BRUTOS'!$A$3:$A$500,$B29,'DADOS BRUTOS'!FK$3:FK$500)+IF($C29="",0,SUMIF('DADOS BRUTOS'!$A$3:$A$500,$C29,'DADOS BRUTOS'!FK$3:FK$500)))</f>
        <v/>
      </c>
      <c r="IL29" s="122">
        <f>IF(OR(IL$4="",$B29=""),0,SUMIF('DADOS BRUTOS'!$A$3:$A$500,$B29,'DADOS BRUTOS'!FL$3:FL$500)+IF($C29="",0,SUMIF('DADOS BRUTOS'!$A$3:$A$500,$C29,'DADOS BRUTOS'!FL$3:FL$500)))</f>
        <v/>
      </c>
      <c r="IM29" s="122">
        <f>IF(OR(IM$4="",$B29=""),0,SUMIF('DADOS BRUTOS'!$A$3:$A$500,$B29,'DADOS BRUTOS'!FM$3:FM$500)+IF($C29="",0,SUMIF('DADOS BRUTOS'!$A$3:$A$500,$C29,'DADOS BRUTOS'!FM$3:FM$500)))</f>
        <v/>
      </c>
      <c r="IN29" s="122">
        <f>IF(OR(IN$4="",$B29=""),0,SUMIF('DADOS BRUTOS'!$A$3:$A$500,$B29,'DADOS BRUTOS'!FN$3:FN$500)+IF($C29="",0,SUMIF('DADOS BRUTOS'!$A$3:$A$500,$C29,'DADOS BRUTOS'!FN$3:FN$500)))</f>
        <v/>
      </c>
      <c r="IO29" s="122">
        <f>IF(OR(IO$4="",$B29=""),0,SUMIF('DADOS BRUTOS'!$A$3:$A$500,$B29,'DADOS BRUTOS'!FO$3:FO$500)+IF($C29="",0,SUMIF('DADOS BRUTOS'!$A$3:$A$500,$C29,'DADOS BRUTOS'!FO$3:FO$500)))</f>
        <v/>
      </c>
      <c r="IP29" s="122">
        <f>IF(OR(IP$4="",$B29=""),0,SUMIF('DADOS BRUTOS'!$A$3:$A$500,$B29,'DADOS BRUTOS'!FP$3:FP$500)+IF($C29="",0,SUMIF('DADOS BRUTOS'!$A$3:$A$500,$C29,'DADOS BRUTOS'!FP$3:FP$500)))</f>
        <v/>
      </c>
      <c r="IQ29" s="122">
        <f>IF(OR(IQ$4="",$B29=""),0,SUMIF('DADOS BRUTOS'!$A$3:$A$500,$B29,'DADOS BRUTOS'!FQ$3:FQ$500)+IF($C29="",0,SUMIF('DADOS BRUTOS'!$A$3:$A$500,$C29,'DADOS BRUTOS'!FQ$3:FQ$500)))</f>
        <v/>
      </c>
      <c r="IR29" s="122">
        <f>IF(OR(IR$4="",$B29=""),0,SUMIF('DADOS BRUTOS'!$A$3:$A$500,$B29,'DADOS BRUTOS'!FR$3:FR$500)+IF($C29="",0,SUMIF('DADOS BRUTOS'!$A$3:$A$500,$C29,'DADOS BRUTOS'!FR$3:FR$500)))</f>
        <v/>
      </c>
      <c r="IS29" s="122">
        <f>IF(OR(IS$4="",$B29=""),0,SUMIF('DADOS BRUTOS'!$A$3:$A$500,$B29,'DADOS BRUTOS'!FS$3:FS$500)+IF($C29="",0,SUMIF('DADOS BRUTOS'!$A$3:$A$500,$C29,'DADOS BRUTOS'!FS$3:FS$500)))</f>
        <v/>
      </c>
      <c r="IT29" s="122">
        <f>IF(OR(IT$4="",$B29=""),0,SUMIF('DADOS BRUTOS'!$A$3:$A$500,$B29,'DADOS BRUTOS'!FT$3:FT$500)+IF($C29="",0,SUMIF('DADOS BRUTOS'!$A$3:$A$500,$C29,'DADOS BRUTOS'!FT$3:FT$500)))</f>
        <v/>
      </c>
      <c r="IU29" s="122">
        <f>IF(OR(IU$4="",$B29=""),0,SUMIF('DADOS BRUTOS'!$A$3:$A$500,$B29,'DADOS BRUTOS'!FU$3:FU$500)+IF($C29="",0,SUMIF('DADOS BRUTOS'!$A$3:$A$500,$C29,'DADOS BRUTOS'!FU$3:FU$500)))</f>
        <v/>
      </c>
      <c r="IV29" s="122">
        <f>IF(OR(IV$4="",$B29=""),0,SUMIF('DADOS BRUTOS'!$A$3:$A$500,$B29,'DADOS BRUTOS'!FV$3:FV$500)+IF($C29="",0,SUMIF('DADOS BRUTOS'!$A$3:$A$500,$C29,'DADOS BRUTOS'!FV$3:FV$500)))</f>
        <v/>
      </c>
      <c r="IW29" s="122">
        <f>IF(OR(IW$4="",$B29=""),0,SUMIF('DADOS BRUTOS'!$A$3:$A$500,$B29,'DADOS BRUTOS'!FW$3:FW$500)+IF($C29="",0,SUMIF('DADOS BRUTOS'!$A$3:$A$500,$C29,'DADOS BRUTOS'!FW$3:FW$500)))</f>
        <v/>
      </c>
      <c r="IX29" s="122">
        <f>IF(OR(IX$4="",$B29=""),0,SUMIF('DADOS BRUTOS'!$A$3:$A$500,$B29,'DADOS BRUTOS'!FX$3:FX$500)+IF($C29="",0,SUMIF('DADOS BRUTOS'!$A$3:$A$500,$C29,'DADOS BRUTOS'!FX$3:FX$500)))</f>
        <v/>
      </c>
      <c r="IY29" s="122">
        <f>IF(OR(IY$4="",$B29=""),0,SUMIF('DADOS BRUTOS'!$A$3:$A$500,$B29,'DADOS BRUTOS'!FY$3:FY$500)+IF($C29="",0,SUMIF('DADOS BRUTOS'!$A$3:$A$500,$C29,'DADOS BRUTOS'!FY$3:FY$500)))</f>
        <v/>
      </c>
      <c r="IZ29" s="122">
        <f>IF(OR(IZ$4="",$B29=""),0,SUMIF('DADOS BRUTOS'!$A$3:$A$500,$B29,'DADOS BRUTOS'!FZ$3:FZ$500)+IF($C29="",0,SUMIF('DADOS BRUTOS'!$A$3:$A$500,$C29,'DADOS BRUTOS'!FZ$3:FZ$500)))</f>
        <v/>
      </c>
      <c r="JA29" s="122">
        <f>IF(OR(JA$4="",$B29=""),0,SUMIF('DADOS BRUTOS'!$A$3:$A$500,$B29,'DADOS BRUTOS'!GA$3:GA$500)+IF($C29="",0,SUMIF('DADOS BRUTOS'!$A$3:$A$500,$C29,'DADOS BRUTOS'!GA$3:GA$500)))</f>
        <v/>
      </c>
      <c r="JB29" s="122">
        <f>IF(OR(JB$4="",$B29=""),0,SUMIF('DADOS BRUTOS'!$A$3:$A$500,$B29,'DADOS BRUTOS'!GB$3:GB$500)+IF($C29="",0,SUMIF('DADOS BRUTOS'!$A$3:$A$500,$C29,'DADOS BRUTOS'!GB$3:GB$500)))</f>
        <v/>
      </c>
      <c r="JC29" s="122">
        <f>IF(OR(JC$4="",$B29=""),0,SUMIF('DADOS BRUTOS'!$A$3:$A$500,$B29,'DADOS BRUTOS'!GC$3:GC$500)+IF($C29="",0,SUMIF('DADOS BRUTOS'!$A$3:$A$500,$C29,'DADOS BRUTOS'!GC$3:GC$500)))</f>
        <v/>
      </c>
      <c r="JD29" s="122">
        <f>IF(OR(JD$4="",$B29=""),0,SUMIF('DADOS BRUTOS'!$A$3:$A$500,$B29,'DADOS BRUTOS'!GD$3:GD$500)+IF($C29="",0,SUMIF('DADOS BRUTOS'!$A$3:$A$500,$C29,'DADOS BRUTOS'!GD$3:GD$500)))</f>
        <v/>
      </c>
      <c r="JE29" s="122">
        <f>IF(OR(JE$4="",$B29=""),0,SUMIF('DADOS BRUTOS'!$A$3:$A$500,$B29,'DADOS BRUTOS'!GE$3:GE$500)+IF($C29="",0,SUMIF('DADOS BRUTOS'!$A$3:$A$500,$C29,'DADOS BRUTOS'!GE$3:GE$500)))</f>
        <v/>
      </c>
      <c r="JF29" s="122">
        <f>IF(OR(JF$4="",$B29=""),0,SUMIF('DADOS BRUTOS'!$A$3:$A$500,$B29,'DADOS BRUTOS'!GF$3:GF$500)+IF($C29="",0,SUMIF('DADOS BRUTOS'!$A$3:$A$500,$C29,'DADOS BRUTOS'!GF$3:GF$500)))</f>
        <v/>
      </c>
      <c r="JG29" s="122">
        <f>IF(OR(JG$4="",$B29=""),0,SUMIF('DADOS BRUTOS'!$A$3:$A$500,$B29,'DADOS BRUTOS'!GG$3:GG$500)+IF($C29="",0,SUMIF('DADOS BRUTOS'!$A$3:$A$500,$C29,'DADOS BRUTOS'!GG$3:GG$500)))</f>
        <v/>
      </c>
      <c r="JH29" s="122">
        <f>IF(OR(JH$4="",$B29=""),0,SUMIF('DADOS BRUTOS'!$A$3:$A$500,$B29,'DADOS BRUTOS'!GH$3:GH$500)+IF($C29="",0,SUMIF('DADOS BRUTOS'!$A$3:$A$500,$C29,'DADOS BRUTOS'!GH$3:GH$500)))</f>
        <v/>
      </c>
      <c r="JI29" s="122">
        <f>IF(OR(JI$4="",$B29=""),0,SUMIF('DADOS BRUTOS'!$A$3:$A$500,$B29,'DADOS BRUTOS'!GI$3:GI$500)+IF($C29="",0,SUMIF('DADOS BRUTOS'!$A$3:$A$500,$C29,'DADOS BRUTOS'!GI$3:GI$500)))</f>
        <v/>
      </c>
      <c r="JJ29" s="122">
        <f>IF(OR(JJ$4="",$B29=""),0,SUMIF('DADOS BRUTOS'!$A$3:$A$500,$B29,'DADOS BRUTOS'!GJ$3:GJ$500)+IF($C29="",0,SUMIF('DADOS BRUTOS'!$A$3:$A$500,$C29,'DADOS BRUTOS'!GJ$3:GJ$500)))</f>
        <v/>
      </c>
      <c r="JK29" s="122">
        <f>IF(OR(JK$4="",$B29=""),0,SUMIF('DADOS BRUTOS'!$A$3:$A$500,$B29,'DADOS BRUTOS'!GK$3:GK$500)+IF($C29="",0,SUMIF('DADOS BRUTOS'!$A$3:$A$500,$C29,'DADOS BRUTOS'!GK$3:GK$500)))</f>
        <v/>
      </c>
      <c r="JL29" s="122">
        <f>IF(OR(JL$4="",$B29=""),0,SUMIF('DADOS BRUTOS'!$A$3:$A$500,$B29,'DADOS BRUTOS'!GL$3:GL$500)+IF($C29="",0,SUMIF('DADOS BRUTOS'!$A$3:$A$500,$C29,'DADOS BRUTOS'!GL$3:GL$500)))</f>
        <v/>
      </c>
      <c r="JM29" s="122">
        <f>IF(OR(JM$4="",$B29=""),0,SUMIF('DADOS BRUTOS'!$A$3:$A$500,$B29,'DADOS BRUTOS'!GM$3:GM$500)+IF($C29="",0,SUMIF('DADOS BRUTOS'!$A$3:$A$500,$C29,'DADOS BRUTOS'!GM$3:GM$500)))</f>
        <v/>
      </c>
      <c r="JN29" s="122">
        <f>IF(OR(JN$4="",$B29=""),0,SUMIF('DADOS BRUTOS'!$A$3:$A$500,$B29,'DADOS BRUTOS'!GN$3:GN$500)+IF($C29="",0,SUMIF('DADOS BRUTOS'!$A$3:$A$500,$C29,'DADOS BRUTOS'!GN$3:GN$500)))</f>
        <v/>
      </c>
      <c r="JO29" s="122">
        <f>IF(OR(JO$4="",$B29=""),0,SUMIF('DADOS BRUTOS'!$A$3:$A$500,$B29,'DADOS BRUTOS'!GO$3:GO$500)+IF($C29="",0,SUMIF('DADOS BRUTOS'!$A$3:$A$500,$C29,'DADOS BRUTOS'!GO$3:GO$500)))</f>
        <v/>
      </c>
      <c r="JP29" s="122">
        <f>IF(OR(JP$4="",$B29=""),0,SUMIF('DADOS BRUTOS'!$A$3:$A$500,$B29,'DADOS BRUTOS'!GP$3:GP$500)+IF($C29="",0,SUMIF('DADOS BRUTOS'!$A$3:$A$500,$C29,'DADOS BRUTOS'!GP$3:GP$500)))</f>
        <v/>
      </c>
      <c r="JQ29" s="122">
        <f>IF(OR(JQ$4="",$B29=""),0,SUMIF('DADOS BRUTOS'!$A$3:$A$500,$B29,'DADOS BRUTOS'!GQ$3:GQ$500)+IF($C29="",0,SUMIF('DADOS BRUTOS'!$A$3:$A$500,$C29,'DADOS BRUTOS'!GQ$3:GQ$500)))</f>
        <v/>
      </c>
      <c r="JR29" s="122">
        <f>IF(OR(JR$4="",$B29=""),0,SUMIF('DADOS BRUTOS'!$A$3:$A$500,$B29,'DADOS BRUTOS'!GR$3:GR$500)+IF($C29="",0,SUMIF('DADOS BRUTOS'!$A$3:$A$500,$C29,'DADOS BRUTOS'!GR$3:GR$500)))</f>
        <v/>
      </c>
      <c r="JS29" s="122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2">
        <f>IF(OR(CB$4="",$B30=""),0,SUMIF('DADOS BRUTOS'!$A$3:$A$500,$B30,'DADOS BRUTOS'!B$3:B$500)+IF($C30="",0,SUMIF('DADOS BRUTOS'!$A$3:$A$500,$C30,'DADOS BRUTOS'!B$3:B$500)))</f>
        <v/>
      </c>
      <c r="CC30" s="122">
        <f>IF(OR(CC$4="",$B30=""),0,SUMIF('DADOS BRUTOS'!$A$3:$A$500,$B30,'DADOS BRUTOS'!C$3:C$500)+IF($C30="",0,SUMIF('DADOS BRUTOS'!$A$3:$A$500,$C30,'DADOS BRUTOS'!C$3:C$500)))</f>
        <v/>
      </c>
      <c r="CD30" s="122">
        <f>IF(OR(CD$4="",$B30=""),0,SUMIF('DADOS BRUTOS'!$A$3:$A$500,$B30,'DADOS BRUTOS'!D$3:D$500)+IF($C30="",0,SUMIF('DADOS BRUTOS'!$A$3:$A$500,$C30,'DADOS BRUTOS'!D$3:D$500)))</f>
        <v/>
      </c>
      <c r="CE30" s="122">
        <f>IF(OR(CE$4="",$B30=""),0,SUMIF('DADOS BRUTOS'!$A$3:$A$500,$B30,'DADOS BRUTOS'!E$3:E$500)+IF($C30="",0,SUMIF('DADOS BRUTOS'!$A$3:$A$500,$C30,'DADOS BRUTOS'!E$3:E$500)))</f>
        <v/>
      </c>
      <c r="CF30" s="122">
        <f>IF(OR(CF$4="",$B30=""),0,SUMIF('DADOS BRUTOS'!$A$3:$A$500,$B30,'DADOS BRUTOS'!F$3:F$500)+IF($C30="",0,SUMIF('DADOS BRUTOS'!$A$3:$A$500,$C30,'DADOS BRUTOS'!F$3:F$500)))</f>
        <v/>
      </c>
      <c r="CG30" s="122">
        <f>IF(OR(CG$4="",$B30=""),0,SUMIF('DADOS BRUTOS'!$A$3:$A$500,$B30,'DADOS BRUTOS'!G$3:G$500)+IF($C30="",0,SUMIF('DADOS BRUTOS'!$A$3:$A$500,$C30,'DADOS BRUTOS'!G$3:G$500)))</f>
        <v/>
      </c>
      <c r="CH30" s="122">
        <f>IF(OR(CH$4="",$B30=""),0,SUMIF('DADOS BRUTOS'!$A$3:$A$500,$B30,'DADOS BRUTOS'!H$3:H$500)+IF($C30="",0,SUMIF('DADOS BRUTOS'!$A$3:$A$500,$C30,'DADOS BRUTOS'!H$3:H$500)))</f>
        <v/>
      </c>
      <c r="CI30" s="122">
        <f>IF(OR(CI$4="",$B30=""),0,SUMIF('DADOS BRUTOS'!$A$3:$A$500,$B30,'DADOS BRUTOS'!I$3:I$500)+IF($C30="",0,SUMIF('DADOS BRUTOS'!$A$3:$A$500,$C30,'DADOS BRUTOS'!I$3:I$500)))</f>
        <v/>
      </c>
      <c r="CJ30" s="122">
        <f>IF(OR(CJ$4="",$B30=""),0,SUMIF('DADOS BRUTOS'!$A$3:$A$500,$B30,'DADOS BRUTOS'!J$3:J$500)+IF($C30="",0,SUMIF('DADOS BRUTOS'!$A$3:$A$500,$C30,'DADOS BRUTOS'!J$3:J$500)))</f>
        <v/>
      </c>
      <c r="CK30" s="122">
        <f>IF(OR(CK$4="",$B30=""),0,SUMIF('DADOS BRUTOS'!$A$3:$A$500,$B30,'DADOS BRUTOS'!K$3:K$500)+IF($C30="",0,SUMIF('DADOS BRUTOS'!$A$3:$A$500,$C30,'DADOS BRUTOS'!K$3:K$500)))</f>
        <v/>
      </c>
      <c r="CL30" s="122">
        <f>IF(OR(CL$4="",$B30=""),0,SUMIF('DADOS BRUTOS'!$A$3:$A$500,$B30,'DADOS BRUTOS'!L$3:L$500)+IF($C30="",0,SUMIF('DADOS BRUTOS'!$A$3:$A$500,$C30,'DADOS BRUTOS'!L$3:L$500)))</f>
        <v/>
      </c>
      <c r="CM30" s="122">
        <f>IF(OR(CM$4="",$B30=""),0,SUMIF('DADOS BRUTOS'!$A$3:$A$500,$B30,'DADOS BRUTOS'!M$3:M$500)+IF($C30="",0,SUMIF('DADOS BRUTOS'!$A$3:$A$500,$C30,'DADOS BRUTOS'!M$3:M$500)))</f>
        <v/>
      </c>
      <c r="CN30" s="122">
        <f>IF(OR(CN$4="",$B30=""),0,SUMIF('DADOS BRUTOS'!$A$3:$A$500,$B30,'DADOS BRUTOS'!N$3:N$500)+IF($C30="",0,SUMIF('DADOS BRUTOS'!$A$3:$A$500,$C30,'DADOS BRUTOS'!N$3:N$500)))</f>
        <v/>
      </c>
      <c r="CO30" s="122">
        <f>IF(OR(CO$4="",$B30=""),0,SUMIF('DADOS BRUTOS'!$A$3:$A$500,$B30,'DADOS BRUTOS'!O$3:O$500)+IF($C30="",0,SUMIF('DADOS BRUTOS'!$A$3:$A$500,$C30,'DADOS BRUTOS'!O$3:O$500)))</f>
        <v/>
      </c>
      <c r="CP30" s="122">
        <f>IF(OR(CP$4="",$B30=""),0,SUMIF('DADOS BRUTOS'!$A$3:$A$500,$B30,'DADOS BRUTOS'!P$3:P$500)+IF($C30="",0,SUMIF('DADOS BRUTOS'!$A$3:$A$500,$C30,'DADOS BRUTOS'!P$3:P$500)))</f>
        <v/>
      </c>
      <c r="CQ30" s="122">
        <f>IF(OR(CQ$4="",$B30=""),0,SUMIF('DADOS BRUTOS'!$A$3:$A$500,$B30,'DADOS BRUTOS'!Q$3:Q$500)+IF($C30="",0,SUMIF('DADOS BRUTOS'!$A$3:$A$500,$C30,'DADOS BRUTOS'!Q$3:Q$500)))</f>
        <v/>
      </c>
      <c r="CR30" s="122">
        <f>IF(OR(CR$4="",$B30=""),0,SUMIF('DADOS BRUTOS'!$A$3:$A$500,$B30,'DADOS BRUTOS'!R$3:R$500)+IF($C30="",0,SUMIF('DADOS BRUTOS'!$A$3:$A$500,$C30,'DADOS BRUTOS'!R$3:R$500)))</f>
        <v/>
      </c>
      <c r="CS30" s="122">
        <f>IF(OR(CS$4="",$B30=""),0,SUMIF('DADOS BRUTOS'!$A$3:$A$500,$B30,'DADOS BRUTOS'!S$3:S$500)+IF($C30="",0,SUMIF('DADOS BRUTOS'!$A$3:$A$500,$C30,'DADOS BRUTOS'!S$3:S$500)))</f>
        <v/>
      </c>
      <c r="CT30" s="122">
        <f>IF(OR(CT$4="",$B30=""),0,SUMIF('DADOS BRUTOS'!$A$3:$A$500,$B30,'DADOS BRUTOS'!T$3:T$500)+IF($C30="",0,SUMIF('DADOS BRUTOS'!$A$3:$A$500,$C30,'DADOS BRUTOS'!T$3:T$500)))</f>
        <v/>
      </c>
      <c r="CU30" s="122">
        <f>IF(OR(CU$4="",$B30=""),0,SUMIF('DADOS BRUTOS'!$A$3:$A$500,$B30,'DADOS BRUTOS'!U$3:U$500)+IF($C30="",0,SUMIF('DADOS BRUTOS'!$A$3:$A$500,$C30,'DADOS BRUTOS'!U$3:U$500)))</f>
        <v/>
      </c>
      <c r="CV30" s="122">
        <f>IF(OR(CV$4="",$B30=""),0,SUMIF('DADOS BRUTOS'!$A$3:$A$500,$B30,'DADOS BRUTOS'!V$3:V$500)+IF($C30="",0,SUMIF('DADOS BRUTOS'!$A$3:$A$500,$C30,'DADOS BRUTOS'!V$3:V$500)))</f>
        <v/>
      </c>
      <c r="CW30" s="122">
        <f>IF(OR(CW$4="",$B30=""),0,SUMIF('DADOS BRUTOS'!$A$3:$A$500,$B30,'DADOS BRUTOS'!W$3:W$500)+IF($C30="",0,SUMIF('DADOS BRUTOS'!$A$3:$A$500,$C30,'DADOS BRUTOS'!W$3:W$500)))</f>
        <v/>
      </c>
      <c r="CX30" s="122">
        <f>IF(OR(CX$4="",$B30=""),0,SUMIF('DADOS BRUTOS'!$A$3:$A$500,$B30,'DADOS BRUTOS'!X$3:X$500)+IF($C30="",0,SUMIF('DADOS BRUTOS'!$A$3:$A$500,$C30,'DADOS BRUTOS'!X$3:X$500)))</f>
        <v/>
      </c>
      <c r="CY30" s="122">
        <f>IF(OR(CY$4="",$B30=""),0,SUMIF('DADOS BRUTOS'!$A$3:$A$500,$B30,'DADOS BRUTOS'!Y$3:Y$500)+IF($C30="",0,SUMIF('DADOS BRUTOS'!$A$3:$A$500,$C30,'DADOS BRUTOS'!Y$3:Y$500)))</f>
        <v/>
      </c>
      <c r="CZ30" s="122">
        <f>IF(OR(CZ$4="",$B30=""),0,SUMIF('DADOS BRUTOS'!$A$3:$A$500,$B30,'DADOS BRUTOS'!Z$3:Z$500)+IF($C30="",0,SUMIF('DADOS BRUTOS'!$A$3:$A$500,$C30,'DADOS BRUTOS'!Z$3:Z$500)))</f>
        <v/>
      </c>
      <c r="DA30" s="122">
        <f>IF(OR(DA$4="",$B30=""),0,SUMIF('DADOS BRUTOS'!$A$3:$A$500,$B30,'DADOS BRUTOS'!AA$3:AA$500)+IF($C30="",0,SUMIF('DADOS BRUTOS'!$A$3:$A$500,$C30,'DADOS BRUTOS'!AA$3:AA$500)))</f>
        <v/>
      </c>
      <c r="DB30" s="122">
        <f>IF(OR(DB$4="",$B30=""),0,SUMIF('DADOS BRUTOS'!$A$3:$A$500,$B30,'DADOS BRUTOS'!AB$3:AB$500)+IF($C30="",0,SUMIF('DADOS BRUTOS'!$A$3:$A$500,$C30,'DADOS BRUTOS'!AB$3:AB$500)))</f>
        <v/>
      </c>
      <c r="DC30" s="122">
        <f>IF(OR(DC$4="",$B30=""),0,SUMIF('DADOS BRUTOS'!$A$3:$A$500,$B30,'DADOS BRUTOS'!AC$3:AC$500)+IF($C30="",0,SUMIF('DADOS BRUTOS'!$A$3:$A$500,$C30,'DADOS BRUTOS'!AC$3:AC$500)))</f>
        <v/>
      </c>
      <c r="DD30" s="122">
        <f>IF(OR(DD$4="",$B30=""),0,SUMIF('DADOS BRUTOS'!$A$3:$A$500,$B30,'DADOS BRUTOS'!AD$3:AD$500)+IF($C30="",0,SUMIF('DADOS BRUTOS'!$A$3:$A$500,$C30,'DADOS BRUTOS'!AD$3:AD$500)))</f>
        <v/>
      </c>
      <c r="DE30" s="122">
        <f>IF(OR(DE$4="",$B30=""),0,SUMIF('DADOS BRUTOS'!$A$3:$A$500,$B30,'DADOS BRUTOS'!AE$3:AE$500)+IF($C30="",0,SUMIF('DADOS BRUTOS'!$A$3:$A$500,$C30,'DADOS BRUTOS'!AE$3:AE$500)))</f>
        <v/>
      </c>
      <c r="DF30" s="122">
        <f>IF(OR(DF$4="",$B30=""),0,SUMIF('DADOS BRUTOS'!$A$3:$A$500,$B30,'DADOS BRUTOS'!AF$3:AF$500)+IF($C30="",0,SUMIF('DADOS BRUTOS'!$A$3:$A$500,$C30,'DADOS BRUTOS'!AF$3:AF$500)))</f>
        <v/>
      </c>
      <c r="DG30" s="122">
        <f>IF(OR(DG$4="",$B30=""),0,SUMIF('DADOS BRUTOS'!$A$3:$A$500,$B30,'DADOS BRUTOS'!AG$3:AG$500)+IF($C30="",0,SUMIF('DADOS BRUTOS'!$A$3:$A$500,$C30,'DADOS BRUTOS'!AG$3:AG$500)))</f>
        <v/>
      </c>
      <c r="DH30" s="122">
        <f>IF(OR(DH$4="",$B30=""),0,SUMIF('DADOS BRUTOS'!$A$3:$A$500,$B30,'DADOS BRUTOS'!AH$3:AH$500)+IF($C30="",0,SUMIF('DADOS BRUTOS'!$A$3:$A$500,$C30,'DADOS BRUTOS'!AH$3:AH$500)))</f>
        <v/>
      </c>
      <c r="DI30" s="122">
        <f>IF(OR(DI$4="",$B30=""),0,SUMIF('DADOS BRUTOS'!$A$3:$A$500,$B30,'DADOS BRUTOS'!AI$3:AI$500)+IF($C30="",0,SUMIF('DADOS BRUTOS'!$A$3:$A$500,$C30,'DADOS BRUTOS'!AI$3:AI$500)))</f>
        <v/>
      </c>
      <c r="DJ30" s="122">
        <f>IF(OR(DJ$4="",$B30=""),0,SUMIF('DADOS BRUTOS'!$A$3:$A$500,$B30,'DADOS BRUTOS'!AJ$3:AJ$500)+IF($C30="",0,SUMIF('DADOS BRUTOS'!$A$3:$A$500,$C30,'DADOS BRUTOS'!AJ$3:AJ$500)))</f>
        <v/>
      </c>
      <c r="DK30" s="122">
        <f>IF(OR(DK$4="",$B30=""),0,SUMIF('DADOS BRUTOS'!$A$3:$A$500,$B30,'DADOS BRUTOS'!AK$3:AK$500)+IF($C30="",0,SUMIF('DADOS BRUTOS'!$A$3:$A$500,$C30,'DADOS BRUTOS'!AK$3:AK$500)))</f>
        <v/>
      </c>
      <c r="DL30" s="122">
        <f>IF(OR(DL$4="",$B30=""),0,SUMIF('DADOS BRUTOS'!$A$3:$A$500,$B30,'DADOS BRUTOS'!AL$3:AL$500)+IF($C30="",0,SUMIF('DADOS BRUTOS'!$A$3:$A$500,$C30,'DADOS BRUTOS'!AL$3:AL$500)))</f>
        <v/>
      </c>
      <c r="DM30" s="122">
        <f>IF(OR(DM$4="",$B30=""),0,SUMIF('DADOS BRUTOS'!$A$3:$A$500,$B30,'DADOS BRUTOS'!AM$3:AM$500)+IF($C30="",0,SUMIF('DADOS BRUTOS'!$A$3:$A$500,$C30,'DADOS BRUTOS'!AM$3:AM$500)))</f>
        <v/>
      </c>
      <c r="DN30" s="122">
        <f>IF(OR(DN$4="",$B30=""),0,SUMIF('DADOS BRUTOS'!$A$3:$A$500,$B30,'DADOS BRUTOS'!AN$3:AN$500)+IF($C30="",0,SUMIF('DADOS BRUTOS'!$A$3:$A$500,$C30,'DADOS BRUTOS'!AN$3:AN$500)))</f>
        <v/>
      </c>
      <c r="DO30" s="122">
        <f>IF(OR(DO$4="",$B30=""),0,SUMIF('DADOS BRUTOS'!$A$3:$A$500,$B30,'DADOS BRUTOS'!AO$3:AO$500)+IF($C30="",0,SUMIF('DADOS BRUTOS'!$A$3:$A$500,$C30,'DADOS BRUTOS'!AO$3:AO$500)))</f>
        <v/>
      </c>
      <c r="DP30" s="122">
        <f>IF(OR(DP$4="",$B30=""),0,SUMIF('DADOS BRUTOS'!$A$3:$A$500,$B30,'DADOS BRUTOS'!AP$3:AP$500)+IF($C30="",0,SUMIF('DADOS BRUTOS'!$A$3:$A$500,$C30,'DADOS BRUTOS'!AP$3:AP$500)))</f>
        <v/>
      </c>
      <c r="DQ30" s="122">
        <f>IF(OR(DQ$4="",$B30=""),0,SUMIF('DADOS BRUTOS'!$A$3:$A$500,$B30,'DADOS BRUTOS'!AQ$3:AQ$500)+IF($C30="",0,SUMIF('DADOS BRUTOS'!$A$3:$A$500,$C30,'DADOS BRUTOS'!AQ$3:AQ$500)))</f>
        <v/>
      </c>
      <c r="DR30" s="122">
        <f>IF(OR(DR$4="",$B30=""),0,SUMIF('DADOS BRUTOS'!$A$3:$A$500,$B30,'DADOS BRUTOS'!AR$3:AR$500)+IF($C30="",0,SUMIF('DADOS BRUTOS'!$A$3:$A$500,$C30,'DADOS BRUTOS'!AR$3:AR$500)))</f>
        <v/>
      </c>
      <c r="DS30" s="122">
        <f>IF(OR(DS$4="",$B30=""),0,SUMIF('DADOS BRUTOS'!$A$3:$A$500,$B30,'DADOS BRUTOS'!AS$3:AS$500)+IF($C30="",0,SUMIF('DADOS BRUTOS'!$A$3:$A$500,$C30,'DADOS BRUTOS'!AS$3:AS$500)))</f>
        <v/>
      </c>
      <c r="DT30" s="122">
        <f>IF(OR(DT$4="",$B30=""),0,SUMIF('DADOS BRUTOS'!$A$3:$A$500,$B30,'DADOS BRUTOS'!AT$3:AT$500)+IF($C30="",0,SUMIF('DADOS BRUTOS'!$A$3:$A$500,$C30,'DADOS BRUTOS'!AT$3:AT$500)))</f>
        <v/>
      </c>
      <c r="DU30" s="122">
        <f>IF(OR(DU$4="",$B30=""),0,SUMIF('DADOS BRUTOS'!$A$3:$A$500,$B30,'DADOS BRUTOS'!AU$3:AU$500)+IF($C30="",0,SUMIF('DADOS BRUTOS'!$A$3:$A$500,$C30,'DADOS BRUTOS'!AU$3:AU$500)))</f>
        <v/>
      </c>
      <c r="DV30" s="122">
        <f>IF(OR(DV$4="",$B30=""),0,SUMIF('DADOS BRUTOS'!$A$3:$A$500,$B30,'DADOS BRUTOS'!AV$3:AV$500)+IF($C30="",0,SUMIF('DADOS BRUTOS'!$A$3:$A$500,$C30,'DADOS BRUTOS'!AV$3:AV$500)))</f>
        <v/>
      </c>
      <c r="DW30" s="122">
        <f>IF(OR(DW$4="",$B30=""),0,SUMIF('DADOS BRUTOS'!$A$3:$A$500,$B30,'DADOS BRUTOS'!AW$3:AW$500)+IF($C30="",0,SUMIF('DADOS BRUTOS'!$A$3:$A$500,$C30,'DADOS BRUTOS'!AW$3:AW$500)))</f>
        <v/>
      </c>
      <c r="DX30" s="122">
        <f>IF(OR(DX$4="",$B30=""),0,SUMIF('DADOS BRUTOS'!$A$3:$A$500,$B30,'DADOS BRUTOS'!AX$3:AX$500)+IF($C30="",0,SUMIF('DADOS BRUTOS'!$A$3:$A$500,$C30,'DADOS BRUTOS'!AX$3:AX$500)))</f>
        <v/>
      </c>
      <c r="DY30" s="122">
        <f>IF(OR(DY$4="",$B30=""),0,SUMIF('DADOS BRUTOS'!$A$3:$A$500,$B30,'DADOS BRUTOS'!AY$3:AY$500)+IF($C30="",0,SUMIF('DADOS BRUTOS'!$A$3:$A$500,$C30,'DADOS BRUTOS'!AY$3:AY$500)))</f>
        <v/>
      </c>
      <c r="DZ30" s="122">
        <f>IF(OR(DZ$4="",$B30=""),0,SUMIF('DADOS BRUTOS'!$A$3:$A$500,$B30,'DADOS BRUTOS'!AZ$3:AZ$500)+IF($C30="",0,SUMIF('DADOS BRUTOS'!$A$3:$A$500,$C30,'DADOS BRUTOS'!AZ$3:AZ$500)))</f>
        <v/>
      </c>
      <c r="EA30" s="122">
        <f>IF(OR(EA$4="",$B30=""),0,SUMIF('DADOS BRUTOS'!$A$3:$A$500,$B30,'DADOS BRUTOS'!BA$3:BA$500)+IF($C30="",0,SUMIF('DADOS BRUTOS'!$A$3:$A$500,$C30,'DADOS BRUTOS'!BA$3:BA$500)))</f>
        <v/>
      </c>
      <c r="EB30" s="122">
        <f>IF(OR(EB$4="",$B30=""),0,SUMIF('DADOS BRUTOS'!$A$3:$A$500,$B30,'DADOS BRUTOS'!BB$3:BB$500)+IF($C30="",0,SUMIF('DADOS BRUTOS'!$A$3:$A$500,$C30,'DADOS BRUTOS'!BB$3:BB$500)))</f>
        <v/>
      </c>
      <c r="EC30" s="122">
        <f>IF(OR(EC$4="",$B30=""),0,SUMIF('DADOS BRUTOS'!$A$3:$A$500,$B30,'DADOS BRUTOS'!BC$3:BC$500)+IF($C30="",0,SUMIF('DADOS BRUTOS'!$A$3:$A$500,$C30,'DADOS BRUTOS'!BC$3:BC$500)))</f>
        <v/>
      </c>
      <c r="ED30" s="122">
        <f>IF(OR(ED$4="",$B30=""),0,SUMIF('DADOS BRUTOS'!$A$3:$A$500,$B30,'DADOS BRUTOS'!BD$3:BD$500)+IF($C30="",0,SUMIF('DADOS BRUTOS'!$A$3:$A$500,$C30,'DADOS BRUTOS'!BD$3:BD$500)))</f>
        <v/>
      </c>
      <c r="EE30" s="122">
        <f>IF(OR(EE$4="",$B30=""),0,SUMIF('DADOS BRUTOS'!$A$3:$A$500,$B30,'DADOS BRUTOS'!BE$3:BE$500)+IF($C30="",0,SUMIF('DADOS BRUTOS'!$A$3:$A$500,$C30,'DADOS BRUTOS'!BE$3:BE$500)))</f>
        <v/>
      </c>
      <c r="EF30" s="122">
        <f>IF(OR(EF$4="",$B30=""),0,SUMIF('DADOS BRUTOS'!$A$3:$A$500,$B30,'DADOS BRUTOS'!BF$3:BF$500)+IF($C30="",0,SUMIF('DADOS BRUTOS'!$A$3:$A$500,$C30,'DADOS BRUTOS'!BF$3:BF$500)))</f>
        <v/>
      </c>
      <c r="EG30" s="122">
        <f>IF(OR(EG$4="",$B30=""),0,SUMIF('DADOS BRUTOS'!$A$3:$A$500,$B30,'DADOS BRUTOS'!BG$3:BG$500)+IF($C30="",0,SUMIF('DADOS BRUTOS'!$A$3:$A$500,$C30,'DADOS BRUTOS'!BG$3:BG$500)))</f>
        <v/>
      </c>
      <c r="EH30" s="122">
        <f>IF(OR(EH$4="",$B30=""),0,SUMIF('DADOS BRUTOS'!$A$3:$A$500,$B30,'DADOS BRUTOS'!BH$3:BH$500)+IF($C30="",0,SUMIF('DADOS BRUTOS'!$A$3:$A$500,$C30,'DADOS BRUTOS'!BH$3:BH$500)))</f>
        <v/>
      </c>
      <c r="EI30" s="122">
        <f>IF(OR(EI$4="",$B30=""),0,SUMIF('DADOS BRUTOS'!$A$3:$A$500,$B30,'DADOS BRUTOS'!BI$3:BI$500)+IF($C30="",0,SUMIF('DADOS BRUTOS'!$A$3:$A$500,$C30,'DADOS BRUTOS'!BI$3:BI$500)))</f>
        <v/>
      </c>
      <c r="EJ30" s="122">
        <f>IF(OR(EJ$4="",$B30=""),0,SUMIF('DADOS BRUTOS'!$A$3:$A$500,$B30,'DADOS BRUTOS'!BJ$3:BJ$500)+IF($C30="",0,SUMIF('DADOS BRUTOS'!$A$3:$A$500,$C30,'DADOS BRUTOS'!BJ$3:BJ$500)))</f>
        <v/>
      </c>
      <c r="EK30" s="122">
        <f>IF(OR(EK$4="",$B30=""),0,SUMIF('DADOS BRUTOS'!$A$3:$A$500,$B30,'DADOS BRUTOS'!BK$3:BK$500)+IF($C30="",0,SUMIF('DADOS BRUTOS'!$A$3:$A$500,$C30,'DADOS BRUTOS'!BK$3:BK$500)))</f>
        <v/>
      </c>
      <c r="EL30" s="122">
        <f>IF(OR(EL$4="",$B30=""),0,SUMIF('DADOS BRUTOS'!$A$3:$A$500,$B30,'DADOS BRUTOS'!BL$3:BL$500)+IF($C30="",0,SUMIF('DADOS BRUTOS'!$A$3:$A$500,$C30,'DADOS BRUTOS'!BL$3:BL$500)))</f>
        <v/>
      </c>
      <c r="EM30" s="122">
        <f>IF(OR(EM$4="",$B30=""),0,SUMIF('DADOS BRUTOS'!$A$3:$A$500,$B30,'DADOS BRUTOS'!BM$3:BM$500)+IF($C30="",0,SUMIF('DADOS BRUTOS'!$A$3:$A$500,$C30,'DADOS BRUTOS'!BM$3:BM$500)))</f>
        <v/>
      </c>
      <c r="EN30" s="122">
        <f>IF(OR(EN$4="",$B30=""),0,SUMIF('DADOS BRUTOS'!$A$3:$A$500,$B30,'DADOS BRUTOS'!BN$3:BN$500)+IF($C30="",0,SUMIF('DADOS BRUTOS'!$A$3:$A$500,$C30,'DADOS BRUTOS'!BN$3:BN$500)))</f>
        <v/>
      </c>
      <c r="EO30" s="122">
        <f>IF(OR(EO$4="",$B30=""),0,SUMIF('DADOS BRUTOS'!$A$3:$A$500,$B30,'DADOS BRUTOS'!BO$3:BO$500)+IF($C30="",0,SUMIF('DADOS BRUTOS'!$A$3:$A$500,$C30,'DADOS BRUTOS'!BO$3:BO$500)))</f>
        <v/>
      </c>
      <c r="EP30" s="122">
        <f>IF(OR(EP$4="",$B30=""),0,SUMIF('DADOS BRUTOS'!$A$3:$A$500,$B30,'DADOS BRUTOS'!BP$3:BP$500)+IF($C30="",0,SUMIF('DADOS BRUTOS'!$A$3:$A$500,$C30,'DADOS BRUTOS'!BP$3:BP$500)))</f>
        <v/>
      </c>
      <c r="EQ30" s="122">
        <f>IF(OR(EQ$4="",$B30=""),0,SUMIF('DADOS BRUTOS'!$A$3:$A$500,$B30,'DADOS BRUTOS'!BQ$3:BQ$500)+IF($C30="",0,SUMIF('DADOS BRUTOS'!$A$3:$A$500,$C30,'DADOS BRUTOS'!BQ$3:BQ$500)))</f>
        <v/>
      </c>
      <c r="ER30" s="122">
        <f>IF(OR(ER$4="",$B30=""),0,SUMIF('DADOS BRUTOS'!$A$3:$A$500,$B30,'DADOS BRUTOS'!BR$3:BR$500)+IF($C30="",0,SUMIF('DADOS BRUTOS'!$A$3:$A$500,$C30,'DADOS BRUTOS'!BR$3:BR$500)))</f>
        <v/>
      </c>
      <c r="ES30" s="122">
        <f>IF(OR(ES$4="",$B30=""),0,SUMIF('DADOS BRUTOS'!$A$3:$A$500,$B30,'DADOS BRUTOS'!BS$3:BS$500)+IF($C30="",0,SUMIF('DADOS BRUTOS'!$A$3:$A$500,$C30,'DADOS BRUTOS'!BS$3:BS$500)))</f>
        <v/>
      </c>
      <c r="ET30" s="122">
        <f>IF(OR(ET$4="",$B30=""),0,SUMIF('DADOS BRUTOS'!$A$3:$A$500,$B30,'DADOS BRUTOS'!BT$3:BT$500)+IF($C30="",0,SUMIF('DADOS BRUTOS'!$A$3:$A$500,$C30,'DADOS BRUTOS'!BT$3:BT$500)))</f>
        <v/>
      </c>
      <c r="EU30" s="122">
        <f>IF(OR(EU$4="",$B30=""),0,SUMIF('DADOS BRUTOS'!$A$3:$A$500,$B30,'DADOS BRUTOS'!BU$3:BU$500)+IF($C30="",0,SUMIF('DADOS BRUTOS'!$A$3:$A$500,$C30,'DADOS BRUTOS'!BU$3:BU$500)))</f>
        <v/>
      </c>
      <c r="EV30" s="122">
        <f>IF(OR(EV$4="",$B30=""),0,SUMIF('DADOS BRUTOS'!$A$3:$A$500,$B30,'DADOS BRUTOS'!BV$3:BV$500)+IF($C30="",0,SUMIF('DADOS BRUTOS'!$A$3:$A$500,$C30,'DADOS BRUTOS'!BV$3:BV$500)))</f>
        <v/>
      </c>
      <c r="EW30" s="122">
        <f>IF(OR(EW$4="",$B30=""),0,SUMIF('DADOS BRUTOS'!$A$3:$A$500,$B30,'DADOS BRUTOS'!BW$3:BW$500)+IF($C30="",0,SUMIF('DADOS BRUTOS'!$A$3:$A$500,$C30,'DADOS BRUTOS'!BW$3:BW$500)))</f>
        <v/>
      </c>
      <c r="EX30" s="122">
        <f>IF(OR(EX$4="",$B30=""),0,SUMIF('DADOS BRUTOS'!$A$3:$A$500,$B30,'DADOS BRUTOS'!BX$3:BX$500)+IF($C30="",0,SUMIF('DADOS BRUTOS'!$A$3:$A$500,$C30,'DADOS BRUTOS'!BX$3:BX$500)))</f>
        <v/>
      </c>
      <c r="EY30" s="122">
        <f>IF(OR(EY$4="",$B30=""),0,SUMIF('DADOS BRUTOS'!$A$3:$A$500,$B30,'DADOS BRUTOS'!BY$3:BY$500)+IF($C30="",0,SUMIF('DADOS BRUTOS'!$A$3:$A$500,$C30,'DADOS BRUTOS'!BY$3:BY$500)))</f>
        <v/>
      </c>
      <c r="EZ30" s="122">
        <f>IF(OR(EZ$4="",$B30=""),0,SUMIF('DADOS BRUTOS'!$A$3:$A$500,$B30,'DADOS BRUTOS'!BZ$3:BZ$500)+IF($C30="",0,SUMIF('DADOS BRUTOS'!$A$3:$A$500,$C30,'DADOS BRUTOS'!BZ$3:BZ$500)))</f>
        <v/>
      </c>
      <c r="FA30" s="122">
        <f>IF(OR(FA$4="",$B30=""),0,SUMIF('DADOS BRUTOS'!$A$3:$A$500,$B30,'DADOS BRUTOS'!CA$3:CA$500)+IF($C30="",0,SUMIF('DADOS BRUTOS'!$A$3:$A$500,$C30,'DADOS BRUTOS'!CA$3:CA$500)))</f>
        <v/>
      </c>
      <c r="FB30" s="122">
        <f>IF(OR(FB$4="",$B30=""),0,SUMIF('DADOS BRUTOS'!$A$3:$A$500,$B30,'DADOS BRUTOS'!CB$3:CB$500)+IF($C30="",0,SUMIF('DADOS BRUTOS'!$A$3:$A$500,$C30,'DADOS BRUTOS'!CB$3:CB$500)))</f>
        <v/>
      </c>
      <c r="FC30" s="122">
        <f>IF(OR(FC$4="",$B30=""),0,SUMIF('DADOS BRUTOS'!$A$3:$A$500,$B30,'DADOS BRUTOS'!CC$3:CC$500)+IF($C30="",0,SUMIF('DADOS BRUTOS'!$A$3:$A$500,$C30,'DADOS BRUTOS'!CC$3:CC$500)))</f>
        <v/>
      </c>
      <c r="FD30" s="122">
        <f>IF(OR(FD$4="",$B30=""),0,SUMIF('DADOS BRUTOS'!$A$3:$A$500,$B30,'DADOS BRUTOS'!CD$3:CD$500)+IF($C30="",0,SUMIF('DADOS BRUTOS'!$A$3:$A$500,$C30,'DADOS BRUTOS'!CD$3:CD$500)))</f>
        <v/>
      </c>
      <c r="FE30" s="122">
        <f>IF(OR(FE$4="",$B30=""),0,SUMIF('DADOS BRUTOS'!$A$3:$A$500,$B30,'DADOS BRUTOS'!CE$3:CE$500)+IF($C30="",0,SUMIF('DADOS BRUTOS'!$A$3:$A$500,$C30,'DADOS BRUTOS'!CE$3:CE$500)))</f>
        <v/>
      </c>
      <c r="FF30" s="122">
        <f>IF(OR(FF$4="",$B30=""),0,SUMIF('DADOS BRUTOS'!$A$3:$A$500,$B30,'DADOS BRUTOS'!CF$3:CF$500)+IF($C30="",0,SUMIF('DADOS BRUTOS'!$A$3:$A$500,$C30,'DADOS BRUTOS'!CF$3:CF$500)))</f>
        <v/>
      </c>
      <c r="FG30" s="122">
        <f>IF(OR(FG$4="",$B30=""),0,SUMIF('DADOS BRUTOS'!$A$3:$A$500,$B30,'DADOS BRUTOS'!CG$3:CG$500)+IF($C30="",0,SUMIF('DADOS BRUTOS'!$A$3:$A$500,$C30,'DADOS BRUTOS'!CG$3:CG$500)))</f>
        <v/>
      </c>
      <c r="FH30" s="122">
        <f>IF(OR(FH$4="",$B30=""),0,SUMIF('DADOS BRUTOS'!$A$3:$A$500,$B30,'DADOS BRUTOS'!CH$3:CH$500)+IF($C30="",0,SUMIF('DADOS BRUTOS'!$A$3:$A$500,$C30,'DADOS BRUTOS'!CH$3:CH$500)))</f>
        <v/>
      </c>
      <c r="FI30" s="122">
        <f>IF(OR(FI$4="",$B30=""),0,SUMIF('DADOS BRUTOS'!$A$3:$A$500,$B30,'DADOS BRUTOS'!CI$3:CI$500)+IF($C30="",0,SUMIF('DADOS BRUTOS'!$A$3:$A$500,$C30,'DADOS BRUTOS'!CI$3:CI$500)))</f>
        <v/>
      </c>
      <c r="FJ30" s="122">
        <f>IF(OR(FJ$4="",$B30=""),0,SUMIF('DADOS BRUTOS'!$A$3:$A$500,$B30,'DADOS BRUTOS'!CJ$3:CJ$500)+IF($C30="",0,SUMIF('DADOS BRUTOS'!$A$3:$A$500,$C30,'DADOS BRUTOS'!CJ$3:CJ$500)))</f>
        <v/>
      </c>
      <c r="FK30" s="122">
        <f>IF(OR(FK$4="",$B30=""),0,SUMIF('DADOS BRUTOS'!$A$3:$A$500,$B30,'DADOS BRUTOS'!CK$3:CK$500)+IF($C30="",0,SUMIF('DADOS BRUTOS'!$A$3:$A$500,$C30,'DADOS BRUTOS'!CK$3:CK$500)))</f>
        <v/>
      </c>
      <c r="FL30" s="122">
        <f>IF(OR(FL$4="",$B30=""),0,SUMIF('DADOS BRUTOS'!$A$3:$A$500,$B30,'DADOS BRUTOS'!CL$3:CL$500)+IF($C30="",0,SUMIF('DADOS BRUTOS'!$A$3:$A$500,$C30,'DADOS BRUTOS'!CL$3:CL$500)))</f>
        <v/>
      </c>
      <c r="FM30" s="122">
        <f>IF(OR(FM$4="",$B30=""),0,SUMIF('DADOS BRUTOS'!$A$3:$A$500,$B30,'DADOS BRUTOS'!CM$3:CM$500)+IF($C30="",0,SUMIF('DADOS BRUTOS'!$A$3:$A$500,$C30,'DADOS BRUTOS'!CM$3:CM$500)))</f>
        <v/>
      </c>
      <c r="FN30" s="122">
        <f>IF(OR(FN$4="",$B30=""),0,SUMIF('DADOS BRUTOS'!$A$3:$A$500,$B30,'DADOS BRUTOS'!CN$3:CN$500)+IF($C30="",0,SUMIF('DADOS BRUTOS'!$A$3:$A$500,$C30,'DADOS BRUTOS'!CN$3:CN$500)))</f>
        <v/>
      </c>
      <c r="FO30" s="122">
        <f>IF(OR(FO$4="",$B30=""),0,SUMIF('DADOS BRUTOS'!$A$3:$A$500,$B30,'DADOS BRUTOS'!CO$3:CO$500)+IF($C30="",0,SUMIF('DADOS BRUTOS'!$A$3:$A$500,$C30,'DADOS BRUTOS'!CO$3:CO$500)))</f>
        <v/>
      </c>
      <c r="FP30" s="122">
        <f>IF(OR(FP$4="",$B30=""),0,SUMIF('DADOS BRUTOS'!$A$3:$A$500,$B30,'DADOS BRUTOS'!CP$3:CP$500)+IF($C30="",0,SUMIF('DADOS BRUTOS'!$A$3:$A$500,$C30,'DADOS BRUTOS'!CP$3:CP$500)))</f>
        <v/>
      </c>
      <c r="FQ30" s="122">
        <f>IF(OR(FQ$4="",$B30=""),0,SUMIF('DADOS BRUTOS'!$A$3:$A$500,$B30,'DADOS BRUTOS'!CQ$3:CQ$500)+IF($C30="",0,SUMIF('DADOS BRUTOS'!$A$3:$A$500,$C30,'DADOS BRUTOS'!CQ$3:CQ$500)))</f>
        <v/>
      </c>
      <c r="FR30" s="122">
        <f>IF(OR(FR$4="",$B30=""),0,SUMIF('DADOS BRUTOS'!$A$3:$A$500,$B30,'DADOS BRUTOS'!CR$3:CR$500)+IF($C30="",0,SUMIF('DADOS BRUTOS'!$A$3:$A$500,$C30,'DADOS BRUTOS'!CR$3:CR$500)))</f>
        <v/>
      </c>
      <c r="FS30" s="122">
        <f>IF(OR(FS$4="",$B30=""),0,SUMIF('DADOS BRUTOS'!$A$3:$A$500,$B30,'DADOS BRUTOS'!CS$3:CS$500)+IF($C30="",0,SUMIF('DADOS BRUTOS'!$A$3:$A$500,$C30,'DADOS BRUTOS'!CS$3:CS$500)))</f>
        <v/>
      </c>
      <c r="FT30" s="122">
        <f>IF(OR(FT$4="",$B30=""),0,SUMIF('DADOS BRUTOS'!$A$3:$A$500,$B30,'DADOS BRUTOS'!CT$3:CT$500)+IF($C30="",0,SUMIF('DADOS BRUTOS'!$A$3:$A$500,$C30,'DADOS BRUTOS'!CT$3:CT$500)))</f>
        <v/>
      </c>
      <c r="FU30" s="122">
        <f>IF(OR(FU$4="",$B30=""),0,SUMIF('DADOS BRUTOS'!$A$3:$A$500,$B30,'DADOS BRUTOS'!CU$3:CU$500)+IF($C30="",0,SUMIF('DADOS BRUTOS'!$A$3:$A$500,$C30,'DADOS BRUTOS'!CU$3:CU$500)))</f>
        <v/>
      </c>
      <c r="FV30" s="122">
        <f>IF(OR(FV$4="",$B30=""),0,SUMIF('DADOS BRUTOS'!$A$3:$A$500,$B30,'DADOS BRUTOS'!CV$3:CV$500)+IF($C30="",0,SUMIF('DADOS BRUTOS'!$A$3:$A$500,$C30,'DADOS BRUTOS'!CV$3:CV$500)))</f>
        <v/>
      </c>
      <c r="FW30" s="122">
        <f>IF(OR(FW$4="",$B30=""),0,SUMIF('DADOS BRUTOS'!$A$3:$A$500,$B30,'DADOS BRUTOS'!CW$3:CW$500)+IF($C30="",0,SUMIF('DADOS BRUTOS'!$A$3:$A$500,$C30,'DADOS BRUTOS'!CW$3:CW$500)))</f>
        <v/>
      </c>
      <c r="FX30" s="122">
        <f>IF(OR(FX$4="",$B30=""),0,SUMIF('DADOS BRUTOS'!$A$3:$A$500,$B30,'DADOS BRUTOS'!CX$3:CX$500)+IF($C30="",0,SUMIF('DADOS BRUTOS'!$A$3:$A$500,$C30,'DADOS BRUTOS'!CX$3:CX$500)))</f>
        <v/>
      </c>
      <c r="FY30" s="122">
        <f>IF(OR(FY$4="",$B30=""),0,SUMIF('DADOS BRUTOS'!$A$3:$A$500,$B30,'DADOS BRUTOS'!CY$3:CY$500)+IF($C30="",0,SUMIF('DADOS BRUTOS'!$A$3:$A$500,$C30,'DADOS BRUTOS'!CY$3:CY$500)))</f>
        <v/>
      </c>
      <c r="FZ30" s="122">
        <f>IF(OR(FZ$4="",$B30=""),0,SUMIF('DADOS BRUTOS'!$A$3:$A$500,$B30,'DADOS BRUTOS'!CZ$3:CZ$500)+IF($C30="",0,SUMIF('DADOS BRUTOS'!$A$3:$A$500,$C30,'DADOS BRUTOS'!CZ$3:CZ$500)))</f>
        <v/>
      </c>
      <c r="GA30" s="122">
        <f>IF(OR(GA$4="",$B30=""),0,SUMIF('DADOS BRUTOS'!$A$3:$A$500,$B30,'DADOS BRUTOS'!DA$3:DA$500)+IF($C30="",0,SUMIF('DADOS BRUTOS'!$A$3:$A$500,$C30,'DADOS BRUTOS'!DA$3:DA$500)))</f>
        <v/>
      </c>
      <c r="GB30" s="122">
        <f>IF(OR(GB$4="",$B30=""),0,SUMIF('DADOS BRUTOS'!$A$3:$A$500,$B30,'DADOS BRUTOS'!DB$3:DB$500)+IF($C30="",0,SUMIF('DADOS BRUTOS'!$A$3:$A$500,$C30,'DADOS BRUTOS'!DB$3:DB$500)))</f>
        <v/>
      </c>
      <c r="GC30" s="122">
        <f>IF(OR(GC$4="",$B30=""),0,SUMIF('DADOS BRUTOS'!$A$3:$A$500,$B30,'DADOS BRUTOS'!DC$3:DC$500)+IF($C30="",0,SUMIF('DADOS BRUTOS'!$A$3:$A$500,$C30,'DADOS BRUTOS'!DC$3:DC$500)))</f>
        <v/>
      </c>
      <c r="GD30" s="122">
        <f>IF(OR(GD$4="",$B30=""),0,SUMIF('DADOS BRUTOS'!$A$3:$A$500,$B30,'DADOS BRUTOS'!DD$3:DD$500)+IF($C30="",0,SUMIF('DADOS BRUTOS'!$A$3:$A$500,$C30,'DADOS BRUTOS'!DD$3:DD$500)))</f>
        <v/>
      </c>
      <c r="GE30" s="122">
        <f>IF(OR(GE$4="",$B30=""),0,SUMIF('DADOS BRUTOS'!$A$3:$A$500,$B30,'DADOS BRUTOS'!DE$3:DE$500)+IF($C30="",0,SUMIF('DADOS BRUTOS'!$A$3:$A$500,$C30,'DADOS BRUTOS'!DE$3:DE$500)))</f>
        <v/>
      </c>
      <c r="GF30" s="122">
        <f>IF(OR(GF$4="",$B30=""),0,SUMIF('DADOS BRUTOS'!$A$3:$A$500,$B30,'DADOS BRUTOS'!DF$3:DF$500)+IF($C30="",0,SUMIF('DADOS BRUTOS'!$A$3:$A$500,$C30,'DADOS BRUTOS'!DF$3:DF$500)))</f>
        <v/>
      </c>
      <c r="GG30" s="122">
        <f>IF(OR(GG$4="",$B30=""),0,SUMIF('DADOS BRUTOS'!$A$3:$A$500,$B30,'DADOS BRUTOS'!DG$3:DG$500)+IF($C30="",0,SUMIF('DADOS BRUTOS'!$A$3:$A$500,$C30,'DADOS BRUTOS'!DG$3:DG$500)))</f>
        <v/>
      </c>
      <c r="GH30" s="122">
        <f>IF(OR(GH$4="",$B30=""),0,SUMIF('DADOS BRUTOS'!$A$3:$A$500,$B30,'DADOS BRUTOS'!DH$3:DH$500)+IF($C30="",0,SUMIF('DADOS BRUTOS'!$A$3:$A$500,$C30,'DADOS BRUTOS'!DH$3:DH$500)))</f>
        <v/>
      </c>
      <c r="GI30" s="122">
        <f>IF(OR(GI$4="",$B30=""),0,SUMIF('DADOS BRUTOS'!$A$3:$A$500,$B30,'DADOS BRUTOS'!DI$3:DI$500)+IF($C30="",0,SUMIF('DADOS BRUTOS'!$A$3:$A$500,$C30,'DADOS BRUTOS'!DI$3:DI$500)))</f>
        <v/>
      </c>
      <c r="GJ30" s="122">
        <f>IF(OR(GJ$4="",$B30=""),0,SUMIF('DADOS BRUTOS'!$A$3:$A$500,$B30,'DADOS BRUTOS'!DJ$3:DJ$500)+IF($C30="",0,SUMIF('DADOS BRUTOS'!$A$3:$A$500,$C30,'DADOS BRUTOS'!DJ$3:DJ$500)))</f>
        <v/>
      </c>
      <c r="GK30" s="122">
        <f>IF(OR(GK$4="",$B30=""),0,SUMIF('DADOS BRUTOS'!$A$3:$A$500,$B30,'DADOS BRUTOS'!DK$3:DK$500)+IF($C30="",0,SUMIF('DADOS BRUTOS'!$A$3:$A$500,$C30,'DADOS BRUTOS'!DK$3:DK$500)))</f>
        <v/>
      </c>
      <c r="GL30" s="122">
        <f>IF(OR(GL$4="",$B30=""),0,SUMIF('DADOS BRUTOS'!$A$3:$A$500,$B30,'DADOS BRUTOS'!DL$3:DL$500)+IF($C30="",0,SUMIF('DADOS BRUTOS'!$A$3:$A$500,$C30,'DADOS BRUTOS'!DL$3:DL$500)))</f>
        <v/>
      </c>
      <c r="GM30" s="122">
        <f>IF(OR(GM$4="",$B30=""),0,SUMIF('DADOS BRUTOS'!$A$3:$A$500,$B30,'DADOS BRUTOS'!DM$3:DM$500)+IF($C30="",0,SUMIF('DADOS BRUTOS'!$A$3:$A$500,$C30,'DADOS BRUTOS'!DM$3:DM$500)))</f>
        <v/>
      </c>
      <c r="GN30" s="122">
        <f>IF(OR(GN$4="",$B30=""),0,SUMIF('DADOS BRUTOS'!$A$3:$A$500,$B30,'DADOS BRUTOS'!DN$3:DN$500)+IF($C30="",0,SUMIF('DADOS BRUTOS'!$A$3:$A$500,$C30,'DADOS BRUTOS'!DN$3:DN$500)))</f>
        <v/>
      </c>
      <c r="GO30" s="122">
        <f>IF(OR(GO$4="",$B30=""),0,SUMIF('DADOS BRUTOS'!$A$3:$A$500,$B30,'DADOS BRUTOS'!DO$3:DO$500)+IF($C30="",0,SUMIF('DADOS BRUTOS'!$A$3:$A$500,$C30,'DADOS BRUTOS'!DO$3:DO$500)))</f>
        <v/>
      </c>
      <c r="GP30" s="122">
        <f>IF(OR(GP$4="",$B30=""),0,SUMIF('DADOS BRUTOS'!$A$3:$A$500,$B30,'DADOS BRUTOS'!DP$3:DP$500)+IF($C30="",0,SUMIF('DADOS BRUTOS'!$A$3:$A$500,$C30,'DADOS BRUTOS'!DP$3:DP$500)))</f>
        <v/>
      </c>
      <c r="GQ30" s="122">
        <f>IF(OR(GQ$4="",$B30=""),0,SUMIF('DADOS BRUTOS'!$A$3:$A$500,$B30,'DADOS BRUTOS'!DQ$3:DQ$500)+IF($C30="",0,SUMIF('DADOS BRUTOS'!$A$3:$A$500,$C30,'DADOS BRUTOS'!DQ$3:DQ$500)))</f>
        <v/>
      </c>
      <c r="GR30" s="122">
        <f>IF(OR(GR$4="",$B30=""),0,SUMIF('DADOS BRUTOS'!$A$3:$A$500,$B30,'DADOS BRUTOS'!DR$3:DR$500)+IF($C30="",0,SUMIF('DADOS BRUTOS'!$A$3:$A$500,$C30,'DADOS BRUTOS'!DR$3:DR$500)))</f>
        <v/>
      </c>
      <c r="GS30" s="122">
        <f>IF(OR(GS$4="",$B30=""),0,SUMIF('DADOS BRUTOS'!$A$3:$A$500,$B30,'DADOS BRUTOS'!DS$3:DS$500)+IF($C30="",0,SUMIF('DADOS BRUTOS'!$A$3:$A$500,$C30,'DADOS BRUTOS'!DS$3:DS$500)))</f>
        <v/>
      </c>
      <c r="GT30" s="122">
        <f>IF(OR(GT$4="",$B30=""),0,SUMIF('DADOS BRUTOS'!$A$3:$A$500,$B30,'DADOS BRUTOS'!DT$3:DT$500)+IF($C30="",0,SUMIF('DADOS BRUTOS'!$A$3:$A$500,$C30,'DADOS BRUTOS'!DT$3:DT$500)))</f>
        <v/>
      </c>
      <c r="GU30" s="122">
        <f>IF(OR(GU$4="",$B30=""),0,SUMIF('DADOS BRUTOS'!$A$3:$A$500,$B30,'DADOS BRUTOS'!DU$3:DU$500)+IF($C30="",0,SUMIF('DADOS BRUTOS'!$A$3:$A$500,$C30,'DADOS BRUTOS'!DU$3:DU$500)))</f>
        <v/>
      </c>
      <c r="GV30" s="122">
        <f>IF(OR(GV$4="",$B30=""),0,SUMIF('DADOS BRUTOS'!$A$3:$A$500,$B30,'DADOS BRUTOS'!DV$3:DV$500)+IF($C30="",0,SUMIF('DADOS BRUTOS'!$A$3:$A$500,$C30,'DADOS BRUTOS'!DV$3:DV$500)))</f>
        <v/>
      </c>
      <c r="GW30" s="122">
        <f>IF(OR(GW$4="",$B30=""),0,SUMIF('DADOS BRUTOS'!$A$3:$A$500,$B30,'DADOS BRUTOS'!DW$3:DW$500)+IF($C30="",0,SUMIF('DADOS BRUTOS'!$A$3:$A$500,$C30,'DADOS BRUTOS'!DW$3:DW$500)))</f>
        <v/>
      </c>
      <c r="GX30" s="122">
        <f>IF(OR(GX$4="",$B30=""),0,SUMIF('DADOS BRUTOS'!$A$3:$A$500,$B30,'DADOS BRUTOS'!DX$3:DX$500)+IF($C30="",0,SUMIF('DADOS BRUTOS'!$A$3:$A$500,$C30,'DADOS BRUTOS'!DX$3:DX$500)))</f>
        <v/>
      </c>
      <c r="GY30" s="122">
        <f>IF(OR(GY$4="",$B30=""),0,SUMIF('DADOS BRUTOS'!$A$3:$A$500,$B30,'DADOS BRUTOS'!DY$3:DY$500)+IF($C30="",0,SUMIF('DADOS BRUTOS'!$A$3:$A$500,$C30,'DADOS BRUTOS'!DY$3:DY$500)))</f>
        <v/>
      </c>
      <c r="GZ30" s="122">
        <f>IF(OR(GZ$4="",$B30=""),0,SUMIF('DADOS BRUTOS'!$A$3:$A$500,$B30,'DADOS BRUTOS'!DZ$3:DZ$500)+IF($C30="",0,SUMIF('DADOS BRUTOS'!$A$3:$A$500,$C30,'DADOS BRUTOS'!DZ$3:DZ$500)))</f>
        <v/>
      </c>
      <c r="HA30" s="122">
        <f>IF(OR(HA$4="",$B30=""),0,SUMIF('DADOS BRUTOS'!$A$3:$A$500,$B30,'DADOS BRUTOS'!EA$3:EA$500)+IF($C30="",0,SUMIF('DADOS BRUTOS'!$A$3:$A$500,$C30,'DADOS BRUTOS'!EA$3:EA$500)))</f>
        <v/>
      </c>
      <c r="HB30" s="122">
        <f>IF(OR(HB$4="",$B30=""),0,SUMIF('DADOS BRUTOS'!$A$3:$A$500,$B30,'DADOS BRUTOS'!EB$3:EB$500)+IF($C30="",0,SUMIF('DADOS BRUTOS'!$A$3:$A$500,$C30,'DADOS BRUTOS'!EB$3:EB$500)))</f>
        <v/>
      </c>
      <c r="HC30" s="122">
        <f>IF(OR(HC$4="",$B30=""),0,SUMIF('DADOS BRUTOS'!$A$3:$A$500,$B30,'DADOS BRUTOS'!EC$3:EC$500)+IF($C30="",0,SUMIF('DADOS BRUTOS'!$A$3:$A$500,$C30,'DADOS BRUTOS'!EC$3:EC$500)))</f>
        <v/>
      </c>
      <c r="HD30" s="122">
        <f>IF(OR(HD$4="",$B30=""),0,SUMIF('DADOS BRUTOS'!$A$3:$A$500,$B30,'DADOS BRUTOS'!ED$3:ED$500)+IF($C30="",0,SUMIF('DADOS BRUTOS'!$A$3:$A$500,$C30,'DADOS BRUTOS'!ED$3:ED$500)))</f>
        <v/>
      </c>
      <c r="HE30" s="122">
        <f>IF(OR(HE$4="",$B30=""),0,SUMIF('DADOS BRUTOS'!$A$3:$A$500,$B30,'DADOS BRUTOS'!EE$3:EE$500)+IF($C30="",0,SUMIF('DADOS BRUTOS'!$A$3:$A$500,$C30,'DADOS BRUTOS'!EE$3:EE$500)))</f>
        <v/>
      </c>
      <c r="HF30" s="122">
        <f>IF(OR(HF$4="",$B30=""),0,SUMIF('DADOS BRUTOS'!$A$3:$A$500,$B30,'DADOS BRUTOS'!EF$3:EF$500)+IF($C30="",0,SUMIF('DADOS BRUTOS'!$A$3:$A$500,$C30,'DADOS BRUTOS'!EF$3:EF$500)))</f>
        <v/>
      </c>
      <c r="HG30" s="122">
        <f>IF(OR(HG$4="",$B30=""),0,SUMIF('DADOS BRUTOS'!$A$3:$A$500,$B30,'DADOS BRUTOS'!EG$3:EG$500)+IF($C30="",0,SUMIF('DADOS BRUTOS'!$A$3:$A$500,$C30,'DADOS BRUTOS'!EG$3:EG$500)))</f>
        <v/>
      </c>
      <c r="HH30" s="122">
        <f>IF(OR(HH$4="",$B30=""),0,SUMIF('DADOS BRUTOS'!$A$3:$A$500,$B30,'DADOS BRUTOS'!EH$3:EH$500)+IF($C30="",0,SUMIF('DADOS BRUTOS'!$A$3:$A$500,$C30,'DADOS BRUTOS'!EH$3:EH$500)))</f>
        <v/>
      </c>
      <c r="HI30" s="122">
        <f>IF(OR(HI$4="",$B30=""),0,SUMIF('DADOS BRUTOS'!$A$3:$A$500,$B30,'DADOS BRUTOS'!EI$3:EI$500)+IF($C30="",0,SUMIF('DADOS BRUTOS'!$A$3:$A$500,$C30,'DADOS BRUTOS'!EI$3:EI$500)))</f>
        <v/>
      </c>
      <c r="HJ30" s="122">
        <f>IF(OR(HJ$4="",$B30=""),0,SUMIF('DADOS BRUTOS'!$A$3:$A$500,$B30,'DADOS BRUTOS'!EJ$3:EJ$500)+IF($C30="",0,SUMIF('DADOS BRUTOS'!$A$3:$A$500,$C30,'DADOS BRUTOS'!EJ$3:EJ$500)))</f>
        <v/>
      </c>
      <c r="HK30" s="122">
        <f>IF(OR(HK$4="",$B30=""),0,SUMIF('DADOS BRUTOS'!$A$3:$A$500,$B30,'DADOS BRUTOS'!EK$3:EK$500)+IF($C30="",0,SUMIF('DADOS BRUTOS'!$A$3:$A$500,$C30,'DADOS BRUTOS'!EK$3:EK$500)))</f>
        <v/>
      </c>
      <c r="HL30" s="122">
        <f>IF(OR(HL$4="",$B30=""),0,SUMIF('DADOS BRUTOS'!$A$3:$A$500,$B30,'DADOS BRUTOS'!EL$3:EL$500)+IF($C30="",0,SUMIF('DADOS BRUTOS'!$A$3:$A$500,$C30,'DADOS BRUTOS'!EL$3:EL$500)))</f>
        <v/>
      </c>
      <c r="HM30" s="122">
        <f>IF(OR(HM$4="",$B30=""),0,SUMIF('DADOS BRUTOS'!$A$3:$A$500,$B30,'DADOS BRUTOS'!EM$3:EM$500)+IF($C30="",0,SUMIF('DADOS BRUTOS'!$A$3:$A$500,$C30,'DADOS BRUTOS'!EM$3:EM$500)))</f>
        <v/>
      </c>
      <c r="HN30" s="122">
        <f>IF(OR(HN$4="",$B30=""),0,SUMIF('DADOS BRUTOS'!$A$3:$A$500,$B30,'DADOS BRUTOS'!EN$3:EN$500)+IF($C30="",0,SUMIF('DADOS BRUTOS'!$A$3:$A$500,$C30,'DADOS BRUTOS'!EN$3:EN$500)))</f>
        <v/>
      </c>
      <c r="HO30" s="122">
        <f>IF(OR(HO$4="",$B30=""),0,SUMIF('DADOS BRUTOS'!$A$3:$A$500,$B30,'DADOS BRUTOS'!EO$3:EO$500)+IF($C30="",0,SUMIF('DADOS BRUTOS'!$A$3:$A$500,$C30,'DADOS BRUTOS'!EO$3:EO$500)))</f>
        <v/>
      </c>
      <c r="HP30" s="122">
        <f>IF(OR(HP$4="",$B30=""),0,SUMIF('DADOS BRUTOS'!$A$3:$A$500,$B30,'DADOS BRUTOS'!EP$3:EP$500)+IF($C30="",0,SUMIF('DADOS BRUTOS'!$A$3:$A$500,$C30,'DADOS BRUTOS'!EP$3:EP$500)))</f>
        <v/>
      </c>
      <c r="HQ30" s="122">
        <f>IF(OR(HQ$4="",$B30=""),0,SUMIF('DADOS BRUTOS'!$A$3:$A$500,$B30,'DADOS BRUTOS'!EQ$3:EQ$500)+IF($C30="",0,SUMIF('DADOS BRUTOS'!$A$3:$A$500,$C30,'DADOS BRUTOS'!EQ$3:EQ$500)))</f>
        <v/>
      </c>
      <c r="HR30" s="122">
        <f>IF(OR(HR$4="",$B30=""),0,SUMIF('DADOS BRUTOS'!$A$3:$A$500,$B30,'DADOS BRUTOS'!ER$3:ER$500)+IF($C30="",0,SUMIF('DADOS BRUTOS'!$A$3:$A$500,$C30,'DADOS BRUTOS'!ER$3:ER$500)))</f>
        <v/>
      </c>
      <c r="HS30" s="122">
        <f>IF(OR(HS$4="",$B30=""),0,SUMIF('DADOS BRUTOS'!$A$3:$A$500,$B30,'DADOS BRUTOS'!ES$3:ES$500)+IF($C30="",0,SUMIF('DADOS BRUTOS'!$A$3:$A$500,$C30,'DADOS BRUTOS'!ES$3:ES$500)))</f>
        <v/>
      </c>
      <c r="HT30" s="122">
        <f>IF(OR(HT$4="",$B30=""),0,SUMIF('DADOS BRUTOS'!$A$3:$A$500,$B30,'DADOS BRUTOS'!ET$3:ET$500)+IF($C30="",0,SUMIF('DADOS BRUTOS'!$A$3:$A$500,$C30,'DADOS BRUTOS'!ET$3:ET$500)))</f>
        <v/>
      </c>
      <c r="HU30" s="122">
        <f>IF(OR(HU$4="",$B30=""),0,SUMIF('DADOS BRUTOS'!$A$3:$A$500,$B30,'DADOS BRUTOS'!EU$3:EU$500)+IF($C30="",0,SUMIF('DADOS BRUTOS'!$A$3:$A$500,$C30,'DADOS BRUTOS'!EU$3:EU$500)))</f>
        <v/>
      </c>
      <c r="HV30" s="122">
        <f>IF(OR(HV$4="",$B30=""),0,SUMIF('DADOS BRUTOS'!$A$3:$A$500,$B30,'DADOS BRUTOS'!EV$3:EV$500)+IF($C30="",0,SUMIF('DADOS BRUTOS'!$A$3:$A$500,$C30,'DADOS BRUTOS'!EV$3:EV$500)))</f>
        <v/>
      </c>
      <c r="HW30" s="122">
        <f>IF(OR(HW$4="",$B30=""),0,SUMIF('DADOS BRUTOS'!$A$3:$A$500,$B30,'DADOS BRUTOS'!EW$3:EW$500)+IF($C30="",0,SUMIF('DADOS BRUTOS'!$A$3:$A$500,$C30,'DADOS BRUTOS'!EW$3:EW$500)))</f>
        <v/>
      </c>
      <c r="HX30" s="122">
        <f>IF(OR(HX$4="",$B30=""),0,SUMIF('DADOS BRUTOS'!$A$3:$A$500,$B30,'DADOS BRUTOS'!EX$3:EX$500)+IF($C30="",0,SUMIF('DADOS BRUTOS'!$A$3:$A$500,$C30,'DADOS BRUTOS'!EX$3:EX$500)))</f>
        <v/>
      </c>
      <c r="HY30" s="122">
        <f>IF(OR(HY$4="",$B30=""),0,SUMIF('DADOS BRUTOS'!$A$3:$A$500,$B30,'DADOS BRUTOS'!EY$3:EY$500)+IF($C30="",0,SUMIF('DADOS BRUTOS'!$A$3:$A$500,$C30,'DADOS BRUTOS'!EY$3:EY$500)))</f>
        <v/>
      </c>
      <c r="HZ30" s="122">
        <f>IF(OR(HZ$4="",$B30=""),0,SUMIF('DADOS BRUTOS'!$A$3:$A$500,$B30,'DADOS BRUTOS'!EZ$3:EZ$500)+IF($C30="",0,SUMIF('DADOS BRUTOS'!$A$3:$A$500,$C30,'DADOS BRUTOS'!EZ$3:EZ$500)))</f>
        <v/>
      </c>
      <c r="IA30" s="122">
        <f>IF(OR(IA$4="",$B30=""),0,SUMIF('DADOS BRUTOS'!$A$3:$A$500,$B30,'DADOS BRUTOS'!FA$3:FA$500)+IF($C30="",0,SUMIF('DADOS BRUTOS'!$A$3:$A$500,$C30,'DADOS BRUTOS'!FA$3:FA$500)))</f>
        <v/>
      </c>
      <c r="IB30" s="122">
        <f>IF(OR(IB$4="",$B30=""),0,SUMIF('DADOS BRUTOS'!$A$3:$A$500,$B30,'DADOS BRUTOS'!FB$3:FB$500)+IF($C30="",0,SUMIF('DADOS BRUTOS'!$A$3:$A$500,$C30,'DADOS BRUTOS'!FB$3:FB$500)))</f>
        <v/>
      </c>
      <c r="IC30" s="122">
        <f>IF(OR(IC$4="",$B30=""),0,SUMIF('DADOS BRUTOS'!$A$3:$A$500,$B30,'DADOS BRUTOS'!FC$3:FC$500)+IF($C30="",0,SUMIF('DADOS BRUTOS'!$A$3:$A$500,$C30,'DADOS BRUTOS'!FC$3:FC$500)))</f>
        <v/>
      </c>
      <c r="ID30" s="122">
        <f>IF(OR(ID$4="",$B30=""),0,SUMIF('DADOS BRUTOS'!$A$3:$A$500,$B30,'DADOS BRUTOS'!FD$3:FD$500)+IF($C30="",0,SUMIF('DADOS BRUTOS'!$A$3:$A$500,$C30,'DADOS BRUTOS'!FD$3:FD$500)))</f>
        <v/>
      </c>
      <c r="IE30" s="122">
        <f>IF(OR(IE$4="",$B30=""),0,SUMIF('DADOS BRUTOS'!$A$3:$A$500,$B30,'DADOS BRUTOS'!FE$3:FE$500)+IF($C30="",0,SUMIF('DADOS BRUTOS'!$A$3:$A$500,$C30,'DADOS BRUTOS'!FE$3:FE$500)))</f>
        <v/>
      </c>
      <c r="IF30" s="122">
        <f>IF(OR(IF$4="",$B30=""),0,SUMIF('DADOS BRUTOS'!$A$3:$A$500,$B30,'DADOS BRUTOS'!FF$3:FF$500)+IF($C30="",0,SUMIF('DADOS BRUTOS'!$A$3:$A$500,$C30,'DADOS BRUTOS'!FF$3:FF$500)))</f>
        <v/>
      </c>
      <c r="IG30" s="122">
        <f>IF(OR(IG$4="",$B30=""),0,SUMIF('DADOS BRUTOS'!$A$3:$A$500,$B30,'DADOS BRUTOS'!FG$3:FG$500)+IF($C30="",0,SUMIF('DADOS BRUTOS'!$A$3:$A$500,$C30,'DADOS BRUTOS'!FG$3:FG$500)))</f>
        <v/>
      </c>
      <c r="IH30" s="122">
        <f>IF(OR(IH$4="",$B30=""),0,SUMIF('DADOS BRUTOS'!$A$3:$A$500,$B30,'DADOS BRUTOS'!FH$3:FH$500)+IF($C30="",0,SUMIF('DADOS BRUTOS'!$A$3:$A$500,$C30,'DADOS BRUTOS'!FH$3:FH$500)))</f>
        <v/>
      </c>
      <c r="II30" s="122">
        <f>IF(OR(II$4="",$B30=""),0,SUMIF('DADOS BRUTOS'!$A$3:$A$500,$B30,'DADOS BRUTOS'!FI$3:FI$500)+IF($C30="",0,SUMIF('DADOS BRUTOS'!$A$3:$A$500,$C30,'DADOS BRUTOS'!FI$3:FI$500)))</f>
        <v/>
      </c>
      <c r="IJ30" s="122">
        <f>IF(OR(IJ$4="",$B30=""),0,SUMIF('DADOS BRUTOS'!$A$3:$A$500,$B30,'DADOS BRUTOS'!FJ$3:FJ$500)+IF($C30="",0,SUMIF('DADOS BRUTOS'!$A$3:$A$500,$C30,'DADOS BRUTOS'!FJ$3:FJ$500)))</f>
        <v/>
      </c>
      <c r="IK30" s="122">
        <f>IF(OR(IK$4="",$B30=""),0,SUMIF('DADOS BRUTOS'!$A$3:$A$500,$B30,'DADOS BRUTOS'!FK$3:FK$500)+IF($C30="",0,SUMIF('DADOS BRUTOS'!$A$3:$A$500,$C30,'DADOS BRUTOS'!FK$3:FK$500)))</f>
        <v/>
      </c>
      <c r="IL30" s="122">
        <f>IF(OR(IL$4="",$B30=""),0,SUMIF('DADOS BRUTOS'!$A$3:$A$500,$B30,'DADOS BRUTOS'!FL$3:FL$500)+IF($C30="",0,SUMIF('DADOS BRUTOS'!$A$3:$A$500,$C30,'DADOS BRUTOS'!FL$3:FL$500)))</f>
        <v/>
      </c>
      <c r="IM30" s="122">
        <f>IF(OR(IM$4="",$B30=""),0,SUMIF('DADOS BRUTOS'!$A$3:$A$500,$B30,'DADOS BRUTOS'!FM$3:FM$500)+IF($C30="",0,SUMIF('DADOS BRUTOS'!$A$3:$A$500,$C30,'DADOS BRUTOS'!FM$3:FM$500)))</f>
        <v/>
      </c>
      <c r="IN30" s="122">
        <f>IF(OR(IN$4="",$B30=""),0,SUMIF('DADOS BRUTOS'!$A$3:$A$500,$B30,'DADOS BRUTOS'!FN$3:FN$500)+IF($C30="",0,SUMIF('DADOS BRUTOS'!$A$3:$A$500,$C30,'DADOS BRUTOS'!FN$3:FN$500)))</f>
        <v/>
      </c>
      <c r="IO30" s="122">
        <f>IF(OR(IO$4="",$B30=""),0,SUMIF('DADOS BRUTOS'!$A$3:$A$500,$B30,'DADOS BRUTOS'!FO$3:FO$500)+IF($C30="",0,SUMIF('DADOS BRUTOS'!$A$3:$A$500,$C30,'DADOS BRUTOS'!FO$3:FO$500)))</f>
        <v/>
      </c>
      <c r="IP30" s="122">
        <f>IF(OR(IP$4="",$B30=""),0,SUMIF('DADOS BRUTOS'!$A$3:$A$500,$B30,'DADOS BRUTOS'!FP$3:FP$500)+IF($C30="",0,SUMIF('DADOS BRUTOS'!$A$3:$A$500,$C30,'DADOS BRUTOS'!FP$3:FP$500)))</f>
        <v/>
      </c>
      <c r="IQ30" s="122">
        <f>IF(OR(IQ$4="",$B30=""),0,SUMIF('DADOS BRUTOS'!$A$3:$A$500,$B30,'DADOS BRUTOS'!FQ$3:FQ$500)+IF($C30="",0,SUMIF('DADOS BRUTOS'!$A$3:$A$500,$C30,'DADOS BRUTOS'!FQ$3:FQ$500)))</f>
        <v/>
      </c>
      <c r="IR30" s="122">
        <f>IF(OR(IR$4="",$B30=""),0,SUMIF('DADOS BRUTOS'!$A$3:$A$500,$B30,'DADOS BRUTOS'!FR$3:FR$500)+IF($C30="",0,SUMIF('DADOS BRUTOS'!$A$3:$A$500,$C30,'DADOS BRUTOS'!FR$3:FR$500)))</f>
        <v/>
      </c>
      <c r="IS30" s="122">
        <f>IF(OR(IS$4="",$B30=""),0,SUMIF('DADOS BRUTOS'!$A$3:$A$500,$B30,'DADOS BRUTOS'!FS$3:FS$500)+IF($C30="",0,SUMIF('DADOS BRUTOS'!$A$3:$A$500,$C30,'DADOS BRUTOS'!FS$3:FS$500)))</f>
        <v/>
      </c>
      <c r="IT30" s="122">
        <f>IF(OR(IT$4="",$B30=""),0,SUMIF('DADOS BRUTOS'!$A$3:$A$500,$B30,'DADOS BRUTOS'!FT$3:FT$500)+IF($C30="",0,SUMIF('DADOS BRUTOS'!$A$3:$A$500,$C30,'DADOS BRUTOS'!FT$3:FT$500)))</f>
        <v/>
      </c>
      <c r="IU30" s="122">
        <f>IF(OR(IU$4="",$B30=""),0,SUMIF('DADOS BRUTOS'!$A$3:$A$500,$B30,'DADOS BRUTOS'!FU$3:FU$500)+IF($C30="",0,SUMIF('DADOS BRUTOS'!$A$3:$A$500,$C30,'DADOS BRUTOS'!FU$3:FU$500)))</f>
        <v/>
      </c>
      <c r="IV30" s="122">
        <f>IF(OR(IV$4="",$B30=""),0,SUMIF('DADOS BRUTOS'!$A$3:$A$500,$B30,'DADOS BRUTOS'!FV$3:FV$500)+IF($C30="",0,SUMIF('DADOS BRUTOS'!$A$3:$A$500,$C30,'DADOS BRUTOS'!FV$3:FV$500)))</f>
        <v/>
      </c>
      <c r="IW30" s="122">
        <f>IF(OR(IW$4="",$B30=""),0,SUMIF('DADOS BRUTOS'!$A$3:$A$500,$B30,'DADOS BRUTOS'!FW$3:FW$500)+IF($C30="",0,SUMIF('DADOS BRUTOS'!$A$3:$A$500,$C30,'DADOS BRUTOS'!FW$3:FW$500)))</f>
        <v/>
      </c>
      <c r="IX30" s="122">
        <f>IF(OR(IX$4="",$B30=""),0,SUMIF('DADOS BRUTOS'!$A$3:$A$500,$B30,'DADOS BRUTOS'!FX$3:FX$500)+IF($C30="",0,SUMIF('DADOS BRUTOS'!$A$3:$A$500,$C30,'DADOS BRUTOS'!FX$3:FX$500)))</f>
        <v/>
      </c>
      <c r="IY30" s="122">
        <f>IF(OR(IY$4="",$B30=""),0,SUMIF('DADOS BRUTOS'!$A$3:$A$500,$B30,'DADOS BRUTOS'!FY$3:FY$500)+IF($C30="",0,SUMIF('DADOS BRUTOS'!$A$3:$A$500,$C30,'DADOS BRUTOS'!FY$3:FY$500)))</f>
        <v/>
      </c>
      <c r="IZ30" s="122">
        <f>IF(OR(IZ$4="",$B30=""),0,SUMIF('DADOS BRUTOS'!$A$3:$A$500,$B30,'DADOS BRUTOS'!FZ$3:FZ$500)+IF($C30="",0,SUMIF('DADOS BRUTOS'!$A$3:$A$500,$C30,'DADOS BRUTOS'!FZ$3:FZ$500)))</f>
        <v/>
      </c>
      <c r="JA30" s="122">
        <f>IF(OR(JA$4="",$B30=""),0,SUMIF('DADOS BRUTOS'!$A$3:$A$500,$B30,'DADOS BRUTOS'!GA$3:GA$500)+IF($C30="",0,SUMIF('DADOS BRUTOS'!$A$3:$A$500,$C30,'DADOS BRUTOS'!GA$3:GA$500)))</f>
        <v/>
      </c>
      <c r="JB30" s="122">
        <f>IF(OR(JB$4="",$B30=""),0,SUMIF('DADOS BRUTOS'!$A$3:$A$500,$B30,'DADOS BRUTOS'!GB$3:GB$500)+IF($C30="",0,SUMIF('DADOS BRUTOS'!$A$3:$A$500,$C30,'DADOS BRUTOS'!GB$3:GB$500)))</f>
        <v/>
      </c>
      <c r="JC30" s="122">
        <f>IF(OR(JC$4="",$B30=""),0,SUMIF('DADOS BRUTOS'!$A$3:$A$500,$B30,'DADOS BRUTOS'!GC$3:GC$500)+IF($C30="",0,SUMIF('DADOS BRUTOS'!$A$3:$A$500,$C30,'DADOS BRUTOS'!GC$3:GC$500)))</f>
        <v/>
      </c>
      <c r="JD30" s="122">
        <f>IF(OR(JD$4="",$B30=""),0,SUMIF('DADOS BRUTOS'!$A$3:$A$500,$B30,'DADOS BRUTOS'!GD$3:GD$500)+IF($C30="",0,SUMIF('DADOS BRUTOS'!$A$3:$A$500,$C30,'DADOS BRUTOS'!GD$3:GD$500)))</f>
        <v/>
      </c>
      <c r="JE30" s="122">
        <f>IF(OR(JE$4="",$B30=""),0,SUMIF('DADOS BRUTOS'!$A$3:$A$500,$B30,'DADOS BRUTOS'!GE$3:GE$500)+IF($C30="",0,SUMIF('DADOS BRUTOS'!$A$3:$A$500,$C30,'DADOS BRUTOS'!GE$3:GE$500)))</f>
        <v/>
      </c>
      <c r="JF30" s="122">
        <f>IF(OR(JF$4="",$B30=""),0,SUMIF('DADOS BRUTOS'!$A$3:$A$500,$B30,'DADOS BRUTOS'!GF$3:GF$500)+IF($C30="",0,SUMIF('DADOS BRUTOS'!$A$3:$A$500,$C30,'DADOS BRUTOS'!GF$3:GF$500)))</f>
        <v/>
      </c>
      <c r="JG30" s="122">
        <f>IF(OR(JG$4="",$B30=""),0,SUMIF('DADOS BRUTOS'!$A$3:$A$500,$B30,'DADOS BRUTOS'!GG$3:GG$500)+IF($C30="",0,SUMIF('DADOS BRUTOS'!$A$3:$A$500,$C30,'DADOS BRUTOS'!GG$3:GG$500)))</f>
        <v/>
      </c>
      <c r="JH30" s="122">
        <f>IF(OR(JH$4="",$B30=""),0,SUMIF('DADOS BRUTOS'!$A$3:$A$500,$B30,'DADOS BRUTOS'!GH$3:GH$500)+IF($C30="",0,SUMIF('DADOS BRUTOS'!$A$3:$A$500,$C30,'DADOS BRUTOS'!GH$3:GH$500)))</f>
        <v/>
      </c>
      <c r="JI30" s="122">
        <f>IF(OR(JI$4="",$B30=""),0,SUMIF('DADOS BRUTOS'!$A$3:$A$500,$B30,'DADOS BRUTOS'!GI$3:GI$500)+IF($C30="",0,SUMIF('DADOS BRUTOS'!$A$3:$A$500,$C30,'DADOS BRUTOS'!GI$3:GI$500)))</f>
        <v/>
      </c>
      <c r="JJ30" s="122">
        <f>IF(OR(JJ$4="",$B30=""),0,SUMIF('DADOS BRUTOS'!$A$3:$A$500,$B30,'DADOS BRUTOS'!GJ$3:GJ$500)+IF($C30="",0,SUMIF('DADOS BRUTOS'!$A$3:$A$500,$C30,'DADOS BRUTOS'!GJ$3:GJ$500)))</f>
        <v/>
      </c>
      <c r="JK30" s="122">
        <f>IF(OR(JK$4="",$B30=""),0,SUMIF('DADOS BRUTOS'!$A$3:$A$500,$B30,'DADOS BRUTOS'!GK$3:GK$500)+IF($C30="",0,SUMIF('DADOS BRUTOS'!$A$3:$A$500,$C30,'DADOS BRUTOS'!GK$3:GK$500)))</f>
        <v/>
      </c>
      <c r="JL30" s="122">
        <f>IF(OR(JL$4="",$B30=""),0,SUMIF('DADOS BRUTOS'!$A$3:$A$500,$B30,'DADOS BRUTOS'!GL$3:GL$500)+IF($C30="",0,SUMIF('DADOS BRUTOS'!$A$3:$A$500,$C30,'DADOS BRUTOS'!GL$3:GL$500)))</f>
        <v/>
      </c>
      <c r="JM30" s="122">
        <f>IF(OR(JM$4="",$B30=""),0,SUMIF('DADOS BRUTOS'!$A$3:$A$500,$B30,'DADOS BRUTOS'!GM$3:GM$500)+IF($C30="",0,SUMIF('DADOS BRUTOS'!$A$3:$A$500,$C30,'DADOS BRUTOS'!GM$3:GM$500)))</f>
        <v/>
      </c>
      <c r="JN30" s="122">
        <f>IF(OR(JN$4="",$B30=""),0,SUMIF('DADOS BRUTOS'!$A$3:$A$500,$B30,'DADOS BRUTOS'!GN$3:GN$500)+IF($C30="",0,SUMIF('DADOS BRUTOS'!$A$3:$A$500,$C30,'DADOS BRUTOS'!GN$3:GN$500)))</f>
        <v/>
      </c>
      <c r="JO30" s="122">
        <f>IF(OR(JO$4="",$B30=""),0,SUMIF('DADOS BRUTOS'!$A$3:$A$500,$B30,'DADOS BRUTOS'!GO$3:GO$500)+IF($C30="",0,SUMIF('DADOS BRUTOS'!$A$3:$A$500,$C30,'DADOS BRUTOS'!GO$3:GO$500)))</f>
        <v/>
      </c>
      <c r="JP30" s="122">
        <f>IF(OR(JP$4="",$B30=""),0,SUMIF('DADOS BRUTOS'!$A$3:$A$500,$B30,'DADOS BRUTOS'!GP$3:GP$500)+IF($C30="",0,SUMIF('DADOS BRUTOS'!$A$3:$A$500,$C30,'DADOS BRUTOS'!GP$3:GP$500)))</f>
        <v/>
      </c>
      <c r="JQ30" s="122">
        <f>IF(OR(JQ$4="",$B30=""),0,SUMIF('DADOS BRUTOS'!$A$3:$A$500,$B30,'DADOS BRUTOS'!GQ$3:GQ$500)+IF($C30="",0,SUMIF('DADOS BRUTOS'!$A$3:$A$500,$C30,'DADOS BRUTOS'!GQ$3:GQ$500)))</f>
        <v/>
      </c>
      <c r="JR30" s="122">
        <f>IF(OR(JR$4="",$B30=""),0,SUMIF('DADOS BRUTOS'!$A$3:$A$500,$B30,'DADOS BRUTOS'!GR$3:GR$500)+IF($C30="",0,SUMIF('DADOS BRUTOS'!$A$3:$A$500,$C30,'DADOS BRUTOS'!GR$3:GR$500)))</f>
        <v/>
      </c>
      <c r="JS30" s="122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2">
        <f>IF(OR(CB$4="",$B31=""),0,SUMIF('DADOS BRUTOS'!$A$3:$A$500,$B31,'DADOS BRUTOS'!B$3:B$500)+IF($C31="",0,SUMIF('DADOS BRUTOS'!$A$3:$A$500,$C31,'DADOS BRUTOS'!B$3:B$500)))</f>
        <v/>
      </c>
      <c r="CC31" s="122">
        <f>IF(OR(CC$4="",$B31=""),0,SUMIF('DADOS BRUTOS'!$A$3:$A$500,$B31,'DADOS BRUTOS'!C$3:C$500)+IF($C31="",0,SUMIF('DADOS BRUTOS'!$A$3:$A$500,$C31,'DADOS BRUTOS'!C$3:C$500)))</f>
        <v/>
      </c>
      <c r="CD31" s="122">
        <f>IF(OR(CD$4="",$B31=""),0,SUMIF('DADOS BRUTOS'!$A$3:$A$500,$B31,'DADOS BRUTOS'!D$3:D$500)+IF($C31="",0,SUMIF('DADOS BRUTOS'!$A$3:$A$500,$C31,'DADOS BRUTOS'!D$3:D$500)))</f>
        <v/>
      </c>
      <c r="CE31" s="122">
        <f>IF(OR(CE$4="",$B31=""),0,SUMIF('DADOS BRUTOS'!$A$3:$A$500,$B31,'DADOS BRUTOS'!E$3:E$500)+IF($C31="",0,SUMIF('DADOS BRUTOS'!$A$3:$A$500,$C31,'DADOS BRUTOS'!E$3:E$500)))</f>
        <v/>
      </c>
      <c r="CF31" s="122">
        <f>IF(OR(CF$4="",$B31=""),0,SUMIF('DADOS BRUTOS'!$A$3:$A$500,$B31,'DADOS BRUTOS'!F$3:F$500)+IF($C31="",0,SUMIF('DADOS BRUTOS'!$A$3:$A$500,$C31,'DADOS BRUTOS'!F$3:F$500)))</f>
        <v/>
      </c>
      <c r="CG31" s="122">
        <f>IF(OR(CG$4="",$B31=""),0,SUMIF('DADOS BRUTOS'!$A$3:$A$500,$B31,'DADOS BRUTOS'!G$3:G$500)+IF($C31="",0,SUMIF('DADOS BRUTOS'!$A$3:$A$500,$C31,'DADOS BRUTOS'!G$3:G$500)))</f>
        <v/>
      </c>
      <c r="CH31" s="122">
        <f>IF(OR(CH$4="",$B31=""),0,SUMIF('DADOS BRUTOS'!$A$3:$A$500,$B31,'DADOS BRUTOS'!H$3:H$500)+IF($C31="",0,SUMIF('DADOS BRUTOS'!$A$3:$A$500,$C31,'DADOS BRUTOS'!H$3:H$500)))</f>
        <v/>
      </c>
      <c r="CI31" s="122">
        <f>IF(OR(CI$4="",$B31=""),0,SUMIF('DADOS BRUTOS'!$A$3:$A$500,$B31,'DADOS BRUTOS'!I$3:I$500)+IF($C31="",0,SUMIF('DADOS BRUTOS'!$A$3:$A$500,$C31,'DADOS BRUTOS'!I$3:I$500)))</f>
        <v/>
      </c>
      <c r="CJ31" s="122">
        <f>IF(OR(CJ$4="",$B31=""),0,SUMIF('DADOS BRUTOS'!$A$3:$A$500,$B31,'DADOS BRUTOS'!J$3:J$500)+IF($C31="",0,SUMIF('DADOS BRUTOS'!$A$3:$A$500,$C31,'DADOS BRUTOS'!J$3:J$500)))</f>
        <v/>
      </c>
      <c r="CK31" s="122">
        <f>IF(OR(CK$4="",$B31=""),0,SUMIF('DADOS BRUTOS'!$A$3:$A$500,$B31,'DADOS BRUTOS'!K$3:K$500)+IF($C31="",0,SUMIF('DADOS BRUTOS'!$A$3:$A$500,$C31,'DADOS BRUTOS'!K$3:K$500)))</f>
        <v/>
      </c>
      <c r="CL31" s="122">
        <f>IF(OR(CL$4="",$B31=""),0,SUMIF('DADOS BRUTOS'!$A$3:$A$500,$B31,'DADOS BRUTOS'!L$3:L$500)+IF($C31="",0,SUMIF('DADOS BRUTOS'!$A$3:$A$500,$C31,'DADOS BRUTOS'!L$3:L$500)))</f>
        <v/>
      </c>
      <c r="CM31" s="122">
        <f>IF(OR(CM$4="",$B31=""),0,SUMIF('DADOS BRUTOS'!$A$3:$A$500,$B31,'DADOS BRUTOS'!M$3:M$500)+IF($C31="",0,SUMIF('DADOS BRUTOS'!$A$3:$A$500,$C31,'DADOS BRUTOS'!M$3:M$500)))</f>
        <v/>
      </c>
      <c r="CN31" s="122">
        <f>IF(OR(CN$4="",$B31=""),0,SUMIF('DADOS BRUTOS'!$A$3:$A$500,$B31,'DADOS BRUTOS'!N$3:N$500)+IF($C31="",0,SUMIF('DADOS BRUTOS'!$A$3:$A$500,$C31,'DADOS BRUTOS'!N$3:N$500)))</f>
        <v/>
      </c>
      <c r="CO31" s="122">
        <f>IF(OR(CO$4="",$B31=""),0,SUMIF('DADOS BRUTOS'!$A$3:$A$500,$B31,'DADOS BRUTOS'!O$3:O$500)+IF($C31="",0,SUMIF('DADOS BRUTOS'!$A$3:$A$500,$C31,'DADOS BRUTOS'!O$3:O$500)))</f>
        <v/>
      </c>
      <c r="CP31" s="122">
        <f>IF(OR(CP$4="",$B31=""),0,SUMIF('DADOS BRUTOS'!$A$3:$A$500,$B31,'DADOS BRUTOS'!P$3:P$500)+IF($C31="",0,SUMIF('DADOS BRUTOS'!$A$3:$A$500,$C31,'DADOS BRUTOS'!P$3:P$500)))</f>
        <v/>
      </c>
      <c r="CQ31" s="122">
        <f>IF(OR(CQ$4="",$B31=""),0,SUMIF('DADOS BRUTOS'!$A$3:$A$500,$B31,'DADOS BRUTOS'!Q$3:Q$500)+IF($C31="",0,SUMIF('DADOS BRUTOS'!$A$3:$A$500,$C31,'DADOS BRUTOS'!Q$3:Q$500)))</f>
        <v/>
      </c>
      <c r="CR31" s="122">
        <f>IF(OR(CR$4="",$B31=""),0,SUMIF('DADOS BRUTOS'!$A$3:$A$500,$B31,'DADOS BRUTOS'!R$3:R$500)+IF($C31="",0,SUMIF('DADOS BRUTOS'!$A$3:$A$500,$C31,'DADOS BRUTOS'!R$3:R$500)))</f>
        <v/>
      </c>
      <c r="CS31" s="122">
        <f>IF(OR(CS$4="",$B31=""),0,SUMIF('DADOS BRUTOS'!$A$3:$A$500,$B31,'DADOS BRUTOS'!S$3:S$500)+IF($C31="",0,SUMIF('DADOS BRUTOS'!$A$3:$A$500,$C31,'DADOS BRUTOS'!S$3:S$500)))</f>
        <v/>
      </c>
      <c r="CT31" s="122">
        <f>IF(OR(CT$4="",$B31=""),0,SUMIF('DADOS BRUTOS'!$A$3:$A$500,$B31,'DADOS BRUTOS'!T$3:T$500)+IF($C31="",0,SUMIF('DADOS BRUTOS'!$A$3:$A$500,$C31,'DADOS BRUTOS'!T$3:T$500)))</f>
        <v/>
      </c>
      <c r="CU31" s="122">
        <f>IF(OR(CU$4="",$B31=""),0,SUMIF('DADOS BRUTOS'!$A$3:$A$500,$B31,'DADOS BRUTOS'!U$3:U$500)+IF($C31="",0,SUMIF('DADOS BRUTOS'!$A$3:$A$500,$C31,'DADOS BRUTOS'!U$3:U$500)))</f>
        <v/>
      </c>
      <c r="CV31" s="122">
        <f>IF(OR(CV$4="",$B31=""),0,SUMIF('DADOS BRUTOS'!$A$3:$A$500,$B31,'DADOS BRUTOS'!V$3:V$500)+IF($C31="",0,SUMIF('DADOS BRUTOS'!$A$3:$A$500,$C31,'DADOS BRUTOS'!V$3:V$500)))</f>
        <v/>
      </c>
      <c r="CW31" s="122">
        <f>IF(OR(CW$4="",$B31=""),0,SUMIF('DADOS BRUTOS'!$A$3:$A$500,$B31,'DADOS BRUTOS'!W$3:W$500)+IF($C31="",0,SUMIF('DADOS BRUTOS'!$A$3:$A$500,$C31,'DADOS BRUTOS'!W$3:W$500)))</f>
        <v/>
      </c>
      <c r="CX31" s="122">
        <f>IF(OR(CX$4="",$B31=""),0,SUMIF('DADOS BRUTOS'!$A$3:$A$500,$B31,'DADOS BRUTOS'!X$3:X$500)+IF($C31="",0,SUMIF('DADOS BRUTOS'!$A$3:$A$500,$C31,'DADOS BRUTOS'!X$3:X$500)))</f>
        <v/>
      </c>
      <c r="CY31" s="122">
        <f>IF(OR(CY$4="",$B31=""),0,SUMIF('DADOS BRUTOS'!$A$3:$A$500,$B31,'DADOS BRUTOS'!Y$3:Y$500)+IF($C31="",0,SUMIF('DADOS BRUTOS'!$A$3:$A$500,$C31,'DADOS BRUTOS'!Y$3:Y$500)))</f>
        <v/>
      </c>
      <c r="CZ31" s="122">
        <f>IF(OR(CZ$4="",$B31=""),0,SUMIF('DADOS BRUTOS'!$A$3:$A$500,$B31,'DADOS BRUTOS'!Z$3:Z$500)+IF($C31="",0,SUMIF('DADOS BRUTOS'!$A$3:$A$500,$C31,'DADOS BRUTOS'!Z$3:Z$500)))</f>
        <v/>
      </c>
      <c r="DA31" s="122">
        <f>IF(OR(DA$4="",$B31=""),0,SUMIF('DADOS BRUTOS'!$A$3:$A$500,$B31,'DADOS BRUTOS'!AA$3:AA$500)+IF($C31="",0,SUMIF('DADOS BRUTOS'!$A$3:$A$500,$C31,'DADOS BRUTOS'!AA$3:AA$500)))</f>
        <v/>
      </c>
      <c r="DB31" s="122">
        <f>IF(OR(DB$4="",$B31=""),0,SUMIF('DADOS BRUTOS'!$A$3:$A$500,$B31,'DADOS BRUTOS'!AB$3:AB$500)+IF($C31="",0,SUMIF('DADOS BRUTOS'!$A$3:$A$500,$C31,'DADOS BRUTOS'!AB$3:AB$500)))</f>
        <v/>
      </c>
      <c r="DC31" s="122">
        <f>IF(OR(DC$4="",$B31=""),0,SUMIF('DADOS BRUTOS'!$A$3:$A$500,$B31,'DADOS BRUTOS'!AC$3:AC$500)+IF($C31="",0,SUMIF('DADOS BRUTOS'!$A$3:$A$500,$C31,'DADOS BRUTOS'!AC$3:AC$500)))</f>
        <v/>
      </c>
      <c r="DD31" s="122">
        <f>IF(OR(DD$4="",$B31=""),0,SUMIF('DADOS BRUTOS'!$A$3:$A$500,$B31,'DADOS BRUTOS'!AD$3:AD$500)+IF($C31="",0,SUMIF('DADOS BRUTOS'!$A$3:$A$500,$C31,'DADOS BRUTOS'!AD$3:AD$500)))</f>
        <v/>
      </c>
      <c r="DE31" s="122">
        <f>IF(OR(DE$4="",$B31=""),0,SUMIF('DADOS BRUTOS'!$A$3:$A$500,$B31,'DADOS BRUTOS'!AE$3:AE$500)+IF($C31="",0,SUMIF('DADOS BRUTOS'!$A$3:$A$500,$C31,'DADOS BRUTOS'!AE$3:AE$500)))</f>
        <v/>
      </c>
      <c r="DF31" s="122">
        <f>IF(OR(DF$4="",$B31=""),0,SUMIF('DADOS BRUTOS'!$A$3:$A$500,$B31,'DADOS BRUTOS'!AF$3:AF$500)+IF($C31="",0,SUMIF('DADOS BRUTOS'!$A$3:$A$500,$C31,'DADOS BRUTOS'!AF$3:AF$500)))</f>
        <v/>
      </c>
      <c r="DG31" s="122">
        <f>IF(OR(DG$4="",$B31=""),0,SUMIF('DADOS BRUTOS'!$A$3:$A$500,$B31,'DADOS BRUTOS'!AG$3:AG$500)+IF($C31="",0,SUMIF('DADOS BRUTOS'!$A$3:$A$500,$C31,'DADOS BRUTOS'!AG$3:AG$500)))</f>
        <v/>
      </c>
      <c r="DH31" s="122">
        <f>IF(OR(DH$4="",$B31=""),0,SUMIF('DADOS BRUTOS'!$A$3:$A$500,$B31,'DADOS BRUTOS'!AH$3:AH$500)+IF($C31="",0,SUMIF('DADOS BRUTOS'!$A$3:$A$500,$C31,'DADOS BRUTOS'!AH$3:AH$500)))</f>
        <v/>
      </c>
      <c r="DI31" s="122">
        <f>IF(OR(DI$4="",$B31=""),0,SUMIF('DADOS BRUTOS'!$A$3:$A$500,$B31,'DADOS BRUTOS'!AI$3:AI$500)+IF($C31="",0,SUMIF('DADOS BRUTOS'!$A$3:$A$500,$C31,'DADOS BRUTOS'!AI$3:AI$500)))</f>
        <v/>
      </c>
      <c r="DJ31" s="122">
        <f>IF(OR(DJ$4="",$B31=""),0,SUMIF('DADOS BRUTOS'!$A$3:$A$500,$B31,'DADOS BRUTOS'!AJ$3:AJ$500)+IF($C31="",0,SUMIF('DADOS BRUTOS'!$A$3:$A$500,$C31,'DADOS BRUTOS'!AJ$3:AJ$500)))</f>
        <v/>
      </c>
      <c r="DK31" s="122">
        <f>IF(OR(DK$4="",$B31=""),0,SUMIF('DADOS BRUTOS'!$A$3:$A$500,$B31,'DADOS BRUTOS'!AK$3:AK$500)+IF($C31="",0,SUMIF('DADOS BRUTOS'!$A$3:$A$500,$C31,'DADOS BRUTOS'!AK$3:AK$500)))</f>
        <v/>
      </c>
      <c r="DL31" s="122">
        <f>IF(OR(DL$4="",$B31=""),0,SUMIF('DADOS BRUTOS'!$A$3:$A$500,$B31,'DADOS BRUTOS'!AL$3:AL$500)+IF($C31="",0,SUMIF('DADOS BRUTOS'!$A$3:$A$500,$C31,'DADOS BRUTOS'!AL$3:AL$500)))</f>
        <v/>
      </c>
      <c r="DM31" s="122">
        <f>IF(OR(DM$4="",$B31=""),0,SUMIF('DADOS BRUTOS'!$A$3:$A$500,$B31,'DADOS BRUTOS'!AM$3:AM$500)+IF($C31="",0,SUMIF('DADOS BRUTOS'!$A$3:$A$500,$C31,'DADOS BRUTOS'!AM$3:AM$500)))</f>
        <v/>
      </c>
      <c r="DN31" s="122">
        <f>IF(OR(DN$4="",$B31=""),0,SUMIF('DADOS BRUTOS'!$A$3:$A$500,$B31,'DADOS BRUTOS'!AN$3:AN$500)+IF($C31="",0,SUMIF('DADOS BRUTOS'!$A$3:$A$500,$C31,'DADOS BRUTOS'!AN$3:AN$500)))</f>
        <v/>
      </c>
      <c r="DO31" s="122">
        <f>IF(OR(DO$4="",$B31=""),0,SUMIF('DADOS BRUTOS'!$A$3:$A$500,$B31,'DADOS BRUTOS'!AO$3:AO$500)+IF($C31="",0,SUMIF('DADOS BRUTOS'!$A$3:$A$500,$C31,'DADOS BRUTOS'!AO$3:AO$500)))</f>
        <v/>
      </c>
      <c r="DP31" s="122">
        <f>IF(OR(DP$4="",$B31=""),0,SUMIF('DADOS BRUTOS'!$A$3:$A$500,$B31,'DADOS BRUTOS'!AP$3:AP$500)+IF($C31="",0,SUMIF('DADOS BRUTOS'!$A$3:$A$500,$C31,'DADOS BRUTOS'!AP$3:AP$500)))</f>
        <v/>
      </c>
      <c r="DQ31" s="122">
        <f>IF(OR(DQ$4="",$B31=""),0,SUMIF('DADOS BRUTOS'!$A$3:$A$500,$B31,'DADOS BRUTOS'!AQ$3:AQ$500)+IF($C31="",0,SUMIF('DADOS BRUTOS'!$A$3:$A$500,$C31,'DADOS BRUTOS'!AQ$3:AQ$500)))</f>
        <v/>
      </c>
      <c r="DR31" s="122">
        <f>IF(OR(DR$4="",$B31=""),0,SUMIF('DADOS BRUTOS'!$A$3:$A$500,$B31,'DADOS BRUTOS'!AR$3:AR$500)+IF($C31="",0,SUMIF('DADOS BRUTOS'!$A$3:$A$500,$C31,'DADOS BRUTOS'!AR$3:AR$500)))</f>
        <v/>
      </c>
      <c r="DS31" s="122">
        <f>IF(OR(DS$4="",$B31=""),0,SUMIF('DADOS BRUTOS'!$A$3:$A$500,$B31,'DADOS BRUTOS'!AS$3:AS$500)+IF($C31="",0,SUMIF('DADOS BRUTOS'!$A$3:$A$500,$C31,'DADOS BRUTOS'!AS$3:AS$500)))</f>
        <v/>
      </c>
      <c r="DT31" s="122">
        <f>IF(OR(DT$4="",$B31=""),0,SUMIF('DADOS BRUTOS'!$A$3:$A$500,$B31,'DADOS BRUTOS'!AT$3:AT$500)+IF($C31="",0,SUMIF('DADOS BRUTOS'!$A$3:$A$500,$C31,'DADOS BRUTOS'!AT$3:AT$500)))</f>
        <v/>
      </c>
      <c r="DU31" s="122">
        <f>IF(OR(DU$4="",$B31=""),0,SUMIF('DADOS BRUTOS'!$A$3:$A$500,$B31,'DADOS BRUTOS'!AU$3:AU$500)+IF($C31="",0,SUMIF('DADOS BRUTOS'!$A$3:$A$500,$C31,'DADOS BRUTOS'!AU$3:AU$500)))</f>
        <v/>
      </c>
      <c r="DV31" s="122">
        <f>IF(OR(DV$4="",$B31=""),0,SUMIF('DADOS BRUTOS'!$A$3:$A$500,$B31,'DADOS BRUTOS'!AV$3:AV$500)+IF($C31="",0,SUMIF('DADOS BRUTOS'!$A$3:$A$500,$C31,'DADOS BRUTOS'!AV$3:AV$500)))</f>
        <v/>
      </c>
      <c r="DW31" s="122">
        <f>IF(OR(DW$4="",$B31=""),0,SUMIF('DADOS BRUTOS'!$A$3:$A$500,$B31,'DADOS BRUTOS'!AW$3:AW$500)+IF($C31="",0,SUMIF('DADOS BRUTOS'!$A$3:$A$500,$C31,'DADOS BRUTOS'!AW$3:AW$500)))</f>
        <v/>
      </c>
      <c r="DX31" s="122">
        <f>IF(OR(DX$4="",$B31=""),0,SUMIF('DADOS BRUTOS'!$A$3:$A$500,$B31,'DADOS BRUTOS'!AX$3:AX$500)+IF($C31="",0,SUMIF('DADOS BRUTOS'!$A$3:$A$500,$C31,'DADOS BRUTOS'!AX$3:AX$500)))</f>
        <v/>
      </c>
      <c r="DY31" s="122">
        <f>IF(OR(DY$4="",$B31=""),0,SUMIF('DADOS BRUTOS'!$A$3:$A$500,$B31,'DADOS BRUTOS'!AY$3:AY$500)+IF($C31="",0,SUMIF('DADOS BRUTOS'!$A$3:$A$500,$C31,'DADOS BRUTOS'!AY$3:AY$500)))</f>
        <v/>
      </c>
      <c r="DZ31" s="122">
        <f>IF(OR(DZ$4="",$B31=""),0,SUMIF('DADOS BRUTOS'!$A$3:$A$500,$B31,'DADOS BRUTOS'!AZ$3:AZ$500)+IF($C31="",0,SUMIF('DADOS BRUTOS'!$A$3:$A$500,$C31,'DADOS BRUTOS'!AZ$3:AZ$500)))</f>
        <v/>
      </c>
      <c r="EA31" s="122">
        <f>IF(OR(EA$4="",$B31=""),0,SUMIF('DADOS BRUTOS'!$A$3:$A$500,$B31,'DADOS BRUTOS'!BA$3:BA$500)+IF($C31="",0,SUMIF('DADOS BRUTOS'!$A$3:$A$500,$C31,'DADOS BRUTOS'!BA$3:BA$500)))</f>
        <v/>
      </c>
      <c r="EB31" s="122">
        <f>IF(OR(EB$4="",$B31=""),0,SUMIF('DADOS BRUTOS'!$A$3:$A$500,$B31,'DADOS BRUTOS'!BB$3:BB$500)+IF($C31="",0,SUMIF('DADOS BRUTOS'!$A$3:$A$500,$C31,'DADOS BRUTOS'!BB$3:BB$500)))</f>
        <v/>
      </c>
      <c r="EC31" s="122">
        <f>IF(OR(EC$4="",$B31=""),0,SUMIF('DADOS BRUTOS'!$A$3:$A$500,$B31,'DADOS BRUTOS'!BC$3:BC$500)+IF($C31="",0,SUMIF('DADOS BRUTOS'!$A$3:$A$500,$C31,'DADOS BRUTOS'!BC$3:BC$500)))</f>
        <v/>
      </c>
      <c r="ED31" s="122">
        <f>IF(OR(ED$4="",$B31=""),0,SUMIF('DADOS BRUTOS'!$A$3:$A$500,$B31,'DADOS BRUTOS'!BD$3:BD$500)+IF($C31="",0,SUMIF('DADOS BRUTOS'!$A$3:$A$500,$C31,'DADOS BRUTOS'!BD$3:BD$500)))</f>
        <v/>
      </c>
      <c r="EE31" s="122">
        <f>IF(OR(EE$4="",$B31=""),0,SUMIF('DADOS BRUTOS'!$A$3:$A$500,$B31,'DADOS BRUTOS'!BE$3:BE$500)+IF($C31="",0,SUMIF('DADOS BRUTOS'!$A$3:$A$500,$C31,'DADOS BRUTOS'!BE$3:BE$500)))</f>
        <v/>
      </c>
      <c r="EF31" s="122">
        <f>IF(OR(EF$4="",$B31=""),0,SUMIF('DADOS BRUTOS'!$A$3:$A$500,$B31,'DADOS BRUTOS'!BF$3:BF$500)+IF($C31="",0,SUMIF('DADOS BRUTOS'!$A$3:$A$500,$C31,'DADOS BRUTOS'!BF$3:BF$500)))</f>
        <v/>
      </c>
      <c r="EG31" s="122">
        <f>IF(OR(EG$4="",$B31=""),0,SUMIF('DADOS BRUTOS'!$A$3:$A$500,$B31,'DADOS BRUTOS'!BG$3:BG$500)+IF($C31="",0,SUMIF('DADOS BRUTOS'!$A$3:$A$500,$C31,'DADOS BRUTOS'!BG$3:BG$500)))</f>
        <v/>
      </c>
      <c r="EH31" s="122">
        <f>IF(OR(EH$4="",$B31=""),0,SUMIF('DADOS BRUTOS'!$A$3:$A$500,$B31,'DADOS BRUTOS'!BH$3:BH$500)+IF($C31="",0,SUMIF('DADOS BRUTOS'!$A$3:$A$500,$C31,'DADOS BRUTOS'!BH$3:BH$500)))</f>
        <v/>
      </c>
      <c r="EI31" s="122">
        <f>IF(OR(EI$4="",$B31=""),0,SUMIF('DADOS BRUTOS'!$A$3:$A$500,$B31,'DADOS BRUTOS'!BI$3:BI$500)+IF($C31="",0,SUMIF('DADOS BRUTOS'!$A$3:$A$500,$C31,'DADOS BRUTOS'!BI$3:BI$500)))</f>
        <v/>
      </c>
      <c r="EJ31" s="122">
        <f>IF(OR(EJ$4="",$B31=""),0,SUMIF('DADOS BRUTOS'!$A$3:$A$500,$B31,'DADOS BRUTOS'!BJ$3:BJ$500)+IF($C31="",0,SUMIF('DADOS BRUTOS'!$A$3:$A$500,$C31,'DADOS BRUTOS'!BJ$3:BJ$500)))</f>
        <v/>
      </c>
      <c r="EK31" s="122">
        <f>IF(OR(EK$4="",$B31=""),0,SUMIF('DADOS BRUTOS'!$A$3:$A$500,$B31,'DADOS BRUTOS'!BK$3:BK$500)+IF($C31="",0,SUMIF('DADOS BRUTOS'!$A$3:$A$500,$C31,'DADOS BRUTOS'!BK$3:BK$500)))</f>
        <v/>
      </c>
      <c r="EL31" s="122">
        <f>IF(OR(EL$4="",$B31=""),0,SUMIF('DADOS BRUTOS'!$A$3:$A$500,$B31,'DADOS BRUTOS'!BL$3:BL$500)+IF($C31="",0,SUMIF('DADOS BRUTOS'!$A$3:$A$500,$C31,'DADOS BRUTOS'!BL$3:BL$500)))</f>
        <v/>
      </c>
      <c r="EM31" s="122">
        <f>IF(OR(EM$4="",$B31=""),0,SUMIF('DADOS BRUTOS'!$A$3:$A$500,$B31,'DADOS BRUTOS'!BM$3:BM$500)+IF($C31="",0,SUMIF('DADOS BRUTOS'!$A$3:$A$500,$C31,'DADOS BRUTOS'!BM$3:BM$500)))</f>
        <v/>
      </c>
      <c r="EN31" s="122">
        <f>IF(OR(EN$4="",$B31=""),0,SUMIF('DADOS BRUTOS'!$A$3:$A$500,$B31,'DADOS BRUTOS'!BN$3:BN$500)+IF($C31="",0,SUMIF('DADOS BRUTOS'!$A$3:$A$500,$C31,'DADOS BRUTOS'!BN$3:BN$500)))</f>
        <v/>
      </c>
      <c r="EO31" s="122">
        <f>IF(OR(EO$4="",$B31=""),0,SUMIF('DADOS BRUTOS'!$A$3:$A$500,$B31,'DADOS BRUTOS'!BO$3:BO$500)+IF($C31="",0,SUMIF('DADOS BRUTOS'!$A$3:$A$500,$C31,'DADOS BRUTOS'!BO$3:BO$500)))</f>
        <v/>
      </c>
      <c r="EP31" s="122">
        <f>IF(OR(EP$4="",$B31=""),0,SUMIF('DADOS BRUTOS'!$A$3:$A$500,$B31,'DADOS BRUTOS'!BP$3:BP$500)+IF($C31="",0,SUMIF('DADOS BRUTOS'!$A$3:$A$500,$C31,'DADOS BRUTOS'!BP$3:BP$500)))</f>
        <v/>
      </c>
      <c r="EQ31" s="122">
        <f>IF(OR(EQ$4="",$B31=""),0,SUMIF('DADOS BRUTOS'!$A$3:$A$500,$B31,'DADOS BRUTOS'!BQ$3:BQ$500)+IF($C31="",0,SUMIF('DADOS BRUTOS'!$A$3:$A$500,$C31,'DADOS BRUTOS'!BQ$3:BQ$500)))</f>
        <v/>
      </c>
      <c r="ER31" s="122">
        <f>IF(OR(ER$4="",$B31=""),0,SUMIF('DADOS BRUTOS'!$A$3:$A$500,$B31,'DADOS BRUTOS'!BR$3:BR$500)+IF($C31="",0,SUMIF('DADOS BRUTOS'!$A$3:$A$500,$C31,'DADOS BRUTOS'!BR$3:BR$500)))</f>
        <v/>
      </c>
      <c r="ES31" s="122">
        <f>IF(OR(ES$4="",$B31=""),0,SUMIF('DADOS BRUTOS'!$A$3:$A$500,$B31,'DADOS BRUTOS'!BS$3:BS$500)+IF($C31="",0,SUMIF('DADOS BRUTOS'!$A$3:$A$500,$C31,'DADOS BRUTOS'!BS$3:BS$500)))</f>
        <v/>
      </c>
      <c r="ET31" s="122">
        <f>IF(OR(ET$4="",$B31=""),0,SUMIF('DADOS BRUTOS'!$A$3:$A$500,$B31,'DADOS BRUTOS'!BT$3:BT$500)+IF($C31="",0,SUMIF('DADOS BRUTOS'!$A$3:$A$500,$C31,'DADOS BRUTOS'!BT$3:BT$500)))</f>
        <v/>
      </c>
      <c r="EU31" s="122">
        <f>IF(OR(EU$4="",$B31=""),0,SUMIF('DADOS BRUTOS'!$A$3:$A$500,$B31,'DADOS BRUTOS'!BU$3:BU$500)+IF($C31="",0,SUMIF('DADOS BRUTOS'!$A$3:$A$500,$C31,'DADOS BRUTOS'!BU$3:BU$500)))</f>
        <v/>
      </c>
      <c r="EV31" s="122">
        <f>IF(OR(EV$4="",$B31=""),0,SUMIF('DADOS BRUTOS'!$A$3:$A$500,$B31,'DADOS BRUTOS'!BV$3:BV$500)+IF($C31="",0,SUMIF('DADOS BRUTOS'!$A$3:$A$500,$C31,'DADOS BRUTOS'!BV$3:BV$500)))</f>
        <v/>
      </c>
      <c r="EW31" s="122">
        <f>IF(OR(EW$4="",$B31=""),0,SUMIF('DADOS BRUTOS'!$A$3:$A$500,$B31,'DADOS BRUTOS'!BW$3:BW$500)+IF($C31="",0,SUMIF('DADOS BRUTOS'!$A$3:$A$500,$C31,'DADOS BRUTOS'!BW$3:BW$500)))</f>
        <v/>
      </c>
      <c r="EX31" s="122">
        <f>IF(OR(EX$4="",$B31=""),0,SUMIF('DADOS BRUTOS'!$A$3:$A$500,$B31,'DADOS BRUTOS'!BX$3:BX$500)+IF($C31="",0,SUMIF('DADOS BRUTOS'!$A$3:$A$500,$C31,'DADOS BRUTOS'!BX$3:BX$500)))</f>
        <v/>
      </c>
      <c r="EY31" s="122">
        <f>IF(OR(EY$4="",$B31=""),0,SUMIF('DADOS BRUTOS'!$A$3:$A$500,$B31,'DADOS BRUTOS'!BY$3:BY$500)+IF($C31="",0,SUMIF('DADOS BRUTOS'!$A$3:$A$500,$C31,'DADOS BRUTOS'!BY$3:BY$500)))</f>
        <v/>
      </c>
      <c r="EZ31" s="122">
        <f>IF(OR(EZ$4="",$B31=""),0,SUMIF('DADOS BRUTOS'!$A$3:$A$500,$B31,'DADOS BRUTOS'!BZ$3:BZ$500)+IF($C31="",0,SUMIF('DADOS BRUTOS'!$A$3:$A$500,$C31,'DADOS BRUTOS'!BZ$3:BZ$500)))</f>
        <v/>
      </c>
      <c r="FA31" s="122">
        <f>IF(OR(FA$4="",$B31=""),0,SUMIF('DADOS BRUTOS'!$A$3:$A$500,$B31,'DADOS BRUTOS'!CA$3:CA$500)+IF($C31="",0,SUMIF('DADOS BRUTOS'!$A$3:$A$500,$C31,'DADOS BRUTOS'!CA$3:CA$500)))</f>
        <v/>
      </c>
      <c r="FB31" s="122">
        <f>IF(OR(FB$4="",$B31=""),0,SUMIF('DADOS BRUTOS'!$A$3:$A$500,$B31,'DADOS BRUTOS'!CB$3:CB$500)+IF($C31="",0,SUMIF('DADOS BRUTOS'!$A$3:$A$500,$C31,'DADOS BRUTOS'!CB$3:CB$500)))</f>
        <v/>
      </c>
      <c r="FC31" s="122">
        <f>IF(OR(FC$4="",$B31=""),0,SUMIF('DADOS BRUTOS'!$A$3:$A$500,$B31,'DADOS BRUTOS'!CC$3:CC$500)+IF($C31="",0,SUMIF('DADOS BRUTOS'!$A$3:$A$500,$C31,'DADOS BRUTOS'!CC$3:CC$500)))</f>
        <v/>
      </c>
      <c r="FD31" s="122">
        <f>IF(OR(FD$4="",$B31=""),0,SUMIF('DADOS BRUTOS'!$A$3:$A$500,$B31,'DADOS BRUTOS'!CD$3:CD$500)+IF($C31="",0,SUMIF('DADOS BRUTOS'!$A$3:$A$500,$C31,'DADOS BRUTOS'!CD$3:CD$500)))</f>
        <v/>
      </c>
      <c r="FE31" s="122">
        <f>IF(OR(FE$4="",$B31=""),0,SUMIF('DADOS BRUTOS'!$A$3:$A$500,$B31,'DADOS BRUTOS'!CE$3:CE$500)+IF($C31="",0,SUMIF('DADOS BRUTOS'!$A$3:$A$500,$C31,'DADOS BRUTOS'!CE$3:CE$500)))</f>
        <v/>
      </c>
      <c r="FF31" s="122">
        <f>IF(OR(FF$4="",$B31=""),0,SUMIF('DADOS BRUTOS'!$A$3:$A$500,$B31,'DADOS BRUTOS'!CF$3:CF$500)+IF($C31="",0,SUMIF('DADOS BRUTOS'!$A$3:$A$500,$C31,'DADOS BRUTOS'!CF$3:CF$500)))</f>
        <v/>
      </c>
      <c r="FG31" s="122">
        <f>IF(OR(FG$4="",$B31=""),0,SUMIF('DADOS BRUTOS'!$A$3:$A$500,$B31,'DADOS BRUTOS'!CG$3:CG$500)+IF($C31="",0,SUMIF('DADOS BRUTOS'!$A$3:$A$500,$C31,'DADOS BRUTOS'!CG$3:CG$500)))</f>
        <v/>
      </c>
      <c r="FH31" s="122">
        <f>IF(OR(FH$4="",$B31=""),0,SUMIF('DADOS BRUTOS'!$A$3:$A$500,$B31,'DADOS BRUTOS'!CH$3:CH$500)+IF($C31="",0,SUMIF('DADOS BRUTOS'!$A$3:$A$500,$C31,'DADOS BRUTOS'!CH$3:CH$500)))</f>
        <v/>
      </c>
      <c r="FI31" s="122">
        <f>IF(OR(FI$4="",$B31=""),0,SUMIF('DADOS BRUTOS'!$A$3:$A$500,$B31,'DADOS BRUTOS'!CI$3:CI$500)+IF($C31="",0,SUMIF('DADOS BRUTOS'!$A$3:$A$500,$C31,'DADOS BRUTOS'!CI$3:CI$500)))</f>
        <v/>
      </c>
      <c r="FJ31" s="122">
        <f>IF(OR(FJ$4="",$B31=""),0,SUMIF('DADOS BRUTOS'!$A$3:$A$500,$B31,'DADOS BRUTOS'!CJ$3:CJ$500)+IF($C31="",0,SUMIF('DADOS BRUTOS'!$A$3:$A$500,$C31,'DADOS BRUTOS'!CJ$3:CJ$500)))</f>
        <v/>
      </c>
      <c r="FK31" s="122">
        <f>IF(OR(FK$4="",$B31=""),0,SUMIF('DADOS BRUTOS'!$A$3:$A$500,$B31,'DADOS BRUTOS'!CK$3:CK$500)+IF($C31="",0,SUMIF('DADOS BRUTOS'!$A$3:$A$500,$C31,'DADOS BRUTOS'!CK$3:CK$500)))</f>
        <v/>
      </c>
      <c r="FL31" s="122">
        <f>IF(OR(FL$4="",$B31=""),0,SUMIF('DADOS BRUTOS'!$A$3:$A$500,$B31,'DADOS BRUTOS'!CL$3:CL$500)+IF($C31="",0,SUMIF('DADOS BRUTOS'!$A$3:$A$500,$C31,'DADOS BRUTOS'!CL$3:CL$500)))</f>
        <v/>
      </c>
      <c r="FM31" s="122">
        <f>IF(OR(FM$4="",$B31=""),0,SUMIF('DADOS BRUTOS'!$A$3:$A$500,$B31,'DADOS BRUTOS'!CM$3:CM$500)+IF($C31="",0,SUMIF('DADOS BRUTOS'!$A$3:$A$500,$C31,'DADOS BRUTOS'!CM$3:CM$500)))</f>
        <v/>
      </c>
      <c r="FN31" s="122">
        <f>IF(OR(FN$4="",$B31=""),0,SUMIF('DADOS BRUTOS'!$A$3:$A$500,$B31,'DADOS BRUTOS'!CN$3:CN$500)+IF($C31="",0,SUMIF('DADOS BRUTOS'!$A$3:$A$500,$C31,'DADOS BRUTOS'!CN$3:CN$500)))</f>
        <v/>
      </c>
      <c r="FO31" s="122">
        <f>IF(OR(FO$4="",$B31=""),0,SUMIF('DADOS BRUTOS'!$A$3:$A$500,$B31,'DADOS BRUTOS'!CO$3:CO$500)+IF($C31="",0,SUMIF('DADOS BRUTOS'!$A$3:$A$500,$C31,'DADOS BRUTOS'!CO$3:CO$500)))</f>
        <v/>
      </c>
      <c r="FP31" s="122">
        <f>IF(OR(FP$4="",$B31=""),0,SUMIF('DADOS BRUTOS'!$A$3:$A$500,$B31,'DADOS BRUTOS'!CP$3:CP$500)+IF($C31="",0,SUMIF('DADOS BRUTOS'!$A$3:$A$500,$C31,'DADOS BRUTOS'!CP$3:CP$500)))</f>
        <v/>
      </c>
      <c r="FQ31" s="122">
        <f>IF(OR(FQ$4="",$B31=""),0,SUMIF('DADOS BRUTOS'!$A$3:$A$500,$B31,'DADOS BRUTOS'!CQ$3:CQ$500)+IF($C31="",0,SUMIF('DADOS BRUTOS'!$A$3:$A$500,$C31,'DADOS BRUTOS'!CQ$3:CQ$500)))</f>
        <v/>
      </c>
      <c r="FR31" s="122">
        <f>IF(OR(FR$4="",$B31=""),0,SUMIF('DADOS BRUTOS'!$A$3:$A$500,$B31,'DADOS BRUTOS'!CR$3:CR$500)+IF($C31="",0,SUMIF('DADOS BRUTOS'!$A$3:$A$500,$C31,'DADOS BRUTOS'!CR$3:CR$500)))</f>
        <v/>
      </c>
      <c r="FS31" s="122">
        <f>IF(OR(FS$4="",$B31=""),0,SUMIF('DADOS BRUTOS'!$A$3:$A$500,$B31,'DADOS BRUTOS'!CS$3:CS$500)+IF($C31="",0,SUMIF('DADOS BRUTOS'!$A$3:$A$500,$C31,'DADOS BRUTOS'!CS$3:CS$500)))</f>
        <v/>
      </c>
      <c r="FT31" s="122">
        <f>IF(OR(FT$4="",$B31=""),0,SUMIF('DADOS BRUTOS'!$A$3:$A$500,$B31,'DADOS BRUTOS'!CT$3:CT$500)+IF($C31="",0,SUMIF('DADOS BRUTOS'!$A$3:$A$500,$C31,'DADOS BRUTOS'!CT$3:CT$500)))</f>
        <v/>
      </c>
      <c r="FU31" s="122">
        <f>IF(OR(FU$4="",$B31=""),0,SUMIF('DADOS BRUTOS'!$A$3:$A$500,$B31,'DADOS BRUTOS'!CU$3:CU$500)+IF($C31="",0,SUMIF('DADOS BRUTOS'!$A$3:$A$500,$C31,'DADOS BRUTOS'!CU$3:CU$500)))</f>
        <v/>
      </c>
      <c r="FV31" s="122">
        <f>IF(OR(FV$4="",$B31=""),0,SUMIF('DADOS BRUTOS'!$A$3:$A$500,$B31,'DADOS BRUTOS'!CV$3:CV$500)+IF($C31="",0,SUMIF('DADOS BRUTOS'!$A$3:$A$500,$C31,'DADOS BRUTOS'!CV$3:CV$500)))</f>
        <v/>
      </c>
      <c r="FW31" s="122">
        <f>IF(OR(FW$4="",$B31=""),0,SUMIF('DADOS BRUTOS'!$A$3:$A$500,$B31,'DADOS BRUTOS'!CW$3:CW$500)+IF($C31="",0,SUMIF('DADOS BRUTOS'!$A$3:$A$500,$C31,'DADOS BRUTOS'!CW$3:CW$500)))</f>
        <v/>
      </c>
      <c r="FX31" s="122">
        <f>IF(OR(FX$4="",$B31=""),0,SUMIF('DADOS BRUTOS'!$A$3:$A$500,$B31,'DADOS BRUTOS'!CX$3:CX$500)+IF($C31="",0,SUMIF('DADOS BRUTOS'!$A$3:$A$500,$C31,'DADOS BRUTOS'!CX$3:CX$500)))</f>
        <v/>
      </c>
      <c r="FY31" s="122">
        <f>IF(OR(FY$4="",$B31=""),0,SUMIF('DADOS BRUTOS'!$A$3:$A$500,$B31,'DADOS BRUTOS'!CY$3:CY$500)+IF($C31="",0,SUMIF('DADOS BRUTOS'!$A$3:$A$500,$C31,'DADOS BRUTOS'!CY$3:CY$500)))</f>
        <v/>
      </c>
      <c r="FZ31" s="122">
        <f>IF(OR(FZ$4="",$B31=""),0,SUMIF('DADOS BRUTOS'!$A$3:$A$500,$B31,'DADOS BRUTOS'!CZ$3:CZ$500)+IF($C31="",0,SUMIF('DADOS BRUTOS'!$A$3:$A$500,$C31,'DADOS BRUTOS'!CZ$3:CZ$500)))</f>
        <v/>
      </c>
      <c r="GA31" s="122">
        <f>IF(OR(GA$4="",$B31=""),0,SUMIF('DADOS BRUTOS'!$A$3:$A$500,$B31,'DADOS BRUTOS'!DA$3:DA$500)+IF($C31="",0,SUMIF('DADOS BRUTOS'!$A$3:$A$500,$C31,'DADOS BRUTOS'!DA$3:DA$500)))</f>
        <v/>
      </c>
      <c r="GB31" s="122">
        <f>IF(OR(GB$4="",$B31=""),0,SUMIF('DADOS BRUTOS'!$A$3:$A$500,$B31,'DADOS BRUTOS'!DB$3:DB$500)+IF($C31="",0,SUMIF('DADOS BRUTOS'!$A$3:$A$500,$C31,'DADOS BRUTOS'!DB$3:DB$500)))</f>
        <v/>
      </c>
      <c r="GC31" s="122">
        <f>IF(OR(GC$4="",$B31=""),0,SUMIF('DADOS BRUTOS'!$A$3:$A$500,$B31,'DADOS BRUTOS'!DC$3:DC$500)+IF($C31="",0,SUMIF('DADOS BRUTOS'!$A$3:$A$500,$C31,'DADOS BRUTOS'!DC$3:DC$500)))</f>
        <v/>
      </c>
      <c r="GD31" s="122">
        <f>IF(OR(GD$4="",$B31=""),0,SUMIF('DADOS BRUTOS'!$A$3:$A$500,$B31,'DADOS BRUTOS'!DD$3:DD$500)+IF($C31="",0,SUMIF('DADOS BRUTOS'!$A$3:$A$500,$C31,'DADOS BRUTOS'!DD$3:DD$500)))</f>
        <v/>
      </c>
      <c r="GE31" s="122">
        <f>IF(OR(GE$4="",$B31=""),0,SUMIF('DADOS BRUTOS'!$A$3:$A$500,$B31,'DADOS BRUTOS'!DE$3:DE$500)+IF($C31="",0,SUMIF('DADOS BRUTOS'!$A$3:$A$500,$C31,'DADOS BRUTOS'!DE$3:DE$500)))</f>
        <v/>
      </c>
      <c r="GF31" s="122">
        <f>IF(OR(GF$4="",$B31=""),0,SUMIF('DADOS BRUTOS'!$A$3:$A$500,$B31,'DADOS BRUTOS'!DF$3:DF$500)+IF($C31="",0,SUMIF('DADOS BRUTOS'!$A$3:$A$500,$C31,'DADOS BRUTOS'!DF$3:DF$500)))</f>
        <v/>
      </c>
      <c r="GG31" s="122">
        <f>IF(OR(GG$4="",$B31=""),0,SUMIF('DADOS BRUTOS'!$A$3:$A$500,$B31,'DADOS BRUTOS'!DG$3:DG$500)+IF($C31="",0,SUMIF('DADOS BRUTOS'!$A$3:$A$500,$C31,'DADOS BRUTOS'!DG$3:DG$500)))</f>
        <v/>
      </c>
      <c r="GH31" s="122">
        <f>IF(OR(GH$4="",$B31=""),0,SUMIF('DADOS BRUTOS'!$A$3:$A$500,$B31,'DADOS BRUTOS'!DH$3:DH$500)+IF($C31="",0,SUMIF('DADOS BRUTOS'!$A$3:$A$500,$C31,'DADOS BRUTOS'!DH$3:DH$500)))</f>
        <v/>
      </c>
      <c r="GI31" s="122">
        <f>IF(OR(GI$4="",$B31=""),0,SUMIF('DADOS BRUTOS'!$A$3:$A$500,$B31,'DADOS BRUTOS'!DI$3:DI$500)+IF($C31="",0,SUMIF('DADOS BRUTOS'!$A$3:$A$500,$C31,'DADOS BRUTOS'!DI$3:DI$500)))</f>
        <v/>
      </c>
      <c r="GJ31" s="122">
        <f>IF(OR(GJ$4="",$B31=""),0,SUMIF('DADOS BRUTOS'!$A$3:$A$500,$B31,'DADOS BRUTOS'!DJ$3:DJ$500)+IF($C31="",0,SUMIF('DADOS BRUTOS'!$A$3:$A$500,$C31,'DADOS BRUTOS'!DJ$3:DJ$500)))</f>
        <v/>
      </c>
      <c r="GK31" s="122">
        <f>IF(OR(GK$4="",$B31=""),0,SUMIF('DADOS BRUTOS'!$A$3:$A$500,$B31,'DADOS BRUTOS'!DK$3:DK$500)+IF($C31="",0,SUMIF('DADOS BRUTOS'!$A$3:$A$500,$C31,'DADOS BRUTOS'!DK$3:DK$500)))</f>
        <v/>
      </c>
      <c r="GL31" s="122">
        <f>IF(OR(GL$4="",$B31=""),0,SUMIF('DADOS BRUTOS'!$A$3:$A$500,$B31,'DADOS BRUTOS'!DL$3:DL$500)+IF($C31="",0,SUMIF('DADOS BRUTOS'!$A$3:$A$500,$C31,'DADOS BRUTOS'!DL$3:DL$500)))</f>
        <v/>
      </c>
      <c r="GM31" s="122">
        <f>IF(OR(GM$4="",$B31=""),0,SUMIF('DADOS BRUTOS'!$A$3:$A$500,$B31,'DADOS BRUTOS'!DM$3:DM$500)+IF($C31="",0,SUMIF('DADOS BRUTOS'!$A$3:$A$500,$C31,'DADOS BRUTOS'!DM$3:DM$500)))</f>
        <v/>
      </c>
      <c r="GN31" s="122">
        <f>IF(OR(GN$4="",$B31=""),0,SUMIF('DADOS BRUTOS'!$A$3:$A$500,$B31,'DADOS BRUTOS'!DN$3:DN$500)+IF($C31="",0,SUMIF('DADOS BRUTOS'!$A$3:$A$500,$C31,'DADOS BRUTOS'!DN$3:DN$500)))</f>
        <v/>
      </c>
      <c r="GO31" s="122">
        <f>IF(OR(GO$4="",$B31=""),0,SUMIF('DADOS BRUTOS'!$A$3:$A$500,$B31,'DADOS BRUTOS'!DO$3:DO$500)+IF($C31="",0,SUMIF('DADOS BRUTOS'!$A$3:$A$500,$C31,'DADOS BRUTOS'!DO$3:DO$500)))</f>
        <v/>
      </c>
      <c r="GP31" s="122">
        <f>IF(OR(GP$4="",$B31=""),0,SUMIF('DADOS BRUTOS'!$A$3:$A$500,$B31,'DADOS BRUTOS'!DP$3:DP$500)+IF($C31="",0,SUMIF('DADOS BRUTOS'!$A$3:$A$500,$C31,'DADOS BRUTOS'!DP$3:DP$500)))</f>
        <v/>
      </c>
      <c r="GQ31" s="122">
        <f>IF(OR(GQ$4="",$B31=""),0,SUMIF('DADOS BRUTOS'!$A$3:$A$500,$B31,'DADOS BRUTOS'!DQ$3:DQ$500)+IF($C31="",0,SUMIF('DADOS BRUTOS'!$A$3:$A$500,$C31,'DADOS BRUTOS'!DQ$3:DQ$500)))</f>
        <v/>
      </c>
      <c r="GR31" s="122">
        <f>IF(OR(GR$4="",$B31=""),0,SUMIF('DADOS BRUTOS'!$A$3:$A$500,$B31,'DADOS BRUTOS'!DR$3:DR$500)+IF($C31="",0,SUMIF('DADOS BRUTOS'!$A$3:$A$500,$C31,'DADOS BRUTOS'!DR$3:DR$500)))</f>
        <v/>
      </c>
      <c r="GS31" s="122">
        <f>IF(OR(GS$4="",$B31=""),0,SUMIF('DADOS BRUTOS'!$A$3:$A$500,$B31,'DADOS BRUTOS'!DS$3:DS$500)+IF($C31="",0,SUMIF('DADOS BRUTOS'!$A$3:$A$500,$C31,'DADOS BRUTOS'!DS$3:DS$500)))</f>
        <v/>
      </c>
      <c r="GT31" s="122">
        <f>IF(OR(GT$4="",$B31=""),0,SUMIF('DADOS BRUTOS'!$A$3:$A$500,$B31,'DADOS BRUTOS'!DT$3:DT$500)+IF($C31="",0,SUMIF('DADOS BRUTOS'!$A$3:$A$500,$C31,'DADOS BRUTOS'!DT$3:DT$500)))</f>
        <v/>
      </c>
      <c r="GU31" s="122">
        <f>IF(OR(GU$4="",$B31=""),0,SUMIF('DADOS BRUTOS'!$A$3:$A$500,$B31,'DADOS BRUTOS'!DU$3:DU$500)+IF($C31="",0,SUMIF('DADOS BRUTOS'!$A$3:$A$500,$C31,'DADOS BRUTOS'!DU$3:DU$500)))</f>
        <v/>
      </c>
      <c r="GV31" s="122">
        <f>IF(OR(GV$4="",$B31=""),0,SUMIF('DADOS BRUTOS'!$A$3:$A$500,$B31,'DADOS BRUTOS'!DV$3:DV$500)+IF($C31="",0,SUMIF('DADOS BRUTOS'!$A$3:$A$500,$C31,'DADOS BRUTOS'!DV$3:DV$500)))</f>
        <v/>
      </c>
      <c r="GW31" s="122">
        <f>IF(OR(GW$4="",$B31=""),0,SUMIF('DADOS BRUTOS'!$A$3:$A$500,$B31,'DADOS BRUTOS'!DW$3:DW$500)+IF($C31="",0,SUMIF('DADOS BRUTOS'!$A$3:$A$500,$C31,'DADOS BRUTOS'!DW$3:DW$500)))</f>
        <v/>
      </c>
      <c r="GX31" s="122">
        <f>IF(OR(GX$4="",$B31=""),0,SUMIF('DADOS BRUTOS'!$A$3:$A$500,$B31,'DADOS BRUTOS'!DX$3:DX$500)+IF($C31="",0,SUMIF('DADOS BRUTOS'!$A$3:$A$500,$C31,'DADOS BRUTOS'!DX$3:DX$500)))</f>
        <v/>
      </c>
      <c r="GY31" s="122">
        <f>IF(OR(GY$4="",$B31=""),0,SUMIF('DADOS BRUTOS'!$A$3:$A$500,$B31,'DADOS BRUTOS'!DY$3:DY$500)+IF($C31="",0,SUMIF('DADOS BRUTOS'!$A$3:$A$500,$C31,'DADOS BRUTOS'!DY$3:DY$500)))</f>
        <v/>
      </c>
      <c r="GZ31" s="122">
        <f>IF(OR(GZ$4="",$B31=""),0,SUMIF('DADOS BRUTOS'!$A$3:$A$500,$B31,'DADOS BRUTOS'!DZ$3:DZ$500)+IF($C31="",0,SUMIF('DADOS BRUTOS'!$A$3:$A$500,$C31,'DADOS BRUTOS'!DZ$3:DZ$500)))</f>
        <v/>
      </c>
      <c r="HA31" s="122">
        <f>IF(OR(HA$4="",$B31=""),0,SUMIF('DADOS BRUTOS'!$A$3:$A$500,$B31,'DADOS BRUTOS'!EA$3:EA$500)+IF($C31="",0,SUMIF('DADOS BRUTOS'!$A$3:$A$500,$C31,'DADOS BRUTOS'!EA$3:EA$500)))</f>
        <v/>
      </c>
      <c r="HB31" s="122">
        <f>IF(OR(HB$4="",$B31=""),0,SUMIF('DADOS BRUTOS'!$A$3:$A$500,$B31,'DADOS BRUTOS'!EB$3:EB$500)+IF($C31="",0,SUMIF('DADOS BRUTOS'!$A$3:$A$500,$C31,'DADOS BRUTOS'!EB$3:EB$500)))</f>
        <v/>
      </c>
      <c r="HC31" s="122">
        <f>IF(OR(HC$4="",$B31=""),0,SUMIF('DADOS BRUTOS'!$A$3:$A$500,$B31,'DADOS BRUTOS'!EC$3:EC$500)+IF($C31="",0,SUMIF('DADOS BRUTOS'!$A$3:$A$500,$C31,'DADOS BRUTOS'!EC$3:EC$500)))</f>
        <v/>
      </c>
      <c r="HD31" s="122">
        <f>IF(OR(HD$4="",$B31=""),0,SUMIF('DADOS BRUTOS'!$A$3:$A$500,$B31,'DADOS BRUTOS'!ED$3:ED$500)+IF($C31="",0,SUMIF('DADOS BRUTOS'!$A$3:$A$500,$C31,'DADOS BRUTOS'!ED$3:ED$500)))</f>
        <v/>
      </c>
      <c r="HE31" s="122">
        <f>IF(OR(HE$4="",$B31=""),0,SUMIF('DADOS BRUTOS'!$A$3:$A$500,$B31,'DADOS BRUTOS'!EE$3:EE$500)+IF($C31="",0,SUMIF('DADOS BRUTOS'!$A$3:$A$500,$C31,'DADOS BRUTOS'!EE$3:EE$500)))</f>
        <v/>
      </c>
      <c r="HF31" s="122">
        <f>IF(OR(HF$4="",$B31=""),0,SUMIF('DADOS BRUTOS'!$A$3:$A$500,$B31,'DADOS BRUTOS'!EF$3:EF$500)+IF($C31="",0,SUMIF('DADOS BRUTOS'!$A$3:$A$500,$C31,'DADOS BRUTOS'!EF$3:EF$500)))</f>
        <v/>
      </c>
      <c r="HG31" s="122">
        <f>IF(OR(HG$4="",$B31=""),0,SUMIF('DADOS BRUTOS'!$A$3:$A$500,$B31,'DADOS BRUTOS'!EG$3:EG$500)+IF($C31="",0,SUMIF('DADOS BRUTOS'!$A$3:$A$500,$C31,'DADOS BRUTOS'!EG$3:EG$500)))</f>
        <v/>
      </c>
      <c r="HH31" s="122">
        <f>IF(OR(HH$4="",$B31=""),0,SUMIF('DADOS BRUTOS'!$A$3:$A$500,$B31,'DADOS BRUTOS'!EH$3:EH$500)+IF($C31="",0,SUMIF('DADOS BRUTOS'!$A$3:$A$500,$C31,'DADOS BRUTOS'!EH$3:EH$500)))</f>
        <v/>
      </c>
      <c r="HI31" s="122">
        <f>IF(OR(HI$4="",$B31=""),0,SUMIF('DADOS BRUTOS'!$A$3:$A$500,$B31,'DADOS BRUTOS'!EI$3:EI$500)+IF($C31="",0,SUMIF('DADOS BRUTOS'!$A$3:$A$500,$C31,'DADOS BRUTOS'!EI$3:EI$500)))</f>
        <v/>
      </c>
      <c r="HJ31" s="122">
        <f>IF(OR(HJ$4="",$B31=""),0,SUMIF('DADOS BRUTOS'!$A$3:$A$500,$B31,'DADOS BRUTOS'!EJ$3:EJ$500)+IF($C31="",0,SUMIF('DADOS BRUTOS'!$A$3:$A$500,$C31,'DADOS BRUTOS'!EJ$3:EJ$500)))</f>
        <v/>
      </c>
      <c r="HK31" s="122">
        <f>IF(OR(HK$4="",$B31=""),0,SUMIF('DADOS BRUTOS'!$A$3:$A$500,$B31,'DADOS BRUTOS'!EK$3:EK$500)+IF($C31="",0,SUMIF('DADOS BRUTOS'!$A$3:$A$500,$C31,'DADOS BRUTOS'!EK$3:EK$500)))</f>
        <v/>
      </c>
      <c r="HL31" s="122">
        <f>IF(OR(HL$4="",$B31=""),0,SUMIF('DADOS BRUTOS'!$A$3:$A$500,$B31,'DADOS BRUTOS'!EL$3:EL$500)+IF($C31="",0,SUMIF('DADOS BRUTOS'!$A$3:$A$500,$C31,'DADOS BRUTOS'!EL$3:EL$500)))</f>
        <v/>
      </c>
      <c r="HM31" s="122">
        <f>IF(OR(HM$4="",$B31=""),0,SUMIF('DADOS BRUTOS'!$A$3:$A$500,$B31,'DADOS BRUTOS'!EM$3:EM$500)+IF($C31="",0,SUMIF('DADOS BRUTOS'!$A$3:$A$500,$C31,'DADOS BRUTOS'!EM$3:EM$500)))</f>
        <v/>
      </c>
      <c r="HN31" s="122">
        <f>IF(OR(HN$4="",$B31=""),0,SUMIF('DADOS BRUTOS'!$A$3:$A$500,$B31,'DADOS BRUTOS'!EN$3:EN$500)+IF($C31="",0,SUMIF('DADOS BRUTOS'!$A$3:$A$500,$C31,'DADOS BRUTOS'!EN$3:EN$500)))</f>
        <v/>
      </c>
      <c r="HO31" s="122">
        <f>IF(OR(HO$4="",$B31=""),0,SUMIF('DADOS BRUTOS'!$A$3:$A$500,$B31,'DADOS BRUTOS'!EO$3:EO$500)+IF($C31="",0,SUMIF('DADOS BRUTOS'!$A$3:$A$500,$C31,'DADOS BRUTOS'!EO$3:EO$500)))</f>
        <v/>
      </c>
      <c r="HP31" s="122">
        <f>IF(OR(HP$4="",$B31=""),0,SUMIF('DADOS BRUTOS'!$A$3:$A$500,$B31,'DADOS BRUTOS'!EP$3:EP$500)+IF($C31="",0,SUMIF('DADOS BRUTOS'!$A$3:$A$500,$C31,'DADOS BRUTOS'!EP$3:EP$500)))</f>
        <v/>
      </c>
      <c r="HQ31" s="122">
        <f>IF(OR(HQ$4="",$B31=""),0,SUMIF('DADOS BRUTOS'!$A$3:$A$500,$B31,'DADOS BRUTOS'!EQ$3:EQ$500)+IF($C31="",0,SUMIF('DADOS BRUTOS'!$A$3:$A$500,$C31,'DADOS BRUTOS'!EQ$3:EQ$500)))</f>
        <v/>
      </c>
      <c r="HR31" s="122">
        <f>IF(OR(HR$4="",$B31=""),0,SUMIF('DADOS BRUTOS'!$A$3:$A$500,$B31,'DADOS BRUTOS'!ER$3:ER$500)+IF($C31="",0,SUMIF('DADOS BRUTOS'!$A$3:$A$500,$C31,'DADOS BRUTOS'!ER$3:ER$500)))</f>
        <v/>
      </c>
      <c r="HS31" s="122">
        <f>IF(OR(HS$4="",$B31=""),0,SUMIF('DADOS BRUTOS'!$A$3:$A$500,$B31,'DADOS BRUTOS'!ES$3:ES$500)+IF($C31="",0,SUMIF('DADOS BRUTOS'!$A$3:$A$500,$C31,'DADOS BRUTOS'!ES$3:ES$500)))</f>
        <v/>
      </c>
      <c r="HT31" s="122">
        <f>IF(OR(HT$4="",$B31=""),0,SUMIF('DADOS BRUTOS'!$A$3:$A$500,$B31,'DADOS BRUTOS'!ET$3:ET$500)+IF($C31="",0,SUMIF('DADOS BRUTOS'!$A$3:$A$500,$C31,'DADOS BRUTOS'!ET$3:ET$500)))</f>
        <v/>
      </c>
      <c r="HU31" s="122">
        <f>IF(OR(HU$4="",$B31=""),0,SUMIF('DADOS BRUTOS'!$A$3:$A$500,$B31,'DADOS BRUTOS'!EU$3:EU$500)+IF($C31="",0,SUMIF('DADOS BRUTOS'!$A$3:$A$500,$C31,'DADOS BRUTOS'!EU$3:EU$500)))</f>
        <v/>
      </c>
      <c r="HV31" s="122">
        <f>IF(OR(HV$4="",$B31=""),0,SUMIF('DADOS BRUTOS'!$A$3:$A$500,$B31,'DADOS BRUTOS'!EV$3:EV$500)+IF($C31="",0,SUMIF('DADOS BRUTOS'!$A$3:$A$500,$C31,'DADOS BRUTOS'!EV$3:EV$500)))</f>
        <v/>
      </c>
      <c r="HW31" s="122">
        <f>IF(OR(HW$4="",$B31=""),0,SUMIF('DADOS BRUTOS'!$A$3:$A$500,$B31,'DADOS BRUTOS'!EW$3:EW$500)+IF($C31="",0,SUMIF('DADOS BRUTOS'!$A$3:$A$500,$C31,'DADOS BRUTOS'!EW$3:EW$500)))</f>
        <v/>
      </c>
      <c r="HX31" s="122">
        <f>IF(OR(HX$4="",$B31=""),0,SUMIF('DADOS BRUTOS'!$A$3:$A$500,$B31,'DADOS BRUTOS'!EX$3:EX$500)+IF($C31="",0,SUMIF('DADOS BRUTOS'!$A$3:$A$500,$C31,'DADOS BRUTOS'!EX$3:EX$500)))</f>
        <v/>
      </c>
      <c r="HY31" s="122">
        <f>IF(OR(HY$4="",$B31=""),0,SUMIF('DADOS BRUTOS'!$A$3:$A$500,$B31,'DADOS BRUTOS'!EY$3:EY$500)+IF($C31="",0,SUMIF('DADOS BRUTOS'!$A$3:$A$500,$C31,'DADOS BRUTOS'!EY$3:EY$500)))</f>
        <v/>
      </c>
      <c r="HZ31" s="122">
        <f>IF(OR(HZ$4="",$B31=""),0,SUMIF('DADOS BRUTOS'!$A$3:$A$500,$B31,'DADOS BRUTOS'!EZ$3:EZ$500)+IF($C31="",0,SUMIF('DADOS BRUTOS'!$A$3:$A$500,$C31,'DADOS BRUTOS'!EZ$3:EZ$500)))</f>
        <v/>
      </c>
      <c r="IA31" s="122">
        <f>IF(OR(IA$4="",$B31=""),0,SUMIF('DADOS BRUTOS'!$A$3:$A$500,$B31,'DADOS BRUTOS'!FA$3:FA$500)+IF($C31="",0,SUMIF('DADOS BRUTOS'!$A$3:$A$500,$C31,'DADOS BRUTOS'!FA$3:FA$500)))</f>
        <v/>
      </c>
      <c r="IB31" s="122">
        <f>IF(OR(IB$4="",$B31=""),0,SUMIF('DADOS BRUTOS'!$A$3:$A$500,$B31,'DADOS BRUTOS'!FB$3:FB$500)+IF($C31="",0,SUMIF('DADOS BRUTOS'!$A$3:$A$500,$C31,'DADOS BRUTOS'!FB$3:FB$500)))</f>
        <v/>
      </c>
      <c r="IC31" s="122">
        <f>IF(OR(IC$4="",$B31=""),0,SUMIF('DADOS BRUTOS'!$A$3:$A$500,$B31,'DADOS BRUTOS'!FC$3:FC$500)+IF($C31="",0,SUMIF('DADOS BRUTOS'!$A$3:$A$500,$C31,'DADOS BRUTOS'!FC$3:FC$500)))</f>
        <v/>
      </c>
      <c r="ID31" s="122">
        <f>IF(OR(ID$4="",$B31=""),0,SUMIF('DADOS BRUTOS'!$A$3:$A$500,$B31,'DADOS BRUTOS'!FD$3:FD$500)+IF($C31="",0,SUMIF('DADOS BRUTOS'!$A$3:$A$500,$C31,'DADOS BRUTOS'!FD$3:FD$500)))</f>
        <v/>
      </c>
      <c r="IE31" s="122">
        <f>IF(OR(IE$4="",$B31=""),0,SUMIF('DADOS BRUTOS'!$A$3:$A$500,$B31,'DADOS BRUTOS'!FE$3:FE$500)+IF($C31="",0,SUMIF('DADOS BRUTOS'!$A$3:$A$500,$C31,'DADOS BRUTOS'!FE$3:FE$500)))</f>
        <v/>
      </c>
      <c r="IF31" s="122">
        <f>IF(OR(IF$4="",$B31=""),0,SUMIF('DADOS BRUTOS'!$A$3:$A$500,$B31,'DADOS BRUTOS'!FF$3:FF$500)+IF($C31="",0,SUMIF('DADOS BRUTOS'!$A$3:$A$500,$C31,'DADOS BRUTOS'!FF$3:FF$500)))</f>
        <v/>
      </c>
      <c r="IG31" s="122">
        <f>IF(OR(IG$4="",$B31=""),0,SUMIF('DADOS BRUTOS'!$A$3:$A$500,$B31,'DADOS BRUTOS'!FG$3:FG$500)+IF($C31="",0,SUMIF('DADOS BRUTOS'!$A$3:$A$500,$C31,'DADOS BRUTOS'!FG$3:FG$500)))</f>
        <v/>
      </c>
      <c r="IH31" s="122">
        <f>IF(OR(IH$4="",$B31=""),0,SUMIF('DADOS BRUTOS'!$A$3:$A$500,$B31,'DADOS BRUTOS'!FH$3:FH$500)+IF($C31="",0,SUMIF('DADOS BRUTOS'!$A$3:$A$500,$C31,'DADOS BRUTOS'!FH$3:FH$500)))</f>
        <v/>
      </c>
      <c r="II31" s="122">
        <f>IF(OR(II$4="",$B31=""),0,SUMIF('DADOS BRUTOS'!$A$3:$A$500,$B31,'DADOS BRUTOS'!FI$3:FI$500)+IF($C31="",0,SUMIF('DADOS BRUTOS'!$A$3:$A$500,$C31,'DADOS BRUTOS'!FI$3:FI$500)))</f>
        <v/>
      </c>
      <c r="IJ31" s="122">
        <f>IF(OR(IJ$4="",$B31=""),0,SUMIF('DADOS BRUTOS'!$A$3:$A$500,$B31,'DADOS BRUTOS'!FJ$3:FJ$500)+IF($C31="",0,SUMIF('DADOS BRUTOS'!$A$3:$A$500,$C31,'DADOS BRUTOS'!FJ$3:FJ$500)))</f>
        <v/>
      </c>
      <c r="IK31" s="122">
        <f>IF(OR(IK$4="",$B31=""),0,SUMIF('DADOS BRUTOS'!$A$3:$A$500,$B31,'DADOS BRUTOS'!FK$3:FK$500)+IF($C31="",0,SUMIF('DADOS BRUTOS'!$A$3:$A$500,$C31,'DADOS BRUTOS'!FK$3:FK$500)))</f>
        <v/>
      </c>
      <c r="IL31" s="122">
        <f>IF(OR(IL$4="",$B31=""),0,SUMIF('DADOS BRUTOS'!$A$3:$A$500,$B31,'DADOS BRUTOS'!FL$3:FL$500)+IF($C31="",0,SUMIF('DADOS BRUTOS'!$A$3:$A$500,$C31,'DADOS BRUTOS'!FL$3:FL$500)))</f>
        <v/>
      </c>
      <c r="IM31" s="122">
        <f>IF(OR(IM$4="",$B31=""),0,SUMIF('DADOS BRUTOS'!$A$3:$A$500,$B31,'DADOS BRUTOS'!FM$3:FM$500)+IF($C31="",0,SUMIF('DADOS BRUTOS'!$A$3:$A$500,$C31,'DADOS BRUTOS'!FM$3:FM$500)))</f>
        <v/>
      </c>
      <c r="IN31" s="122">
        <f>IF(OR(IN$4="",$B31=""),0,SUMIF('DADOS BRUTOS'!$A$3:$A$500,$B31,'DADOS BRUTOS'!FN$3:FN$500)+IF($C31="",0,SUMIF('DADOS BRUTOS'!$A$3:$A$500,$C31,'DADOS BRUTOS'!FN$3:FN$500)))</f>
        <v/>
      </c>
      <c r="IO31" s="122">
        <f>IF(OR(IO$4="",$B31=""),0,SUMIF('DADOS BRUTOS'!$A$3:$A$500,$B31,'DADOS BRUTOS'!FO$3:FO$500)+IF($C31="",0,SUMIF('DADOS BRUTOS'!$A$3:$A$500,$C31,'DADOS BRUTOS'!FO$3:FO$500)))</f>
        <v/>
      </c>
      <c r="IP31" s="122">
        <f>IF(OR(IP$4="",$B31=""),0,SUMIF('DADOS BRUTOS'!$A$3:$A$500,$B31,'DADOS BRUTOS'!FP$3:FP$500)+IF($C31="",0,SUMIF('DADOS BRUTOS'!$A$3:$A$500,$C31,'DADOS BRUTOS'!FP$3:FP$500)))</f>
        <v/>
      </c>
      <c r="IQ31" s="122">
        <f>IF(OR(IQ$4="",$B31=""),0,SUMIF('DADOS BRUTOS'!$A$3:$A$500,$B31,'DADOS BRUTOS'!FQ$3:FQ$500)+IF($C31="",0,SUMIF('DADOS BRUTOS'!$A$3:$A$500,$C31,'DADOS BRUTOS'!FQ$3:FQ$500)))</f>
        <v/>
      </c>
      <c r="IR31" s="122">
        <f>IF(OR(IR$4="",$B31=""),0,SUMIF('DADOS BRUTOS'!$A$3:$A$500,$B31,'DADOS BRUTOS'!FR$3:FR$500)+IF($C31="",0,SUMIF('DADOS BRUTOS'!$A$3:$A$500,$C31,'DADOS BRUTOS'!FR$3:FR$500)))</f>
        <v/>
      </c>
      <c r="IS31" s="122">
        <f>IF(OR(IS$4="",$B31=""),0,SUMIF('DADOS BRUTOS'!$A$3:$A$500,$B31,'DADOS BRUTOS'!FS$3:FS$500)+IF($C31="",0,SUMIF('DADOS BRUTOS'!$A$3:$A$500,$C31,'DADOS BRUTOS'!FS$3:FS$500)))</f>
        <v/>
      </c>
      <c r="IT31" s="122">
        <f>IF(OR(IT$4="",$B31=""),0,SUMIF('DADOS BRUTOS'!$A$3:$A$500,$B31,'DADOS BRUTOS'!FT$3:FT$500)+IF($C31="",0,SUMIF('DADOS BRUTOS'!$A$3:$A$500,$C31,'DADOS BRUTOS'!FT$3:FT$500)))</f>
        <v/>
      </c>
      <c r="IU31" s="122">
        <f>IF(OR(IU$4="",$B31=""),0,SUMIF('DADOS BRUTOS'!$A$3:$A$500,$B31,'DADOS BRUTOS'!FU$3:FU$500)+IF($C31="",0,SUMIF('DADOS BRUTOS'!$A$3:$A$500,$C31,'DADOS BRUTOS'!FU$3:FU$500)))</f>
        <v/>
      </c>
      <c r="IV31" s="122">
        <f>IF(OR(IV$4="",$B31=""),0,SUMIF('DADOS BRUTOS'!$A$3:$A$500,$B31,'DADOS BRUTOS'!FV$3:FV$500)+IF($C31="",0,SUMIF('DADOS BRUTOS'!$A$3:$A$500,$C31,'DADOS BRUTOS'!FV$3:FV$500)))</f>
        <v/>
      </c>
      <c r="IW31" s="122">
        <f>IF(OR(IW$4="",$B31=""),0,SUMIF('DADOS BRUTOS'!$A$3:$A$500,$B31,'DADOS BRUTOS'!FW$3:FW$500)+IF($C31="",0,SUMIF('DADOS BRUTOS'!$A$3:$A$500,$C31,'DADOS BRUTOS'!FW$3:FW$500)))</f>
        <v/>
      </c>
      <c r="IX31" s="122">
        <f>IF(OR(IX$4="",$B31=""),0,SUMIF('DADOS BRUTOS'!$A$3:$A$500,$B31,'DADOS BRUTOS'!FX$3:FX$500)+IF($C31="",0,SUMIF('DADOS BRUTOS'!$A$3:$A$500,$C31,'DADOS BRUTOS'!FX$3:FX$500)))</f>
        <v/>
      </c>
      <c r="IY31" s="122">
        <f>IF(OR(IY$4="",$B31=""),0,SUMIF('DADOS BRUTOS'!$A$3:$A$500,$B31,'DADOS BRUTOS'!FY$3:FY$500)+IF($C31="",0,SUMIF('DADOS BRUTOS'!$A$3:$A$500,$C31,'DADOS BRUTOS'!FY$3:FY$500)))</f>
        <v/>
      </c>
      <c r="IZ31" s="122">
        <f>IF(OR(IZ$4="",$B31=""),0,SUMIF('DADOS BRUTOS'!$A$3:$A$500,$B31,'DADOS BRUTOS'!FZ$3:FZ$500)+IF($C31="",0,SUMIF('DADOS BRUTOS'!$A$3:$A$500,$C31,'DADOS BRUTOS'!FZ$3:FZ$500)))</f>
        <v/>
      </c>
      <c r="JA31" s="122">
        <f>IF(OR(JA$4="",$B31=""),0,SUMIF('DADOS BRUTOS'!$A$3:$A$500,$B31,'DADOS BRUTOS'!GA$3:GA$500)+IF($C31="",0,SUMIF('DADOS BRUTOS'!$A$3:$A$500,$C31,'DADOS BRUTOS'!GA$3:GA$500)))</f>
        <v/>
      </c>
      <c r="JB31" s="122">
        <f>IF(OR(JB$4="",$B31=""),0,SUMIF('DADOS BRUTOS'!$A$3:$A$500,$B31,'DADOS BRUTOS'!GB$3:GB$500)+IF($C31="",0,SUMIF('DADOS BRUTOS'!$A$3:$A$500,$C31,'DADOS BRUTOS'!GB$3:GB$500)))</f>
        <v/>
      </c>
      <c r="JC31" s="122">
        <f>IF(OR(JC$4="",$B31=""),0,SUMIF('DADOS BRUTOS'!$A$3:$A$500,$B31,'DADOS BRUTOS'!GC$3:GC$500)+IF($C31="",0,SUMIF('DADOS BRUTOS'!$A$3:$A$500,$C31,'DADOS BRUTOS'!GC$3:GC$500)))</f>
        <v/>
      </c>
      <c r="JD31" s="122">
        <f>IF(OR(JD$4="",$B31=""),0,SUMIF('DADOS BRUTOS'!$A$3:$A$500,$B31,'DADOS BRUTOS'!GD$3:GD$500)+IF($C31="",0,SUMIF('DADOS BRUTOS'!$A$3:$A$500,$C31,'DADOS BRUTOS'!GD$3:GD$500)))</f>
        <v/>
      </c>
      <c r="JE31" s="122">
        <f>IF(OR(JE$4="",$B31=""),0,SUMIF('DADOS BRUTOS'!$A$3:$A$500,$B31,'DADOS BRUTOS'!GE$3:GE$500)+IF($C31="",0,SUMIF('DADOS BRUTOS'!$A$3:$A$500,$C31,'DADOS BRUTOS'!GE$3:GE$500)))</f>
        <v/>
      </c>
      <c r="JF31" s="122">
        <f>IF(OR(JF$4="",$B31=""),0,SUMIF('DADOS BRUTOS'!$A$3:$A$500,$B31,'DADOS BRUTOS'!GF$3:GF$500)+IF($C31="",0,SUMIF('DADOS BRUTOS'!$A$3:$A$500,$C31,'DADOS BRUTOS'!GF$3:GF$500)))</f>
        <v/>
      </c>
      <c r="JG31" s="122">
        <f>IF(OR(JG$4="",$B31=""),0,SUMIF('DADOS BRUTOS'!$A$3:$A$500,$B31,'DADOS BRUTOS'!GG$3:GG$500)+IF($C31="",0,SUMIF('DADOS BRUTOS'!$A$3:$A$500,$C31,'DADOS BRUTOS'!GG$3:GG$500)))</f>
        <v/>
      </c>
      <c r="JH31" s="122">
        <f>IF(OR(JH$4="",$B31=""),0,SUMIF('DADOS BRUTOS'!$A$3:$A$500,$B31,'DADOS BRUTOS'!GH$3:GH$500)+IF($C31="",0,SUMIF('DADOS BRUTOS'!$A$3:$A$500,$C31,'DADOS BRUTOS'!GH$3:GH$500)))</f>
        <v/>
      </c>
      <c r="JI31" s="122">
        <f>IF(OR(JI$4="",$B31=""),0,SUMIF('DADOS BRUTOS'!$A$3:$A$500,$B31,'DADOS BRUTOS'!GI$3:GI$500)+IF($C31="",0,SUMIF('DADOS BRUTOS'!$A$3:$A$500,$C31,'DADOS BRUTOS'!GI$3:GI$500)))</f>
        <v/>
      </c>
      <c r="JJ31" s="122">
        <f>IF(OR(JJ$4="",$B31=""),0,SUMIF('DADOS BRUTOS'!$A$3:$A$500,$B31,'DADOS BRUTOS'!GJ$3:GJ$500)+IF($C31="",0,SUMIF('DADOS BRUTOS'!$A$3:$A$500,$C31,'DADOS BRUTOS'!GJ$3:GJ$500)))</f>
        <v/>
      </c>
      <c r="JK31" s="122">
        <f>IF(OR(JK$4="",$B31=""),0,SUMIF('DADOS BRUTOS'!$A$3:$A$500,$B31,'DADOS BRUTOS'!GK$3:GK$500)+IF($C31="",0,SUMIF('DADOS BRUTOS'!$A$3:$A$500,$C31,'DADOS BRUTOS'!GK$3:GK$500)))</f>
        <v/>
      </c>
      <c r="JL31" s="122">
        <f>IF(OR(JL$4="",$B31=""),0,SUMIF('DADOS BRUTOS'!$A$3:$A$500,$B31,'DADOS BRUTOS'!GL$3:GL$500)+IF($C31="",0,SUMIF('DADOS BRUTOS'!$A$3:$A$500,$C31,'DADOS BRUTOS'!GL$3:GL$500)))</f>
        <v/>
      </c>
      <c r="JM31" s="122">
        <f>IF(OR(JM$4="",$B31=""),0,SUMIF('DADOS BRUTOS'!$A$3:$A$500,$B31,'DADOS BRUTOS'!GM$3:GM$500)+IF($C31="",0,SUMIF('DADOS BRUTOS'!$A$3:$A$500,$C31,'DADOS BRUTOS'!GM$3:GM$500)))</f>
        <v/>
      </c>
      <c r="JN31" s="122">
        <f>IF(OR(JN$4="",$B31=""),0,SUMIF('DADOS BRUTOS'!$A$3:$A$500,$B31,'DADOS BRUTOS'!GN$3:GN$500)+IF($C31="",0,SUMIF('DADOS BRUTOS'!$A$3:$A$500,$C31,'DADOS BRUTOS'!GN$3:GN$500)))</f>
        <v/>
      </c>
      <c r="JO31" s="122">
        <f>IF(OR(JO$4="",$B31=""),0,SUMIF('DADOS BRUTOS'!$A$3:$A$500,$B31,'DADOS BRUTOS'!GO$3:GO$500)+IF($C31="",0,SUMIF('DADOS BRUTOS'!$A$3:$A$500,$C31,'DADOS BRUTOS'!GO$3:GO$500)))</f>
        <v/>
      </c>
      <c r="JP31" s="122">
        <f>IF(OR(JP$4="",$B31=""),0,SUMIF('DADOS BRUTOS'!$A$3:$A$500,$B31,'DADOS BRUTOS'!GP$3:GP$500)+IF($C31="",0,SUMIF('DADOS BRUTOS'!$A$3:$A$500,$C31,'DADOS BRUTOS'!GP$3:GP$500)))</f>
        <v/>
      </c>
      <c r="JQ31" s="122">
        <f>IF(OR(JQ$4="",$B31=""),0,SUMIF('DADOS BRUTOS'!$A$3:$A$500,$B31,'DADOS BRUTOS'!GQ$3:GQ$500)+IF($C31="",0,SUMIF('DADOS BRUTOS'!$A$3:$A$500,$C31,'DADOS BRUTOS'!GQ$3:GQ$500)))</f>
        <v/>
      </c>
      <c r="JR31" s="122">
        <f>IF(OR(JR$4="",$B31=""),0,SUMIF('DADOS BRUTOS'!$A$3:$A$500,$B31,'DADOS BRUTOS'!GR$3:GR$500)+IF($C31="",0,SUMIF('DADOS BRUTOS'!$A$3:$A$500,$C31,'DADOS BRUTOS'!GR$3:GR$500)))</f>
        <v/>
      </c>
      <c r="JS31" s="122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2">
        <f>IF(OR(CB$4="",$B32=""),0,SUMIF('DADOS BRUTOS'!$A$3:$A$500,$B32,'DADOS BRUTOS'!B$3:B$500)+IF($C32="",0,SUMIF('DADOS BRUTOS'!$A$3:$A$500,$C32,'DADOS BRUTOS'!B$3:B$500)))</f>
        <v/>
      </c>
      <c r="CC32" s="122">
        <f>IF(OR(CC$4="",$B32=""),0,SUMIF('DADOS BRUTOS'!$A$3:$A$500,$B32,'DADOS BRUTOS'!C$3:C$500)+IF($C32="",0,SUMIF('DADOS BRUTOS'!$A$3:$A$500,$C32,'DADOS BRUTOS'!C$3:C$500)))</f>
        <v/>
      </c>
      <c r="CD32" s="122">
        <f>IF(OR(CD$4="",$B32=""),0,SUMIF('DADOS BRUTOS'!$A$3:$A$500,$B32,'DADOS BRUTOS'!D$3:D$500)+IF($C32="",0,SUMIF('DADOS BRUTOS'!$A$3:$A$500,$C32,'DADOS BRUTOS'!D$3:D$500)))</f>
        <v/>
      </c>
      <c r="CE32" s="122">
        <f>IF(OR(CE$4="",$B32=""),0,SUMIF('DADOS BRUTOS'!$A$3:$A$500,$B32,'DADOS BRUTOS'!E$3:E$500)+IF($C32="",0,SUMIF('DADOS BRUTOS'!$A$3:$A$500,$C32,'DADOS BRUTOS'!E$3:E$500)))</f>
        <v/>
      </c>
      <c r="CF32" s="122">
        <f>IF(OR(CF$4="",$B32=""),0,SUMIF('DADOS BRUTOS'!$A$3:$A$500,$B32,'DADOS BRUTOS'!F$3:F$500)+IF($C32="",0,SUMIF('DADOS BRUTOS'!$A$3:$A$500,$C32,'DADOS BRUTOS'!F$3:F$500)))</f>
        <v/>
      </c>
      <c r="CG32" s="122">
        <f>IF(OR(CG$4="",$B32=""),0,SUMIF('DADOS BRUTOS'!$A$3:$A$500,$B32,'DADOS BRUTOS'!G$3:G$500)+IF($C32="",0,SUMIF('DADOS BRUTOS'!$A$3:$A$500,$C32,'DADOS BRUTOS'!G$3:G$500)))</f>
        <v/>
      </c>
      <c r="CH32" s="122">
        <f>IF(OR(CH$4="",$B32=""),0,SUMIF('DADOS BRUTOS'!$A$3:$A$500,$B32,'DADOS BRUTOS'!H$3:H$500)+IF($C32="",0,SUMIF('DADOS BRUTOS'!$A$3:$A$500,$C32,'DADOS BRUTOS'!H$3:H$500)))</f>
        <v/>
      </c>
      <c r="CI32" s="122">
        <f>IF(OR(CI$4="",$B32=""),0,SUMIF('DADOS BRUTOS'!$A$3:$A$500,$B32,'DADOS BRUTOS'!I$3:I$500)+IF($C32="",0,SUMIF('DADOS BRUTOS'!$A$3:$A$500,$C32,'DADOS BRUTOS'!I$3:I$500)))</f>
        <v/>
      </c>
      <c r="CJ32" s="122">
        <f>IF(OR(CJ$4="",$B32=""),0,SUMIF('DADOS BRUTOS'!$A$3:$A$500,$B32,'DADOS BRUTOS'!J$3:J$500)+IF($C32="",0,SUMIF('DADOS BRUTOS'!$A$3:$A$500,$C32,'DADOS BRUTOS'!J$3:J$500)))</f>
        <v/>
      </c>
      <c r="CK32" s="122">
        <f>IF(OR(CK$4="",$B32=""),0,SUMIF('DADOS BRUTOS'!$A$3:$A$500,$B32,'DADOS BRUTOS'!K$3:K$500)+IF($C32="",0,SUMIF('DADOS BRUTOS'!$A$3:$A$500,$C32,'DADOS BRUTOS'!K$3:K$500)))</f>
        <v/>
      </c>
      <c r="CL32" s="122">
        <f>IF(OR(CL$4="",$B32=""),0,SUMIF('DADOS BRUTOS'!$A$3:$A$500,$B32,'DADOS BRUTOS'!L$3:L$500)+IF($C32="",0,SUMIF('DADOS BRUTOS'!$A$3:$A$500,$C32,'DADOS BRUTOS'!L$3:L$500)))</f>
        <v/>
      </c>
      <c r="CM32" s="122">
        <f>IF(OR(CM$4="",$B32=""),0,SUMIF('DADOS BRUTOS'!$A$3:$A$500,$B32,'DADOS BRUTOS'!M$3:M$500)+IF($C32="",0,SUMIF('DADOS BRUTOS'!$A$3:$A$500,$C32,'DADOS BRUTOS'!M$3:M$500)))</f>
        <v/>
      </c>
      <c r="CN32" s="122">
        <f>IF(OR(CN$4="",$B32=""),0,SUMIF('DADOS BRUTOS'!$A$3:$A$500,$B32,'DADOS BRUTOS'!N$3:N$500)+IF($C32="",0,SUMIF('DADOS BRUTOS'!$A$3:$A$500,$C32,'DADOS BRUTOS'!N$3:N$500)))</f>
        <v/>
      </c>
      <c r="CO32" s="122">
        <f>IF(OR(CO$4="",$B32=""),0,SUMIF('DADOS BRUTOS'!$A$3:$A$500,$B32,'DADOS BRUTOS'!O$3:O$500)+IF($C32="",0,SUMIF('DADOS BRUTOS'!$A$3:$A$500,$C32,'DADOS BRUTOS'!O$3:O$500)))</f>
        <v/>
      </c>
      <c r="CP32" s="122">
        <f>IF(OR(CP$4="",$B32=""),0,SUMIF('DADOS BRUTOS'!$A$3:$A$500,$B32,'DADOS BRUTOS'!P$3:P$500)+IF($C32="",0,SUMIF('DADOS BRUTOS'!$A$3:$A$500,$C32,'DADOS BRUTOS'!P$3:P$500)))</f>
        <v/>
      </c>
      <c r="CQ32" s="122">
        <f>IF(OR(CQ$4="",$B32=""),0,SUMIF('DADOS BRUTOS'!$A$3:$A$500,$B32,'DADOS BRUTOS'!Q$3:Q$500)+IF($C32="",0,SUMIF('DADOS BRUTOS'!$A$3:$A$500,$C32,'DADOS BRUTOS'!Q$3:Q$500)))</f>
        <v/>
      </c>
      <c r="CR32" s="122">
        <f>IF(OR(CR$4="",$B32=""),0,SUMIF('DADOS BRUTOS'!$A$3:$A$500,$B32,'DADOS BRUTOS'!R$3:R$500)+IF($C32="",0,SUMIF('DADOS BRUTOS'!$A$3:$A$500,$C32,'DADOS BRUTOS'!R$3:R$500)))</f>
        <v/>
      </c>
      <c r="CS32" s="122">
        <f>IF(OR(CS$4="",$B32=""),0,SUMIF('DADOS BRUTOS'!$A$3:$A$500,$B32,'DADOS BRUTOS'!S$3:S$500)+IF($C32="",0,SUMIF('DADOS BRUTOS'!$A$3:$A$500,$C32,'DADOS BRUTOS'!S$3:S$500)))</f>
        <v/>
      </c>
      <c r="CT32" s="122">
        <f>IF(OR(CT$4="",$B32=""),0,SUMIF('DADOS BRUTOS'!$A$3:$A$500,$B32,'DADOS BRUTOS'!T$3:T$500)+IF($C32="",0,SUMIF('DADOS BRUTOS'!$A$3:$A$500,$C32,'DADOS BRUTOS'!T$3:T$500)))</f>
        <v/>
      </c>
      <c r="CU32" s="122">
        <f>IF(OR(CU$4="",$B32=""),0,SUMIF('DADOS BRUTOS'!$A$3:$A$500,$B32,'DADOS BRUTOS'!U$3:U$500)+IF($C32="",0,SUMIF('DADOS BRUTOS'!$A$3:$A$500,$C32,'DADOS BRUTOS'!U$3:U$500)))</f>
        <v/>
      </c>
      <c r="CV32" s="122">
        <f>IF(OR(CV$4="",$B32=""),0,SUMIF('DADOS BRUTOS'!$A$3:$A$500,$B32,'DADOS BRUTOS'!V$3:V$500)+IF($C32="",0,SUMIF('DADOS BRUTOS'!$A$3:$A$500,$C32,'DADOS BRUTOS'!V$3:V$500)))</f>
        <v/>
      </c>
      <c r="CW32" s="122">
        <f>IF(OR(CW$4="",$B32=""),0,SUMIF('DADOS BRUTOS'!$A$3:$A$500,$B32,'DADOS BRUTOS'!W$3:W$500)+IF($C32="",0,SUMIF('DADOS BRUTOS'!$A$3:$A$500,$C32,'DADOS BRUTOS'!W$3:W$500)))</f>
        <v/>
      </c>
      <c r="CX32" s="122">
        <f>IF(OR(CX$4="",$B32=""),0,SUMIF('DADOS BRUTOS'!$A$3:$A$500,$B32,'DADOS BRUTOS'!X$3:X$500)+IF($C32="",0,SUMIF('DADOS BRUTOS'!$A$3:$A$500,$C32,'DADOS BRUTOS'!X$3:X$500)))</f>
        <v/>
      </c>
      <c r="CY32" s="122">
        <f>IF(OR(CY$4="",$B32=""),0,SUMIF('DADOS BRUTOS'!$A$3:$A$500,$B32,'DADOS BRUTOS'!Y$3:Y$500)+IF($C32="",0,SUMIF('DADOS BRUTOS'!$A$3:$A$500,$C32,'DADOS BRUTOS'!Y$3:Y$500)))</f>
        <v/>
      </c>
      <c r="CZ32" s="122">
        <f>IF(OR(CZ$4="",$B32=""),0,SUMIF('DADOS BRUTOS'!$A$3:$A$500,$B32,'DADOS BRUTOS'!Z$3:Z$500)+IF($C32="",0,SUMIF('DADOS BRUTOS'!$A$3:$A$500,$C32,'DADOS BRUTOS'!Z$3:Z$500)))</f>
        <v/>
      </c>
      <c r="DA32" s="122">
        <f>IF(OR(DA$4="",$B32=""),0,SUMIF('DADOS BRUTOS'!$A$3:$A$500,$B32,'DADOS BRUTOS'!AA$3:AA$500)+IF($C32="",0,SUMIF('DADOS BRUTOS'!$A$3:$A$500,$C32,'DADOS BRUTOS'!AA$3:AA$500)))</f>
        <v/>
      </c>
      <c r="DB32" s="122">
        <f>IF(OR(DB$4="",$B32=""),0,SUMIF('DADOS BRUTOS'!$A$3:$A$500,$B32,'DADOS BRUTOS'!AB$3:AB$500)+IF($C32="",0,SUMIF('DADOS BRUTOS'!$A$3:$A$500,$C32,'DADOS BRUTOS'!AB$3:AB$500)))</f>
        <v/>
      </c>
      <c r="DC32" s="122">
        <f>IF(OR(DC$4="",$B32=""),0,SUMIF('DADOS BRUTOS'!$A$3:$A$500,$B32,'DADOS BRUTOS'!AC$3:AC$500)+IF($C32="",0,SUMIF('DADOS BRUTOS'!$A$3:$A$500,$C32,'DADOS BRUTOS'!AC$3:AC$500)))</f>
        <v/>
      </c>
      <c r="DD32" s="122">
        <f>IF(OR(DD$4="",$B32=""),0,SUMIF('DADOS BRUTOS'!$A$3:$A$500,$B32,'DADOS BRUTOS'!AD$3:AD$500)+IF($C32="",0,SUMIF('DADOS BRUTOS'!$A$3:$A$500,$C32,'DADOS BRUTOS'!AD$3:AD$500)))</f>
        <v/>
      </c>
      <c r="DE32" s="122">
        <f>IF(OR(DE$4="",$B32=""),0,SUMIF('DADOS BRUTOS'!$A$3:$A$500,$B32,'DADOS BRUTOS'!AE$3:AE$500)+IF($C32="",0,SUMIF('DADOS BRUTOS'!$A$3:$A$500,$C32,'DADOS BRUTOS'!AE$3:AE$500)))</f>
        <v/>
      </c>
      <c r="DF32" s="122">
        <f>IF(OR(DF$4="",$B32=""),0,SUMIF('DADOS BRUTOS'!$A$3:$A$500,$B32,'DADOS BRUTOS'!AF$3:AF$500)+IF($C32="",0,SUMIF('DADOS BRUTOS'!$A$3:$A$500,$C32,'DADOS BRUTOS'!AF$3:AF$500)))</f>
        <v/>
      </c>
      <c r="DG32" s="122">
        <f>IF(OR(DG$4="",$B32=""),0,SUMIF('DADOS BRUTOS'!$A$3:$A$500,$B32,'DADOS BRUTOS'!AG$3:AG$500)+IF($C32="",0,SUMIF('DADOS BRUTOS'!$A$3:$A$500,$C32,'DADOS BRUTOS'!AG$3:AG$500)))</f>
        <v/>
      </c>
      <c r="DH32" s="122">
        <f>IF(OR(DH$4="",$B32=""),0,SUMIF('DADOS BRUTOS'!$A$3:$A$500,$B32,'DADOS BRUTOS'!AH$3:AH$500)+IF($C32="",0,SUMIF('DADOS BRUTOS'!$A$3:$A$500,$C32,'DADOS BRUTOS'!AH$3:AH$500)))</f>
        <v/>
      </c>
      <c r="DI32" s="122">
        <f>IF(OR(DI$4="",$B32=""),0,SUMIF('DADOS BRUTOS'!$A$3:$A$500,$B32,'DADOS BRUTOS'!AI$3:AI$500)+IF($C32="",0,SUMIF('DADOS BRUTOS'!$A$3:$A$500,$C32,'DADOS BRUTOS'!AI$3:AI$500)))</f>
        <v/>
      </c>
      <c r="DJ32" s="122">
        <f>IF(OR(DJ$4="",$B32=""),0,SUMIF('DADOS BRUTOS'!$A$3:$A$500,$B32,'DADOS BRUTOS'!AJ$3:AJ$500)+IF($C32="",0,SUMIF('DADOS BRUTOS'!$A$3:$A$500,$C32,'DADOS BRUTOS'!AJ$3:AJ$500)))</f>
        <v/>
      </c>
      <c r="DK32" s="122">
        <f>IF(OR(DK$4="",$B32=""),0,SUMIF('DADOS BRUTOS'!$A$3:$A$500,$B32,'DADOS BRUTOS'!AK$3:AK$500)+IF($C32="",0,SUMIF('DADOS BRUTOS'!$A$3:$A$500,$C32,'DADOS BRUTOS'!AK$3:AK$500)))</f>
        <v/>
      </c>
      <c r="DL32" s="122">
        <f>IF(OR(DL$4="",$B32=""),0,SUMIF('DADOS BRUTOS'!$A$3:$A$500,$B32,'DADOS BRUTOS'!AL$3:AL$500)+IF($C32="",0,SUMIF('DADOS BRUTOS'!$A$3:$A$500,$C32,'DADOS BRUTOS'!AL$3:AL$500)))</f>
        <v/>
      </c>
      <c r="DM32" s="122">
        <f>IF(OR(DM$4="",$B32=""),0,SUMIF('DADOS BRUTOS'!$A$3:$A$500,$B32,'DADOS BRUTOS'!AM$3:AM$500)+IF($C32="",0,SUMIF('DADOS BRUTOS'!$A$3:$A$500,$C32,'DADOS BRUTOS'!AM$3:AM$500)))</f>
        <v/>
      </c>
      <c r="DN32" s="122">
        <f>IF(OR(DN$4="",$B32=""),0,SUMIF('DADOS BRUTOS'!$A$3:$A$500,$B32,'DADOS BRUTOS'!AN$3:AN$500)+IF($C32="",0,SUMIF('DADOS BRUTOS'!$A$3:$A$500,$C32,'DADOS BRUTOS'!AN$3:AN$500)))</f>
        <v/>
      </c>
      <c r="DO32" s="122">
        <f>IF(OR(DO$4="",$B32=""),0,SUMIF('DADOS BRUTOS'!$A$3:$A$500,$B32,'DADOS BRUTOS'!AO$3:AO$500)+IF($C32="",0,SUMIF('DADOS BRUTOS'!$A$3:$A$500,$C32,'DADOS BRUTOS'!AO$3:AO$500)))</f>
        <v/>
      </c>
      <c r="DP32" s="122">
        <f>IF(OR(DP$4="",$B32=""),0,SUMIF('DADOS BRUTOS'!$A$3:$A$500,$B32,'DADOS BRUTOS'!AP$3:AP$500)+IF($C32="",0,SUMIF('DADOS BRUTOS'!$A$3:$A$500,$C32,'DADOS BRUTOS'!AP$3:AP$500)))</f>
        <v/>
      </c>
      <c r="DQ32" s="122">
        <f>IF(OR(DQ$4="",$B32=""),0,SUMIF('DADOS BRUTOS'!$A$3:$A$500,$B32,'DADOS BRUTOS'!AQ$3:AQ$500)+IF($C32="",0,SUMIF('DADOS BRUTOS'!$A$3:$A$500,$C32,'DADOS BRUTOS'!AQ$3:AQ$500)))</f>
        <v/>
      </c>
      <c r="DR32" s="122">
        <f>IF(OR(DR$4="",$B32=""),0,SUMIF('DADOS BRUTOS'!$A$3:$A$500,$B32,'DADOS BRUTOS'!AR$3:AR$500)+IF($C32="",0,SUMIF('DADOS BRUTOS'!$A$3:$A$500,$C32,'DADOS BRUTOS'!AR$3:AR$500)))</f>
        <v/>
      </c>
      <c r="DS32" s="122">
        <f>IF(OR(DS$4="",$B32=""),0,SUMIF('DADOS BRUTOS'!$A$3:$A$500,$B32,'DADOS BRUTOS'!AS$3:AS$500)+IF($C32="",0,SUMIF('DADOS BRUTOS'!$A$3:$A$500,$C32,'DADOS BRUTOS'!AS$3:AS$500)))</f>
        <v/>
      </c>
      <c r="DT32" s="122">
        <f>IF(OR(DT$4="",$B32=""),0,SUMIF('DADOS BRUTOS'!$A$3:$A$500,$B32,'DADOS BRUTOS'!AT$3:AT$500)+IF($C32="",0,SUMIF('DADOS BRUTOS'!$A$3:$A$500,$C32,'DADOS BRUTOS'!AT$3:AT$500)))</f>
        <v/>
      </c>
      <c r="DU32" s="122">
        <f>IF(OR(DU$4="",$B32=""),0,SUMIF('DADOS BRUTOS'!$A$3:$A$500,$B32,'DADOS BRUTOS'!AU$3:AU$500)+IF($C32="",0,SUMIF('DADOS BRUTOS'!$A$3:$A$500,$C32,'DADOS BRUTOS'!AU$3:AU$500)))</f>
        <v/>
      </c>
      <c r="DV32" s="122">
        <f>IF(OR(DV$4="",$B32=""),0,SUMIF('DADOS BRUTOS'!$A$3:$A$500,$B32,'DADOS BRUTOS'!AV$3:AV$500)+IF($C32="",0,SUMIF('DADOS BRUTOS'!$A$3:$A$500,$C32,'DADOS BRUTOS'!AV$3:AV$500)))</f>
        <v/>
      </c>
      <c r="DW32" s="122">
        <f>IF(OR(DW$4="",$B32=""),0,SUMIF('DADOS BRUTOS'!$A$3:$A$500,$B32,'DADOS BRUTOS'!AW$3:AW$500)+IF($C32="",0,SUMIF('DADOS BRUTOS'!$A$3:$A$500,$C32,'DADOS BRUTOS'!AW$3:AW$500)))</f>
        <v/>
      </c>
      <c r="DX32" s="122">
        <f>IF(OR(DX$4="",$B32=""),0,SUMIF('DADOS BRUTOS'!$A$3:$A$500,$B32,'DADOS BRUTOS'!AX$3:AX$500)+IF($C32="",0,SUMIF('DADOS BRUTOS'!$A$3:$A$500,$C32,'DADOS BRUTOS'!AX$3:AX$500)))</f>
        <v/>
      </c>
      <c r="DY32" s="122">
        <f>IF(OR(DY$4="",$B32=""),0,SUMIF('DADOS BRUTOS'!$A$3:$A$500,$B32,'DADOS BRUTOS'!AY$3:AY$500)+IF($C32="",0,SUMIF('DADOS BRUTOS'!$A$3:$A$500,$C32,'DADOS BRUTOS'!AY$3:AY$500)))</f>
        <v/>
      </c>
      <c r="DZ32" s="122">
        <f>IF(OR(DZ$4="",$B32=""),0,SUMIF('DADOS BRUTOS'!$A$3:$A$500,$B32,'DADOS BRUTOS'!AZ$3:AZ$500)+IF($C32="",0,SUMIF('DADOS BRUTOS'!$A$3:$A$500,$C32,'DADOS BRUTOS'!AZ$3:AZ$500)))</f>
        <v/>
      </c>
      <c r="EA32" s="122">
        <f>IF(OR(EA$4="",$B32=""),0,SUMIF('DADOS BRUTOS'!$A$3:$A$500,$B32,'DADOS BRUTOS'!BA$3:BA$500)+IF($C32="",0,SUMIF('DADOS BRUTOS'!$A$3:$A$500,$C32,'DADOS BRUTOS'!BA$3:BA$500)))</f>
        <v/>
      </c>
      <c r="EB32" s="122">
        <f>IF(OR(EB$4="",$B32=""),0,SUMIF('DADOS BRUTOS'!$A$3:$A$500,$B32,'DADOS BRUTOS'!BB$3:BB$500)+IF($C32="",0,SUMIF('DADOS BRUTOS'!$A$3:$A$500,$C32,'DADOS BRUTOS'!BB$3:BB$500)))</f>
        <v/>
      </c>
      <c r="EC32" s="122">
        <f>IF(OR(EC$4="",$B32=""),0,SUMIF('DADOS BRUTOS'!$A$3:$A$500,$B32,'DADOS BRUTOS'!BC$3:BC$500)+IF($C32="",0,SUMIF('DADOS BRUTOS'!$A$3:$A$500,$C32,'DADOS BRUTOS'!BC$3:BC$500)))</f>
        <v/>
      </c>
      <c r="ED32" s="122">
        <f>IF(OR(ED$4="",$B32=""),0,SUMIF('DADOS BRUTOS'!$A$3:$A$500,$B32,'DADOS BRUTOS'!BD$3:BD$500)+IF($C32="",0,SUMIF('DADOS BRUTOS'!$A$3:$A$500,$C32,'DADOS BRUTOS'!BD$3:BD$500)))</f>
        <v/>
      </c>
      <c r="EE32" s="122">
        <f>IF(OR(EE$4="",$B32=""),0,SUMIF('DADOS BRUTOS'!$A$3:$A$500,$B32,'DADOS BRUTOS'!BE$3:BE$500)+IF($C32="",0,SUMIF('DADOS BRUTOS'!$A$3:$A$500,$C32,'DADOS BRUTOS'!BE$3:BE$500)))</f>
        <v/>
      </c>
      <c r="EF32" s="122">
        <f>IF(OR(EF$4="",$B32=""),0,SUMIF('DADOS BRUTOS'!$A$3:$A$500,$B32,'DADOS BRUTOS'!BF$3:BF$500)+IF($C32="",0,SUMIF('DADOS BRUTOS'!$A$3:$A$500,$C32,'DADOS BRUTOS'!BF$3:BF$500)))</f>
        <v/>
      </c>
      <c r="EG32" s="122">
        <f>IF(OR(EG$4="",$B32=""),0,SUMIF('DADOS BRUTOS'!$A$3:$A$500,$B32,'DADOS BRUTOS'!BG$3:BG$500)+IF($C32="",0,SUMIF('DADOS BRUTOS'!$A$3:$A$500,$C32,'DADOS BRUTOS'!BG$3:BG$500)))</f>
        <v/>
      </c>
      <c r="EH32" s="122">
        <f>IF(OR(EH$4="",$B32=""),0,SUMIF('DADOS BRUTOS'!$A$3:$A$500,$B32,'DADOS BRUTOS'!BH$3:BH$500)+IF($C32="",0,SUMIF('DADOS BRUTOS'!$A$3:$A$500,$C32,'DADOS BRUTOS'!BH$3:BH$500)))</f>
        <v/>
      </c>
      <c r="EI32" s="122">
        <f>IF(OR(EI$4="",$B32=""),0,SUMIF('DADOS BRUTOS'!$A$3:$A$500,$B32,'DADOS BRUTOS'!BI$3:BI$500)+IF($C32="",0,SUMIF('DADOS BRUTOS'!$A$3:$A$500,$C32,'DADOS BRUTOS'!BI$3:BI$500)))</f>
        <v/>
      </c>
      <c r="EJ32" s="122">
        <f>IF(OR(EJ$4="",$B32=""),0,SUMIF('DADOS BRUTOS'!$A$3:$A$500,$B32,'DADOS BRUTOS'!BJ$3:BJ$500)+IF($C32="",0,SUMIF('DADOS BRUTOS'!$A$3:$A$500,$C32,'DADOS BRUTOS'!BJ$3:BJ$500)))</f>
        <v/>
      </c>
      <c r="EK32" s="122">
        <f>IF(OR(EK$4="",$B32=""),0,SUMIF('DADOS BRUTOS'!$A$3:$A$500,$B32,'DADOS BRUTOS'!BK$3:BK$500)+IF($C32="",0,SUMIF('DADOS BRUTOS'!$A$3:$A$500,$C32,'DADOS BRUTOS'!BK$3:BK$500)))</f>
        <v/>
      </c>
      <c r="EL32" s="122">
        <f>IF(OR(EL$4="",$B32=""),0,SUMIF('DADOS BRUTOS'!$A$3:$A$500,$B32,'DADOS BRUTOS'!BL$3:BL$500)+IF($C32="",0,SUMIF('DADOS BRUTOS'!$A$3:$A$500,$C32,'DADOS BRUTOS'!BL$3:BL$500)))</f>
        <v/>
      </c>
      <c r="EM32" s="122">
        <f>IF(OR(EM$4="",$B32=""),0,SUMIF('DADOS BRUTOS'!$A$3:$A$500,$B32,'DADOS BRUTOS'!BM$3:BM$500)+IF($C32="",0,SUMIF('DADOS BRUTOS'!$A$3:$A$500,$C32,'DADOS BRUTOS'!BM$3:BM$500)))</f>
        <v/>
      </c>
      <c r="EN32" s="122">
        <f>IF(OR(EN$4="",$B32=""),0,SUMIF('DADOS BRUTOS'!$A$3:$A$500,$B32,'DADOS BRUTOS'!BN$3:BN$500)+IF($C32="",0,SUMIF('DADOS BRUTOS'!$A$3:$A$500,$C32,'DADOS BRUTOS'!BN$3:BN$500)))</f>
        <v/>
      </c>
      <c r="EO32" s="122">
        <f>IF(OR(EO$4="",$B32=""),0,SUMIF('DADOS BRUTOS'!$A$3:$A$500,$B32,'DADOS BRUTOS'!BO$3:BO$500)+IF($C32="",0,SUMIF('DADOS BRUTOS'!$A$3:$A$500,$C32,'DADOS BRUTOS'!BO$3:BO$500)))</f>
        <v/>
      </c>
      <c r="EP32" s="122">
        <f>IF(OR(EP$4="",$B32=""),0,SUMIF('DADOS BRUTOS'!$A$3:$A$500,$B32,'DADOS BRUTOS'!BP$3:BP$500)+IF($C32="",0,SUMIF('DADOS BRUTOS'!$A$3:$A$500,$C32,'DADOS BRUTOS'!BP$3:BP$500)))</f>
        <v/>
      </c>
      <c r="EQ32" s="122">
        <f>IF(OR(EQ$4="",$B32=""),0,SUMIF('DADOS BRUTOS'!$A$3:$A$500,$B32,'DADOS BRUTOS'!BQ$3:BQ$500)+IF($C32="",0,SUMIF('DADOS BRUTOS'!$A$3:$A$500,$C32,'DADOS BRUTOS'!BQ$3:BQ$500)))</f>
        <v/>
      </c>
      <c r="ER32" s="122">
        <f>IF(OR(ER$4="",$B32=""),0,SUMIF('DADOS BRUTOS'!$A$3:$A$500,$B32,'DADOS BRUTOS'!BR$3:BR$500)+IF($C32="",0,SUMIF('DADOS BRUTOS'!$A$3:$A$500,$C32,'DADOS BRUTOS'!BR$3:BR$500)))</f>
        <v/>
      </c>
      <c r="ES32" s="122">
        <f>IF(OR(ES$4="",$B32=""),0,SUMIF('DADOS BRUTOS'!$A$3:$A$500,$B32,'DADOS BRUTOS'!BS$3:BS$500)+IF($C32="",0,SUMIF('DADOS BRUTOS'!$A$3:$A$500,$C32,'DADOS BRUTOS'!BS$3:BS$500)))</f>
        <v/>
      </c>
      <c r="ET32" s="122">
        <f>IF(OR(ET$4="",$B32=""),0,SUMIF('DADOS BRUTOS'!$A$3:$A$500,$B32,'DADOS BRUTOS'!BT$3:BT$500)+IF($C32="",0,SUMIF('DADOS BRUTOS'!$A$3:$A$500,$C32,'DADOS BRUTOS'!BT$3:BT$500)))</f>
        <v/>
      </c>
      <c r="EU32" s="122">
        <f>IF(OR(EU$4="",$B32=""),0,SUMIF('DADOS BRUTOS'!$A$3:$A$500,$B32,'DADOS BRUTOS'!BU$3:BU$500)+IF($C32="",0,SUMIF('DADOS BRUTOS'!$A$3:$A$500,$C32,'DADOS BRUTOS'!BU$3:BU$500)))</f>
        <v/>
      </c>
      <c r="EV32" s="122">
        <f>IF(OR(EV$4="",$B32=""),0,SUMIF('DADOS BRUTOS'!$A$3:$A$500,$B32,'DADOS BRUTOS'!BV$3:BV$500)+IF($C32="",0,SUMIF('DADOS BRUTOS'!$A$3:$A$500,$C32,'DADOS BRUTOS'!BV$3:BV$500)))</f>
        <v/>
      </c>
      <c r="EW32" s="122">
        <f>IF(OR(EW$4="",$B32=""),0,SUMIF('DADOS BRUTOS'!$A$3:$A$500,$B32,'DADOS BRUTOS'!BW$3:BW$500)+IF($C32="",0,SUMIF('DADOS BRUTOS'!$A$3:$A$500,$C32,'DADOS BRUTOS'!BW$3:BW$500)))</f>
        <v/>
      </c>
      <c r="EX32" s="122">
        <f>IF(OR(EX$4="",$B32=""),0,SUMIF('DADOS BRUTOS'!$A$3:$A$500,$B32,'DADOS BRUTOS'!BX$3:BX$500)+IF($C32="",0,SUMIF('DADOS BRUTOS'!$A$3:$A$500,$C32,'DADOS BRUTOS'!BX$3:BX$500)))</f>
        <v/>
      </c>
      <c r="EY32" s="122">
        <f>IF(OR(EY$4="",$B32=""),0,SUMIF('DADOS BRUTOS'!$A$3:$A$500,$B32,'DADOS BRUTOS'!BY$3:BY$500)+IF($C32="",0,SUMIF('DADOS BRUTOS'!$A$3:$A$500,$C32,'DADOS BRUTOS'!BY$3:BY$500)))</f>
        <v/>
      </c>
      <c r="EZ32" s="122">
        <f>IF(OR(EZ$4="",$B32=""),0,SUMIF('DADOS BRUTOS'!$A$3:$A$500,$B32,'DADOS BRUTOS'!BZ$3:BZ$500)+IF($C32="",0,SUMIF('DADOS BRUTOS'!$A$3:$A$500,$C32,'DADOS BRUTOS'!BZ$3:BZ$500)))</f>
        <v/>
      </c>
      <c r="FA32" s="122">
        <f>IF(OR(FA$4="",$B32=""),0,SUMIF('DADOS BRUTOS'!$A$3:$A$500,$B32,'DADOS BRUTOS'!CA$3:CA$500)+IF($C32="",0,SUMIF('DADOS BRUTOS'!$A$3:$A$500,$C32,'DADOS BRUTOS'!CA$3:CA$500)))</f>
        <v/>
      </c>
      <c r="FB32" s="122">
        <f>IF(OR(FB$4="",$B32=""),0,SUMIF('DADOS BRUTOS'!$A$3:$A$500,$B32,'DADOS BRUTOS'!CB$3:CB$500)+IF($C32="",0,SUMIF('DADOS BRUTOS'!$A$3:$A$500,$C32,'DADOS BRUTOS'!CB$3:CB$500)))</f>
        <v/>
      </c>
      <c r="FC32" s="122">
        <f>IF(OR(FC$4="",$B32=""),0,SUMIF('DADOS BRUTOS'!$A$3:$A$500,$B32,'DADOS BRUTOS'!CC$3:CC$500)+IF($C32="",0,SUMIF('DADOS BRUTOS'!$A$3:$A$500,$C32,'DADOS BRUTOS'!CC$3:CC$500)))</f>
        <v/>
      </c>
      <c r="FD32" s="122">
        <f>IF(OR(FD$4="",$B32=""),0,SUMIF('DADOS BRUTOS'!$A$3:$A$500,$B32,'DADOS BRUTOS'!CD$3:CD$500)+IF($C32="",0,SUMIF('DADOS BRUTOS'!$A$3:$A$500,$C32,'DADOS BRUTOS'!CD$3:CD$500)))</f>
        <v/>
      </c>
      <c r="FE32" s="122">
        <f>IF(OR(FE$4="",$B32=""),0,SUMIF('DADOS BRUTOS'!$A$3:$A$500,$B32,'DADOS BRUTOS'!CE$3:CE$500)+IF($C32="",0,SUMIF('DADOS BRUTOS'!$A$3:$A$500,$C32,'DADOS BRUTOS'!CE$3:CE$500)))</f>
        <v/>
      </c>
      <c r="FF32" s="122">
        <f>IF(OR(FF$4="",$B32=""),0,SUMIF('DADOS BRUTOS'!$A$3:$A$500,$B32,'DADOS BRUTOS'!CF$3:CF$500)+IF($C32="",0,SUMIF('DADOS BRUTOS'!$A$3:$A$500,$C32,'DADOS BRUTOS'!CF$3:CF$500)))</f>
        <v/>
      </c>
      <c r="FG32" s="122">
        <f>IF(OR(FG$4="",$B32=""),0,SUMIF('DADOS BRUTOS'!$A$3:$A$500,$B32,'DADOS BRUTOS'!CG$3:CG$500)+IF($C32="",0,SUMIF('DADOS BRUTOS'!$A$3:$A$500,$C32,'DADOS BRUTOS'!CG$3:CG$500)))</f>
        <v/>
      </c>
      <c r="FH32" s="122">
        <f>IF(OR(FH$4="",$B32=""),0,SUMIF('DADOS BRUTOS'!$A$3:$A$500,$B32,'DADOS BRUTOS'!CH$3:CH$500)+IF($C32="",0,SUMIF('DADOS BRUTOS'!$A$3:$A$500,$C32,'DADOS BRUTOS'!CH$3:CH$500)))</f>
        <v/>
      </c>
      <c r="FI32" s="122">
        <f>IF(OR(FI$4="",$B32=""),0,SUMIF('DADOS BRUTOS'!$A$3:$A$500,$B32,'DADOS BRUTOS'!CI$3:CI$500)+IF($C32="",0,SUMIF('DADOS BRUTOS'!$A$3:$A$500,$C32,'DADOS BRUTOS'!CI$3:CI$500)))</f>
        <v/>
      </c>
      <c r="FJ32" s="122">
        <f>IF(OR(FJ$4="",$B32=""),0,SUMIF('DADOS BRUTOS'!$A$3:$A$500,$B32,'DADOS BRUTOS'!CJ$3:CJ$500)+IF($C32="",0,SUMIF('DADOS BRUTOS'!$A$3:$A$500,$C32,'DADOS BRUTOS'!CJ$3:CJ$500)))</f>
        <v/>
      </c>
      <c r="FK32" s="122">
        <f>IF(OR(FK$4="",$B32=""),0,SUMIF('DADOS BRUTOS'!$A$3:$A$500,$B32,'DADOS BRUTOS'!CK$3:CK$500)+IF($C32="",0,SUMIF('DADOS BRUTOS'!$A$3:$A$500,$C32,'DADOS BRUTOS'!CK$3:CK$500)))</f>
        <v/>
      </c>
      <c r="FL32" s="122">
        <f>IF(OR(FL$4="",$B32=""),0,SUMIF('DADOS BRUTOS'!$A$3:$A$500,$B32,'DADOS BRUTOS'!CL$3:CL$500)+IF($C32="",0,SUMIF('DADOS BRUTOS'!$A$3:$A$500,$C32,'DADOS BRUTOS'!CL$3:CL$500)))</f>
        <v/>
      </c>
      <c r="FM32" s="122">
        <f>IF(OR(FM$4="",$B32=""),0,SUMIF('DADOS BRUTOS'!$A$3:$A$500,$B32,'DADOS BRUTOS'!CM$3:CM$500)+IF($C32="",0,SUMIF('DADOS BRUTOS'!$A$3:$A$500,$C32,'DADOS BRUTOS'!CM$3:CM$500)))</f>
        <v/>
      </c>
      <c r="FN32" s="122">
        <f>IF(OR(FN$4="",$B32=""),0,SUMIF('DADOS BRUTOS'!$A$3:$A$500,$B32,'DADOS BRUTOS'!CN$3:CN$500)+IF($C32="",0,SUMIF('DADOS BRUTOS'!$A$3:$A$500,$C32,'DADOS BRUTOS'!CN$3:CN$500)))</f>
        <v/>
      </c>
      <c r="FO32" s="122">
        <f>IF(OR(FO$4="",$B32=""),0,SUMIF('DADOS BRUTOS'!$A$3:$A$500,$B32,'DADOS BRUTOS'!CO$3:CO$500)+IF($C32="",0,SUMIF('DADOS BRUTOS'!$A$3:$A$500,$C32,'DADOS BRUTOS'!CO$3:CO$500)))</f>
        <v/>
      </c>
      <c r="FP32" s="122">
        <f>IF(OR(FP$4="",$B32=""),0,SUMIF('DADOS BRUTOS'!$A$3:$A$500,$B32,'DADOS BRUTOS'!CP$3:CP$500)+IF($C32="",0,SUMIF('DADOS BRUTOS'!$A$3:$A$500,$C32,'DADOS BRUTOS'!CP$3:CP$500)))</f>
        <v/>
      </c>
      <c r="FQ32" s="122">
        <f>IF(OR(FQ$4="",$B32=""),0,SUMIF('DADOS BRUTOS'!$A$3:$A$500,$B32,'DADOS BRUTOS'!CQ$3:CQ$500)+IF($C32="",0,SUMIF('DADOS BRUTOS'!$A$3:$A$500,$C32,'DADOS BRUTOS'!CQ$3:CQ$500)))</f>
        <v/>
      </c>
      <c r="FR32" s="122">
        <f>IF(OR(FR$4="",$B32=""),0,SUMIF('DADOS BRUTOS'!$A$3:$A$500,$B32,'DADOS BRUTOS'!CR$3:CR$500)+IF($C32="",0,SUMIF('DADOS BRUTOS'!$A$3:$A$500,$C32,'DADOS BRUTOS'!CR$3:CR$500)))</f>
        <v/>
      </c>
      <c r="FS32" s="122">
        <f>IF(OR(FS$4="",$B32=""),0,SUMIF('DADOS BRUTOS'!$A$3:$A$500,$B32,'DADOS BRUTOS'!CS$3:CS$500)+IF($C32="",0,SUMIF('DADOS BRUTOS'!$A$3:$A$500,$C32,'DADOS BRUTOS'!CS$3:CS$500)))</f>
        <v/>
      </c>
      <c r="FT32" s="122">
        <f>IF(OR(FT$4="",$B32=""),0,SUMIF('DADOS BRUTOS'!$A$3:$A$500,$B32,'DADOS BRUTOS'!CT$3:CT$500)+IF($C32="",0,SUMIF('DADOS BRUTOS'!$A$3:$A$500,$C32,'DADOS BRUTOS'!CT$3:CT$500)))</f>
        <v/>
      </c>
      <c r="FU32" s="122">
        <f>IF(OR(FU$4="",$B32=""),0,SUMIF('DADOS BRUTOS'!$A$3:$A$500,$B32,'DADOS BRUTOS'!CU$3:CU$500)+IF($C32="",0,SUMIF('DADOS BRUTOS'!$A$3:$A$500,$C32,'DADOS BRUTOS'!CU$3:CU$500)))</f>
        <v/>
      </c>
      <c r="FV32" s="122">
        <f>IF(OR(FV$4="",$B32=""),0,SUMIF('DADOS BRUTOS'!$A$3:$A$500,$B32,'DADOS BRUTOS'!CV$3:CV$500)+IF($C32="",0,SUMIF('DADOS BRUTOS'!$A$3:$A$500,$C32,'DADOS BRUTOS'!CV$3:CV$500)))</f>
        <v/>
      </c>
      <c r="FW32" s="122">
        <f>IF(OR(FW$4="",$B32=""),0,SUMIF('DADOS BRUTOS'!$A$3:$A$500,$B32,'DADOS BRUTOS'!CW$3:CW$500)+IF($C32="",0,SUMIF('DADOS BRUTOS'!$A$3:$A$500,$C32,'DADOS BRUTOS'!CW$3:CW$500)))</f>
        <v/>
      </c>
      <c r="FX32" s="122">
        <f>IF(OR(FX$4="",$B32=""),0,SUMIF('DADOS BRUTOS'!$A$3:$A$500,$B32,'DADOS BRUTOS'!CX$3:CX$500)+IF($C32="",0,SUMIF('DADOS BRUTOS'!$A$3:$A$500,$C32,'DADOS BRUTOS'!CX$3:CX$500)))</f>
        <v/>
      </c>
      <c r="FY32" s="122">
        <f>IF(OR(FY$4="",$B32=""),0,SUMIF('DADOS BRUTOS'!$A$3:$A$500,$B32,'DADOS BRUTOS'!CY$3:CY$500)+IF($C32="",0,SUMIF('DADOS BRUTOS'!$A$3:$A$500,$C32,'DADOS BRUTOS'!CY$3:CY$500)))</f>
        <v/>
      </c>
      <c r="FZ32" s="122">
        <f>IF(OR(FZ$4="",$B32=""),0,SUMIF('DADOS BRUTOS'!$A$3:$A$500,$B32,'DADOS BRUTOS'!CZ$3:CZ$500)+IF($C32="",0,SUMIF('DADOS BRUTOS'!$A$3:$A$500,$C32,'DADOS BRUTOS'!CZ$3:CZ$500)))</f>
        <v/>
      </c>
      <c r="GA32" s="122">
        <f>IF(OR(GA$4="",$B32=""),0,SUMIF('DADOS BRUTOS'!$A$3:$A$500,$B32,'DADOS BRUTOS'!DA$3:DA$500)+IF($C32="",0,SUMIF('DADOS BRUTOS'!$A$3:$A$500,$C32,'DADOS BRUTOS'!DA$3:DA$500)))</f>
        <v/>
      </c>
      <c r="GB32" s="122">
        <f>IF(OR(GB$4="",$B32=""),0,SUMIF('DADOS BRUTOS'!$A$3:$A$500,$B32,'DADOS BRUTOS'!DB$3:DB$500)+IF($C32="",0,SUMIF('DADOS BRUTOS'!$A$3:$A$500,$C32,'DADOS BRUTOS'!DB$3:DB$500)))</f>
        <v/>
      </c>
      <c r="GC32" s="122">
        <f>IF(OR(GC$4="",$B32=""),0,SUMIF('DADOS BRUTOS'!$A$3:$A$500,$B32,'DADOS BRUTOS'!DC$3:DC$500)+IF($C32="",0,SUMIF('DADOS BRUTOS'!$A$3:$A$500,$C32,'DADOS BRUTOS'!DC$3:DC$500)))</f>
        <v/>
      </c>
      <c r="GD32" s="122">
        <f>IF(OR(GD$4="",$B32=""),0,SUMIF('DADOS BRUTOS'!$A$3:$A$500,$B32,'DADOS BRUTOS'!DD$3:DD$500)+IF($C32="",0,SUMIF('DADOS BRUTOS'!$A$3:$A$500,$C32,'DADOS BRUTOS'!DD$3:DD$500)))</f>
        <v/>
      </c>
      <c r="GE32" s="122">
        <f>IF(OR(GE$4="",$B32=""),0,SUMIF('DADOS BRUTOS'!$A$3:$A$500,$B32,'DADOS BRUTOS'!DE$3:DE$500)+IF($C32="",0,SUMIF('DADOS BRUTOS'!$A$3:$A$500,$C32,'DADOS BRUTOS'!DE$3:DE$500)))</f>
        <v/>
      </c>
      <c r="GF32" s="122">
        <f>IF(OR(GF$4="",$B32=""),0,SUMIF('DADOS BRUTOS'!$A$3:$A$500,$B32,'DADOS BRUTOS'!DF$3:DF$500)+IF($C32="",0,SUMIF('DADOS BRUTOS'!$A$3:$A$500,$C32,'DADOS BRUTOS'!DF$3:DF$500)))</f>
        <v/>
      </c>
      <c r="GG32" s="122">
        <f>IF(OR(GG$4="",$B32=""),0,SUMIF('DADOS BRUTOS'!$A$3:$A$500,$B32,'DADOS BRUTOS'!DG$3:DG$500)+IF($C32="",0,SUMIF('DADOS BRUTOS'!$A$3:$A$500,$C32,'DADOS BRUTOS'!DG$3:DG$500)))</f>
        <v/>
      </c>
      <c r="GH32" s="122">
        <f>IF(OR(GH$4="",$B32=""),0,SUMIF('DADOS BRUTOS'!$A$3:$A$500,$B32,'DADOS BRUTOS'!DH$3:DH$500)+IF($C32="",0,SUMIF('DADOS BRUTOS'!$A$3:$A$500,$C32,'DADOS BRUTOS'!DH$3:DH$500)))</f>
        <v/>
      </c>
      <c r="GI32" s="122">
        <f>IF(OR(GI$4="",$B32=""),0,SUMIF('DADOS BRUTOS'!$A$3:$A$500,$B32,'DADOS BRUTOS'!DI$3:DI$500)+IF($C32="",0,SUMIF('DADOS BRUTOS'!$A$3:$A$500,$C32,'DADOS BRUTOS'!DI$3:DI$500)))</f>
        <v/>
      </c>
      <c r="GJ32" s="122">
        <f>IF(OR(GJ$4="",$B32=""),0,SUMIF('DADOS BRUTOS'!$A$3:$A$500,$B32,'DADOS BRUTOS'!DJ$3:DJ$500)+IF($C32="",0,SUMIF('DADOS BRUTOS'!$A$3:$A$500,$C32,'DADOS BRUTOS'!DJ$3:DJ$500)))</f>
        <v/>
      </c>
      <c r="GK32" s="122">
        <f>IF(OR(GK$4="",$B32=""),0,SUMIF('DADOS BRUTOS'!$A$3:$A$500,$B32,'DADOS BRUTOS'!DK$3:DK$500)+IF($C32="",0,SUMIF('DADOS BRUTOS'!$A$3:$A$500,$C32,'DADOS BRUTOS'!DK$3:DK$500)))</f>
        <v/>
      </c>
      <c r="GL32" s="122">
        <f>IF(OR(GL$4="",$B32=""),0,SUMIF('DADOS BRUTOS'!$A$3:$A$500,$B32,'DADOS BRUTOS'!DL$3:DL$500)+IF($C32="",0,SUMIF('DADOS BRUTOS'!$A$3:$A$500,$C32,'DADOS BRUTOS'!DL$3:DL$500)))</f>
        <v/>
      </c>
      <c r="GM32" s="122">
        <f>IF(OR(GM$4="",$B32=""),0,SUMIF('DADOS BRUTOS'!$A$3:$A$500,$B32,'DADOS BRUTOS'!DM$3:DM$500)+IF($C32="",0,SUMIF('DADOS BRUTOS'!$A$3:$A$500,$C32,'DADOS BRUTOS'!DM$3:DM$500)))</f>
        <v/>
      </c>
      <c r="GN32" s="122">
        <f>IF(OR(GN$4="",$B32=""),0,SUMIF('DADOS BRUTOS'!$A$3:$A$500,$B32,'DADOS BRUTOS'!DN$3:DN$500)+IF($C32="",0,SUMIF('DADOS BRUTOS'!$A$3:$A$500,$C32,'DADOS BRUTOS'!DN$3:DN$500)))</f>
        <v/>
      </c>
      <c r="GO32" s="122">
        <f>IF(OR(GO$4="",$B32=""),0,SUMIF('DADOS BRUTOS'!$A$3:$A$500,$B32,'DADOS BRUTOS'!DO$3:DO$500)+IF($C32="",0,SUMIF('DADOS BRUTOS'!$A$3:$A$500,$C32,'DADOS BRUTOS'!DO$3:DO$500)))</f>
        <v/>
      </c>
      <c r="GP32" s="122">
        <f>IF(OR(GP$4="",$B32=""),0,SUMIF('DADOS BRUTOS'!$A$3:$A$500,$B32,'DADOS BRUTOS'!DP$3:DP$500)+IF($C32="",0,SUMIF('DADOS BRUTOS'!$A$3:$A$500,$C32,'DADOS BRUTOS'!DP$3:DP$500)))</f>
        <v/>
      </c>
      <c r="GQ32" s="122">
        <f>IF(OR(GQ$4="",$B32=""),0,SUMIF('DADOS BRUTOS'!$A$3:$A$500,$B32,'DADOS BRUTOS'!DQ$3:DQ$500)+IF($C32="",0,SUMIF('DADOS BRUTOS'!$A$3:$A$500,$C32,'DADOS BRUTOS'!DQ$3:DQ$500)))</f>
        <v/>
      </c>
      <c r="GR32" s="122">
        <f>IF(OR(GR$4="",$B32=""),0,SUMIF('DADOS BRUTOS'!$A$3:$A$500,$B32,'DADOS BRUTOS'!DR$3:DR$500)+IF($C32="",0,SUMIF('DADOS BRUTOS'!$A$3:$A$500,$C32,'DADOS BRUTOS'!DR$3:DR$500)))</f>
        <v/>
      </c>
      <c r="GS32" s="122">
        <f>IF(OR(GS$4="",$B32=""),0,SUMIF('DADOS BRUTOS'!$A$3:$A$500,$B32,'DADOS BRUTOS'!DS$3:DS$500)+IF($C32="",0,SUMIF('DADOS BRUTOS'!$A$3:$A$500,$C32,'DADOS BRUTOS'!DS$3:DS$500)))</f>
        <v/>
      </c>
      <c r="GT32" s="122">
        <f>IF(OR(GT$4="",$B32=""),0,SUMIF('DADOS BRUTOS'!$A$3:$A$500,$B32,'DADOS BRUTOS'!DT$3:DT$500)+IF($C32="",0,SUMIF('DADOS BRUTOS'!$A$3:$A$500,$C32,'DADOS BRUTOS'!DT$3:DT$500)))</f>
        <v/>
      </c>
      <c r="GU32" s="122">
        <f>IF(OR(GU$4="",$B32=""),0,SUMIF('DADOS BRUTOS'!$A$3:$A$500,$B32,'DADOS BRUTOS'!DU$3:DU$500)+IF($C32="",0,SUMIF('DADOS BRUTOS'!$A$3:$A$500,$C32,'DADOS BRUTOS'!DU$3:DU$500)))</f>
        <v/>
      </c>
      <c r="GV32" s="122">
        <f>IF(OR(GV$4="",$B32=""),0,SUMIF('DADOS BRUTOS'!$A$3:$A$500,$B32,'DADOS BRUTOS'!DV$3:DV$500)+IF($C32="",0,SUMIF('DADOS BRUTOS'!$A$3:$A$500,$C32,'DADOS BRUTOS'!DV$3:DV$500)))</f>
        <v/>
      </c>
      <c r="GW32" s="122">
        <f>IF(OR(GW$4="",$B32=""),0,SUMIF('DADOS BRUTOS'!$A$3:$A$500,$B32,'DADOS BRUTOS'!DW$3:DW$500)+IF($C32="",0,SUMIF('DADOS BRUTOS'!$A$3:$A$500,$C32,'DADOS BRUTOS'!DW$3:DW$500)))</f>
        <v/>
      </c>
      <c r="GX32" s="122">
        <f>IF(OR(GX$4="",$B32=""),0,SUMIF('DADOS BRUTOS'!$A$3:$A$500,$B32,'DADOS BRUTOS'!DX$3:DX$500)+IF($C32="",0,SUMIF('DADOS BRUTOS'!$A$3:$A$500,$C32,'DADOS BRUTOS'!DX$3:DX$500)))</f>
        <v/>
      </c>
      <c r="GY32" s="122">
        <f>IF(OR(GY$4="",$B32=""),0,SUMIF('DADOS BRUTOS'!$A$3:$A$500,$B32,'DADOS BRUTOS'!DY$3:DY$500)+IF($C32="",0,SUMIF('DADOS BRUTOS'!$A$3:$A$500,$C32,'DADOS BRUTOS'!DY$3:DY$500)))</f>
        <v/>
      </c>
      <c r="GZ32" s="122">
        <f>IF(OR(GZ$4="",$B32=""),0,SUMIF('DADOS BRUTOS'!$A$3:$A$500,$B32,'DADOS BRUTOS'!DZ$3:DZ$500)+IF($C32="",0,SUMIF('DADOS BRUTOS'!$A$3:$A$500,$C32,'DADOS BRUTOS'!DZ$3:DZ$500)))</f>
        <v/>
      </c>
      <c r="HA32" s="122">
        <f>IF(OR(HA$4="",$B32=""),0,SUMIF('DADOS BRUTOS'!$A$3:$A$500,$B32,'DADOS BRUTOS'!EA$3:EA$500)+IF($C32="",0,SUMIF('DADOS BRUTOS'!$A$3:$A$500,$C32,'DADOS BRUTOS'!EA$3:EA$500)))</f>
        <v/>
      </c>
      <c r="HB32" s="122">
        <f>IF(OR(HB$4="",$B32=""),0,SUMIF('DADOS BRUTOS'!$A$3:$A$500,$B32,'DADOS BRUTOS'!EB$3:EB$500)+IF($C32="",0,SUMIF('DADOS BRUTOS'!$A$3:$A$500,$C32,'DADOS BRUTOS'!EB$3:EB$500)))</f>
        <v/>
      </c>
      <c r="HC32" s="122">
        <f>IF(OR(HC$4="",$B32=""),0,SUMIF('DADOS BRUTOS'!$A$3:$A$500,$B32,'DADOS BRUTOS'!EC$3:EC$500)+IF($C32="",0,SUMIF('DADOS BRUTOS'!$A$3:$A$500,$C32,'DADOS BRUTOS'!EC$3:EC$500)))</f>
        <v/>
      </c>
      <c r="HD32" s="122">
        <f>IF(OR(HD$4="",$B32=""),0,SUMIF('DADOS BRUTOS'!$A$3:$A$500,$B32,'DADOS BRUTOS'!ED$3:ED$500)+IF($C32="",0,SUMIF('DADOS BRUTOS'!$A$3:$A$500,$C32,'DADOS BRUTOS'!ED$3:ED$500)))</f>
        <v/>
      </c>
      <c r="HE32" s="122">
        <f>IF(OR(HE$4="",$B32=""),0,SUMIF('DADOS BRUTOS'!$A$3:$A$500,$B32,'DADOS BRUTOS'!EE$3:EE$500)+IF($C32="",0,SUMIF('DADOS BRUTOS'!$A$3:$A$500,$C32,'DADOS BRUTOS'!EE$3:EE$500)))</f>
        <v/>
      </c>
      <c r="HF32" s="122">
        <f>IF(OR(HF$4="",$B32=""),0,SUMIF('DADOS BRUTOS'!$A$3:$A$500,$B32,'DADOS BRUTOS'!EF$3:EF$500)+IF($C32="",0,SUMIF('DADOS BRUTOS'!$A$3:$A$500,$C32,'DADOS BRUTOS'!EF$3:EF$500)))</f>
        <v/>
      </c>
      <c r="HG32" s="122">
        <f>IF(OR(HG$4="",$B32=""),0,SUMIF('DADOS BRUTOS'!$A$3:$A$500,$B32,'DADOS BRUTOS'!EG$3:EG$500)+IF($C32="",0,SUMIF('DADOS BRUTOS'!$A$3:$A$500,$C32,'DADOS BRUTOS'!EG$3:EG$500)))</f>
        <v/>
      </c>
      <c r="HH32" s="122">
        <f>IF(OR(HH$4="",$B32=""),0,SUMIF('DADOS BRUTOS'!$A$3:$A$500,$B32,'DADOS BRUTOS'!EH$3:EH$500)+IF($C32="",0,SUMIF('DADOS BRUTOS'!$A$3:$A$500,$C32,'DADOS BRUTOS'!EH$3:EH$500)))</f>
        <v/>
      </c>
      <c r="HI32" s="122">
        <f>IF(OR(HI$4="",$B32=""),0,SUMIF('DADOS BRUTOS'!$A$3:$A$500,$B32,'DADOS BRUTOS'!EI$3:EI$500)+IF($C32="",0,SUMIF('DADOS BRUTOS'!$A$3:$A$500,$C32,'DADOS BRUTOS'!EI$3:EI$500)))</f>
        <v/>
      </c>
      <c r="HJ32" s="122">
        <f>IF(OR(HJ$4="",$B32=""),0,SUMIF('DADOS BRUTOS'!$A$3:$A$500,$B32,'DADOS BRUTOS'!EJ$3:EJ$500)+IF($C32="",0,SUMIF('DADOS BRUTOS'!$A$3:$A$500,$C32,'DADOS BRUTOS'!EJ$3:EJ$500)))</f>
        <v/>
      </c>
      <c r="HK32" s="122">
        <f>IF(OR(HK$4="",$B32=""),0,SUMIF('DADOS BRUTOS'!$A$3:$A$500,$B32,'DADOS BRUTOS'!EK$3:EK$500)+IF($C32="",0,SUMIF('DADOS BRUTOS'!$A$3:$A$500,$C32,'DADOS BRUTOS'!EK$3:EK$500)))</f>
        <v/>
      </c>
      <c r="HL32" s="122">
        <f>IF(OR(HL$4="",$B32=""),0,SUMIF('DADOS BRUTOS'!$A$3:$A$500,$B32,'DADOS BRUTOS'!EL$3:EL$500)+IF($C32="",0,SUMIF('DADOS BRUTOS'!$A$3:$A$500,$C32,'DADOS BRUTOS'!EL$3:EL$500)))</f>
        <v/>
      </c>
      <c r="HM32" s="122">
        <f>IF(OR(HM$4="",$B32=""),0,SUMIF('DADOS BRUTOS'!$A$3:$A$500,$B32,'DADOS BRUTOS'!EM$3:EM$500)+IF($C32="",0,SUMIF('DADOS BRUTOS'!$A$3:$A$500,$C32,'DADOS BRUTOS'!EM$3:EM$500)))</f>
        <v/>
      </c>
      <c r="HN32" s="122">
        <f>IF(OR(HN$4="",$B32=""),0,SUMIF('DADOS BRUTOS'!$A$3:$A$500,$B32,'DADOS BRUTOS'!EN$3:EN$500)+IF($C32="",0,SUMIF('DADOS BRUTOS'!$A$3:$A$500,$C32,'DADOS BRUTOS'!EN$3:EN$500)))</f>
        <v/>
      </c>
      <c r="HO32" s="122">
        <f>IF(OR(HO$4="",$B32=""),0,SUMIF('DADOS BRUTOS'!$A$3:$A$500,$B32,'DADOS BRUTOS'!EO$3:EO$500)+IF($C32="",0,SUMIF('DADOS BRUTOS'!$A$3:$A$500,$C32,'DADOS BRUTOS'!EO$3:EO$500)))</f>
        <v/>
      </c>
      <c r="HP32" s="122">
        <f>IF(OR(HP$4="",$B32=""),0,SUMIF('DADOS BRUTOS'!$A$3:$A$500,$B32,'DADOS BRUTOS'!EP$3:EP$500)+IF($C32="",0,SUMIF('DADOS BRUTOS'!$A$3:$A$500,$C32,'DADOS BRUTOS'!EP$3:EP$500)))</f>
        <v/>
      </c>
      <c r="HQ32" s="122">
        <f>IF(OR(HQ$4="",$B32=""),0,SUMIF('DADOS BRUTOS'!$A$3:$A$500,$B32,'DADOS BRUTOS'!EQ$3:EQ$500)+IF($C32="",0,SUMIF('DADOS BRUTOS'!$A$3:$A$500,$C32,'DADOS BRUTOS'!EQ$3:EQ$500)))</f>
        <v/>
      </c>
      <c r="HR32" s="122">
        <f>IF(OR(HR$4="",$B32=""),0,SUMIF('DADOS BRUTOS'!$A$3:$A$500,$B32,'DADOS BRUTOS'!ER$3:ER$500)+IF($C32="",0,SUMIF('DADOS BRUTOS'!$A$3:$A$500,$C32,'DADOS BRUTOS'!ER$3:ER$500)))</f>
        <v/>
      </c>
      <c r="HS32" s="122">
        <f>IF(OR(HS$4="",$B32=""),0,SUMIF('DADOS BRUTOS'!$A$3:$A$500,$B32,'DADOS BRUTOS'!ES$3:ES$500)+IF($C32="",0,SUMIF('DADOS BRUTOS'!$A$3:$A$500,$C32,'DADOS BRUTOS'!ES$3:ES$500)))</f>
        <v/>
      </c>
      <c r="HT32" s="122">
        <f>IF(OR(HT$4="",$B32=""),0,SUMIF('DADOS BRUTOS'!$A$3:$A$500,$B32,'DADOS BRUTOS'!ET$3:ET$500)+IF($C32="",0,SUMIF('DADOS BRUTOS'!$A$3:$A$500,$C32,'DADOS BRUTOS'!ET$3:ET$500)))</f>
        <v/>
      </c>
      <c r="HU32" s="122">
        <f>IF(OR(HU$4="",$B32=""),0,SUMIF('DADOS BRUTOS'!$A$3:$A$500,$B32,'DADOS BRUTOS'!EU$3:EU$500)+IF($C32="",0,SUMIF('DADOS BRUTOS'!$A$3:$A$500,$C32,'DADOS BRUTOS'!EU$3:EU$500)))</f>
        <v/>
      </c>
      <c r="HV32" s="122">
        <f>IF(OR(HV$4="",$B32=""),0,SUMIF('DADOS BRUTOS'!$A$3:$A$500,$B32,'DADOS BRUTOS'!EV$3:EV$500)+IF($C32="",0,SUMIF('DADOS BRUTOS'!$A$3:$A$500,$C32,'DADOS BRUTOS'!EV$3:EV$500)))</f>
        <v/>
      </c>
      <c r="HW32" s="122">
        <f>IF(OR(HW$4="",$B32=""),0,SUMIF('DADOS BRUTOS'!$A$3:$A$500,$B32,'DADOS BRUTOS'!EW$3:EW$500)+IF($C32="",0,SUMIF('DADOS BRUTOS'!$A$3:$A$500,$C32,'DADOS BRUTOS'!EW$3:EW$500)))</f>
        <v/>
      </c>
      <c r="HX32" s="122">
        <f>IF(OR(HX$4="",$B32=""),0,SUMIF('DADOS BRUTOS'!$A$3:$A$500,$B32,'DADOS BRUTOS'!EX$3:EX$500)+IF($C32="",0,SUMIF('DADOS BRUTOS'!$A$3:$A$500,$C32,'DADOS BRUTOS'!EX$3:EX$500)))</f>
        <v/>
      </c>
      <c r="HY32" s="122">
        <f>IF(OR(HY$4="",$B32=""),0,SUMIF('DADOS BRUTOS'!$A$3:$A$500,$B32,'DADOS BRUTOS'!EY$3:EY$500)+IF($C32="",0,SUMIF('DADOS BRUTOS'!$A$3:$A$500,$C32,'DADOS BRUTOS'!EY$3:EY$500)))</f>
        <v/>
      </c>
      <c r="HZ32" s="122">
        <f>IF(OR(HZ$4="",$B32=""),0,SUMIF('DADOS BRUTOS'!$A$3:$A$500,$B32,'DADOS BRUTOS'!EZ$3:EZ$500)+IF($C32="",0,SUMIF('DADOS BRUTOS'!$A$3:$A$500,$C32,'DADOS BRUTOS'!EZ$3:EZ$500)))</f>
        <v/>
      </c>
      <c r="IA32" s="122">
        <f>IF(OR(IA$4="",$B32=""),0,SUMIF('DADOS BRUTOS'!$A$3:$A$500,$B32,'DADOS BRUTOS'!FA$3:FA$500)+IF($C32="",0,SUMIF('DADOS BRUTOS'!$A$3:$A$500,$C32,'DADOS BRUTOS'!FA$3:FA$500)))</f>
        <v/>
      </c>
      <c r="IB32" s="122">
        <f>IF(OR(IB$4="",$B32=""),0,SUMIF('DADOS BRUTOS'!$A$3:$A$500,$B32,'DADOS BRUTOS'!FB$3:FB$500)+IF($C32="",0,SUMIF('DADOS BRUTOS'!$A$3:$A$500,$C32,'DADOS BRUTOS'!FB$3:FB$500)))</f>
        <v/>
      </c>
      <c r="IC32" s="122">
        <f>IF(OR(IC$4="",$B32=""),0,SUMIF('DADOS BRUTOS'!$A$3:$A$500,$B32,'DADOS BRUTOS'!FC$3:FC$500)+IF($C32="",0,SUMIF('DADOS BRUTOS'!$A$3:$A$500,$C32,'DADOS BRUTOS'!FC$3:FC$500)))</f>
        <v/>
      </c>
      <c r="ID32" s="122">
        <f>IF(OR(ID$4="",$B32=""),0,SUMIF('DADOS BRUTOS'!$A$3:$A$500,$B32,'DADOS BRUTOS'!FD$3:FD$500)+IF($C32="",0,SUMIF('DADOS BRUTOS'!$A$3:$A$500,$C32,'DADOS BRUTOS'!FD$3:FD$500)))</f>
        <v/>
      </c>
      <c r="IE32" s="122">
        <f>IF(OR(IE$4="",$B32=""),0,SUMIF('DADOS BRUTOS'!$A$3:$A$500,$B32,'DADOS BRUTOS'!FE$3:FE$500)+IF($C32="",0,SUMIF('DADOS BRUTOS'!$A$3:$A$500,$C32,'DADOS BRUTOS'!FE$3:FE$500)))</f>
        <v/>
      </c>
      <c r="IF32" s="122">
        <f>IF(OR(IF$4="",$B32=""),0,SUMIF('DADOS BRUTOS'!$A$3:$A$500,$B32,'DADOS BRUTOS'!FF$3:FF$500)+IF($C32="",0,SUMIF('DADOS BRUTOS'!$A$3:$A$500,$C32,'DADOS BRUTOS'!FF$3:FF$500)))</f>
        <v/>
      </c>
      <c r="IG32" s="122">
        <f>IF(OR(IG$4="",$B32=""),0,SUMIF('DADOS BRUTOS'!$A$3:$A$500,$B32,'DADOS BRUTOS'!FG$3:FG$500)+IF($C32="",0,SUMIF('DADOS BRUTOS'!$A$3:$A$500,$C32,'DADOS BRUTOS'!FG$3:FG$500)))</f>
        <v/>
      </c>
      <c r="IH32" s="122">
        <f>IF(OR(IH$4="",$B32=""),0,SUMIF('DADOS BRUTOS'!$A$3:$A$500,$B32,'DADOS BRUTOS'!FH$3:FH$500)+IF($C32="",0,SUMIF('DADOS BRUTOS'!$A$3:$A$500,$C32,'DADOS BRUTOS'!FH$3:FH$500)))</f>
        <v/>
      </c>
      <c r="II32" s="122">
        <f>IF(OR(II$4="",$B32=""),0,SUMIF('DADOS BRUTOS'!$A$3:$A$500,$B32,'DADOS BRUTOS'!FI$3:FI$500)+IF($C32="",0,SUMIF('DADOS BRUTOS'!$A$3:$A$500,$C32,'DADOS BRUTOS'!FI$3:FI$500)))</f>
        <v/>
      </c>
      <c r="IJ32" s="122">
        <f>IF(OR(IJ$4="",$B32=""),0,SUMIF('DADOS BRUTOS'!$A$3:$A$500,$B32,'DADOS BRUTOS'!FJ$3:FJ$500)+IF($C32="",0,SUMIF('DADOS BRUTOS'!$A$3:$A$500,$C32,'DADOS BRUTOS'!FJ$3:FJ$500)))</f>
        <v/>
      </c>
      <c r="IK32" s="122">
        <f>IF(OR(IK$4="",$B32=""),0,SUMIF('DADOS BRUTOS'!$A$3:$A$500,$B32,'DADOS BRUTOS'!FK$3:FK$500)+IF($C32="",0,SUMIF('DADOS BRUTOS'!$A$3:$A$500,$C32,'DADOS BRUTOS'!FK$3:FK$500)))</f>
        <v/>
      </c>
      <c r="IL32" s="122">
        <f>IF(OR(IL$4="",$B32=""),0,SUMIF('DADOS BRUTOS'!$A$3:$A$500,$B32,'DADOS BRUTOS'!FL$3:FL$500)+IF($C32="",0,SUMIF('DADOS BRUTOS'!$A$3:$A$500,$C32,'DADOS BRUTOS'!FL$3:FL$500)))</f>
        <v/>
      </c>
      <c r="IM32" s="122">
        <f>IF(OR(IM$4="",$B32=""),0,SUMIF('DADOS BRUTOS'!$A$3:$A$500,$B32,'DADOS BRUTOS'!FM$3:FM$500)+IF($C32="",0,SUMIF('DADOS BRUTOS'!$A$3:$A$500,$C32,'DADOS BRUTOS'!FM$3:FM$500)))</f>
        <v/>
      </c>
      <c r="IN32" s="122">
        <f>IF(OR(IN$4="",$B32=""),0,SUMIF('DADOS BRUTOS'!$A$3:$A$500,$B32,'DADOS BRUTOS'!FN$3:FN$500)+IF($C32="",0,SUMIF('DADOS BRUTOS'!$A$3:$A$500,$C32,'DADOS BRUTOS'!FN$3:FN$500)))</f>
        <v/>
      </c>
      <c r="IO32" s="122">
        <f>IF(OR(IO$4="",$B32=""),0,SUMIF('DADOS BRUTOS'!$A$3:$A$500,$B32,'DADOS BRUTOS'!FO$3:FO$500)+IF($C32="",0,SUMIF('DADOS BRUTOS'!$A$3:$A$500,$C32,'DADOS BRUTOS'!FO$3:FO$500)))</f>
        <v/>
      </c>
      <c r="IP32" s="122">
        <f>IF(OR(IP$4="",$B32=""),0,SUMIF('DADOS BRUTOS'!$A$3:$A$500,$B32,'DADOS BRUTOS'!FP$3:FP$500)+IF($C32="",0,SUMIF('DADOS BRUTOS'!$A$3:$A$500,$C32,'DADOS BRUTOS'!FP$3:FP$500)))</f>
        <v/>
      </c>
      <c r="IQ32" s="122">
        <f>IF(OR(IQ$4="",$B32=""),0,SUMIF('DADOS BRUTOS'!$A$3:$A$500,$B32,'DADOS BRUTOS'!FQ$3:FQ$500)+IF($C32="",0,SUMIF('DADOS BRUTOS'!$A$3:$A$500,$C32,'DADOS BRUTOS'!FQ$3:FQ$500)))</f>
        <v/>
      </c>
      <c r="IR32" s="122">
        <f>IF(OR(IR$4="",$B32=""),0,SUMIF('DADOS BRUTOS'!$A$3:$A$500,$B32,'DADOS BRUTOS'!FR$3:FR$500)+IF($C32="",0,SUMIF('DADOS BRUTOS'!$A$3:$A$500,$C32,'DADOS BRUTOS'!FR$3:FR$500)))</f>
        <v/>
      </c>
      <c r="IS32" s="122">
        <f>IF(OR(IS$4="",$B32=""),0,SUMIF('DADOS BRUTOS'!$A$3:$A$500,$B32,'DADOS BRUTOS'!FS$3:FS$500)+IF($C32="",0,SUMIF('DADOS BRUTOS'!$A$3:$A$500,$C32,'DADOS BRUTOS'!FS$3:FS$500)))</f>
        <v/>
      </c>
      <c r="IT32" s="122">
        <f>IF(OR(IT$4="",$B32=""),0,SUMIF('DADOS BRUTOS'!$A$3:$A$500,$B32,'DADOS BRUTOS'!FT$3:FT$500)+IF($C32="",0,SUMIF('DADOS BRUTOS'!$A$3:$A$500,$C32,'DADOS BRUTOS'!FT$3:FT$500)))</f>
        <v/>
      </c>
      <c r="IU32" s="122">
        <f>IF(OR(IU$4="",$B32=""),0,SUMIF('DADOS BRUTOS'!$A$3:$A$500,$B32,'DADOS BRUTOS'!FU$3:FU$500)+IF($C32="",0,SUMIF('DADOS BRUTOS'!$A$3:$A$500,$C32,'DADOS BRUTOS'!FU$3:FU$500)))</f>
        <v/>
      </c>
      <c r="IV32" s="122">
        <f>IF(OR(IV$4="",$B32=""),0,SUMIF('DADOS BRUTOS'!$A$3:$A$500,$B32,'DADOS BRUTOS'!FV$3:FV$500)+IF($C32="",0,SUMIF('DADOS BRUTOS'!$A$3:$A$500,$C32,'DADOS BRUTOS'!FV$3:FV$500)))</f>
        <v/>
      </c>
      <c r="IW32" s="122">
        <f>IF(OR(IW$4="",$B32=""),0,SUMIF('DADOS BRUTOS'!$A$3:$A$500,$B32,'DADOS BRUTOS'!FW$3:FW$500)+IF($C32="",0,SUMIF('DADOS BRUTOS'!$A$3:$A$500,$C32,'DADOS BRUTOS'!FW$3:FW$500)))</f>
        <v/>
      </c>
      <c r="IX32" s="122">
        <f>IF(OR(IX$4="",$B32=""),0,SUMIF('DADOS BRUTOS'!$A$3:$A$500,$B32,'DADOS BRUTOS'!FX$3:FX$500)+IF($C32="",0,SUMIF('DADOS BRUTOS'!$A$3:$A$500,$C32,'DADOS BRUTOS'!FX$3:FX$500)))</f>
        <v/>
      </c>
      <c r="IY32" s="122">
        <f>IF(OR(IY$4="",$B32=""),0,SUMIF('DADOS BRUTOS'!$A$3:$A$500,$B32,'DADOS BRUTOS'!FY$3:FY$500)+IF($C32="",0,SUMIF('DADOS BRUTOS'!$A$3:$A$500,$C32,'DADOS BRUTOS'!FY$3:FY$500)))</f>
        <v/>
      </c>
      <c r="IZ32" s="122">
        <f>IF(OR(IZ$4="",$B32=""),0,SUMIF('DADOS BRUTOS'!$A$3:$A$500,$B32,'DADOS BRUTOS'!FZ$3:FZ$500)+IF($C32="",0,SUMIF('DADOS BRUTOS'!$A$3:$A$500,$C32,'DADOS BRUTOS'!FZ$3:FZ$500)))</f>
        <v/>
      </c>
      <c r="JA32" s="122">
        <f>IF(OR(JA$4="",$B32=""),0,SUMIF('DADOS BRUTOS'!$A$3:$A$500,$B32,'DADOS BRUTOS'!GA$3:GA$500)+IF($C32="",0,SUMIF('DADOS BRUTOS'!$A$3:$A$500,$C32,'DADOS BRUTOS'!GA$3:GA$500)))</f>
        <v/>
      </c>
      <c r="JB32" s="122">
        <f>IF(OR(JB$4="",$B32=""),0,SUMIF('DADOS BRUTOS'!$A$3:$A$500,$B32,'DADOS BRUTOS'!GB$3:GB$500)+IF($C32="",0,SUMIF('DADOS BRUTOS'!$A$3:$A$500,$C32,'DADOS BRUTOS'!GB$3:GB$500)))</f>
        <v/>
      </c>
      <c r="JC32" s="122">
        <f>IF(OR(JC$4="",$B32=""),0,SUMIF('DADOS BRUTOS'!$A$3:$A$500,$B32,'DADOS BRUTOS'!GC$3:GC$500)+IF($C32="",0,SUMIF('DADOS BRUTOS'!$A$3:$A$500,$C32,'DADOS BRUTOS'!GC$3:GC$500)))</f>
        <v/>
      </c>
      <c r="JD32" s="122">
        <f>IF(OR(JD$4="",$B32=""),0,SUMIF('DADOS BRUTOS'!$A$3:$A$500,$B32,'DADOS BRUTOS'!GD$3:GD$500)+IF($C32="",0,SUMIF('DADOS BRUTOS'!$A$3:$A$500,$C32,'DADOS BRUTOS'!GD$3:GD$500)))</f>
        <v/>
      </c>
      <c r="JE32" s="122">
        <f>IF(OR(JE$4="",$B32=""),0,SUMIF('DADOS BRUTOS'!$A$3:$A$500,$B32,'DADOS BRUTOS'!GE$3:GE$500)+IF($C32="",0,SUMIF('DADOS BRUTOS'!$A$3:$A$500,$C32,'DADOS BRUTOS'!GE$3:GE$500)))</f>
        <v/>
      </c>
      <c r="JF32" s="122">
        <f>IF(OR(JF$4="",$B32=""),0,SUMIF('DADOS BRUTOS'!$A$3:$A$500,$B32,'DADOS BRUTOS'!GF$3:GF$500)+IF($C32="",0,SUMIF('DADOS BRUTOS'!$A$3:$A$500,$C32,'DADOS BRUTOS'!GF$3:GF$500)))</f>
        <v/>
      </c>
      <c r="JG32" s="122">
        <f>IF(OR(JG$4="",$B32=""),0,SUMIF('DADOS BRUTOS'!$A$3:$A$500,$B32,'DADOS BRUTOS'!GG$3:GG$500)+IF($C32="",0,SUMIF('DADOS BRUTOS'!$A$3:$A$500,$C32,'DADOS BRUTOS'!GG$3:GG$500)))</f>
        <v/>
      </c>
      <c r="JH32" s="122">
        <f>IF(OR(JH$4="",$B32=""),0,SUMIF('DADOS BRUTOS'!$A$3:$A$500,$B32,'DADOS BRUTOS'!GH$3:GH$500)+IF($C32="",0,SUMIF('DADOS BRUTOS'!$A$3:$A$500,$C32,'DADOS BRUTOS'!GH$3:GH$500)))</f>
        <v/>
      </c>
      <c r="JI32" s="122">
        <f>IF(OR(JI$4="",$B32=""),0,SUMIF('DADOS BRUTOS'!$A$3:$A$500,$B32,'DADOS BRUTOS'!GI$3:GI$500)+IF($C32="",0,SUMIF('DADOS BRUTOS'!$A$3:$A$500,$C32,'DADOS BRUTOS'!GI$3:GI$500)))</f>
        <v/>
      </c>
      <c r="JJ32" s="122">
        <f>IF(OR(JJ$4="",$B32=""),0,SUMIF('DADOS BRUTOS'!$A$3:$A$500,$B32,'DADOS BRUTOS'!GJ$3:GJ$500)+IF($C32="",0,SUMIF('DADOS BRUTOS'!$A$3:$A$500,$C32,'DADOS BRUTOS'!GJ$3:GJ$500)))</f>
        <v/>
      </c>
      <c r="JK32" s="122">
        <f>IF(OR(JK$4="",$B32=""),0,SUMIF('DADOS BRUTOS'!$A$3:$A$500,$B32,'DADOS BRUTOS'!GK$3:GK$500)+IF($C32="",0,SUMIF('DADOS BRUTOS'!$A$3:$A$500,$C32,'DADOS BRUTOS'!GK$3:GK$500)))</f>
        <v/>
      </c>
      <c r="JL32" s="122">
        <f>IF(OR(JL$4="",$B32=""),0,SUMIF('DADOS BRUTOS'!$A$3:$A$500,$B32,'DADOS BRUTOS'!GL$3:GL$500)+IF($C32="",0,SUMIF('DADOS BRUTOS'!$A$3:$A$500,$C32,'DADOS BRUTOS'!GL$3:GL$500)))</f>
        <v/>
      </c>
      <c r="JM32" s="122">
        <f>IF(OR(JM$4="",$B32=""),0,SUMIF('DADOS BRUTOS'!$A$3:$A$500,$B32,'DADOS BRUTOS'!GM$3:GM$500)+IF($C32="",0,SUMIF('DADOS BRUTOS'!$A$3:$A$500,$C32,'DADOS BRUTOS'!GM$3:GM$500)))</f>
        <v/>
      </c>
      <c r="JN32" s="122">
        <f>IF(OR(JN$4="",$B32=""),0,SUMIF('DADOS BRUTOS'!$A$3:$A$500,$B32,'DADOS BRUTOS'!GN$3:GN$500)+IF($C32="",0,SUMIF('DADOS BRUTOS'!$A$3:$A$500,$C32,'DADOS BRUTOS'!GN$3:GN$500)))</f>
        <v/>
      </c>
      <c r="JO32" s="122">
        <f>IF(OR(JO$4="",$B32=""),0,SUMIF('DADOS BRUTOS'!$A$3:$A$500,$B32,'DADOS BRUTOS'!GO$3:GO$500)+IF($C32="",0,SUMIF('DADOS BRUTOS'!$A$3:$A$500,$C32,'DADOS BRUTOS'!GO$3:GO$500)))</f>
        <v/>
      </c>
      <c r="JP32" s="122">
        <f>IF(OR(JP$4="",$B32=""),0,SUMIF('DADOS BRUTOS'!$A$3:$A$500,$B32,'DADOS BRUTOS'!GP$3:GP$500)+IF($C32="",0,SUMIF('DADOS BRUTOS'!$A$3:$A$500,$C32,'DADOS BRUTOS'!GP$3:GP$500)))</f>
        <v/>
      </c>
      <c r="JQ32" s="122">
        <f>IF(OR(JQ$4="",$B32=""),0,SUMIF('DADOS BRUTOS'!$A$3:$A$500,$B32,'DADOS BRUTOS'!GQ$3:GQ$500)+IF($C32="",0,SUMIF('DADOS BRUTOS'!$A$3:$A$500,$C32,'DADOS BRUTOS'!GQ$3:GQ$500)))</f>
        <v/>
      </c>
      <c r="JR32" s="122">
        <f>IF(OR(JR$4="",$B32=""),0,SUMIF('DADOS BRUTOS'!$A$3:$A$500,$B32,'DADOS BRUTOS'!GR$3:GR$500)+IF($C32="",0,SUMIF('DADOS BRUTOS'!$A$3:$A$500,$C32,'DADOS BRUTOS'!GR$3:GR$500)))</f>
        <v/>
      </c>
      <c r="JS32" s="122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2">
        <f>IF(OR(CB$4="",$B33=""),0,SUMIF('DADOS BRUTOS'!$A$3:$A$500,$B33,'DADOS BRUTOS'!B$3:B$500)+IF($C33="",0,SUMIF('DADOS BRUTOS'!$A$3:$A$500,$C33,'DADOS BRUTOS'!B$3:B$500)))</f>
        <v/>
      </c>
      <c r="CC33" s="122">
        <f>IF(OR(CC$4="",$B33=""),0,SUMIF('DADOS BRUTOS'!$A$3:$A$500,$B33,'DADOS BRUTOS'!C$3:C$500)+IF($C33="",0,SUMIF('DADOS BRUTOS'!$A$3:$A$500,$C33,'DADOS BRUTOS'!C$3:C$500)))</f>
        <v/>
      </c>
      <c r="CD33" s="122">
        <f>IF(OR(CD$4="",$B33=""),0,SUMIF('DADOS BRUTOS'!$A$3:$A$500,$B33,'DADOS BRUTOS'!D$3:D$500)+IF($C33="",0,SUMIF('DADOS BRUTOS'!$A$3:$A$500,$C33,'DADOS BRUTOS'!D$3:D$500)))</f>
        <v/>
      </c>
      <c r="CE33" s="122">
        <f>IF(OR(CE$4="",$B33=""),0,SUMIF('DADOS BRUTOS'!$A$3:$A$500,$B33,'DADOS BRUTOS'!E$3:E$500)+IF($C33="",0,SUMIF('DADOS BRUTOS'!$A$3:$A$500,$C33,'DADOS BRUTOS'!E$3:E$500)))</f>
        <v/>
      </c>
      <c r="CF33" s="122">
        <f>IF(OR(CF$4="",$B33=""),0,SUMIF('DADOS BRUTOS'!$A$3:$A$500,$B33,'DADOS BRUTOS'!F$3:F$500)+IF($C33="",0,SUMIF('DADOS BRUTOS'!$A$3:$A$500,$C33,'DADOS BRUTOS'!F$3:F$500)))</f>
        <v/>
      </c>
      <c r="CG33" s="122">
        <f>IF(OR(CG$4="",$B33=""),0,SUMIF('DADOS BRUTOS'!$A$3:$A$500,$B33,'DADOS BRUTOS'!G$3:G$500)+IF($C33="",0,SUMIF('DADOS BRUTOS'!$A$3:$A$500,$C33,'DADOS BRUTOS'!G$3:G$500)))</f>
        <v/>
      </c>
      <c r="CH33" s="122">
        <f>IF(OR(CH$4="",$B33=""),0,SUMIF('DADOS BRUTOS'!$A$3:$A$500,$B33,'DADOS BRUTOS'!H$3:H$500)+IF($C33="",0,SUMIF('DADOS BRUTOS'!$A$3:$A$500,$C33,'DADOS BRUTOS'!H$3:H$500)))</f>
        <v/>
      </c>
      <c r="CI33" s="122">
        <f>IF(OR(CI$4="",$B33=""),0,SUMIF('DADOS BRUTOS'!$A$3:$A$500,$B33,'DADOS BRUTOS'!I$3:I$500)+IF($C33="",0,SUMIF('DADOS BRUTOS'!$A$3:$A$500,$C33,'DADOS BRUTOS'!I$3:I$500)))</f>
        <v/>
      </c>
      <c r="CJ33" s="122">
        <f>IF(OR(CJ$4="",$B33=""),0,SUMIF('DADOS BRUTOS'!$A$3:$A$500,$B33,'DADOS BRUTOS'!J$3:J$500)+IF($C33="",0,SUMIF('DADOS BRUTOS'!$A$3:$A$500,$C33,'DADOS BRUTOS'!J$3:J$500)))</f>
        <v/>
      </c>
      <c r="CK33" s="122">
        <f>IF(OR(CK$4="",$B33=""),0,SUMIF('DADOS BRUTOS'!$A$3:$A$500,$B33,'DADOS BRUTOS'!K$3:K$500)+IF($C33="",0,SUMIF('DADOS BRUTOS'!$A$3:$A$500,$C33,'DADOS BRUTOS'!K$3:K$500)))</f>
        <v/>
      </c>
      <c r="CL33" s="122">
        <f>IF(OR(CL$4="",$B33=""),0,SUMIF('DADOS BRUTOS'!$A$3:$A$500,$B33,'DADOS BRUTOS'!L$3:L$500)+IF($C33="",0,SUMIF('DADOS BRUTOS'!$A$3:$A$500,$C33,'DADOS BRUTOS'!L$3:L$500)))</f>
        <v/>
      </c>
      <c r="CM33" s="122">
        <f>IF(OR(CM$4="",$B33=""),0,SUMIF('DADOS BRUTOS'!$A$3:$A$500,$B33,'DADOS BRUTOS'!M$3:M$500)+IF($C33="",0,SUMIF('DADOS BRUTOS'!$A$3:$A$500,$C33,'DADOS BRUTOS'!M$3:M$500)))</f>
        <v/>
      </c>
      <c r="CN33" s="122">
        <f>IF(OR(CN$4="",$B33=""),0,SUMIF('DADOS BRUTOS'!$A$3:$A$500,$B33,'DADOS BRUTOS'!N$3:N$500)+IF($C33="",0,SUMIF('DADOS BRUTOS'!$A$3:$A$500,$C33,'DADOS BRUTOS'!N$3:N$500)))</f>
        <v/>
      </c>
      <c r="CO33" s="122">
        <f>IF(OR(CO$4="",$B33=""),0,SUMIF('DADOS BRUTOS'!$A$3:$A$500,$B33,'DADOS BRUTOS'!O$3:O$500)+IF($C33="",0,SUMIF('DADOS BRUTOS'!$A$3:$A$500,$C33,'DADOS BRUTOS'!O$3:O$500)))</f>
        <v/>
      </c>
      <c r="CP33" s="122">
        <f>IF(OR(CP$4="",$B33=""),0,SUMIF('DADOS BRUTOS'!$A$3:$A$500,$B33,'DADOS BRUTOS'!P$3:P$500)+IF($C33="",0,SUMIF('DADOS BRUTOS'!$A$3:$A$500,$C33,'DADOS BRUTOS'!P$3:P$500)))</f>
        <v/>
      </c>
      <c r="CQ33" s="122">
        <f>IF(OR(CQ$4="",$B33=""),0,SUMIF('DADOS BRUTOS'!$A$3:$A$500,$B33,'DADOS BRUTOS'!Q$3:Q$500)+IF($C33="",0,SUMIF('DADOS BRUTOS'!$A$3:$A$500,$C33,'DADOS BRUTOS'!Q$3:Q$500)))</f>
        <v/>
      </c>
      <c r="CR33" s="122">
        <f>IF(OR(CR$4="",$B33=""),0,SUMIF('DADOS BRUTOS'!$A$3:$A$500,$B33,'DADOS BRUTOS'!R$3:R$500)+IF($C33="",0,SUMIF('DADOS BRUTOS'!$A$3:$A$500,$C33,'DADOS BRUTOS'!R$3:R$500)))</f>
        <v/>
      </c>
      <c r="CS33" s="122">
        <f>IF(OR(CS$4="",$B33=""),0,SUMIF('DADOS BRUTOS'!$A$3:$A$500,$B33,'DADOS BRUTOS'!S$3:S$500)+IF($C33="",0,SUMIF('DADOS BRUTOS'!$A$3:$A$500,$C33,'DADOS BRUTOS'!S$3:S$500)))</f>
        <v/>
      </c>
      <c r="CT33" s="122">
        <f>IF(OR(CT$4="",$B33=""),0,SUMIF('DADOS BRUTOS'!$A$3:$A$500,$B33,'DADOS BRUTOS'!T$3:T$500)+IF($C33="",0,SUMIF('DADOS BRUTOS'!$A$3:$A$500,$C33,'DADOS BRUTOS'!T$3:T$500)))</f>
        <v/>
      </c>
      <c r="CU33" s="122">
        <f>IF(OR(CU$4="",$B33=""),0,SUMIF('DADOS BRUTOS'!$A$3:$A$500,$B33,'DADOS BRUTOS'!U$3:U$500)+IF($C33="",0,SUMIF('DADOS BRUTOS'!$A$3:$A$500,$C33,'DADOS BRUTOS'!U$3:U$500)))</f>
        <v/>
      </c>
      <c r="CV33" s="122">
        <f>IF(OR(CV$4="",$B33=""),0,SUMIF('DADOS BRUTOS'!$A$3:$A$500,$B33,'DADOS BRUTOS'!V$3:V$500)+IF($C33="",0,SUMIF('DADOS BRUTOS'!$A$3:$A$500,$C33,'DADOS BRUTOS'!V$3:V$500)))</f>
        <v/>
      </c>
      <c r="CW33" s="122">
        <f>IF(OR(CW$4="",$B33=""),0,SUMIF('DADOS BRUTOS'!$A$3:$A$500,$B33,'DADOS BRUTOS'!W$3:W$500)+IF($C33="",0,SUMIF('DADOS BRUTOS'!$A$3:$A$500,$C33,'DADOS BRUTOS'!W$3:W$500)))</f>
        <v/>
      </c>
      <c r="CX33" s="122">
        <f>IF(OR(CX$4="",$B33=""),0,SUMIF('DADOS BRUTOS'!$A$3:$A$500,$B33,'DADOS BRUTOS'!X$3:X$500)+IF($C33="",0,SUMIF('DADOS BRUTOS'!$A$3:$A$500,$C33,'DADOS BRUTOS'!X$3:X$500)))</f>
        <v/>
      </c>
      <c r="CY33" s="122">
        <f>IF(OR(CY$4="",$B33=""),0,SUMIF('DADOS BRUTOS'!$A$3:$A$500,$B33,'DADOS BRUTOS'!Y$3:Y$500)+IF($C33="",0,SUMIF('DADOS BRUTOS'!$A$3:$A$500,$C33,'DADOS BRUTOS'!Y$3:Y$500)))</f>
        <v/>
      </c>
      <c r="CZ33" s="122">
        <f>IF(OR(CZ$4="",$B33=""),0,SUMIF('DADOS BRUTOS'!$A$3:$A$500,$B33,'DADOS BRUTOS'!Z$3:Z$500)+IF($C33="",0,SUMIF('DADOS BRUTOS'!$A$3:$A$500,$C33,'DADOS BRUTOS'!Z$3:Z$500)))</f>
        <v/>
      </c>
      <c r="DA33" s="122">
        <f>IF(OR(DA$4="",$B33=""),0,SUMIF('DADOS BRUTOS'!$A$3:$A$500,$B33,'DADOS BRUTOS'!AA$3:AA$500)+IF($C33="",0,SUMIF('DADOS BRUTOS'!$A$3:$A$500,$C33,'DADOS BRUTOS'!AA$3:AA$500)))</f>
        <v/>
      </c>
      <c r="DB33" s="122">
        <f>IF(OR(DB$4="",$B33=""),0,SUMIF('DADOS BRUTOS'!$A$3:$A$500,$B33,'DADOS BRUTOS'!AB$3:AB$500)+IF($C33="",0,SUMIF('DADOS BRUTOS'!$A$3:$A$500,$C33,'DADOS BRUTOS'!AB$3:AB$500)))</f>
        <v/>
      </c>
      <c r="DC33" s="122">
        <f>IF(OR(DC$4="",$B33=""),0,SUMIF('DADOS BRUTOS'!$A$3:$A$500,$B33,'DADOS BRUTOS'!AC$3:AC$500)+IF($C33="",0,SUMIF('DADOS BRUTOS'!$A$3:$A$500,$C33,'DADOS BRUTOS'!AC$3:AC$500)))</f>
        <v/>
      </c>
      <c r="DD33" s="122">
        <f>IF(OR(DD$4="",$B33=""),0,SUMIF('DADOS BRUTOS'!$A$3:$A$500,$B33,'DADOS BRUTOS'!AD$3:AD$500)+IF($C33="",0,SUMIF('DADOS BRUTOS'!$A$3:$A$500,$C33,'DADOS BRUTOS'!AD$3:AD$500)))</f>
        <v/>
      </c>
      <c r="DE33" s="122">
        <f>IF(OR(DE$4="",$B33=""),0,SUMIF('DADOS BRUTOS'!$A$3:$A$500,$B33,'DADOS BRUTOS'!AE$3:AE$500)+IF($C33="",0,SUMIF('DADOS BRUTOS'!$A$3:$A$500,$C33,'DADOS BRUTOS'!AE$3:AE$500)))</f>
        <v/>
      </c>
      <c r="DF33" s="122">
        <f>IF(OR(DF$4="",$B33=""),0,SUMIF('DADOS BRUTOS'!$A$3:$A$500,$B33,'DADOS BRUTOS'!AF$3:AF$500)+IF($C33="",0,SUMIF('DADOS BRUTOS'!$A$3:$A$500,$C33,'DADOS BRUTOS'!AF$3:AF$500)))</f>
        <v/>
      </c>
      <c r="DG33" s="122">
        <f>IF(OR(DG$4="",$B33=""),0,SUMIF('DADOS BRUTOS'!$A$3:$A$500,$B33,'DADOS BRUTOS'!AG$3:AG$500)+IF($C33="",0,SUMIF('DADOS BRUTOS'!$A$3:$A$500,$C33,'DADOS BRUTOS'!AG$3:AG$500)))</f>
        <v/>
      </c>
      <c r="DH33" s="122">
        <f>IF(OR(DH$4="",$B33=""),0,SUMIF('DADOS BRUTOS'!$A$3:$A$500,$B33,'DADOS BRUTOS'!AH$3:AH$500)+IF($C33="",0,SUMIF('DADOS BRUTOS'!$A$3:$A$500,$C33,'DADOS BRUTOS'!AH$3:AH$500)))</f>
        <v/>
      </c>
      <c r="DI33" s="122">
        <f>IF(OR(DI$4="",$B33=""),0,SUMIF('DADOS BRUTOS'!$A$3:$A$500,$B33,'DADOS BRUTOS'!AI$3:AI$500)+IF($C33="",0,SUMIF('DADOS BRUTOS'!$A$3:$A$500,$C33,'DADOS BRUTOS'!AI$3:AI$500)))</f>
        <v/>
      </c>
      <c r="DJ33" s="122">
        <f>IF(OR(DJ$4="",$B33=""),0,SUMIF('DADOS BRUTOS'!$A$3:$A$500,$B33,'DADOS BRUTOS'!AJ$3:AJ$500)+IF($C33="",0,SUMIF('DADOS BRUTOS'!$A$3:$A$500,$C33,'DADOS BRUTOS'!AJ$3:AJ$500)))</f>
        <v/>
      </c>
      <c r="DK33" s="122">
        <f>IF(OR(DK$4="",$B33=""),0,SUMIF('DADOS BRUTOS'!$A$3:$A$500,$B33,'DADOS BRUTOS'!AK$3:AK$500)+IF($C33="",0,SUMIF('DADOS BRUTOS'!$A$3:$A$500,$C33,'DADOS BRUTOS'!AK$3:AK$500)))</f>
        <v/>
      </c>
      <c r="DL33" s="122">
        <f>IF(OR(DL$4="",$B33=""),0,SUMIF('DADOS BRUTOS'!$A$3:$A$500,$B33,'DADOS BRUTOS'!AL$3:AL$500)+IF($C33="",0,SUMIF('DADOS BRUTOS'!$A$3:$A$500,$C33,'DADOS BRUTOS'!AL$3:AL$500)))</f>
        <v/>
      </c>
      <c r="DM33" s="122">
        <f>IF(OR(DM$4="",$B33=""),0,SUMIF('DADOS BRUTOS'!$A$3:$A$500,$B33,'DADOS BRUTOS'!AM$3:AM$500)+IF($C33="",0,SUMIF('DADOS BRUTOS'!$A$3:$A$500,$C33,'DADOS BRUTOS'!AM$3:AM$500)))</f>
        <v/>
      </c>
      <c r="DN33" s="122">
        <f>IF(OR(DN$4="",$B33=""),0,SUMIF('DADOS BRUTOS'!$A$3:$A$500,$B33,'DADOS BRUTOS'!AN$3:AN$500)+IF($C33="",0,SUMIF('DADOS BRUTOS'!$A$3:$A$500,$C33,'DADOS BRUTOS'!AN$3:AN$500)))</f>
        <v/>
      </c>
      <c r="DO33" s="122">
        <f>IF(OR(DO$4="",$B33=""),0,SUMIF('DADOS BRUTOS'!$A$3:$A$500,$B33,'DADOS BRUTOS'!AO$3:AO$500)+IF($C33="",0,SUMIF('DADOS BRUTOS'!$A$3:$A$500,$C33,'DADOS BRUTOS'!AO$3:AO$500)))</f>
        <v/>
      </c>
      <c r="DP33" s="122">
        <f>IF(OR(DP$4="",$B33=""),0,SUMIF('DADOS BRUTOS'!$A$3:$A$500,$B33,'DADOS BRUTOS'!AP$3:AP$500)+IF($C33="",0,SUMIF('DADOS BRUTOS'!$A$3:$A$500,$C33,'DADOS BRUTOS'!AP$3:AP$500)))</f>
        <v/>
      </c>
      <c r="DQ33" s="122">
        <f>IF(OR(DQ$4="",$B33=""),0,SUMIF('DADOS BRUTOS'!$A$3:$A$500,$B33,'DADOS BRUTOS'!AQ$3:AQ$500)+IF($C33="",0,SUMIF('DADOS BRUTOS'!$A$3:$A$500,$C33,'DADOS BRUTOS'!AQ$3:AQ$500)))</f>
        <v/>
      </c>
      <c r="DR33" s="122">
        <f>IF(OR(DR$4="",$B33=""),0,SUMIF('DADOS BRUTOS'!$A$3:$A$500,$B33,'DADOS BRUTOS'!AR$3:AR$500)+IF($C33="",0,SUMIF('DADOS BRUTOS'!$A$3:$A$500,$C33,'DADOS BRUTOS'!AR$3:AR$500)))</f>
        <v/>
      </c>
      <c r="DS33" s="122">
        <f>IF(OR(DS$4="",$B33=""),0,SUMIF('DADOS BRUTOS'!$A$3:$A$500,$B33,'DADOS BRUTOS'!AS$3:AS$500)+IF($C33="",0,SUMIF('DADOS BRUTOS'!$A$3:$A$500,$C33,'DADOS BRUTOS'!AS$3:AS$500)))</f>
        <v/>
      </c>
      <c r="DT33" s="122">
        <f>IF(OR(DT$4="",$B33=""),0,SUMIF('DADOS BRUTOS'!$A$3:$A$500,$B33,'DADOS BRUTOS'!AT$3:AT$500)+IF($C33="",0,SUMIF('DADOS BRUTOS'!$A$3:$A$500,$C33,'DADOS BRUTOS'!AT$3:AT$500)))</f>
        <v/>
      </c>
      <c r="DU33" s="122">
        <f>IF(OR(DU$4="",$B33=""),0,SUMIF('DADOS BRUTOS'!$A$3:$A$500,$B33,'DADOS BRUTOS'!AU$3:AU$500)+IF($C33="",0,SUMIF('DADOS BRUTOS'!$A$3:$A$500,$C33,'DADOS BRUTOS'!AU$3:AU$500)))</f>
        <v/>
      </c>
      <c r="DV33" s="122">
        <f>IF(OR(DV$4="",$B33=""),0,SUMIF('DADOS BRUTOS'!$A$3:$A$500,$B33,'DADOS BRUTOS'!AV$3:AV$500)+IF($C33="",0,SUMIF('DADOS BRUTOS'!$A$3:$A$500,$C33,'DADOS BRUTOS'!AV$3:AV$500)))</f>
        <v/>
      </c>
      <c r="DW33" s="122">
        <f>IF(OR(DW$4="",$B33=""),0,SUMIF('DADOS BRUTOS'!$A$3:$A$500,$B33,'DADOS BRUTOS'!AW$3:AW$500)+IF($C33="",0,SUMIF('DADOS BRUTOS'!$A$3:$A$500,$C33,'DADOS BRUTOS'!AW$3:AW$500)))</f>
        <v/>
      </c>
      <c r="DX33" s="122">
        <f>IF(OR(DX$4="",$B33=""),0,SUMIF('DADOS BRUTOS'!$A$3:$A$500,$B33,'DADOS BRUTOS'!AX$3:AX$500)+IF($C33="",0,SUMIF('DADOS BRUTOS'!$A$3:$A$500,$C33,'DADOS BRUTOS'!AX$3:AX$500)))</f>
        <v/>
      </c>
      <c r="DY33" s="122">
        <f>IF(OR(DY$4="",$B33=""),0,SUMIF('DADOS BRUTOS'!$A$3:$A$500,$B33,'DADOS BRUTOS'!AY$3:AY$500)+IF($C33="",0,SUMIF('DADOS BRUTOS'!$A$3:$A$500,$C33,'DADOS BRUTOS'!AY$3:AY$500)))</f>
        <v/>
      </c>
      <c r="DZ33" s="122">
        <f>IF(OR(DZ$4="",$B33=""),0,SUMIF('DADOS BRUTOS'!$A$3:$A$500,$B33,'DADOS BRUTOS'!AZ$3:AZ$500)+IF($C33="",0,SUMIF('DADOS BRUTOS'!$A$3:$A$500,$C33,'DADOS BRUTOS'!AZ$3:AZ$500)))</f>
        <v/>
      </c>
      <c r="EA33" s="122">
        <f>IF(OR(EA$4="",$B33=""),0,SUMIF('DADOS BRUTOS'!$A$3:$A$500,$B33,'DADOS BRUTOS'!BA$3:BA$500)+IF($C33="",0,SUMIF('DADOS BRUTOS'!$A$3:$A$500,$C33,'DADOS BRUTOS'!BA$3:BA$500)))</f>
        <v/>
      </c>
      <c r="EB33" s="122">
        <f>IF(OR(EB$4="",$B33=""),0,SUMIF('DADOS BRUTOS'!$A$3:$A$500,$B33,'DADOS BRUTOS'!BB$3:BB$500)+IF($C33="",0,SUMIF('DADOS BRUTOS'!$A$3:$A$500,$C33,'DADOS BRUTOS'!BB$3:BB$500)))</f>
        <v/>
      </c>
      <c r="EC33" s="122">
        <f>IF(OR(EC$4="",$B33=""),0,SUMIF('DADOS BRUTOS'!$A$3:$A$500,$B33,'DADOS BRUTOS'!BC$3:BC$500)+IF($C33="",0,SUMIF('DADOS BRUTOS'!$A$3:$A$500,$C33,'DADOS BRUTOS'!BC$3:BC$500)))</f>
        <v/>
      </c>
      <c r="ED33" s="122">
        <f>IF(OR(ED$4="",$B33=""),0,SUMIF('DADOS BRUTOS'!$A$3:$A$500,$B33,'DADOS BRUTOS'!BD$3:BD$500)+IF($C33="",0,SUMIF('DADOS BRUTOS'!$A$3:$A$500,$C33,'DADOS BRUTOS'!BD$3:BD$500)))</f>
        <v/>
      </c>
      <c r="EE33" s="122">
        <f>IF(OR(EE$4="",$B33=""),0,SUMIF('DADOS BRUTOS'!$A$3:$A$500,$B33,'DADOS BRUTOS'!BE$3:BE$500)+IF($C33="",0,SUMIF('DADOS BRUTOS'!$A$3:$A$500,$C33,'DADOS BRUTOS'!BE$3:BE$500)))</f>
        <v/>
      </c>
      <c r="EF33" s="122">
        <f>IF(OR(EF$4="",$B33=""),0,SUMIF('DADOS BRUTOS'!$A$3:$A$500,$B33,'DADOS BRUTOS'!BF$3:BF$500)+IF($C33="",0,SUMIF('DADOS BRUTOS'!$A$3:$A$500,$C33,'DADOS BRUTOS'!BF$3:BF$500)))</f>
        <v/>
      </c>
      <c r="EG33" s="122">
        <f>IF(OR(EG$4="",$B33=""),0,SUMIF('DADOS BRUTOS'!$A$3:$A$500,$B33,'DADOS BRUTOS'!BG$3:BG$500)+IF($C33="",0,SUMIF('DADOS BRUTOS'!$A$3:$A$500,$C33,'DADOS BRUTOS'!BG$3:BG$500)))</f>
        <v/>
      </c>
      <c r="EH33" s="122">
        <f>IF(OR(EH$4="",$B33=""),0,SUMIF('DADOS BRUTOS'!$A$3:$A$500,$B33,'DADOS BRUTOS'!BH$3:BH$500)+IF($C33="",0,SUMIF('DADOS BRUTOS'!$A$3:$A$500,$C33,'DADOS BRUTOS'!BH$3:BH$500)))</f>
        <v/>
      </c>
      <c r="EI33" s="122">
        <f>IF(OR(EI$4="",$B33=""),0,SUMIF('DADOS BRUTOS'!$A$3:$A$500,$B33,'DADOS BRUTOS'!BI$3:BI$500)+IF($C33="",0,SUMIF('DADOS BRUTOS'!$A$3:$A$500,$C33,'DADOS BRUTOS'!BI$3:BI$500)))</f>
        <v/>
      </c>
      <c r="EJ33" s="122">
        <f>IF(OR(EJ$4="",$B33=""),0,SUMIF('DADOS BRUTOS'!$A$3:$A$500,$B33,'DADOS BRUTOS'!BJ$3:BJ$500)+IF($C33="",0,SUMIF('DADOS BRUTOS'!$A$3:$A$500,$C33,'DADOS BRUTOS'!BJ$3:BJ$500)))</f>
        <v/>
      </c>
      <c r="EK33" s="122">
        <f>IF(OR(EK$4="",$B33=""),0,SUMIF('DADOS BRUTOS'!$A$3:$A$500,$B33,'DADOS BRUTOS'!BK$3:BK$500)+IF($C33="",0,SUMIF('DADOS BRUTOS'!$A$3:$A$500,$C33,'DADOS BRUTOS'!BK$3:BK$500)))</f>
        <v/>
      </c>
      <c r="EL33" s="122">
        <f>IF(OR(EL$4="",$B33=""),0,SUMIF('DADOS BRUTOS'!$A$3:$A$500,$B33,'DADOS BRUTOS'!BL$3:BL$500)+IF($C33="",0,SUMIF('DADOS BRUTOS'!$A$3:$A$500,$C33,'DADOS BRUTOS'!BL$3:BL$500)))</f>
        <v/>
      </c>
      <c r="EM33" s="122">
        <f>IF(OR(EM$4="",$B33=""),0,SUMIF('DADOS BRUTOS'!$A$3:$A$500,$B33,'DADOS BRUTOS'!BM$3:BM$500)+IF($C33="",0,SUMIF('DADOS BRUTOS'!$A$3:$A$500,$C33,'DADOS BRUTOS'!BM$3:BM$500)))</f>
        <v/>
      </c>
      <c r="EN33" s="122">
        <f>IF(OR(EN$4="",$B33=""),0,SUMIF('DADOS BRUTOS'!$A$3:$A$500,$B33,'DADOS BRUTOS'!BN$3:BN$500)+IF($C33="",0,SUMIF('DADOS BRUTOS'!$A$3:$A$500,$C33,'DADOS BRUTOS'!BN$3:BN$500)))</f>
        <v/>
      </c>
      <c r="EO33" s="122">
        <f>IF(OR(EO$4="",$B33=""),0,SUMIF('DADOS BRUTOS'!$A$3:$A$500,$B33,'DADOS BRUTOS'!BO$3:BO$500)+IF($C33="",0,SUMIF('DADOS BRUTOS'!$A$3:$A$500,$C33,'DADOS BRUTOS'!BO$3:BO$500)))</f>
        <v/>
      </c>
      <c r="EP33" s="122">
        <f>IF(OR(EP$4="",$B33=""),0,SUMIF('DADOS BRUTOS'!$A$3:$A$500,$B33,'DADOS BRUTOS'!BP$3:BP$500)+IF($C33="",0,SUMIF('DADOS BRUTOS'!$A$3:$A$500,$C33,'DADOS BRUTOS'!BP$3:BP$500)))</f>
        <v/>
      </c>
      <c r="EQ33" s="122">
        <f>IF(OR(EQ$4="",$B33=""),0,SUMIF('DADOS BRUTOS'!$A$3:$A$500,$B33,'DADOS BRUTOS'!BQ$3:BQ$500)+IF($C33="",0,SUMIF('DADOS BRUTOS'!$A$3:$A$500,$C33,'DADOS BRUTOS'!BQ$3:BQ$500)))</f>
        <v/>
      </c>
      <c r="ER33" s="122">
        <f>IF(OR(ER$4="",$B33=""),0,SUMIF('DADOS BRUTOS'!$A$3:$A$500,$B33,'DADOS BRUTOS'!BR$3:BR$500)+IF($C33="",0,SUMIF('DADOS BRUTOS'!$A$3:$A$500,$C33,'DADOS BRUTOS'!BR$3:BR$500)))</f>
        <v/>
      </c>
      <c r="ES33" s="122">
        <f>IF(OR(ES$4="",$B33=""),0,SUMIF('DADOS BRUTOS'!$A$3:$A$500,$B33,'DADOS BRUTOS'!BS$3:BS$500)+IF($C33="",0,SUMIF('DADOS BRUTOS'!$A$3:$A$500,$C33,'DADOS BRUTOS'!BS$3:BS$500)))</f>
        <v/>
      </c>
      <c r="ET33" s="122">
        <f>IF(OR(ET$4="",$B33=""),0,SUMIF('DADOS BRUTOS'!$A$3:$A$500,$B33,'DADOS BRUTOS'!BT$3:BT$500)+IF($C33="",0,SUMIF('DADOS BRUTOS'!$A$3:$A$500,$C33,'DADOS BRUTOS'!BT$3:BT$500)))</f>
        <v/>
      </c>
      <c r="EU33" s="122">
        <f>IF(OR(EU$4="",$B33=""),0,SUMIF('DADOS BRUTOS'!$A$3:$A$500,$B33,'DADOS BRUTOS'!BU$3:BU$500)+IF($C33="",0,SUMIF('DADOS BRUTOS'!$A$3:$A$500,$C33,'DADOS BRUTOS'!BU$3:BU$500)))</f>
        <v/>
      </c>
      <c r="EV33" s="122">
        <f>IF(OR(EV$4="",$B33=""),0,SUMIF('DADOS BRUTOS'!$A$3:$A$500,$B33,'DADOS BRUTOS'!BV$3:BV$500)+IF($C33="",0,SUMIF('DADOS BRUTOS'!$A$3:$A$500,$C33,'DADOS BRUTOS'!BV$3:BV$500)))</f>
        <v/>
      </c>
      <c r="EW33" s="122">
        <f>IF(OR(EW$4="",$B33=""),0,SUMIF('DADOS BRUTOS'!$A$3:$A$500,$B33,'DADOS BRUTOS'!BW$3:BW$500)+IF($C33="",0,SUMIF('DADOS BRUTOS'!$A$3:$A$500,$C33,'DADOS BRUTOS'!BW$3:BW$500)))</f>
        <v/>
      </c>
      <c r="EX33" s="122">
        <f>IF(OR(EX$4="",$B33=""),0,SUMIF('DADOS BRUTOS'!$A$3:$A$500,$B33,'DADOS BRUTOS'!BX$3:BX$500)+IF($C33="",0,SUMIF('DADOS BRUTOS'!$A$3:$A$500,$C33,'DADOS BRUTOS'!BX$3:BX$500)))</f>
        <v/>
      </c>
      <c r="EY33" s="122">
        <f>IF(OR(EY$4="",$B33=""),0,SUMIF('DADOS BRUTOS'!$A$3:$A$500,$B33,'DADOS BRUTOS'!BY$3:BY$500)+IF($C33="",0,SUMIF('DADOS BRUTOS'!$A$3:$A$500,$C33,'DADOS BRUTOS'!BY$3:BY$500)))</f>
        <v/>
      </c>
      <c r="EZ33" s="122">
        <f>IF(OR(EZ$4="",$B33=""),0,SUMIF('DADOS BRUTOS'!$A$3:$A$500,$B33,'DADOS BRUTOS'!BZ$3:BZ$500)+IF($C33="",0,SUMIF('DADOS BRUTOS'!$A$3:$A$500,$C33,'DADOS BRUTOS'!BZ$3:BZ$500)))</f>
        <v/>
      </c>
      <c r="FA33" s="122">
        <f>IF(OR(FA$4="",$B33=""),0,SUMIF('DADOS BRUTOS'!$A$3:$A$500,$B33,'DADOS BRUTOS'!CA$3:CA$500)+IF($C33="",0,SUMIF('DADOS BRUTOS'!$A$3:$A$500,$C33,'DADOS BRUTOS'!CA$3:CA$500)))</f>
        <v/>
      </c>
      <c r="FB33" s="122">
        <f>IF(OR(FB$4="",$B33=""),0,SUMIF('DADOS BRUTOS'!$A$3:$A$500,$B33,'DADOS BRUTOS'!CB$3:CB$500)+IF($C33="",0,SUMIF('DADOS BRUTOS'!$A$3:$A$500,$C33,'DADOS BRUTOS'!CB$3:CB$500)))</f>
        <v/>
      </c>
      <c r="FC33" s="122">
        <f>IF(OR(FC$4="",$B33=""),0,SUMIF('DADOS BRUTOS'!$A$3:$A$500,$B33,'DADOS BRUTOS'!CC$3:CC$500)+IF($C33="",0,SUMIF('DADOS BRUTOS'!$A$3:$A$500,$C33,'DADOS BRUTOS'!CC$3:CC$500)))</f>
        <v/>
      </c>
      <c r="FD33" s="122">
        <f>IF(OR(FD$4="",$B33=""),0,SUMIF('DADOS BRUTOS'!$A$3:$A$500,$B33,'DADOS BRUTOS'!CD$3:CD$500)+IF($C33="",0,SUMIF('DADOS BRUTOS'!$A$3:$A$500,$C33,'DADOS BRUTOS'!CD$3:CD$500)))</f>
        <v/>
      </c>
      <c r="FE33" s="122">
        <f>IF(OR(FE$4="",$B33=""),0,SUMIF('DADOS BRUTOS'!$A$3:$A$500,$B33,'DADOS BRUTOS'!CE$3:CE$500)+IF($C33="",0,SUMIF('DADOS BRUTOS'!$A$3:$A$500,$C33,'DADOS BRUTOS'!CE$3:CE$500)))</f>
        <v/>
      </c>
      <c r="FF33" s="122">
        <f>IF(OR(FF$4="",$B33=""),0,SUMIF('DADOS BRUTOS'!$A$3:$A$500,$B33,'DADOS BRUTOS'!CF$3:CF$500)+IF($C33="",0,SUMIF('DADOS BRUTOS'!$A$3:$A$500,$C33,'DADOS BRUTOS'!CF$3:CF$500)))</f>
        <v/>
      </c>
      <c r="FG33" s="122">
        <f>IF(OR(FG$4="",$B33=""),0,SUMIF('DADOS BRUTOS'!$A$3:$A$500,$B33,'DADOS BRUTOS'!CG$3:CG$500)+IF($C33="",0,SUMIF('DADOS BRUTOS'!$A$3:$A$500,$C33,'DADOS BRUTOS'!CG$3:CG$500)))</f>
        <v/>
      </c>
      <c r="FH33" s="122">
        <f>IF(OR(FH$4="",$B33=""),0,SUMIF('DADOS BRUTOS'!$A$3:$A$500,$B33,'DADOS BRUTOS'!CH$3:CH$500)+IF($C33="",0,SUMIF('DADOS BRUTOS'!$A$3:$A$500,$C33,'DADOS BRUTOS'!CH$3:CH$500)))</f>
        <v/>
      </c>
      <c r="FI33" s="122">
        <f>IF(OR(FI$4="",$B33=""),0,SUMIF('DADOS BRUTOS'!$A$3:$A$500,$B33,'DADOS BRUTOS'!CI$3:CI$500)+IF($C33="",0,SUMIF('DADOS BRUTOS'!$A$3:$A$500,$C33,'DADOS BRUTOS'!CI$3:CI$500)))</f>
        <v/>
      </c>
      <c r="FJ33" s="122">
        <f>IF(OR(FJ$4="",$B33=""),0,SUMIF('DADOS BRUTOS'!$A$3:$A$500,$B33,'DADOS BRUTOS'!CJ$3:CJ$500)+IF($C33="",0,SUMIF('DADOS BRUTOS'!$A$3:$A$500,$C33,'DADOS BRUTOS'!CJ$3:CJ$500)))</f>
        <v/>
      </c>
      <c r="FK33" s="122">
        <f>IF(OR(FK$4="",$B33=""),0,SUMIF('DADOS BRUTOS'!$A$3:$A$500,$B33,'DADOS BRUTOS'!CK$3:CK$500)+IF($C33="",0,SUMIF('DADOS BRUTOS'!$A$3:$A$500,$C33,'DADOS BRUTOS'!CK$3:CK$500)))</f>
        <v/>
      </c>
      <c r="FL33" s="122">
        <f>IF(OR(FL$4="",$B33=""),0,SUMIF('DADOS BRUTOS'!$A$3:$A$500,$B33,'DADOS BRUTOS'!CL$3:CL$500)+IF($C33="",0,SUMIF('DADOS BRUTOS'!$A$3:$A$500,$C33,'DADOS BRUTOS'!CL$3:CL$500)))</f>
        <v/>
      </c>
      <c r="FM33" s="122">
        <f>IF(OR(FM$4="",$B33=""),0,SUMIF('DADOS BRUTOS'!$A$3:$A$500,$B33,'DADOS BRUTOS'!CM$3:CM$500)+IF($C33="",0,SUMIF('DADOS BRUTOS'!$A$3:$A$500,$C33,'DADOS BRUTOS'!CM$3:CM$500)))</f>
        <v/>
      </c>
      <c r="FN33" s="122">
        <f>IF(OR(FN$4="",$B33=""),0,SUMIF('DADOS BRUTOS'!$A$3:$A$500,$B33,'DADOS BRUTOS'!CN$3:CN$500)+IF($C33="",0,SUMIF('DADOS BRUTOS'!$A$3:$A$500,$C33,'DADOS BRUTOS'!CN$3:CN$500)))</f>
        <v/>
      </c>
      <c r="FO33" s="122">
        <f>IF(OR(FO$4="",$B33=""),0,SUMIF('DADOS BRUTOS'!$A$3:$A$500,$B33,'DADOS BRUTOS'!CO$3:CO$500)+IF($C33="",0,SUMIF('DADOS BRUTOS'!$A$3:$A$500,$C33,'DADOS BRUTOS'!CO$3:CO$500)))</f>
        <v/>
      </c>
      <c r="FP33" s="122">
        <f>IF(OR(FP$4="",$B33=""),0,SUMIF('DADOS BRUTOS'!$A$3:$A$500,$B33,'DADOS BRUTOS'!CP$3:CP$500)+IF($C33="",0,SUMIF('DADOS BRUTOS'!$A$3:$A$500,$C33,'DADOS BRUTOS'!CP$3:CP$500)))</f>
        <v/>
      </c>
      <c r="FQ33" s="122">
        <f>IF(OR(FQ$4="",$B33=""),0,SUMIF('DADOS BRUTOS'!$A$3:$A$500,$B33,'DADOS BRUTOS'!CQ$3:CQ$500)+IF($C33="",0,SUMIF('DADOS BRUTOS'!$A$3:$A$500,$C33,'DADOS BRUTOS'!CQ$3:CQ$500)))</f>
        <v/>
      </c>
      <c r="FR33" s="122">
        <f>IF(OR(FR$4="",$B33=""),0,SUMIF('DADOS BRUTOS'!$A$3:$A$500,$B33,'DADOS BRUTOS'!CR$3:CR$500)+IF($C33="",0,SUMIF('DADOS BRUTOS'!$A$3:$A$500,$C33,'DADOS BRUTOS'!CR$3:CR$500)))</f>
        <v/>
      </c>
      <c r="FS33" s="122">
        <f>IF(OR(FS$4="",$B33=""),0,SUMIF('DADOS BRUTOS'!$A$3:$A$500,$B33,'DADOS BRUTOS'!CS$3:CS$500)+IF($C33="",0,SUMIF('DADOS BRUTOS'!$A$3:$A$500,$C33,'DADOS BRUTOS'!CS$3:CS$500)))</f>
        <v/>
      </c>
      <c r="FT33" s="122">
        <f>IF(OR(FT$4="",$B33=""),0,SUMIF('DADOS BRUTOS'!$A$3:$A$500,$B33,'DADOS BRUTOS'!CT$3:CT$500)+IF($C33="",0,SUMIF('DADOS BRUTOS'!$A$3:$A$500,$C33,'DADOS BRUTOS'!CT$3:CT$500)))</f>
        <v/>
      </c>
      <c r="FU33" s="122">
        <f>IF(OR(FU$4="",$B33=""),0,SUMIF('DADOS BRUTOS'!$A$3:$A$500,$B33,'DADOS BRUTOS'!CU$3:CU$500)+IF($C33="",0,SUMIF('DADOS BRUTOS'!$A$3:$A$500,$C33,'DADOS BRUTOS'!CU$3:CU$500)))</f>
        <v/>
      </c>
      <c r="FV33" s="122">
        <f>IF(OR(FV$4="",$B33=""),0,SUMIF('DADOS BRUTOS'!$A$3:$A$500,$B33,'DADOS BRUTOS'!CV$3:CV$500)+IF($C33="",0,SUMIF('DADOS BRUTOS'!$A$3:$A$500,$C33,'DADOS BRUTOS'!CV$3:CV$500)))</f>
        <v/>
      </c>
      <c r="FW33" s="122">
        <f>IF(OR(FW$4="",$B33=""),0,SUMIF('DADOS BRUTOS'!$A$3:$A$500,$B33,'DADOS BRUTOS'!CW$3:CW$500)+IF($C33="",0,SUMIF('DADOS BRUTOS'!$A$3:$A$500,$C33,'DADOS BRUTOS'!CW$3:CW$500)))</f>
        <v/>
      </c>
      <c r="FX33" s="122">
        <f>IF(OR(FX$4="",$B33=""),0,SUMIF('DADOS BRUTOS'!$A$3:$A$500,$B33,'DADOS BRUTOS'!CX$3:CX$500)+IF($C33="",0,SUMIF('DADOS BRUTOS'!$A$3:$A$500,$C33,'DADOS BRUTOS'!CX$3:CX$500)))</f>
        <v/>
      </c>
      <c r="FY33" s="122">
        <f>IF(OR(FY$4="",$B33=""),0,SUMIF('DADOS BRUTOS'!$A$3:$A$500,$B33,'DADOS BRUTOS'!CY$3:CY$500)+IF($C33="",0,SUMIF('DADOS BRUTOS'!$A$3:$A$500,$C33,'DADOS BRUTOS'!CY$3:CY$500)))</f>
        <v/>
      </c>
      <c r="FZ33" s="122">
        <f>IF(OR(FZ$4="",$B33=""),0,SUMIF('DADOS BRUTOS'!$A$3:$A$500,$B33,'DADOS BRUTOS'!CZ$3:CZ$500)+IF($C33="",0,SUMIF('DADOS BRUTOS'!$A$3:$A$500,$C33,'DADOS BRUTOS'!CZ$3:CZ$500)))</f>
        <v/>
      </c>
      <c r="GA33" s="122">
        <f>IF(OR(GA$4="",$B33=""),0,SUMIF('DADOS BRUTOS'!$A$3:$A$500,$B33,'DADOS BRUTOS'!DA$3:DA$500)+IF($C33="",0,SUMIF('DADOS BRUTOS'!$A$3:$A$500,$C33,'DADOS BRUTOS'!DA$3:DA$500)))</f>
        <v/>
      </c>
      <c r="GB33" s="122">
        <f>IF(OR(GB$4="",$B33=""),0,SUMIF('DADOS BRUTOS'!$A$3:$A$500,$B33,'DADOS BRUTOS'!DB$3:DB$500)+IF($C33="",0,SUMIF('DADOS BRUTOS'!$A$3:$A$500,$C33,'DADOS BRUTOS'!DB$3:DB$500)))</f>
        <v/>
      </c>
      <c r="GC33" s="122">
        <f>IF(OR(GC$4="",$B33=""),0,SUMIF('DADOS BRUTOS'!$A$3:$A$500,$B33,'DADOS BRUTOS'!DC$3:DC$500)+IF($C33="",0,SUMIF('DADOS BRUTOS'!$A$3:$A$500,$C33,'DADOS BRUTOS'!DC$3:DC$500)))</f>
        <v/>
      </c>
      <c r="GD33" s="122">
        <f>IF(OR(GD$4="",$B33=""),0,SUMIF('DADOS BRUTOS'!$A$3:$A$500,$B33,'DADOS BRUTOS'!DD$3:DD$500)+IF($C33="",0,SUMIF('DADOS BRUTOS'!$A$3:$A$500,$C33,'DADOS BRUTOS'!DD$3:DD$500)))</f>
        <v/>
      </c>
      <c r="GE33" s="122">
        <f>IF(OR(GE$4="",$B33=""),0,SUMIF('DADOS BRUTOS'!$A$3:$A$500,$B33,'DADOS BRUTOS'!DE$3:DE$500)+IF($C33="",0,SUMIF('DADOS BRUTOS'!$A$3:$A$500,$C33,'DADOS BRUTOS'!DE$3:DE$500)))</f>
        <v/>
      </c>
      <c r="GF33" s="122">
        <f>IF(OR(GF$4="",$B33=""),0,SUMIF('DADOS BRUTOS'!$A$3:$A$500,$B33,'DADOS BRUTOS'!DF$3:DF$500)+IF($C33="",0,SUMIF('DADOS BRUTOS'!$A$3:$A$500,$C33,'DADOS BRUTOS'!DF$3:DF$500)))</f>
        <v/>
      </c>
      <c r="GG33" s="122">
        <f>IF(OR(GG$4="",$B33=""),0,SUMIF('DADOS BRUTOS'!$A$3:$A$500,$B33,'DADOS BRUTOS'!DG$3:DG$500)+IF($C33="",0,SUMIF('DADOS BRUTOS'!$A$3:$A$500,$C33,'DADOS BRUTOS'!DG$3:DG$500)))</f>
        <v/>
      </c>
      <c r="GH33" s="122">
        <f>IF(OR(GH$4="",$B33=""),0,SUMIF('DADOS BRUTOS'!$A$3:$A$500,$B33,'DADOS BRUTOS'!DH$3:DH$500)+IF($C33="",0,SUMIF('DADOS BRUTOS'!$A$3:$A$500,$C33,'DADOS BRUTOS'!DH$3:DH$500)))</f>
        <v/>
      </c>
      <c r="GI33" s="122">
        <f>IF(OR(GI$4="",$B33=""),0,SUMIF('DADOS BRUTOS'!$A$3:$A$500,$B33,'DADOS BRUTOS'!DI$3:DI$500)+IF($C33="",0,SUMIF('DADOS BRUTOS'!$A$3:$A$500,$C33,'DADOS BRUTOS'!DI$3:DI$500)))</f>
        <v/>
      </c>
      <c r="GJ33" s="122">
        <f>IF(OR(GJ$4="",$B33=""),0,SUMIF('DADOS BRUTOS'!$A$3:$A$500,$B33,'DADOS BRUTOS'!DJ$3:DJ$500)+IF($C33="",0,SUMIF('DADOS BRUTOS'!$A$3:$A$500,$C33,'DADOS BRUTOS'!DJ$3:DJ$500)))</f>
        <v/>
      </c>
      <c r="GK33" s="122">
        <f>IF(OR(GK$4="",$B33=""),0,SUMIF('DADOS BRUTOS'!$A$3:$A$500,$B33,'DADOS BRUTOS'!DK$3:DK$500)+IF($C33="",0,SUMIF('DADOS BRUTOS'!$A$3:$A$500,$C33,'DADOS BRUTOS'!DK$3:DK$500)))</f>
        <v/>
      </c>
      <c r="GL33" s="122">
        <f>IF(OR(GL$4="",$B33=""),0,SUMIF('DADOS BRUTOS'!$A$3:$A$500,$B33,'DADOS BRUTOS'!DL$3:DL$500)+IF($C33="",0,SUMIF('DADOS BRUTOS'!$A$3:$A$500,$C33,'DADOS BRUTOS'!DL$3:DL$500)))</f>
        <v/>
      </c>
      <c r="GM33" s="122">
        <f>IF(OR(GM$4="",$B33=""),0,SUMIF('DADOS BRUTOS'!$A$3:$A$500,$B33,'DADOS BRUTOS'!DM$3:DM$500)+IF($C33="",0,SUMIF('DADOS BRUTOS'!$A$3:$A$500,$C33,'DADOS BRUTOS'!DM$3:DM$500)))</f>
        <v/>
      </c>
      <c r="GN33" s="122">
        <f>IF(OR(GN$4="",$B33=""),0,SUMIF('DADOS BRUTOS'!$A$3:$A$500,$B33,'DADOS BRUTOS'!DN$3:DN$500)+IF($C33="",0,SUMIF('DADOS BRUTOS'!$A$3:$A$500,$C33,'DADOS BRUTOS'!DN$3:DN$500)))</f>
        <v/>
      </c>
      <c r="GO33" s="122">
        <f>IF(OR(GO$4="",$B33=""),0,SUMIF('DADOS BRUTOS'!$A$3:$A$500,$B33,'DADOS BRUTOS'!DO$3:DO$500)+IF($C33="",0,SUMIF('DADOS BRUTOS'!$A$3:$A$500,$C33,'DADOS BRUTOS'!DO$3:DO$500)))</f>
        <v/>
      </c>
      <c r="GP33" s="122">
        <f>IF(OR(GP$4="",$B33=""),0,SUMIF('DADOS BRUTOS'!$A$3:$A$500,$B33,'DADOS BRUTOS'!DP$3:DP$500)+IF($C33="",0,SUMIF('DADOS BRUTOS'!$A$3:$A$500,$C33,'DADOS BRUTOS'!DP$3:DP$500)))</f>
        <v/>
      </c>
      <c r="GQ33" s="122">
        <f>IF(OR(GQ$4="",$B33=""),0,SUMIF('DADOS BRUTOS'!$A$3:$A$500,$B33,'DADOS BRUTOS'!DQ$3:DQ$500)+IF($C33="",0,SUMIF('DADOS BRUTOS'!$A$3:$A$500,$C33,'DADOS BRUTOS'!DQ$3:DQ$500)))</f>
        <v/>
      </c>
      <c r="GR33" s="122">
        <f>IF(OR(GR$4="",$B33=""),0,SUMIF('DADOS BRUTOS'!$A$3:$A$500,$B33,'DADOS BRUTOS'!DR$3:DR$500)+IF($C33="",0,SUMIF('DADOS BRUTOS'!$A$3:$A$500,$C33,'DADOS BRUTOS'!DR$3:DR$500)))</f>
        <v/>
      </c>
      <c r="GS33" s="122">
        <f>IF(OR(GS$4="",$B33=""),0,SUMIF('DADOS BRUTOS'!$A$3:$A$500,$B33,'DADOS BRUTOS'!DS$3:DS$500)+IF($C33="",0,SUMIF('DADOS BRUTOS'!$A$3:$A$500,$C33,'DADOS BRUTOS'!DS$3:DS$500)))</f>
        <v/>
      </c>
      <c r="GT33" s="122">
        <f>IF(OR(GT$4="",$B33=""),0,SUMIF('DADOS BRUTOS'!$A$3:$A$500,$B33,'DADOS BRUTOS'!DT$3:DT$500)+IF($C33="",0,SUMIF('DADOS BRUTOS'!$A$3:$A$500,$C33,'DADOS BRUTOS'!DT$3:DT$500)))</f>
        <v/>
      </c>
      <c r="GU33" s="122">
        <f>IF(OR(GU$4="",$B33=""),0,SUMIF('DADOS BRUTOS'!$A$3:$A$500,$B33,'DADOS BRUTOS'!DU$3:DU$500)+IF($C33="",0,SUMIF('DADOS BRUTOS'!$A$3:$A$500,$C33,'DADOS BRUTOS'!DU$3:DU$500)))</f>
        <v/>
      </c>
      <c r="GV33" s="122">
        <f>IF(OR(GV$4="",$B33=""),0,SUMIF('DADOS BRUTOS'!$A$3:$A$500,$B33,'DADOS BRUTOS'!DV$3:DV$500)+IF($C33="",0,SUMIF('DADOS BRUTOS'!$A$3:$A$500,$C33,'DADOS BRUTOS'!DV$3:DV$500)))</f>
        <v/>
      </c>
      <c r="GW33" s="122">
        <f>IF(OR(GW$4="",$B33=""),0,SUMIF('DADOS BRUTOS'!$A$3:$A$500,$B33,'DADOS BRUTOS'!DW$3:DW$500)+IF($C33="",0,SUMIF('DADOS BRUTOS'!$A$3:$A$500,$C33,'DADOS BRUTOS'!DW$3:DW$500)))</f>
        <v/>
      </c>
      <c r="GX33" s="122">
        <f>IF(OR(GX$4="",$B33=""),0,SUMIF('DADOS BRUTOS'!$A$3:$A$500,$B33,'DADOS BRUTOS'!DX$3:DX$500)+IF($C33="",0,SUMIF('DADOS BRUTOS'!$A$3:$A$500,$C33,'DADOS BRUTOS'!DX$3:DX$500)))</f>
        <v/>
      </c>
      <c r="GY33" s="122">
        <f>IF(OR(GY$4="",$B33=""),0,SUMIF('DADOS BRUTOS'!$A$3:$A$500,$B33,'DADOS BRUTOS'!DY$3:DY$500)+IF($C33="",0,SUMIF('DADOS BRUTOS'!$A$3:$A$500,$C33,'DADOS BRUTOS'!DY$3:DY$500)))</f>
        <v/>
      </c>
      <c r="GZ33" s="122">
        <f>IF(OR(GZ$4="",$B33=""),0,SUMIF('DADOS BRUTOS'!$A$3:$A$500,$B33,'DADOS BRUTOS'!DZ$3:DZ$500)+IF($C33="",0,SUMIF('DADOS BRUTOS'!$A$3:$A$500,$C33,'DADOS BRUTOS'!DZ$3:DZ$500)))</f>
        <v/>
      </c>
      <c r="HA33" s="122">
        <f>IF(OR(HA$4="",$B33=""),0,SUMIF('DADOS BRUTOS'!$A$3:$A$500,$B33,'DADOS BRUTOS'!EA$3:EA$500)+IF($C33="",0,SUMIF('DADOS BRUTOS'!$A$3:$A$500,$C33,'DADOS BRUTOS'!EA$3:EA$500)))</f>
        <v/>
      </c>
      <c r="HB33" s="122">
        <f>IF(OR(HB$4="",$B33=""),0,SUMIF('DADOS BRUTOS'!$A$3:$A$500,$B33,'DADOS BRUTOS'!EB$3:EB$500)+IF($C33="",0,SUMIF('DADOS BRUTOS'!$A$3:$A$500,$C33,'DADOS BRUTOS'!EB$3:EB$500)))</f>
        <v/>
      </c>
      <c r="HC33" s="122">
        <f>IF(OR(HC$4="",$B33=""),0,SUMIF('DADOS BRUTOS'!$A$3:$A$500,$B33,'DADOS BRUTOS'!EC$3:EC$500)+IF($C33="",0,SUMIF('DADOS BRUTOS'!$A$3:$A$500,$C33,'DADOS BRUTOS'!EC$3:EC$500)))</f>
        <v/>
      </c>
      <c r="HD33" s="122">
        <f>IF(OR(HD$4="",$B33=""),0,SUMIF('DADOS BRUTOS'!$A$3:$A$500,$B33,'DADOS BRUTOS'!ED$3:ED$500)+IF($C33="",0,SUMIF('DADOS BRUTOS'!$A$3:$A$500,$C33,'DADOS BRUTOS'!ED$3:ED$500)))</f>
        <v/>
      </c>
      <c r="HE33" s="122">
        <f>IF(OR(HE$4="",$B33=""),0,SUMIF('DADOS BRUTOS'!$A$3:$A$500,$B33,'DADOS BRUTOS'!EE$3:EE$500)+IF($C33="",0,SUMIF('DADOS BRUTOS'!$A$3:$A$500,$C33,'DADOS BRUTOS'!EE$3:EE$500)))</f>
        <v/>
      </c>
      <c r="HF33" s="122">
        <f>IF(OR(HF$4="",$B33=""),0,SUMIF('DADOS BRUTOS'!$A$3:$A$500,$B33,'DADOS BRUTOS'!EF$3:EF$500)+IF($C33="",0,SUMIF('DADOS BRUTOS'!$A$3:$A$500,$C33,'DADOS BRUTOS'!EF$3:EF$500)))</f>
        <v/>
      </c>
      <c r="HG33" s="122">
        <f>IF(OR(HG$4="",$B33=""),0,SUMIF('DADOS BRUTOS'!$A$3:$A$500,$B33,'DADOS BRUTOS'!EG$3:EG$500)+IF($C33="",0,SUMIF('DADOS BRUTOS'!$A$3:$A$500,$C33,'DADOS BRUTOS'!EG$3:EG$500)))</f>
        <v/>
      </c>
      <c r="HH33" s="122">
        <f>IF(OR(HH$4="",$B33=""),0,SUMIF('DADOS BRUTOS'!$A$3:$A$500,$B33,'DADOS BRUTOS'!EH$3:EH$500)+IF($C33="",0,SUMIF('DADOS BRUTOS'!$A$3:$A$500,$C33,'DADOS BRUTOS'!EH$3:EH$500)))</f>
        <v/>
      </c>
      <c r="HI33" s="122">
        <f>IF(OR(HI$4="",$B33=""),0,SUMIF('DADOS BRUTOS'!$A$3:$A$500,$B33,'DADOS BRUTOS'!EI$3:EI$500)+IF($C33="",0,SUMIF('DADOS BRUTOS'!$A$3:$A$500,$C33,'DADOS BRUTOS'!EI$3:EI$500)))</f>
        <v/>
      </c>
      <c r="HJ33" s="122">
        <f>IF(OR(HJ$4="",$B33=""),0,SUMIF('DADOS BRUTOS'!$A$3:$A$500,$B33,'DADOS BRUTOS'!EJ$3:EJ$500)+IF($C33="",0,SUMIF('DADOS BRUTOS'!$A$3:$A$500,$C33,'DADOS BRUTOS'!EJ$3:EJ$500)))</f>
        <v/>
      </c>
      <c r="HK33" s="122">
        <f>IF(OR(HK$4="",$B33=""),0,SUMIF('DADOS BRUTOS'!$A$3:$A$500,$B33,'DADOS BRUTOS'!EK$3:EK$500)+IF($C33="",0,SUMIF('DADOS BRUTOS'!$A$3:$A$500,$C33,'DADOS BRUTOS'!EK$3:EK$500)))</f>
        <v/>
      </c>
      <c r="HL33" s="122">
        <f>IF(OR(HL$4="",$B33=""),0,SUMIF('DADOS BRUTOS'!$A$3:$A$500,$B33,'DADOS BRUTOS'!EL$3:EL$500)+IF($C33="",0,SUMIF('DADOS BRUTOS'!$A$3:$A$500,$C33,'DADOS BRUTOS'!EL$3:EL$500)))</f>
        <v/>
      </c>
      <c r="HM33" s="122">
        <f>IF(OR(HM$4="",$B33=""),0,SUMIF('DADOS BRUTOS'!$A$3:$A$500,$B33,'DADOS BRUTOS'!EM$3:EM$500)+IF($C33="",0,SUMIF('DADOS BRUTOS'!$A$3:$A$500,$C33,'DADOS BRUTOS'!EM$3:EM$500)))</f>
        <v/>
      </c>
      <c r="HN33" s="122">
        <f>IF(OR(HN$4="",$B33=""),0,SUMIF('DADOS BRUTOS'!$A$3:$A$500,$B33,'DADOS BRUTOS'!EN$3:EN$500)+IF($C33="",0,SUMIF('DADOS BRUTOS'!$A$3:$A$500,$C33,'DADOS BRUTOS'!EN$3:EN$500)))</f>
        <v/>
      </c>
      <c r="HO33" s="122">
        <f>IF(OR(HO$4="",$B33=""),0,SUMIF('DADOS BRUTOS'!$A$3:$A$500,$B33,'DADOS BRUTOS'!EO$3:EO$500)+IF($C33="",0,SUMIF('DADOS BRUTOS'!$A$3:$A$500,$C33,'DADOS BRUTOS'!EO$3:EO$500)))</f>
        <v/>
      </c>
      <c r="HP33" s="122">
        <f>IF(OR(HP$4="",$B33=""),0,SUMIF('DADOS BRUTOS'!$A$3:$A$500,$B33,'DADOS BRUTOS'!EP$3:EP$500)+IF($C33="",0,SUMIF('DADOS BRUTOS'!$A$3:$A$500,$C33,'DADOS BRUTOS'!EP$3:EP$500)))</f>
        <v/>
      </c>
      <c r="HQ33" s="122">
        <f>IF(OR(HQ$4="",$B33=""),0,SUMIF('DADOS BRUTOS'!$A$3:$A$500,$B33,'DADOS BRUTOS'!EQ$3:EQ$500)+IF($C33="",0,SUMIF('DADOS BRUTOS'!$A$3:$A$500,$C33,'DADOS BRUTOS'!EQ$3:EQ$500)))</f>
        <v/>
      </c>
      <c r="HR33" s="122">
        <f>IF(OR(HR$4="",$B33=""),0,SUMIF('DADOS BRUTOS'!$A$3:$A$500,$B33,'DADOS BRUTOS'!ER$3:ER$500)+IF($C33="",0,SUMIF('DADOS BRUTOS'!$A$3:$A$500,$C33,'DADOS BRUTOS'!ER$3:ER$500)))</f>
        <v/>
      </c>
      <c r="HS33" s="122">
        <f>IF(OR(HS$4="",$B33=""),0,SUMIF('DADOS BRUTOS'!$A$3:$A$500,$B33,'DADOS BRUTOS'!ES$3:ES$500)+IF($C33="",0,SUMIF('DADOS BRUTOS'!$A$3:$A$500,$C33,'DADOS BRUTOS'!ES$3:ES$500)))</f>
        <v/>
      </c>
      <c r="HT33" s="122">
        <f>IF(OR(HT$4="",$B33=""),0,SUMIF('DADOS BRUTOS'!$A$3:$A$500,$B33,'DADOS BRUTOS'!ET$3:ET$500)+IF($C33="",0,SUMIF('DADOS BRUTOS'!$A$3:$A$500,$C33,'DADOS BRUTOS'!ET$3:ET$500)))</f>
        <v/>
      </c>
      <c r="HU33" s="122">
        <f>IF(OR(HU$4="",$B33=""),0,SUMIF('DADOS BRUTOS'!$A$3:$A$500,$B33,'DADOS BRUTOS'!EU$3:EU$500)+IF($C33="",0,SUMIF('DADOS BRUTOS'!$A$3:$A$500,$C33,'DADOS BRUTOS'!EU$3:EU$500)))</f>
        <v/>
      </c>
      <c r="HV33" s="122">
        <f>IF(OR(HV$4="",$B33=""),0,SUMIF('DADOS BRUTOS'!$A$3:$A$500,$B33,'DADOS BRUTOS'!EV$3:EV$500)+IF($C33="",0,SUMIF('DADOS BRUTOS'!$A$3:$A$500,$C33,'DADOS BRUTOS'!EV$3:EV$500)))</f>
        <v/>
      </c>
      <c r="HW33" s="122">
        <f>IF(OR(HW$4="",$B33=""),0,SUMIF('DADOS BRUTOS'!$A$3:$A$500,$B33,'DADOS BRUTOS'!EW$3:EW$500)+IF($C33="",0,SUMIF('DADOS BRUTOS'!$A$3:$A$500,$C33,'DADOS BRUTOS'!EW$3:EW$500)))</f>
        <v/>
      </c>
      <c r="HX33" s="122">
        <f>IF(OR(HX$4="",$B33=""),0,SUMIF('DADOS BRUTOS'!$A$3:$A$500,$B33,'DADOS BRUTOS'!EX$3:EX$500)+IF($C33="",0,SUMIF('DADOS BRUTOS'!$A$3:$A$500,$C33,'DADOS BRUTOS'!EX$3:EX$500)))</f>
        <v/>
      </c>
      <c r="HY33" s="122">
        <f>IF(OR(HY$4="",$B33=""),0,SUMIF('DADOS BRUTOS'!$A$3:$A$500,$B33,'DADOS BRUTOS'!EY$3:EY$500)+IF($C33="",0,SUMIF('DADOS BRUTOS'!$A$3:$A$500,$C33,'DADOS BRUTOS'!EY$3:EY$500)))</f>
        <v/>
      </c>
      <c r="HZ33" s="122">
        <f>IF(OR(HZ$4="",$B33=""),0,SUMIF('DADOS BRUTOS'!$A$3:$A$500,$B33,'DADOS BRUTOS'!EZ$3:EZ$500)+IF($C33="",0,SUMIF('DADOS BRUTOS'!$A$3:$A$500,$C33,'DADOS BRUTOS'!EZ$3:EZ$500)))</f>
        <v/>
      </c>
      <c r="IA33" s="122">
        <f>IF(OR(IA$4="",$B33=""),0,SUMIF('DADOS BRUTOS'!$A$3:$A$500,$B33,'DADOS BRUTOS'!FA$3:FA$500)+IF($C33="",0,SUMIF('DADOS BRUTOS'!$A$3:$A$500,$C33,'DADOS BRUTOS'!FA$3:FA$500)))</f>
        <v/>
      </c>
      <c r="IB33" s="122">
        <f>IF(OR(IB$4="",$B33=""),0,SUMIF('DADOS BRUTOS'!$A$3:$A$500,$B33,'DADOS BRUTOS'!FB$3:FB$500)+IF($C33="",0,SUMIF('DADOS BRUTOS'!$A$3:$A$500,$C33,'DADOS BRUTOS'!FB$3:FB$500)))</f>
        <v/>
      </c>
      <c r="IC33" s="122">
        <f>IF(OR(IC$4="",$B33=""),0,SUMIF('DADOS BRUTOS'!$A$3:$A$500,$B33,'DADOS BRUTOS'!FC$3:FC$500)+IF($C33="",0,SUMIF('DADOS BRUTOS'!$A$3:$A$500,$C33,'DADOS BRUTOS'!FC$3:FC$500)))</f>
        <v/>
      </c>
      <c r="ID33" s="122">
        <f>IF(OR(ID$4="",$B33=""),0,SUMIF('DADOS BRUTOS'!$A$3:$A$500,$B33,'DADOS BRUTOS'!FD$3:FD$500)+IF($C33="",0,SUMIF('DADOS BRUTOS'!$A$3:$A$500,$C33,'DADOS BRUTOS'!FD$3:FD$500)))</f>
        <v/>
      </c>
      <c r="IE33" s="122">
        <f>IF(OR(IE$4="",$B33=""),0,SUMIF('DADOS BRUTOS'!$A$3:$A$500,$B33,'DADOS BRUTOS'!FE$3:FE$500)+IF($C33="",0,SUMIF('DADOS BRUTOS'!$A$3:$A$500,$C33,'DADOS BRUTOS'!FE$3:FE$500)))</f>
        <v/>
      </c>
      <c r="IF33" s="122">
        <f>IF(OR(IF$4="",$B33=""),0,SUMIF('DADOS BRUTOS'!$A$3:$A$500,$B33,'DADOS BRUTOS'!FF$3:FF$500)+IF($C33="",0,SUMIF('DADOS BRUTOS'!$A$3:$A$500,$C33,'DADOS BRUTOS'!FF$3:FF$500)))</f>
        <v/>
      </c>
      <c r="IG33" s="122">
        <f>IF(OR(IG$4="",$B33=""),0,SUMIF('DADOS BRUTOS'!$A$3:$A$500,$B33,'DADOS BRUTOS'!FG$3:FG$500)+IF($C33="",0,SUMIF('DADOS BRUTOS'!$A$3:$A$500,$C33,'DADOS BRUTOS'!FG$3:FG$500)))</f>
        <v/>
      </c>
      <c r="IH33" s="122">
        <f>IF(OR(IH$4="",$B33=""),0,SUMIF('DADOS BRUTOS'!$A$3:$A$500,$B33,'DADOS BRUTOS'!FH$3:FH$500)+IF($C33="",0,SUMIF('DADOS BRUTOS'!$A$3:$A$500,$C33,'DADOS BRUTOS'!FH$3:FH$500)))</f>
        <v/>
      </c>
      <c r="II33" s="122">
        <f>IF(OR(II$4="",$B33=""),0,SUMIF('DADOS BRUTOS'!$A$3:$A$500,$B33,'DADOS BRUTOS'!FI$3:FI$500)+IF($C33="",0,SUMIF('DADOS BRUTOS'!$A$3:$A$500,$C33,'DADOS BRUTOS'!FI$3:FI$500)))</f>
        <v/>
      </c>
      <c r="IJ33" s="122">
        <f>IF(OR(IJ$4="",$B33=""),0,SUMIF('DADOS BRUTOS'!$A$3:$A$500,$B33,'DADOS BRUTOS'!FJ$3:FJ$500)+IF($C33="",0,SUMIF('DADOS BRUTOS'!$A$3:$A$500,$C33,'DADOS BRUTOS'!FJ$3:FJ$500)))</f>
        <v/>
      </c>
      <c r="IK33" s="122">
        <f>IF(OR(IK$4="",$B33=""),0,SUMIF('DADOS BRUTOS'!$A$3:$A$500,$B33,'DADOS BRUTOS'!FK$3:FK$500)+IF($C33="",0,SUMIF('DADOS BRUTOS'!$A$3:$A$500,$C33,'DADOS BRUTOS'!FK$3:FK$500)))</f>
        <v/>
      </c>
      <c r="IL33" s="122">
        <f>IF(OR(IL$4="",$B33=""),0,SUMIF('DADOS BRUTOS'!$A$3:$A$500,$B33,'DADOS BRUTOS'!FL$3:FL$500)+IF($C33="",0,SUMIF('DADOS BRUTOS'!$A$3:$A$500,$C33,'DADOS BRUTOS'!FL$3:FL$500)))</f>
        <v/>
      </c>
      <c r="IM33" s="122">
        <f>IF(OR(IM$4="",$B33=""),0,SUMIF('DADOS BRUTOS'!$A$3:$A$500,$B33,'DADOS BRUTOS'!FM$3:FM$500)+IF($C33="",0,SUMIF('DADOS BRUTOS'!$A$3:$A$500,$C33,'DADOS BRUTOS'!FM$3:FM$500)))</f>
        <v/>
      </c>
      <c r="IN33" s="122">
        <f>IF(OR(IN$4="",$B33=""),0,SUMIF('DADOS BRUTOS'!$A$3:$A$500,$B33,'DADOS BRUTOS'!FN$3:FN$500)+IF($C33="",0,SUMIF('DADOS BRUTOS'!$A$3:$A$500,$C33,'DADOS BRUTOS'!FN$3:FN$500)))</f>
        <v/>
      </c>
      <c r="IO33" s="122">
        <f>IF(OR(IO$4="",$B33=""),0,SUMIF('DADOS BRUTOS'!$A$3:$A$500,$B33,'DADOS BRUTOS'!FO$3:FO$500)+IF($C33="",0,SUMIF('DADOS BRUTOS'!$A$3:$A$500,$C33,'DADOS BRUTOS'!FO$3:FO$500)))</f>
        <v/>
      </c>
      <c r="IP33" s="122">
        <f>IF(OR(IP$4="",$B33=""),0,SUMIF('DADOS BRUTOS'!$A$3:$A$500,$B33,'DADOS BRUTOS'!FP$3:FP$500)+IF($C33="",0,SUMIF('DADOS BRUTOS'!$A$3:$A$500,$C33,'DADOS BRUTOS'!FP$3:FP$500)))</f>
        <v/>
      </c>
      <c r="IQ33" s="122">
        <f>IF(OR(IQ$4="",$B33=""),0,SUMIF('DADOS BRUTOS'!$A$3:$A$500,$B33,'DADOS BRUTOS'!FQ$3:FQ$500)+IF($C33="",0,SUMIF('DADOS BRUTOS'!$A$3:$A$500,$C33,'DADOS BRUTOS'!FQ$3:FQ$500)))</f>
        <v/>
      </c>
      <c r="IR33" s="122">
        <f>IF(OR(IR$4="",$B33=""),0,SUMIF('DADOS BRUTOS'!$A$3:$A$500,$B33,'DADOS BRUTOS'!FR$3:FR$500)+IF($C33="",0,SUMIF('DADOS BRUTOS'!$A$3:$A$500,$C33,'DADOS BRUTOS'!FR$3:FR$500)))</f>
        <v/>
      </c>
      <c r="IS33" s="122">
        <f>IF(OR(IS$4="",$B33=""),0,SUMIF('DADOS BRUTOS'!$A$3:$A$500,$B33,'DADOS BRUTOS'!FS$3:FS$500)+IF($C33="",0,SUMIF('DADOS BRUTOS'!$A$3:$A$500,$C33,'DADOS BRUTOS'!FS$3:FS$500)))</f>
        <v/>
      </c>
      <c r="IT33" s="122">
        <f>IF(OR(IT$4="",$B33=""),0,SUMIF('DADOS BRUTOS'!$A$3:$A$500,$B33,'DADOS BRUTOS'!FT$3:FT$500)+IF($C33="",0,SUMIF('DADOS BRUTOS'!$A$3:$A$500,$C33,'DADOS BRUTOS'!FT$3:FT$500)))</f>
        <v/>
      </c>
      <c r="IU33" s="122">
        <f>IF(OR(IU$4="",$B33=""),0,SUMIF('DADOS BRUTOS'!$A$3:$A$500,$B33,'DADOS BRUTOS'!FU$3:FU$500)+IF($C33="",0,SUMIF('DADOS BRUTOS'!$A$3:$A$500,$C33,'DADOS BRUTOS'!FU$3:FU$500)))</f>
        <v/>
      </c>
      <c r="IV33" s="122">
        <f>IF(OR(IV$4="",$B33=""),0,SUMIF('DADOS BRUTOS'!$A$3:$A$500,$B33,'DADOS BRUTOS'!FV$3:FV$500)+IF($C33="",0,SUMIF('DADOS BRUTOS'!$A$3:$A$500,$C33,'DADOS BRUTOS'!FV$3:FV$500)))</f>
        <v/>
      </c>
      <c r="IW33" s="122">
        <f>IF(OR(IW$4="",$B33=""),0,SUMIF('DADOS BRUTOS'!$A$3:$A$500,$B33,'DADOS BRUTOS'!FW$3:FW$500)+IF($C33="",0,SUMIF('DADOS BRUTOS'!$A$3:$A$500,$C33,'DADOS BRUTOS'!FW$3:FW$500)))</f>
        <v/>
      </c>
      <c r="IX33" s="122">
        <f>IF(OR(IX$4="",$B33=""),0,SUMIF('DADOS BRUTOS'!$A$3:$A$500,$B33,'DADOS BRUTOS'!FX$3:FX$500)+IF($C33="",0,SUMIF('DADOS BRUTOS'!$A$3:$A$500,$C33,'DADOS BRUTOS'!FX$3:FX$500)))</f>
        <v/>
      </c>
      <c r="IY33" s="122">
        <f>IF(OR(IY$4="",$B33=""),0,SUMIF('DADOS BRUTOS'!$A$3:$A$500,$B33,'DADOS BRUTOS'!FY$3:FY$500)+IF($C33="",0,SUMIF('DADOS BRUTOS'!$A$3:$A$500,$C33,'DADOS BRUTOS'!FY$3:FY$500)))</f>
        <v/>
      </c>
      <c r="IZ33" s="122">
        <f>IF(OR(IZ$4="",$B33=""),0,SUMIF('DADOS BRUTOS'!$A$3:$A$500,$B33,'DADOS BRUTOS'!FZ$3:FZ$500)+IF($C33="",0,SUMIF('DADOS BRUTOS'!$A$3:$A$500,$C33,'DADOS BRUTOS'!FZ$3:FZ$500)))</f>
        <v/>
      </c>
      <c r="JA33" s="122">
        <f>IF(OR(JA$4="",$B33=""),0,SUMIF('DADOS BRUTOS'!$A$3:$A$500,$B33,'DADOS BRUTOS'!GA$3:GA$500)+IF($C33="",0,SUMIF('DADOS BRUTOS'!$A$3:$A$500,$C33,'DADOS BRUTOS'!GA$3:GA$500)))</f>
        <v/>
      </c>
      <c r="JB33" s="122">
        <f>IF(OR(JB$4="",$B33=""),0,SUMIF('DADOS BRUTOS'!$A$3:$A$500,$B33,'DADOS BRUTOS'!GB$3:GB$500)+IF($C33="",0,SUMIF('DADOS BRUTOS'!$A$3:$A$500,$C33,'DADOS BRUTOS'!GB$3:GB$500)))</f>
        <v/>
      </c>
      <c r="JC33" s="122">
        <f>IF(OR(JC$4="",$B33=""),0,SUMIF('DADOS BRUTOS'!$A$3:$A$500,$B33,'DADOS BRUTOS'!GC$3:GC$500)+IF($C33="",0,SUMIF('DADOS BRUTOS'!$A$3:$A$500,$C33,'DADOS BRUTOS'!GC$3:GC$500)))</f>
        <v/>
      </c>
      <c r="JD33" s="122">
        <f>IF(OR(JD$4="",$B33=""),0,SUMIF('DADOS BRUTOS'!$A$3:$A$500,$B33,'DADOS BRUTOS'!GD$3:GD$500)+IF($C33="",0,SUMIF('DADOS BRUTOS'!$A$3:$A$500,$C33,'DADOS BRUTOS'!GD$3:GD$500)))</f>
        <v/>
      </c>
      <c r="JE33" s="122">
        <f>IF(OR(JE$4="",$B33=""),0,SUMIF('DADOS BRUTOS'!$A$3:$A$500,$B33,'DADOS BRUTOS'!GE$3:GE$500)+IF($C33="",0,SUMIF('DADOS BRUTOS'!$A$3:$A$500,$C33,'DADOS BRUTOS'!GE$3:GE$500)))</f>
        <v/>
      </c>
      <c r="JF33" s="122">
        <f>IF(OR(JF$4="",$B33=""),0,SUMIF('DADOS BRUTOS'!$A$3:$A$500,$B33,'DADOS BRUTOS'!GF$3:GF$500)+IF($C33="",0,SUMIF('DADOS BRUTOS'!$A$3:$A$500,$C33,'DADOS BRUTOS'!GF$3:GF$500)))</f>
        <v/>
      </c>
      <c r="JG33" s="122">
        <f>IF(OR(JG$4="",$B33=""),0,SUMIF('DADOS BRUTOS'!$A$3:$A$500,$B33,'DADOS BRUTOS'!GG$3:GG$500)+IF($C33="",0,SUMIF('DADOS BRUTOS'!$A$3:$A$500,$C33,'DADOS BRUTOS'!GG$3:GG$500)))</f>
        <v/>
      </c>
      <c r="JH33" s="122">
        <f>IF(OR(JH$4="",$B33=""),0,SUMIF('DADOS BRUTOS'!$A$3:$A$500,$B33,'DADOS BRUTOS'!GH$3:GH$500)+IF($C33="",0,SUMIF('DADOS BRUTOS'!$A$3:$A$500,$C33,'DADOS BRUTOS'!GH$3:GH$500)))</f>
        <v/>
      </c>
      <c r="JI33" s="122">
        <f>IF(OR(JI$4="",$B33=""),0,SUMIF('DADOS BRUTOS'!$A$3:$A$500,$B33,'DADOS BRUTOS'!GI$3:GI$500)+IF($C33="",0,SUMIF('DADOS BRUTOS'!$A$3:$A$500,$C33,'DADOS BRUTOS'!GI$3:GI$500)))</f>
        <v/>
      </c>
      <c r="JJ33" s="122">
        <f>IF(OR(JJ$4="",$B33=""),0,SUMIF('DADOS BRUTOS'!$A$3:$A$500,$B33,'DADOS BRUTOS'!GJ$3:GJ$500)+IF($C33="",0,SUMIF('DADOS BRUTOS'!$A$3:$A$500,$C33,'DADOS BRUTOS'!GJ$3:GJ$500)))</f>
        <v/>
      </c>
      <c r="JK33" s="122">
        <f>IF(OR(JK$4="",$B33=""),0,SUMIF('DADOS BRUTOS'!$A$3:$A$500,$B33,'DADOS BRUTOS'!GK$3:GK$500)+IF($C33="",0,SUMIF('DADOS BRUTOS'!$A$3:$A$500,$C33,'DADOS BRUTOS'!GK$3:GK$500)))</f>
        <v/>
      </c>
      <c r="JL33" s="122">
        <f>IF(OR(JL$4="",$B33=""),0,SUMIF('DADOS BRUTOS'!$A$3:$A$500,$B33,'DADOS BRUTOS'!GL$3:GL$500)+IF($C33="",0,SUMIF('DADOS BRUTOS'!$A$3:$A$500,$C33,'DADOS BRUTOS'!GL$3:GL$500)))</f>
        <v/>
      </c>
      <c r="JM33" s="122">
        <f>IF(OR(JM$4="",$B33=""),0,SUMIF('DADOS BRUTOS'!$A$3:$A$500,$B33,'DADOS BRUTOS'!GM$3:GM$500)+IF($C33="",0,SUMIF('DADOS BRUTOS'!$A$3:$A$500,$C33,'DADOS BRUTOS'!GM$3:GM$500)))</f>
        <v/>
      </c>
      <c r="JN33" s="122">
        <f>IF(OR(JN$4="",$B33=""),0,SUMIF('DADOS BRUTOS'!$A$3:$A$500,$B33,'DADOS BRUTOS'!GN$3:GN$500)+IF($C33="",0,SUMIF('DADOS BRUTOS'!$A$3:$A$500,$C33,'DADOS BRUTOS'!GN$3:GN$500)))</f>
        <v/>
      </c>
      <c r="JO33" s="122">
        <f>IF(OR(JO$4="",$B33=""),0,SUMIF('DADOS BRUTOS'!$A$3:$A$500,$B33,'DADOS BRUTOS'!GO$3:GO$500)+IF($C33="",0,SUMIF('DADOS BRUTOS'!$A$3:$A$500,$C33,'DADOS BRUTOS'!GO$3:GO$500)))</f>
        <v/>
      </c>
      <c r="JP33" s="122">
        <f>IF(OR(JP$4="",$B33=""),0,SUMIF('DADOS BRUTOS'!$A$3:$A$500,$B33,'DADOS BRUTOS'!GP$3:GP$500)+IF($C33="",0,SUMIF('DADOS BRUTOS'!$A$3:$A$500,$C33,'DADOS BRUTOS'!GP$3:GP$500)))</f>
        <v/>
      </c>
      <c r="JQ33" s="122">
        <f>IF(OR(JQ$4="",$B33=""),0,SUMIF('DADOS BRUTOS'!$A$3:$A$500,$B33,'DADOS BRUTOS'!GQ$3:GQ$500)+IF($C33="",0,SUMIF('DADOS BRUTOS'!$A$3:$A$500,$C33,'DADOS BRUTOS'!GQ$3:GQ$500)))</f>
        <v/>
      </c>
      <c r="JR33" s="122">
        <f>IF(OR(JR$4="",$B33=""),0,SUMIF('DADOS BRUTOS'!$A$3:$A$500,$B33,'DADOS BRUTOS'!GR$3:GR$500)+IF($C33="",0,SUMIF('DADOS BRUTOS'!$A$3:$A$500,$C33,'DADOS BRUTOS'!GR$3:GR$500)))</f>
        <v/>
      </c>
      <c r="JS33" s="122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2">
        <f>IF(OR(CB$4="",$B34=""),0,SUMIF('DADOS BRUTOS'!$A$3:$A$500,$B34,'DADOS BRUTOS'!B$3:B$500)+IF($C34="",0,SUMIF('DADOS BRUTOS'!$A$3:$A$500,$C34,'DADOS BRUTOS'!B$3:B$500)))</f>
        <v/>
      </c>
      <c r="CC34" s="122">
        <f>IF(OR(CC$4="",$B34=""),0,SUMIF('DADOS BRUTOS'!$A$3:$A$500,$B34,'DADOS BRUTOS'!C$3:C$500)+IF($C34="",0,SUMIF('DADOS BRUTOS'!$A$3:$A$500,$C34,'DADOS BRUTOS'!C$3:C$500)))</f>
        <v/>
      </c>
      <c r="CD34" s="122">
        <f>IF(OR(CD$4="",$B34=""),0,SUMIF('DADOS BRUTOS'!$A$3:$A$500,$B34,'DADOS BRUTOS'!D$3:D$500)+IF($C34="",0,SUMIF('DADOS BRUTOS'!$A$3:$A$500,$C34,'DADOS BRUTOS'!D$3:D$500)))</f>
        <v/>
      </c>
      <c r="CE34" s="122">
        <f>IF(OR(CE$4="",$B34=""),0,SUMIF('DADOS BRUTOS'!$A$3:$A$500,$B34,'DADOS BRUTOS'!E$3:E$500)+IF($C34="",0,SUMIF('DADOS BRUTOS'!$A$3:$A$500,$C34,'DADOS BRUTOS'!E$3:E$500)))</f>
        <v/>
      </c>
      <c r="CF34" s="122">
        <f>IF(OR(CF$4="",$B34=""),0,SUMIF('DADOS BRUTOS'!$A$3:$A$500,$B34,'DADOS BRUTOS'!F$3:F$500)+IF($C34="",0,SUMIF('DADOS BRUTOS'!$A$3:$A$500,$C34,'DADOS BRUTOS'!F$3:F$500)))</f>
        <v/>
      </c>
      <c r="CG34" s="122">
        <f>IF(OR(CG$4="",$B34=""),0,SUMIF('DADOS BRUTOS'!$A$3:$A$500,$B34,'DADOS BRUTOS'!G$3:G$500)+IF($C34="",0,SUMIF('DADOS BRUTOS'!$A$3:$A$500,$C34,'DADOS BRUTOS'!G$3:G$500)))</f>
        <v/>
      </c>
      <c r="CH34" s="122">
        <f>IF(OR(CH$4="",$B34=""),0,SUMIF('DADOS BRUTOS'!$A$3:$A$500,$B34,'DADOS BRUTOS'!H$3:H$500)+IF($C34="",0,SUMIF('DADOS BRUTOS'!$A$3:$A$500,$C34,'DADOS BRUTOS'!H$3:H$500)))</f>
        <v/>
      </c>
      <c r="CI34" s="122">
        <f>IF(OR(CI$4="",$B34=""),0,SUMIF('DADOS BRUTOS'!$A$3:$A$500,$B34,'DADOS BRUTOS'!I$3:I$500)+IF($C34="",0,SUMIF('DADOS BRUTOS'!$A$3:$A$500,$C34,'DADOS BRUTOS'!I$3:I$500)))</f>
        <v/>
      </c>
      <c r="CJ34" s="122">
        <f>IF(OR(CJ$4="",$B34=""),0,SUMIF('DADOS BRUTOS'!$A$3:$A$500,$B34,'DADOS BRUTOS'!J$3:J$500)+IF($C34="",0,SUMIF('DADOS BRUTOS'!$A$3:$A$500,$C34,'DADOS BRUTOS'!J$3:J$500)))</f>
        <v/>
      </c>
      <c r="CK34" s="122">
        <f>IF(OR(CK$4="",$B34=""),0,SUMIF('DADOS BRUTOS'!$A$3:$A$500,$B34,'DADOS BRUTOS'!K$3:K$500)+IF($C34="",0,SUMIF('DADOS BRUTOS'!$A$3:$A$500,$C34,'DADOS BRUTOS'!K$3:K$500)))</f>
        <v/>
      </c>
      <c r="CL34" s="122">
        <f>IF(OR(CL$4="",$B34=""),0,SUMIF('DADOS BRUTOS'!$A$3:$A$500,$B34,'DADOS BRUTOS'!L$3:L$500)+IF($C34="",0,SUMIF('DADOS BRUTOS'!$A$3:$A$500,$C34,'DADOS BRUTOS'!L$3:L$500)))</f>
        <v/>
      </c>
      <c r="CM34" s="122">
        <f>IF(OR(CM$4="",$B34=""),0,SUMIF('DADOS BRUTOS'!$A$3:$A$500,$B34,'DADOS BRUTOS'!M$3:M$500)+IF($C34="",0,SUMIF('DADOS BRUTOS'!$A$3:$A$500,$C34,'DADOS BRUTOS'!M$3:M$500)))</f>
        <v/>
      </c>
      <c r="CN34" s="122">
        <f>IF(OR(CN$4="",$B34=""),0,SUMIF('DADOS BRUTOS'!$A$3:$A$500,$B34,'DADOS BRUTOS'!N$3:N$500)+IF($C34="",0,SUMIF('DADOS BRUTOS'!$A$3:$A$500,$C34,'DADOS BRUTOS'!N$3:N$500)))</f>
        <v/>
      </c>
      <c r="CO34" s="122">
        <f>IF(OR(CO$4="",$B34=""),0,SUMIF('DADOS BRUTOS'!$A$3:$A$500,$B34,'DADOS BRUTOS'!O$3:O$500)+IF($C34="",0,SUMIF('DADOS BRUTOS'!$A$3:$A$500,$C34,'DADOS BRUTOS'!O$3:O$500)))</f>
        <v/>
      </c>
      <c r="CP34" s="122">
        <f>IF(OR(CP$4="",$B34=""),0,SUMIF('DADOS BRUTOS'!$A$3:$A$500,$B34,'DADOS BRUTOS'!P$3:P$500)+IF($C34="",0,SUMIF('DADOS BRUTOS'!$A$3:$A$500,$C34,'DADOS BRUTOS'!P$3:P$500)))</f>
        <v/>
      </c>
      <c r="CQ34" s="122">
        <f>IF(OR(CQ$4="",$B34=""),0,SUMIF('DADOS BRUTOS'!$A$3:$A$500,$B34,'DADOS BRUTOS'!Q$3:Q$500)+IF($C34="",0,SUMIF('DADOS BRUTOS'!$A$3:$A$500,$C34,'DADOS BRUTOS'!Q$3:Q$500)))</f>
        <v/>
      </c>
      <c r="CR34" s="122">
        <f>IF(OR(CR$4="",$B34=""),0,SUMIF('DADOS BRUTOS'!$A$3:$A$500,$B34,'DADOS BRUTOS'!R$3:R$500)+IF($C34="",0,SUMIF('DADOS BRUTOS'!$A$3:$A$500,$C34,'DADOS BRUTOS'!R$3:R$500)))</f>
        <v/>
      </c>
      <c r="CS34" s="122">
        <f>IF(OR(CS$4="",$B34=""),0,SUMIF('DADOS BRUTOS'!$A$3:$A$500,$B34,'DADOS BRUTOS'!S$3:S$500)+IF($C34="",0,SUMIF('DADOS BRUTOS'!$A$3:$A$500,$C34,'DADOS BRUTOS'!S$3:S$500)))</f>
        <v/>
      </c>
      <c r="CT34" s="122">
        <f>IF(OR(CT$4="",$B34=""),0,SUMIF('DADOS BRUTOS'!$A$3:$A$500,$B34,'DADOS BRUTOS'!T$3:T$500)+IF($C34="",0,SUMIF('DADOS BRUTOS'!$A$3:$A$500,$C34,'DADOS BRUTOS'!T$3:T$500)))</f>
        <v/>
      </c>
      <c r="CU34" s="122">
        <f>IF(OR(CU$4="",$B34=""),0,SUMIF('DADOS BRUTOS'!$A$3:$A$500,$B34,'DADOS BRUTOS'!U$3:U$500)+IF($C34="",0,SUMIF('DADOS BRUTOS'!$A$3:$A$500,$C34,'DADOS BRUTOS'!U$3:U$500)))</f>
        <v/>
      </c>
      <c r="CV34" s="122">
        <f>IF(OR(CV$4="",$B34=""),0,SUMIF('DADOS BRUTOS'!$A$3:$A$500,$B34,'DADOS BRUTOS'!V$3:V$500)+IF($C34="",0,SUMIF('DADOS BRUTOS'!$A$3:$A$500,$C34,'DADOS BRUTOS'!V$3:V$500)))</f>
        <v/>
      </c>
      <c r="CW34" s="122">
        <f>IF(OR(CW$4="",$B34=""),0,SUMIF('DADOS BRUTOS'!$A$3:$A$500,$B34,'DADOS BRUTOS'!W$3:W$500)+IF($C34="",0,SUMIF('DADOS BRUTOS'!$A$3:$A$500,$C34,'DADOS BRUTOS'!W$3:W$500)))</f>
        <v/>
      </c>
      <c r="CX34" s="122">
        <f>IF(OR(CX$4="",$B34=""),0,SUMIF('DADOS BRUTOS'!$A$3:$A$500,$B34,'DADOS BRUTOS'!X$3:X$500)+IF($C34="",0,SUMIF('DADOS BRUTOS'!$A$3:$A$500,$C34,'DADOS BRUTOS'!X$3:X$500)))</f>
        <v/>
      </c>
      <c r="CY34" s="122">
        <f>IF(OR(CY$4="",$B34=""),0,SUMIF('DADOS BRUTOS'!$A$3:$A$500,$B34,'DADOS BRUTOS'!Y$3:Y$500)+IF($C34="",0,SUMIF('DADOS BRUTOS'!$A$3:$A$500,$C34,'DADOS BRUTOS'!Y$3:Y$500)))</f>
        <v/>
      </c>
      <c r="CZ34" s="122">
        <f>IF(OR(CZ$4="",$B34=""),0,SUMIF('DADOS BRUTOS'!$A$3:$A$500,$B34,'DADOS BRUTOS'!Z$3:Z$500)+IF($C34="",0,SUMIF('DADOS BRUTOS'!$A$3:$A$500,$C34,'DADOS BRUTOS'!Z$3:Z$500)))</f>
        <v/>
      </c>
      <c r="DA34" s="122">
        <f>IF(OR(DA$4="",$B34=""),0,SUMIF('DADOS BRUTOS'!$A$3:$A$500,$B34,'DADOS BRUTOS'!AA$3:AA$500)+IF($C34="",0,SUMIF('DADOS BRUTOS'!$A$3:$A$500,$C34,'DADOS BRUTOS'!AA$3:AA$500)))</f>
        <v/>
      </c>
      <c r="DB34" s="122">
        <f>IF(OR(DB$4="",$B34=""),0,SUMIF('DADOS BRUTOS'!$A$3:$A$500,$B34,'DADOS BRUTOS'!AB$3:AB$500)+IF($C34="",0,SUMIF('DADOS BRUTOS'!$A$3:$A$500,$C34,'DADOS BRUTOS'!AB$3:AB$500)))</f>
        <v/>
      </c>
      <c r="DC34" s="122">
        <f>IF(OR(DC$4="",$B34=""),0,SUMIF('DADOS BRUTOS'!$A$3:$A$500,$B34,'DADOS BRUTOS'!AC$3:AC$500)+IF($C34="",0,SUMIF('DADOS BRUTOS'!$A$3:$A$500,$C34,'DADOS BRUTOS'!AC$3:AC$500)))</f>
        <v/>
      </c>
      <c r="DD34" s="122">
        <f>IF(OR(DD$4="",$B34=""),0,SUMIF('DADOS BRUTOS'!$A$3:$A$500,$B34,'DADOS BRUTOS'!AD$3:AD$500)+IF($C34="",0,SUMIF('DADOS BRUTOS'!$A$3:$A$500,$C34,'DADOS BRUTOS'!AD$3:AD$500)))</f>
        <v/>
      </c>
      <c r="DE34" s="122">
        <f>IF(OR(DE$4="",$B34=""),0,SUMIF('DADOS BRUTOS'!$A$3:$A$500,$B34,'DADOS BRUTOS'!AE$3:AE$500)+IF($C34="",0,SUMIF('DADOS BRUTOS'!$A$3:$A$500,$C34,'DADOS BRUTOS'!AE$3:AE$500)))</f>
        <v/>
      </c>
      <c r="DF34" s="122">
        <f>IF(OR(DF$4="",$B34=""),0,SUMIF('DADOS BRUTOS'!$A$3:$A$500,$B34,'DADOS BRUTOS'!AF$3:AF$500)+IF($C34="",0,SUMIF('DADOS BRUTOS'!$A$3:$A$500,$C34,'DADOS BRUTOS'!AF$3:AF$500)))</f>
        <v/>
      </c>
      <c r="DG34" s="122">
        <f>IF(OR(DG$4="",$B34=""),0,SUMIF('DADOS BRUTOS'!$A$3:$A$500,$B34,'DADOS BRUTOS'!AG$3:AG$500)+IF($C34="",0,SUMIF('DADOS BRUTOS'!$A$3:$A$500,$C34,'DADOS BRUTOS'!AG$3:AG$500)))</f>
        <v/>
      </c>
      <c r="DH34" s="122">
        <f>IF(OR(DH$4="",$B34=""),0,SUMIF('DADOS BRUTOS'!$A$3:$A$500,$B34,'DADOS BRUTOS'!AH$3:AH$500)+IF($C34="",0,SUMIF('DADOS BRUTOS'!$A$3:$A$500,$C34,'DADOS BRUTOS'!AH$3:AH$500)))</f>
        <v/>
      </c>
      <c r="DI34" s="122">
        <f>IF(OR(DI$4="",$B34=""),0,SUMIF('DADOS BRUTOS'!$A$3:$A$500,$B34,'DADOS BRUTOS'!AI$3:AI$500)+IF($C34="",0,SUMIF('DADOS BRUTOS'!$A$3:$A$500,$C34,'DADOS BRUTOS'!AI$3:AI$500)))</f>
        <v/>
      </c>
      <c r="DJ34" s="122">
        <f>IF(OR(DJ$4="",$B34=""),0,SUMIF('DADOS BRUTOS'!$A$3:$A$500,$B34,'DADOS BRUTOS'!AJ$3:AJ$500)+IF($C34="",0,SUMIF('DADOS BRUTOS'!$A$3:$A$500,$C34,'DADOS BRUTOS'!AJ$3:AJ$500)))</f>
        <v/>
      </c>
      <c r="DK34" s="122">
        <f>IF(OR(DK$4="",$B34=""),0,SUMIF('DADOS BRUTOS'!$A$3:$A$500,$B34,'DADOS BRUTOS'!AK$3:AK$500)+IF($C34="",0,SUMIF('DADOS BRUTOS'!$A$3:$A$500,$C34,'DADOS BRUTOS'!AK$3:AK$500)))</f>
        <v/>
      </c>
      <c r="DL34" s="122">
        <f>IF(OR(DL$4="",$B34=""),0,SUMIF('DADOS BRUTOS'!$A$3:$A$500,$B34,'DADOS BRUTOS'!AL$3:AL$500)+IF($C34="",0,SUMIF('DADOS BRUTOS'!$A$3:$A$500,$C34,'DADOS BRUTOS'!AL$3:AL$500)))</f>
        <v/>
      </c>
      <c r="DM34" s="122">
        <f>IF(OR(DM$4="",$B34=""),0,SUMIF('DADOS BRUTOS'!$A$3:$A$500,$B34,'DADOS BRUTOS'!AM$3:AM$500)+IF($C34="",0,SUMIF('DADOS BRUTOS'!$A$3:$A$500,$C34,'DADOS BRUTOS'!AM$3:AM$500)))</f>
        <v/>
      </c>
      <c r="DN34" s="122">
        <f>IF(OR(DN$4="",$B34=""),0,SUMIF('DADOS BRUTOS'!$A$3:$A$500,$B34,'DADOS BRUTOS'!AN$3:AN$500)+IF($C34="",0,SUMIF('DADOS BRUTOS'!$A$3:$A$500,$C34,'DADOS BRUTOS'!AN$3:AN$500)))</f>
        <v/>
      </c>
      <c r="DO34" s="122">
        <f>IF(OR(DO$4="",$B34=""),0,SUMIF('DADOS BRUTOS'!$A$3:$A$500,$B34,'DADOS BRUTOS'!AO$3:AO$500)+IF($C34="",0,SUMIF('DADOS BRUTOS'!$A$3:$A$500,$C34,'DADOS BRUTOS'!AO$3:AO$500)))</f>
        <v/>
      </c>
      <c r="DP34" s="122">
        <f>IF(OR(DP$4="",$B34=""),0,SUMIF('DADOS BRUTOS'!$A$3:$A$500,$B34,'DADOS BRUTOS'!AP$3:AP$500)+IF($C34="",0,SUMIF('DADOS BRUTOS'!$A$3:$A$500,$C34,'DADOS BRUTOS'!AP$3:AP$500)))</f>
        <v/>
      </c>
      <c r="DQ34" s="122">
        <f>IF(OR(DQ$4="",$B34=""),0,SUMIF('DADOS BRUTOS'!$A$3:$A$500,$B34,'DADOS BRUTOS'!AQ$3:AQ$500)+IF($C34="",0,SUMIF('DADOS BRUTOS'!$A$3:$A$500,$C34,'DADOS BRUTOS'!AQ$3:AQ$500)))</f>
        <v/>
      </c>
      <c r="DR34" s="122">
        <f>IF(OR(DR$4="",$B34=""),0,SUMIF('DADOS BRUTOS'!$A$3:$A$500,$B34,'DADOS BRUTOS'!AR$3:AR$500)+IF($C34="",0,SUMIF('DADOS BRUTOS'!$A$3:$A$500,$C34,'DADOS BRUTOS'!AR$3:AR$500)))</f>
        <v/>
      </c>
      <c r="DS34" s="122">
        <f>IF(OR(DS$4="",$B34=""),0,SUMIF('DADOS BRUTOS'!$A$3:$A$500,$B34,'DADOS BRUTOS'!AS$3:AS$500)+IF($C34="",0,SUMIF('DADOS BRUTOS'!$A$3:$A$500,$C34,'DADOS BRUTOS'!AS$3:AS$500)))</f>
        <v/>
      </c>
      <c r="DT34" s="122">
        <f>IF(OR(DT$4="",$B34=""),0,SUMIF('DADOS BRUTOS'!$A$3:$A$500,$B34,'DADOS BRUTOS'!AT$3:AT$500)+IF($C34="",0,SUMIF('DADOS BRUTOS'!$A$3:$A$500,$C34,'DADOS BRUTOS'!AT$3:AT$500)))</f>
        <v/>
      </c>
      <c r="DU34" s="122">
        <f>IF(OR(DU$4="",$B34=""),0,SUMIF('DADOS BRUTOS'!$A$3:$A$500,$B34,'DADOS BRUTOS'!AU$3:AU$500)+IF($C34="",0,SUMIF('DADOS BRUTOS'!$A$3:$A$500,$C34,'DADOS BRUTOS'!AU$3:AU$500)))</f>
        <v/>
      </c>
      <c r="DV34" s="122">
        <f>IF(OR(DV$4="",$B34=""),0,SUMIF('DADOS BRUTOS'!$A$3:$A$500,$B34,'DADOS BRUTOS'!AV$3:AV$500)+IF($C34="",0,SUMIF('DADOS BRUTOS'!$A$3:$A$500,$C34,'DADOS BRUTOS'!AV$3:AV$500)))</f>
        <v/>
      </c>
      <c r="DW34" s="122">
        <f>IF(OR(DW$4="",$B34=""),0,SUMIF('DADOS BRUTOS'!$A$3:$A$500,$B34,'DADOS BRUTOS'!AW$3:AW$500)+IF($C34="",0,SUMIF('DADOS BRUTOS'!$A$3:$A$500,$C34,'DADOS BRUTOS'!AW$3:AW$500)))</f>
        <v/>
      </c>
      <c r="DX34" s="122">
        <f>IF(OR(DX$4="",$B34=""),0,SUMIF('DADOS BRUTOS'!$A$3:$A$500,$B34,'DADOS BRUTOS'!AX$3:AX$500)+IF($C34="",0,SUMIF('DADOS BRUTOS'!$A$3:$A$500,$C34,'DADOS BRUTOS'!AX$3:AX$500)))</f>
        <v/>
      </c>
      <c r="DY34" s="122">
        <f>IF(OR(DY$4="",$B34=""),0,SUMIF('DADOS BRUTOS'!$A$3:$A$500,$B34,'DADOS BRUTOS'!AY$3:AY$500)+IF($C34="",0,SUMIF('DADOS BRUTOS'!$A$3:$A$500,$C34,'DADOS BRUTOS'!AY$3:AY$500)))</f>
        <v/>
      </c>
      <c r="DZ34" s="122">
        <f>IF(OR(DZ$4="",$B34=""),0,SUMIF('DADOS BRUTOS'!$A$3:$A$500,$B34,'DADOS BRUTOS'!AZ$3:AZ$500)+IF($C34="",0,SUMIF('DADOS BRUTOS'!$A$3:$A$500,$C34,'DADOS BRUTOS'!AZ$3:AZ$500)))</f>
        <v/>
      </c>
      <c r="EA34" s="122">
        <f>IF(OR(EA$4="",$B34=""),0,SUMIF('DADOS BRUTOS'!$A$3:$A$500,$B34,'DADOS BRUTOS'!BA$3:BA$500)+IF($C34="",0,SUMIF('DADOS BRUTOS'!$A$3:$A$500,$C34,'DADOS BRUTOS'!BA$3:BA$500)))</f>
        <v/>
      </c>
      <c r="EB34" s="122">
        <f>IF(OR(EB$4="",$B34=""),0,SUMIF('DADOS BRUTOS'!$A$3:$A$500,$B34,'DADOS BRUTOS'!BB$3:BB$500)+IF($C34="",0,SUMIF('DADOS BRUTOS'!$A$3:$A$500,$C34,'DADOS BRUTOS'!BB$3:BB$500)))</f>
        <v/>
      </c>
      <c r="EC34" s="122">
        <f>IF(OR(EC$4="",$B34=""),0,SUMIF('DADOS BRUTOS'!$A$3:$A$500,$B34,'DADOS BRUTOS'!BC$3:BC$500)+IF($C34="",0,SUMIF('DADOS BRUTOS'!$A$3:$A$500,$C34,'DADOS BRUTOS'!BC$3:BC$500)))</f>
        <v/>
      </c>
      <c r="ED34" s="122">
        <f>IF(OR(ED$4="",$B34=""),0,SUMIF('DADOS BRUTOS'!$A$3:$A$500,$B34,'DADOS BRUTOS'!BD$3:BD$500)+IF($C34="",0,SUMIF('DADOS BRUTOS'!$A$3:$A$500,$C34,'DADOS BRUTOS'!BD$3:BD$500)))</f>
        <v/>
      </c>
      <c r="EE34" s="122">
        <f>IF(OR(EE$4="",$B34=""),0,SUMIF('DADOS BRUTOS'!$A$3:$A$500,$B34,'DADOS BRUTOS'!BE$3:BE$500)+IF($C34="",0,SUMIF('DADOS BRUTOS'!$A$3:$A$500,$C34,'DADOS BRUTOS'!BE$3:BE$500)))</f>
        <v/>
      </c>
      <c r="EF34" s="122">
        <f>IF(OR(EF$4="",$B34=""),0,SUMIF('DADOS BRUTOS'!$A$3:$A$500,$B34,'DADOS BRUTOS'!BF$3:BF$500)+IF($C34="",0,SUMIF('DADOS BRUTOS'!$A$3:$A$500,$C34,'DADOS BRUTOS'!BF$3:BF$500)))</f>
        <v/>
      </c>
      <c r="EG34" s="122">
        <f>IF(OR(EG$4="",$B34=""),0,SUMIF('DADOS BRUTOS'!$A$3:$A$500,$B34,'DADOS BRUTOS'!BG$3:BG$500)+IF($C34="",0,SUMIF('DADOS BRUTOS'!$A$3:$A$500,$C34,'DADOS BRUTOS'!BG$3:BG$500)))</f>
        <v/>
      </c>
      <c r="EH34" s="122">
        <f>IF(OR(EH$4="",$B34=""),0,SUMIF('DADOS BRUTOS'!$A$3:$A$500,$B34,'DADOS BRUTOS'!BH$3:BH$500)+IF($C34="",0,SUMIF('DADOS BRUTOS'!$A$3:$A$500,$C34,'DADOS BRUTOS'!BH$3:BH$500)))</f>
        <v/>
      </c>
      <c r="EI34" s="122">
        <f>IF(OR(EI$4="",$B34=""),0,SUMIF('DADOS BRUTOS'!$A$3:$A$500,$B34,'DADOS BRUTOS'!BI$3:BI$500)+IF($C34="",0,SUMIF('DADOS BRUTOS'!$A$3:$A$500,$C34,'DADOS BRUTOS'!BI$3:BI$500)))</f>
        <v/>
      </c>
      <c r="EJ34" s="122">
        <f>IF(OR(EJ$4="",$B34=""),0,SUMIF('DADOS BRUTOS'!$A$3:$A$500,$B34,'DADOS BRUTOS'!BJ$3:BJ$500)+IF($C34="",0,SUMIF('DADOS BRUTOS'!$A$3:$A$500,$C34,'DADOS BRUTOS'!BJ$3:BJ$500)))</f>
        <v/>
      </c>
      <c r="EK34" s="122">
        <f>IF(OR(EK$4="",$B34=""),0,SUMIF('DADOS BRUTOS'!$A$3:$A$500,$B34,'DADOS BRUTOS'!BK$3:BK$500)+IF($C34="",0,SUMIF('DADOS BRUTOS'!$A$3:$A$500,$C34,'DADOS BRUTOS'!BK$3:BK$500)))</f>
        <v/>
      </c>
      <c r="EL34" s="122">
        <f>IF(OR(EL$4="",$B34=""),0,SUMIF('DADOS BRUTOS'!$A$3:$A$500,$B34,'DADOS BRUTOS'!BL$3:BL$500)+IF($C34="",0,SUMIF('DADOS BRUTOS'!$A$3:$A$500,$C34,'DADOS BRUTOS'!BL$3:BL$500)))</f>
        <v/>
      </c>
      <c r="EM34" s="122">
        <f>IF(OR(EM$4="",$B34=""),0,SUMIF('DADOS BRUTOS'!$A$3:$A$500,$B34,'DADOS BRUTOS'!BM$3:BM$500)+IF($C34="",0,SUMIF('DADOS BRUTOS'!$A$3:$A$500,$C34,'DADOS BRUTOS'!BM$3:BM$500)))</f>
        <v/>
      </c>
      <c r="EN34" s="122">
        <f>IF(OR(EN$4="",$B34=""),0,SUMIF('DADOS BRUTOS'!$A$3:$A$500,$B34,'DADOS BRUTOS'!BN$3:BN$500)+IF($C34="",0,SUMIF('DADOS BRUTOS'!$A$3:$A$500,$C34,'DADOS BRUTOS'!BN$3:BN$500)))</f>
        <v/>
      </c>
      <c r="EO34" s="122">
        <f>IF(OR(EO$4="",$B34=""),0,SUMIF('DADOS BRUTOS'!$A$3:$A$500,$B34,'DADOS BRUTOS'!BO$3:BO$500)+IF($C34="",0,SUMIF('DADOS BRUTOS'!$A$3:$A$500,$C34,'DADOS BRUTOS'!BO$3:BO$500)))</f>
        <v/>
      </c>
      <c r="EP34" s="122">
        <f>IF(OR(EP$4="",$B34=""),0,SUMIF('DADOS BRUTOS'!$A$3:$A$500,$B34,'DADOS BRUTOS'!BP$3:BP$500)+IF($C34="",0,SUMIF('DADOS BRUTOS'!$A$3:$A$500,$C34,'DADOS BRUTOS'!BP$3:BP$500)))</f>
        <v/>
      </c>
      <c r="EQ34" s="122">
        <f>IF(OR(EQ$4="",$B34=""),0,SUMIF('DADOS BRUTOS'!$A$3:$A$500,$B34,'DADOS BRUTOS'!BQ$3:BQ$500)+IF($C34="",0,SUMIF('DADOS BRUTOS'!$A$3:$A$500,$C34,'DADOS BRUTOS'!BQ$3:BQ$500)))</f>
        <v/>
      </c>
      <c r="ER34" s="122">
        <f>IF(OR(ER$4="",$B34=""),0,SUMIF('DADOS BRUTOS'!$A$3:$A$500,$B34,'DADOS BRUTOS'!BR$3:BR$500)+IF($C34="",0,SUMIF('DADOS BRUTOS'!$A$3:$A$500,$C34,'DADOS BRUTOS'!BR$3:BR$500)))</f>
        <v/>
      </c>
      <c r="ES34" s="122">
        <f>IF(OR(ES$4="",$B34=""),0,SUMIF('DADOS BRUTOS'!$A$3:$A$500,$B34,'DADOS BRUTOS'!BS$3:BS$500)+IF($C34="",0,SUMIF('DADOS BRUTOS'!$A$3:$A$500,$C34,'DADOS BRUTOS'!BS$3:BS$500)))</f>
        <v/>
      </c>
      <c r="ET34" s="122">
        <f>IF(OR(ET$4="",$B34=""),0,SUMIF('DADOS BRUTOS'!$A$3:$A$500,$B34,'DADOS BRUTOS'!BT$3:BT$500)+IF($C34="",0,SUMIF('DADOS BRUTOS'!$A$3:$A$500,$C34,'DADOS BRUTOS'!BT$3:BT$500)))</f>
        <v/>
      </c>
      <c r="EU34" s="122">
        <f>IF(OR(EU$4="",$B34=""),0,SUMIF('DADOS BRUTOS'!$A$3:$A$500,$B34,'DADOS BRUTOS'!BU$3:BU$500)+IF($C34="",0,SUMIF('DADOS BRUTOS'!$A$3:$A$500,$C34,'DADOS BRUTOS'!BU$3:BU$500)))</f>
        <v/>
      </c>
      <c r="EV34" s="122">
        <f>IF(OR(EV$4="",$B34=""),0,SUMIF('DADOS BRUTOS'!$A$3:$A$500,$B34,'DADOS BRUTOS'!BV$3:BV$500)+IF($C34="",0,SUMIF('DADOS BRUTOS'!$A$3:$A$500,$C34,'DADOS BRUTOS'!BV$3:BV$500)))</f>
        <v/>
      </c>
      <c r="EW34" s="122">
        <f>IF(OR(EW$4="",$B34=""),0,SUMIF('DADOS BRUTOS'!$A$3:$A$500,$B34,'DADOS BRUTOS'!BW$3:BW$500)+IF($C34="",0,SUMIF('DADOS BRUTOS'!$A$3:$A$500,$C34,'DADOS BRUTOS'!BW$3:BW$500)))</f>
        <v/>
      </c>
      <c r="EX34" s="122">
        <f>IF(OR(EX$4="",$B34=""),0,SUMIF('DADOS BRUTOS'!$A$3:$A$500,$B34,'DADOS BRUTOS'!BX$3:BX$500)+IF($C34="",0,SUMIF('DADOS BRUTOS'!$A$3:$A$500,$C34,'DADOS BRUTOS'!BX$3:BX$500)))</f>
        <v/>
      </c>
      <c r="EY34" s="122">
        <f>IF(OR(EY$4="",$B34=""),0,SUMIF('DADOS BRUTOS'!$A$3:$A$500,$B34,'DADOS BRUTOS'!BY$3:BY$500)+IF($C34="",0,SUMIF('DADOS BRUTOS'!$A$3:$A$500,$C34,'DADOS BRUTOS'!BY$3:BY$500)))</f>
        <v/>
      </c>
      <c r="EZ34" s="122">
        <f>IF(OR(EZ$4="",$B34=""),0,SUMIF('DADOS BRUTOS'!$A$3:$A$500,$B34,'DADOS BRUTOS'!BZ$3:BZ$500)+IF($C34="",0,SUMIF('DADOS BRUTOS'!$A$3:$A$500,$C34,'DADOS BRUTOS'!BZ$3:BZ$500)))</f>
        <v/>
      </c>
      <c r="FA34" s="122">
        <f>IF(OR(FA$4="",$B34=""),0,SUMIF('DADOS BRUTOS'!$A$3:$A$500,$B34,'DADOS BRUTOS'!CA$3:CA$500)+IF($C34="",0,SUMIF('DADOS BRUTOS'!$A$3:$A$500,$C34,'DADOS BRUTOS'!CA$3:CA$500)))</f>
        <v/>
      </c>
      <c r="FB34" s="122">
        <f>IF(OR(FB$4="",$B34=""),0,SUMIF('DADOS BRUTOS'!$A$3:$A$500,$B34,'DADOS BRUTOS'!CB$3:CB$500)+IF($C34="",0,SUMIF('DADOS BRUTOS'!$A$3:$A$500,$C34,'DADOS BRUTOS'!CB$3:CB$500)))</f>
        <v/>
      </c>
      <c r="FC34" s="122">
        <f>IF(OR(FC$4="",$B34=""),0,SUMIF('DADOS BRUTOS'!$A$3:$A$500,$B34,'DADOS BRUTOS'!CC$3:CC$500)+IF($C34="",0,SUMIF('DADOS BRUTOS'!$A$3:$A$500,$C34,'DADOS BRUTOS'!CC$3:CC$500)))</f>
        <v/>
      </c>
      <c r="FD34" s="122">
        <f>IF(OR(FD$4="",$B34=""),0,SUMIF('DADOS BRUTOS'!$A$3:$A$500,$B34,'DADOS BRUTOS'!CD$3:CD$500)+IF($C34="",0,SUMIF('DADOS BRUTOS'!$A$3:$A$500,$C34,'DADOS BRUTOS'!CD$3:CD$500)))</f>
        <v/>
      </c>
      <c r="FE34" s="122">
        <f>IF(OR(FE$4="",$B34=""),0,SUMIF('DADOS BRUTOS'!$A$3:$A$500,$B34,'DADOS BRUTOS'!CE$3:CE$500)+IF($C34="",0,SUMIF('DADOS BRUTOS'!$A$3:$A$500,$C34,'DADOS BRUTOS'!CE$3:CE$500)))</f>
        <v/>
      </c>
      <c r="FF34" s="122">
        <f>IF(OR(FF$4="",$B34=""),0,SUMIF('DADOS BRUTOS'!$A$3:$A$500,$B34,'DADOS BRUTOS'!CF$3:CF$500)+IF($C34="",0,SUMIF('DADOS BRUTOS'!$A$3:$A$500,$C34,'DADOS BRUTOS'!CF$3:CF$500)))</f>
        <v/>
      </c>
      <c r="FG34" s="122">
        <f>IF(OR(FG$4="",$B34=""),0,SUMIF('DADOS BRUTOS'!$A$3:$A$500,$B34,'DADOS BRUTOS'!CG$3:CG$500)+IF($C34="",0,SUMIF('DADOS BRUTOS'!$A$3:$A$500,$C34,'DADOS BRUTOS'!CG$3:CG$500)))</f>
        <v/>
      </c>
      <c r="FH34" s="122">
        <f>IF(OR(FH$4="",$B34=""),0,SUMIF('DADOS BRUTOS'!$A$3:$A$500,$B34,'DADOS BRUTOS'!CH$3:CH$500)+IF($C34="",0,SUMIF('DADOS BRUTOS'!$A$3:$A$500,$C34,'DADOS BRUTOS'!CH$3:CH$500)))</f>
        <v/>
      </c>
      <c r="FI34" s="122">
        <f>IF(OR(FI$4="",$B34=""),0,SUMIF('DADOS BRUTOS'!$A$3:$A$500,$B34,'DADOS BRUTOS'!CI$3:CI$500)+IF($C34="",0,SUMIF('DADOS BRUTOS'!$A$3:$A$500,$C34,'DADOS BRUTOS'!CI$3:CI$500)))</f>
        <v/>
      </c>
      <c r="FJ34" s="122">
        <f>IF(OR(FJ$4="",$B34=""),0,SUMIF('DADOS BRUTOS'!$A$3:$A$500,$B34,'DADOS BRUTOS'!CJ$3:CJ$500)+IF($C34="",0,SUMIF('DADOS BRUTOS'!$A$3:$A$500,$C34,'DADOS BRUTOS'!CJ$3:CJ$500)))</f>
        <v/>
      </c>
      <c r="FK34" s="122">
        <f>IF(OR(FK$4="",$B34=""),0,SUMIF('DADOS BRUTOS'!$A$3:$A$500,$B34,'DADOS BRUTOS'!CK$3:CK$500)+IF($C34="",0,SUMIF('DADOS BRUTOS'!$A$3:$A$500,$C34,'DADOS BRUTOS'!CK$3:CK$500)))</f>
        <v/>
      </c>
      <c r="FL34" s="122">
        <f>IF(OR(FL$4="",$B34=""),0,SUMIF('DADOS BRUTOS'!$A$3:$A$500,$B34,'DADOS BRUTOS'!CL$3:CL$500)+IF($C34="",0,SUMIF('DADOS BRUTOS'!$A$3:$A$500,$C34,'DADOS BRUTOS'!CL$3:CL$500)))</f>
        <v/>
      </c>
      <c r="FM34" s="122">
        <f>IF(OR(FM$4="",$B34=""),0,SUMIF('DADOS BRUTOS'!$A$3:$A$500,$B34,'DADOS BRUTOS'!CM$3:CM$500)+IF($C34="",0,SUMIF('DADOS BRUTOS'!$A$3:$A$500,$C34,'DADOS BRUTOS'!CM$3:CM$500)))</f>
        <v/>
      </c>
      <c r="FN34" s="122">
        <f>IF(OR(FN$4="",$B34=""),0,SUMIF('DADOS BRUTOS'!$A$3:$A$500,$B34,'DADOS BRUTOS'!CN$3:CN$500)+IF($C34="",0,SUMIF('DADOS BRUTOS'!$A$3:$A$500,$C34,'DADOS BRUTOS'!CN$3:CN$500)))</f>
        <v/>
      </c>
      <c r="FO34" s="122">
        <f>IF(OR(FO$4="",$B34=""),0,SUMIF('DADOS BRUTOS'!$A$3:$A$500,$B34,'DADOS BRUTOS'!CO$3:CO$500)+IF($C34="",0,SUMIF('DADOS BRUTOS'!$A$3:$A$500,$C34,'DADOS BRUTOS'!CO$3:CO$500)))</f>
        <v/>
      </c>
      <c r="FP34" s="122">
        <f>IF(OR(FP$4="",$B34=""),0,SUMIF('DADOS BRUTOS'!$A$3:$A$500,$B34,'DADOS BRUTOS'!CP$3:CP$500)+IF($C34="",0,SUMIF('DADOS BRUTOS'!$A$3:$A$500,$C34,'DADOS BRUTOS'!CP$3:CP$500)))</f>
        <v/>
      </c>
      <c r="FQ34" s="122">
        <f>IF(OR(FQ$4="",$B34=""),0,SUMIF('DADOS BRUTOS'!$A$3:$A$500,$B34,'DADOS BRUTOS'!CQ$3:CQ$500)+IF($C34="",0,SUMIF('DADOS BRUTOS'!$A$3:$A$500,$C34,'DADOS BRUTOS'!CQ$3:CQ$500)))</f>
        <v/>
      </c>
      <c r="FR34" s="122">
        <f>IF(OR(FR$4="",$B34=""),0,SUMIF('DADOS BRUTOS'!$A$3:$A$500,$B34,'DADOS BRUTOS'!CR$3:CR$500)+IF($C34="",0,SUMIF('DADOS BRUTOS'!$A$3:$A$500,$C34,'DADOS BRUTOS'!CR$3:CR$500)))</f>
        <v/>
      </c>
      <c r="FS34" s="122">
        <f>IF(OR(FS$4="",$B34=""),0,SUMIF('DADOS BRUTOS'!$A$3:$A$500,$B34,'DADOS BRUTOS'!CS$3:CS$500)+IF($C34="",0,SUMIF('DADOS BRUTOS'!$A$3:$A$500,$C34,'DADOS BRUTOS'!CS$3:CS$500)))</f>
        <v/>
      </c>
      <c r="FT34" s="122">
        <f>IF(OR(FT$4="",$B34=""),0,SUMIF('DADOS BRUTOS'!$A$3:$A$500,$B34,'DADOS BRUTOS'!CT$3:CT$500)+IF($C34="",0,SUMIF('DADOS BRUTOS'!$A$3:$A$500,$C34,'DADOS BRUTOS'!CT$3:CT$500)))</f>
        <v/>
      </c>
      <c r="FU34" s="122">
        <f>IF(OR(FU$4="",$B34=""),0,SUMIF('DADOS BRUTOS'!$A$3:$A$500,$B34,'DADOS BRUTOS'!CU$3:CU$500)+IF($C34="",0,SUMIF('DADOS BRUTOS'!$A$3:$A$500,$C34,'DADOS BRUTOS'!CU$3:CU$500)))</f>
        <v/>
      </c>
      <c r="FV34" s="122">
        <f>IF(OR(FV$4="",$B34=""),0,SUMIF('DADOS BRUTOS'!$A$3:$A$500,$B34,'DADOS BRUTOS'!CV$3:CV$500)+IF($C34="",0,SUMIF('DADOS BRUTOS'!$A$3:$A$500,$C34,'DADOS BRUTOS'!CV$3:CV$500)))</f>
        <v/>
      </c>
      <c r="FW34" s="122">
        <f>IF(OR(FW$4="",$B34=""),0,SUMIF('DADOS BRUTOS'!$A$3:$A$500,$B34,'DADOS BRUTOS'!CW$3:CW$500)+IF($C34="",0,SUMIF('DADOS BRUTOS'!$A$3:$A$500,$C34,'DADOS BRUTOS'!CW$3:CW$500)))</f>
        <v/>
      </c>
      <c r="FX34" s="122">
        <f>IF(OR(FX$4="",$B34=""),0,SUMIF('DADOS BRUTOS'!$A$3:$A$500,$B34,'DADOS BRUTOS'!CX$3:CX$500)+IF($C34="",0,SUMIF('DADOS BRUTOS'!$A$3:$A$500,$C34,'DADOS BRUTOS'!CX$3:CX$500)))</f>
        <v/>
      </c>
      <c r="FY34" s="122">
        <f>IF(OR(FY$4="",$B34=""),0,SUMIF('DADOS BRUTOS'!$A$3:$A$500,$B34,'DADOS BRUTOS'!CY$3:CY$500)+IF($C34="",0,SUMIF('DADOS BRUTOS'!$A$3:$A$500,$C34,'DADOS BRUTOS'!CY$3:CY$500)))</f>
        <v/>
      </c>
      <c r="FZ34" s="122">
        <f>IF(OR(FZ$4="",$B34=""),0,SUMIF('DADOS BRUTOS'!$A$3:$A$500,$B34,'DADOS BRUTOS'!CZ$3:CZ$500)+IF($C34="",0,SUMIF('DADOS BRUTOS'!$A$3:$A$500,$C34,'DADOS BRUTOS'!CZ$3:CZ$500)))</f>
        <v/>
      </c>
      <c r="GA34" s="122">
        <f>IF(OR(GA$4="",$B34=""),0,SUMIF('DADOS BRUTOS'!$A$3:$A$500,$B34,'DADOS BRUTOS'!DA$3:DA$500)+IF($C34="",0,SUMIF('DADOS BRUTOS'!$A$3:$A$500,$C34,'DADOS BRUTOS'!DA$3:DA$500)))</f>
        <v/>
      </c>
      <c r="GB34" s="122">
        <f>IF(OR(GB$4="",$B34=""),0,SUMIF('DADOS BRUTOS'!$A$3:$A$500,$B34,'DADOS BRUTOS'!DB$3:DB$500)+IF($C34="",0,SUMIF('DADOS BRUTOS'!$A$3:$A$500,$C34,'DADOS BRUTOS'!DB$3:DB$500)))</f>
        <v/>
      </c>
      <c r="GC34" s="122">
        <f>IF(OR(GC$4="",$B34=""),0,SUMIF('DADOS BRUTOS'!$A$3:$A$500,$B34,'DADOS BRUTOS'!DC$3:DC$500)+IF($C34="",0,SUMIF('DADOS BRUTOS'!$A$3:$A$500,$C34,'DADOS BRUTOS'!DC$3:DC$500)))</f>
        <v/>
      </c>
      <c r="GD34" s="122">
        <f>IF(OR(GD$4="",$B34=""),0,SUMIF('DADOS BRUTOS'!$A$3:$A$500,$B34,'DADOS BRUTOS'!DD$3:DD$500)+IF($C34="",0,SUMIF('DADOS BRUTOS'!$A$3:$A$500,$C34,'DADOS BRUTOS'!DD$3:DD$500)))</f>
        <v/>
      </c>
      <c r="GE34" s="122">
        <f>IF(OR(GE$4="",$B34=""),0,SUMIF('DADOS BRUTOS'!$A$3:$A$500,$B34,'DADOS BRUTOS'!DE$3:DE$500)+IF($C34="",0,SUMIF('DADOS BRUTOS'!$A$3:$A$500,$C34,'DADOS BRUTOS'!DE$3:DE$500)))</f>
        <v/>
      </c>
      <c r="GF34" s="122">
        <f>IF(OR(GF$4="",$B34=""),0,SUMIF('DADOS BRUTOS'!$A$3:$A$500,$B34,'DADOS BRUTOS'!DF$3:DF$500)+IF($C34="",0,SUMIF('DADOS BRUTOS'!$A$3:$A$500,$C34,'DADOS BRUTOS'!DF$3:DF$500)))</f>
        <v/>
      </c>
      <c r="GG34" s="122">
        <f>IF(OR(GG$4="",$B34=""),0,SUMIF('DADOS BRUTOS'!$A$3:$A$500,$B34,'DADOS BRUTOS'!DG$3:DG$500)+IF($C34="",0,SUMIF('DADOS BRUTOS'!$A$3:$A$500,$C34,'DADOS BRUTOS'!DG$3:DG$500)))</f>
        <v/>
      </c>
      <c r="GH34" s="122">
        <f>IF(OR(GH$4="",$B34=""),0,SUMIF('DADOS BRUTOS'!$A$3:$A$500,$B34,'DADOS BRUTOS'!DH$3:DH$500)+IF($C34="",0,SUMIF('DADOS BRUTOS'!$A$3:$A$500,$C34,'DADOS BRUTOS'!DH$3:DH$500)))</f>
        <v/>
      </c>
      <c r="GI34" s="122">
        <f>IF(OR(GI$4="",$B34=""),0,SUMIF('DADOS BRUTOS'!$A$3:$A$500,$B34,'DADOS BRUTOS'!DI$3:DI$500)+IF($C34="",0,SUMIF('DADOS BRUTOS'!$A$3:$A$500,$C34,'DADOS BRUTOS'!DI$3:DI$500)))</f>
        <v/>
      </c>
      <c r="GJ34" s="122">
        <f>IF(OR(GJ$4="",$B34=""),0,SUMIF('DADOS BRUTOS'!$A$3:$A$500,$B34,'DADOS BRUTOS'!DJ$3:DJ$500)+IF($C34="",0,SUMIF('DADOS BRUTOS'!$A$3:$A$500,$C34,'DADOS BRUTOS'!DJ$3:DJ$500)))</f>
        <v/>
      </c>
      <c r="GK34" s="122">
        <f>IF(OR(GK$4="",$B34=""),0,SUMIF('DADOS BRUTOS'!$A$3:$A$500,$B34,'DADOS BRUTOS'!DK$3:DK$500)+IF($C34="",0,SUMIF('DADOS BRUTOS'!$A$3:$A$500,$C34,'DADOS BRUTOS'!DK$3:DK$500)))</f>
        <v/>
      </c>
      <c r="GL34" s="122">
        <f>IF(OR(GL$4="",$B34=""),0,SUMIF('DADOS BRUTOS'!$A$3:$A$500,$B34,'DADOS BRUTOS'!DL$3:DL$500)+IF($C34="",0,SUMIF('DADOS BRUTOS'!$A$3:$A$500,$C34,'DADOS BRUTOS'!DL$3:DL$500)))</f>
        <v/>
      </c>
      <c r="GM34" s="122">
        <f>IF(OR(GM$4="",$B34=""),0,SUMIF('DADOS BRUTOS'!$A$3:$A$500,$B34,'DADOS BRUTOS'!DM$3:DM$500)+IF($C34="",0,SUMIF('DADOS BRUTOS'!$A$3:$A$500,$C34,'DADOS BRUTOS'!DM$3:DM$500)))</f>
        <v/>
      </c>
      <c r="GN34" s="122">
        <f>IF(OR(GN$4="",$B34=""),0,SUMIF('DADOS BRUTOS'!$A$3:$A$500,$B34,'DADOS BRUTOS'!DN$3:DN$500)+IF($C34="",0,SUMIF('DADOS BRUTOS'!$A$3:$A$500,$C34,'DADOS BRUTOS'!DN$3:DN$500)))</f>
        <v/>
      </c>
      <c r="GO34" s="122">
        <f>IF(OR(GO$4="",$B34=""),0,SUMIF('DADOS BRUTOS'!$A$3:$A$500,$B34,'DADOS BRUTOS'!DO$3:DO$500)+IF($C34="",0,SUMIF('DADOS BRUTOS'!$A$3:$A$500,$C34,'DADOS BRUTOS'!DO$3:DO$500)))</f>
        <v/>
      </c>
      <c r="GP34" s="122">
        <f>IF(OR(GP$4="",$B34=""),0,SUMIF('DADOS BRUTOS'!$A$3:$A$500,$B34,'DADOS BRUTOS'!DP$3:DP$500)+IF($C34="",0,SUMIF('DADOS BRUTOS'!$A$3:$A$500,$C34,'DADOS BRUTOS'!DP$3:DP$500)))</f>
        <v/>
      </c>
      <c r="GQ34" s="122">
        <f>IF(OR(GQ$4="",$B34=""),0,SUMIF('DADOS BRUTOS'!$A$3:$A$500,$B34,'DADOS BRUTOS'!DQ$3:DQ$500)+IF($C34="",0,SUMIF('DADOS BRUTOS'!$A$3:$A$500,$C34,'DADOS BRUTOS'!DQ$3:DQ$500)))</f>
        <v/>
      </c>
      <c r="GR34" s="122">
        <f>IF(OR(GR$4="",$B34=""),0,SUMIF('DADOS BRUTOS'!$A$3:$A$500,$B34,'DADOS BRUTOS'!DR$3:DR$500)+IF($C34="",0,SUMIF('DADOS BRUTOS'!$A$3:$A$500,$C34,'DADOS BRUTOS'!DR$3:DR$500)))</f>
        <v/>
      </c>
      <c r="GS34" s="122">
        <f>IF(OR(GS$4="",$B34=""),0,SUMIF('DADOS BRUTOS'!$A$3:$A$500,$B34,'DADOS BRUTOS'!DS$3:DS$500)+IF($C34="",0,SUMIF('DADOS BRUTOS'!$A$3:$A$500,$C34,'DADOS BRUTOS'!DS$3:DS$500)))</f>
        <v/>
      </c>
      <c r="GT34" s="122">
        <f>IF(OR(GT$4="",$B34=""),0,SUMIF('DADOS BRUTOS'!$A$3:$A$500,$B34,'DADOS BRUTOS'!DT$3:DT$500)+IF($C34="",0,SUMIF('DADOS BRUTOS'!$A$3:$A$500,$C34,'DADOS BRUTOS'!DT$3:DT$500)))</f>
        <v/>
      </c>
      <c r="GU34" s="122">
        <f>IF(OR(GU$4="",$B34=""),0,SUMIF('DADOS BRUTOS'!$A$3:$A$500,$B34,'DADOS BRUTOS'!DU$3:DU$500)+IF($C34="",0,SUMIF('DADOS BRUTOS'!$A$3:$A$500,$C34,'DADOS BRUTOS'!DU$3:DU$500)))</f>
        <v/>
      </c>
      <c r="GV34" s="122">
        <f>IF(OR(GV$4="",$B34=""),0,SUMIF('DADOS BRUTOS'!$A$3:$A$500,$B34,'DADOS BRUTOS'!DV$3:DV$500)+IF($C34="",0,SUMIF('DADOS BRUTOS'!$A$3:$A$500,$C34,'DADOS BRUTOS'!DV$3:DV$500)))</f>
        <v/>
      </c>
      <c r="GW34" s="122">
        <f>IF(OR(GW$4="",$B34=""),0,SUMIF('DADOS BRUTOS'!$A$3:$A$500,$B34,'DADOS BRUTOS'!DW$3:DW$500)+IF($C34="",0,SUMIF('DADOS BRUTOS'!$A$3:$A$500,$C34,'DADOS BRUTOS'!DW$3:DW$500)))</f>
        <v/>
      </c>
      <c r="GX34" s="122">
        <f>IF(OR(GX$4="",$B34=""),0,SUMIF('DADOS BRUTOS'!$A$3:$A$500,$B34,'DADOS BRUTOS'!DX$3:DX$500)+IF($C34="",0,SUMIF('DADOS BRUTOS'!$A$3:$A$500,$C34,'DADOS BRUTOS'!DX$3:DX$500)))</f>
        <v/>
      </c>
      <c r="GY34" s="122">
        <f>IF(OR(GY$4="",$B34=""),0,SUMIF('DADOS BRUTOS'!$A$3:$A$500,$B34,'DADOS BRUTOS'!DY$3:DY$500)+IF($C34="",0,SUMIF('DADOS BRUTOS'!$A$3:$A$500,$C34,'DADOS BRUTOS'!DY$3:DY$500)))</f>
        <v/>
      </c>
      <c r="GZ34" s="122">
        <f>IF(OR(GZ$4="",$B34=""),0,SUMIF('DADOS BRUTOS'!$A$3:$A$500,$B34,'DADOS BRUTOS'!DZ$3:DZ$500)+IF($C34="",0,SUMIF('DADOS BRUTOS'!$A$3:$A$500,$C34,'DADOS BRUTOS'!DZ$3:DZ$500)))</f>
        <v/>
      </c>
      <c r="HA34" s="122">
        <f>IF(OR(HA$4="",$B34=""),0,SUMIF('DADOS BRUTOS'!$A$3:$A$500,$B34,'DADOS BRUTOS'!EA$3:EA$500)+IF($C34="",0,SUMIF('DADOS BRUTOS'!$A$3:$A$500,$C34,'DADOS BRUTOS'!EA$3:EA$500)))</f>
        <v/>
      </c>
      <c r="HB34" s="122">
        <f>IF(OR(HB$4="",$B34=""),0,SUMIF('DADOS BRUTOS'!$A$3:$A$500,$B34,'DADOS BRUTOS'!EB$3:EB$500)+IF($C34="",0,SUMIF('DADOS BRUTOS'!$A$3:$A$500,$C34,'DADOS BRUTOS'!EB$3:EB$500)))</f>
        <v/>
      </c>
      <c r="HC34" s="122">
        <f>IF(OR(HC$4="",$B34=""),0,SUMIF('DADOS BRUTOS'!$A$3:$A$500,$B34,'DADOS BRUTOS'!EC$3:EC$500)+IF($C34="",0,SUMIF('DADOS BRUTOS'!$A$3:$A$500,$C34,'DADOS BRUTOS'!EC$3:EC$500)))</f>
        <v/>
      </c>
      <c r="HD34" s="122">
        <f>IF(OR(HD$4="",$B34=""),0,SUMIF('DADOS BRUTOS'!$A$3:$A$500,$B34,'DADOS BRUTOS'!ED$3:ED$500)+IF($C34="",0,SUMIF('DADOS BRUTOS'!$A$3:$A$500,$C34,'DADOS BRUTOS'!ED$3:ED$500)))</f>
        <v/>
      </c>
      <c r="HE34" s="122">
        <f>IF(OR(HE$4="",$B34=""),0,SUMIF('DADOS BRUTOS'!$A$3:$A$500,$B34,'DADOS BRUTOS'!EE$3:EE$500)+IF($C34="",0,SUMIF('DADOS BRUTOS'!$A$3:$A$500,$C34,'DADOS BRUTOS'!EE$3:EE$500)))</f>
        <v/>
      </c>
      <c r="HF34" s="122">
        <f>IF(OR(HF$4="",$B34=""),0,SUMIF('DADOS BRUTOS'!$A$3:$A$500,$B34,'DADOS BRUTOS'!EF$3:EF$500)+IF($C34="",0,SUMIF('DADOS BRUTOS'!$A$3:$A$500,$C34,'DADOS BRUTOS'!EF$3:EF$500)))</f>
        <v/>
      </c>
      <c r="HG34" s="122">
        <f>IF(OR(HG$4="",$B34=""),0,SUMIF('DADOS BRUTOS'!$A$3:$A$500,$B34,'DADOS BRUTOS'!EG$3:EG$500)+IF($C34="",0,SUMIF('DADOS BRUTOS'!$A$3:$A$500,$C34,'DADOS BRUTOS'!EG$3:EG$500)))</f>
        <v/>
      </c>
      <c r="HH34" s="122">
        <f>IF(OR(HH$4="",$B34=""),0,SUMIF('DADOS BRUTOS'!$A$3:$A$500,$B34,'DADOS BRUTOS'!EH$3:EH$500)+IF($C34="",0,SUMIF('DADOS BRUTOS'!$A$3:$A$500,$C34,'DADOS BRUTOS'!EH$3:EH$500)))</f>
        <v/>
      </c>
      <c r="HI34" s="122">
        <f>IF(OR(HI$4="",$B34=""),0,SUMIF('DADOS BRUTOS'!$A$3:$A$500,$B34,'DADOS BRUTOS'!EI$3:EI$500)+IF($C34="",0,SUMIF('DADOS BRUTOS'!$A$3:$A$500,$C34,'DADOS BRUTOS'!EI$3:EI$500)))</f>
        <v/>
      </c>
      <c r="HJ34" s="122">
        <f>IF(OR(HJ$4="",$B34=""),0,SUMIF('DADOS BRUTOS'!$A$3:$A$500,$B34,'DADOS BRUTOS'!EJ$3:EJ$500)+IF($C34="",0,SUMIF('DADOS BRUTOS'!$A$3:$A$500,$C34,'DADOS BRUTOS'!EJ$3:EJ$500)))</f>
        <v/>
      </c>
      <c r="HK34" s="122">
        <f>IF(OR(HK$4="",$B34=""),0,SUMIF('DADOS BRUTOS'!$A$3:$A$500,$B34,'DADOS BRUTOS'!EK$3:EK$500)+IF($C34="",0,SUMIF('DADOS BRUTOS'!$A$3:$A$500,$C34,'DADOS BRUTOS'!EK$3:EK$500)))</f>
        <v/>
      </c>
      <c r="HL34" s="122">
        <f>IF(OR(HL$4="",$B34=""),0,SUMIF('DADOS BRUTOS'!$A$3:$A$500,$B34,'DADOS BRUTOS'!EL$3:EL$500)+IF($C34="",0,SUMIF('DADOS BRUTOS'!$A$3:$A$500,$C34,'DADOS BRUTOS'!EL$3:EL$500)))</f>
        <v/>
      </c>
      <c r="HM34" s="122">
        <f>IF(OR(HM$4="",$B34=""),0,SUMIF('DADOS BRUTOS'!$A$3:$A$500,$B34,'DADOS BRUTOS'!EM$3:EM$500)+IF($C34="",0,SUMIF('DADOS BRUTOS'!$A$3:$A$500,$C34,'DADOS BRUTOS'!EM$3:EM$500)))</f>
        <v/>
      </c>
      <c r="HN34" s="122">
        <f>IF(OR(HN$4="",$B34=""),0,SUMIF('DADOS BRUTOS'!$A$3:$A$500,$B34,'DADOS BRUTOS'!EN$3:EN$500)+IF($C34="",0,SUMIF('DADOS BRUTOS'!$A$3:$A$500,$C34,'DADOS BRUTOS'!EN$3:EN$500)))</f>
        <v/>
      </c>
      <c r="HO34" s="122">
        <f>IF(OR(HO$4="",$B34=""),0,SUMIF('DADOS BRUTOS'!$A$3:$A$500,$B34,'DADOS BRUTOS'!EO$3:EO$500)+IF($C34="",0,SUMIF('DADOS BRUTOS'!$A$3:$A$500,$C34,'DADOS BRUTOS'!EO$3:EO$500)))</f>
        <v/>
      </c>
      <c r="HP34" s="122">
        <f>IF(OR(HP$4="",$B34=""),0,SUMIF('DADOS BRUTOS'!$A$3:$A$500,$B34,'DADOS BRUTOS'!EP$3:EP$500)+IF($C34="",0,SUMIF('DADOS BRUTOS'!$A$3:$A$500,$C34,'DADOS BRUTOS'!EP$3:EP$500)))</f>
        <v/>
      </c>
      <c r="HQ34" s="122">
        <f>IF(OR(HQ$4="",$B34=""),0,SUMIF('DADOS BRUTOS'!$A$3:$A$500,$B34,'DADOS BRUTOS'!EQ$3:EQ$500)+IF($C34="",0,SUMIF('DADOS BRUTOS'!$A$3:$A$500,$C34,'DADOS BRUTOS'!EQ$3:EQ$500)))</f>
        <v/>
      </c>
      <c r="HR34" s="122">
        <f>IF(OR(HR$4="",$B34=""),0,SUMIF('DADOS BRUTOS'!$A$3:$A$500,$B34,'DADOS BRUTOS'!ER$3:ER$500)+IF($C34="",0,SUMIF('DADOS BRUTOS'!$A$3:$A$500,$C34,'DADOS BRUTOS'!ER$3:ER$500)))</f>
        <v/>
      </c>
      <c r="HS34" s="122">
        <f>IF(OR(HS$4="",$B34=""),0,SUMIF('DADOS BRUTOS'!$A$3:$A$500,$B34,'DADOS BRUTOS'!ES$3:ES$500)+IF($C34="",0,SUMIF('DADOS BRUTOS'!$A$3:$A$500,$C34,'DADOS BRUTOS'!ES$3:ES$500)))</f>
        <v/>
      </c>
      <c r="HT34" s="122">
        <f>IF(OR(HT$4="",$B34=""),0,SUMIF('DADOS BRUTOS'!$A$3:$A$500,$B34,'DADOS BRUTOS'!ET$3:ET$500)+IF($C34="",0,SUMIF('DADOS BRUTOS'!$A$3:$A$500,$C34,'DADOS BRUTOS'!ET$3:ET$500)))</f>
        <v/>
      </c>
      <c r="HU34" s="122">
        <f>IF(OR(HU$4="",$B34=""),0,SUMIF('DADOS BRUTOS'!$A$3:$A$500,$B34,'DADOS BRUTOS'!EU$3:EU$500)+IF($C34="",0,SUMIF('DADOS BRUTOS'!$A$3:$A$500,$C34,'DADOS BRUTOS'!EU$3:EU$500)))</f>
        <v/>
      </c>
      <c r="HV34" s="122">
        <f>IF(OR(HV$4="",$B34=""),0,SUMIF('DADOS BRUTOS'!$A$3:$A$500,$B34,'DADOS BRUTOS'!EV$3:EV$500)+IF($C34="",0,SUMIF('DADOS BRUTOS'!$A$3:$A$500,$C34,'DADOS BRUTOS'!EV$3:EV$500)))</f>
        <v/>
      </c>
      <c r="HW34" s="122">
        <f>IF(OR(HW$4="",$B34=""),0,SUMIF('DADOS BRUTOS'!$A$3:$A$500,$B34,'DADOS BRUTOS'!EW$3:EW$500)+IF($C34="",0,SUMIF('DADOS BRUTOS'!$A$3:$A$500,$C34,'DADOS BRUTOS'!EW$3:EW$500)))</f>
        <v/>
      </c>
      <c r="HX34" s="122">
        <f>IF(OR(HX$4="",$B34=""),0,SUMIF('DADOS BRUTOS'!$A$3:$A$500,$B34,'DADOS BRUTOS'!EX$3:EX$500)+IF($C34="",0,SUMIF('DADOS BRUTOS'!$A$3:$A$500,$C34,'DADOS BRUTOS'!EX$3:EX$500)))</f>
        <v/>
      </c>
      <c r="HY34" s="122">
        <f>IF(OR(HY$4="",$B34=""),0,SUMIF('DADOS BRUTOS'!$A$3:$A$500,$B34,'DADOS BRUTOS'!EY$3:EY$500)+IF($C34="",0,SUMIF('DADOS BRUTOS'!$A$3:$A$500,$C34,'DADOS BRUTOS'!EY$3:EY$500)))</f>
        <v/>
      </c>
      <c r="HZ34" s="122">
        <f>IF(OR(HZ$4="",$B34=""),0,SUMIF('DADOS BRUTOS'!$A$3:$A$500,$B34,'DADOS BRUTOS'!EZ$3:EZ$500)+IF($C34="",0,SUMIF('DADOS BRUTOS'!$A$3:$A$500,$C34,'DADOS BRUTOS'!EZ$3:EZ$500)))</f>
        <v/>
      </c>
      <c r="IA34" s="122">
        <f>IF(OR(IA$4="",$B34=""),0,SUMIF('DADOS BRUTOS'!$A$3:$A$500,$B34,'DADOS BRUTOS'!FA$3:FA$500)+IF($C34="",0,SUMIF('DADOS BRUTOS'!$A$3:$A$500,$C34,'DADOS BRUTOS'!FA$3:FA$500)))</f>
        <v/>
      </c>
      <c r="IB34" s="122">
        <f>IF(OR(IB$4="",$B34=""),0,SUMIF('DADOS BRUTOS'!$A$3:$A$500,$B34,'DADOS BRUTOS'!FB$3:FB$500)+IF($C34="",0,SUMIF('DADOS BRUTOS'!$A$3:$A$500,$C34,'DADOS BRUTOS'!FB$3:FB$500)))</f>
        <v/>
      </c>
      <c r="IC34" s="122">
        <f>IF(OR(IC$4="",$B34=""),0,SUMIF('DADOS BRUTOS'!$A$3:$A$500,$B34,'DADOS BRUTOS'!FC$3:FC$500)+IF($C34="",0,SUMIF('DADOS BRUTOS'!$A$3:$A$500,$C34,'DADOS BRUTOS'!FC$3:FC$500)))</f>
        <v/>
      </c>
      <c r="ID34" s="122">
        <f>IF(OR(ID$4="",$B34=""),0,SUMIF('DADOS BRUTOS'!$A$3:$A$500,$B34,'DADOS BRUTOS'!FD$3:FD$500)+IF($C34="",0,SUMIF('DADOS BRUTOS'!$A$3:$A$500,$C34,'DADOS BRUTOS'!FD$3:FD$500)))</f>
        <v/>
      </c>
      <c r="IE34" s="122">
        <f>IF(OR(IE$4="",$B34=""),0,SUMIF('DADOS BRUTOS'!$A$3:$A$500,$B34,'DADOS BRUTOS'!FE$3:FE$500)+IF($C34="",0,SUMIF('DADOS BRUTOS'!$A$3:$A$500,$C34,'DADOS BRUTOS'!FE$3:FE$500)))</f>
        <v/>
      </c>
      <c r="IF34" s="122">
        <f>IF(OR(IF$4="",$B34=""),0,SUMIF('DADOS BRUTOS'!$A$3:$A$500,$B34,'DADOS BRUTOS'!FF$3:FF$500)+IF($C34="",0,SUMIF('DADOS BRUTOS'!$A$3:$A$500,$C34,'DADOS BRUTOS'!FF$3:FF$500)))</f>
        <v/>
      </c>
      <c r="IG34" s="122">
        <f>IF(OR(IG$4="",$B34=""),0,SUMIF('DADOS BRUTOS'!$A$3:$A$500,$B34,'DADOS BRUTOS'!FG$3:FG$500)+IF($C34="",0,SUMIF('DADOS BRUTOS'!$A$3:$A$500,$C34,'DADOS BRUTOS'!FG$3:FG$500)))</f>
        <v/>
      </c>
      <c r="IH34" s="122">
        <f>IF(OR(IH$4="",$B34=""),0,SUMIF('DADOS BRUTOS'!$A$3:$A$500,$B34,'DADOS BRUTOS'!FH$3:FH$500)+IF($C34="",0,SUMIF('DADOS BRUTOS'!$A$3:$A$500,$C34,'DADOS BRUTOS'!FH$3:FH$500)))</f>
        <v/>
      </c>
      <c r="II34" s="122">
        <f>IF(OR(II$4="",$B34=""),0,SUMIF('DADOS BRUTOS'!$A$3:$A$500,$B34,'DADOS BRUTOS'!FI$3:FI$500)+IF($C34="",0,SUMIF('DADOS BRUTOS'!$A$3:$A$500,$C34,'DADOS BRUTOS'!FI$3:FI$500)))</f>
        <v/>
      </c>
      <c r="IJ34" s="122">
        <f>IF(OR(IJ$4="",$B34=""),0,SUMIF('DADOS BRUTOS'!$A$3:$A$500,$B34,'DADOS BRUTOS'!FJ$3:FJ$500)+IF($C34="",0,SUMIF('DADOS BRUTOS'!$A$3:$A$500,$C34,'DADOS BRUTOS'!FJ$3:FJ$500)))</f>
        <v/>
      </c>
      <c r="IK34" s="122">
        <f>IF(OR(IK$4="",$B34=""),0,SUMIF('DADOS BRUTOS'!$A$3:$A$500,$B34,'DADOS BRUTOS'!FK$3:FK$500)+IF($C34="",0,SUMIF('DADOS BRUTOS'!$A$3:$A$500,$C34,'DADOS BRUTOS'!FK$3:FK$500)))</f>
        <v/>
      </c>
      <c r="IL34" s="122">
        <f>IF(OR(IL$4="",$B34=""),0,SUMIF('DADOS BRUTOS'!$A$3:$A$500,$B34,'DADOS BRUTOS'!FL$3:FL$500)+IF($C34="",0,SUMIF('DADOS BRUTOS'!$A$3:$A$500,$C34,'DADOS BRUTOS'!FL$3:FL$500)))</f>
        <v/>
      </c>
      <c r="IM34" s="122">
        <f>IF(OR(IM$4="",$B34=""),0,SUMIF('DADOS BRUTOS'!$A$3:$A$500,$B34,'DADOS BRUTOS'!FM$3:FM$500)+IF($C34="",0,SUMIF('DADOS BRUTOS'!$A$3:$A$500,$C34,'DADOS BRUTOS'!FM$3:FM$500)))</f>
        <v/>
      </c>
      <c r="IN34" s="122">
        <f>IF(OR(IN$4="",$B34=""),0,SUMIF('DADOS BRUTOS'!$A$3:$A$500,$B34,'DADOS BRUTOS'!FN$3:FN$500)+IF($C34="",0,SUMIF('DADOS BRUTOS'!$A$3:$A$500,$C34,'DADOS BRUTOS'!FN$3:FN$500)))</f>
        <v/>
      </c>
      <c r="IO34" s="122">
        <f>IF(OR(IO$4="",$B34=""),0,SUMIF('DADOS BRUTOS'!$A$3:$A$500,$B34,'DADOS BRUTOS'!FO$3:FO$500)+IF($C34="",0,SUMIF('DADOS BRUTOS'!$A$3:$A$500,$C34,'DADOS BRUTOS'!FO$3:FO$500)))</f>
        <v/>
      </c>
      <c r="IP34" s="122">
        <f>IF(OR(IP$4="",$B34=""),0,SUMIF('DADOS BRUTOS'!$A$3:$A$500,$B34,'DADOS BRUTOS'!FP$3:FP$500)+IF($C34="",0,SUMIF('DADOS BRUTOS'!$A$3:$A$500,$C34,'DADOS BRUTOS'!FP$3:FP$500)))</f>
        <v/>
      </c>
      <c r="IQ34" s="122">
        <f>IF(OR(IQ$4="",$B34=""),0,SUMIF('DADOS BRUTOS'!$A$3:$A$500,$B34,'DADOS BRUTOS'!FQ$3:FQ$500)+IF($C34="",0,SUMIF('DADOS BRUTOS'!$A$3:$A$500,$C34,'DADOS BRUTOS'!FQ$3:FQ$500)))</f>
        <v/>
      </c>
      <c r="IR34" s="122">
        <f>IF(OR(IR$4="",$B34=""),0,SUMIF('DADOS BRUTOS'!$A$3:$A$500,$B34,'DADOS BRUTOS'!FR$3:FR$500)+IF($C34="",0,SUMIF('DADOS BRUTOS'!$A$3:$A$500,$C34,'DADOS BRUTOS'!FR$3:FR$500)))</f>
        <v/>
      </c>
      <c r="IS34" s="122">
        <f>IF(OR(IS$4="",$B34=""),0,SUMIF('DADOS BRUTOS'!$A$3:$A$500,$B34,'DADOS BRUTOS'!FS$3:FS$500)+IF($C34="",0,SUMIF('DADOS BRUTOS'!$A$3:$A$500,$C34,'DADOS BRUTOS'!FS$3:FS$500)))</f>
        <v/>
      </c>
      <c r="IT34" s="122">
        <f>IF(OR(IT$4="",$B34=""),0,SUMIF('DADOS BRUTOS'!$A$3:$A$500,$B34,'DADOS BRUTOS'!FT$3:FT$500)+IF($C34="",0,SUMIF('DADOS BRUTOS'!$A$3:$A$500,$C34,'DADOS BRUTOS'!FT$3:FT$500)))</f>
        <v/>
      </c>
      <c r="IU34" s="122">
        <f>IF(OR(IU$4="",$B34=""),0,SUMIF('DADOS BRUTOS'!$A$3:$A$500,$B34,'DADOS BRUTOS'!FU$3:FU$500)+IF($C34="",0,SUMIF('DADOS BRUTOS'!$A$3:$A$500,$C34,'DADOS BRUTOS'!FU$3:FU$500)))</f>
        <v/>
      </c>
      <c r="IV34" s="122">
        <f>IF(OR(IV$4="",$B34=""),0,SUMIF('DADOS BRUTOS'!$A$3:$A$500,$B34,'DADOS BRUTOS'!FV$3:FV$500)+IF($C34="",0,SUMIF('DADOS BRUTOS'!$A$3:$A$500,$C34,'DADOS BRUTOS'!FV$3:FV$500)))</f>
        <v/>
      </c>
      <c r="IW34" s="122">
        <f>IF(OR(IW$4="",$B34=""),0,SUMIF('DADOS BRUTOS'!$A$3:$A$500,$B34,'DADOS BRUTOS'!FW$3:FW$500)+IF($C34="",0,SUMIF('DADOS BRUTOS'!$A$3:$A$500,$C34,'DADOS BRUTOS'!FW$3:FW$500)))</f>
        <v/>
      </c>
      <c r="IX34" s="122">
        <f>IF(OR(IX$4="",$B34=""),0,SUMIF('DADOS BRUTOS'!$A$3:$A$500,$B34,'DADOS BRUTOS'!FX$3:FX$500)+IF($C34="",0,SUMIF('DADOS BRUTOS'!$A$3:$A$500,$C34,'DADOS BRUTOS'!FX$3:FX$500)))</f>
        <v/>
      </c>
      <c r="IY34" s="122">
        <f>IF(OR(IY$4="",$B34=""),0,SUMIF('DADOS BRUTOS'!$A$3:$A$500,$B34,'DADOS BRUTOS'!FY$3:FY$500)+IF($C34="",0,SUMIF('DADOS BRUTOS'!$A$3:$A$500,$C34,'DADOS BRUTOS'!FY$3:FY$500)))</f>
        <v/>
      </c>
      <c r="IZ34" s="122">
        <f>IF(OR(IZ$4="",$B34=""),0,SUMIF('DADOS BRUTOS'!$A$3:$A$500,$B34,'DADOS BRUTOS'!FZ$3:FZ$500)+IF($C34="",0,SUMIF('DADOS BRUTOS'!$A$3:$A$500,$C34,'DADOS BRUTOS'!FZ$3:FZ$500)))</f>
        <v/>
      </c>
      <c r="JA34" s="122">
        <f>IF(OR(JA$4="",$B34=""),0,SUMIF('DADOS BRUTOS'!$A$3:$A$500,$B34,'DADOS BRUTOS'!GA$3:GA$500)+IF($C34="",0,SUMIF('DADOS BRUTOS'!$A$3:$A$500,$C34,'DADOS BRUTOS'!GA$3:GA$500)))</f>
        <v/>
      </c>
      <c r="JB34" s="122">
        <f>IF(OR(JB$4="",$B34=""),0,SUMIF('DADOS BRUTOS'!$A$3:$A$500,$B34,'DADOS BRUTOS'!GB$3:GB$500)+IF($C34="",0,SUMIF('DADOS BRUTOS'!$A$3:$A$500,$C34,'DADOS BRUTOS'!GB$3:GB$500)))</f>
        <v/>
      </c>
      <c r="JC34" s="122">
        <f>IF(OR(JC$4="",$B34=""),0,SUMIF('DADOS BRUTOS'!$A$3:$A$500,$B34,'DADOS BRUTOS'!GC$3:GC$500)+IF($C34="",0,SUMIF('DADOS BRUTOS'!$A$3:$A$500,$C34,'DADOS BRUTOS'!GC$3:GC$500)))</f>
        <v/>
      </c>
      <c r="JD34" s="122">
        <f>IF(OR(JD$4="",$B34=""),0,SUMIF('DADOS BRUTOS'!$A$3:$A$500,$B34,'DADOS BRUTOS'!GD$3:GD$500)+IF($C34="",0,SUMIF('DADOS BRUTOS'!$A$3:$A$500,$C34,'DADOS BRUTOS'!GD$3:GD$500)))</f>
        <v/>
      </c>
      <c r="JE34" s="122">
        <f>IF(OR(JE$4="",$B34=""),0,SUMIF('DADOS BRUTOS'!$A$3:$A$500,$B34,'DADOS BRUTOS'!GE$3:GE$500)+IF($C34="",0,SUMIF('DADOS BRUTOS'!$A$3:$A$500,$C34,'DADOS BRUTOS'!GE$3:GE$500)))</f>
        <v/>
      </c>
      <c r="JF34" s="122">
        <f>IF(OR(JF$4="",$B34=""),0,SUMIF('DADOS BRUTOS'!$A$3:$A$500,$B34,'DADOS BRUTOS'!GF$3:GF$500)+IF($C34="",0,SUMIF('DADOS BRUTOS'!$A$3:$A$500,$C34,'DADOS BRUTOS'!GF$3:GF$500)))</f>
        <v/>
      </c>
      <c r="JG34" s="122">
        <f>IF(OR(JG$4="",$B34=""),0,SUMIF('DADOS BRUTOS'!$A$3:$A$500,$B34,'DADOS BRUTOS'!GG$3:GG$500)+IF($C34="",0,SUMIF('DADOS BRUTOS'!$A$3:$A$500,$C34,'DADOS BRUTOS'!GG$3:GG$500)))</f>
        <v/>
      </c>
      <c r="JH34" s="122">
        <f>IF(OR(JH$4="",$B34=""),0,SUMIF('DADOS BRUTOS'!$A$3:$A$500,$B34,'DADOS BRUTOS'!GH$3:GH$500)+IF($C34="",0,SUMIF('DADOS BRUTOS'!$A$3:$A$500,$C34,'DADOS BRUTOS'!GH$3:GH$500)))</f>
        <v/>
      </c>
      <c r="JI34" s="122">
        <f>IF(OR(JI$4="",$B34=""),0,SUMIF('DADOS BRUTOS'!$A$3:$A$500,$B34,'DADOS BRUTOS'!GI$3:GI$500)+IF($C34="",0,SUMIF('DADOS BRUTOS'!$A$3:$A$500,$C34,'DADOS BRUTOS'!GI$3:GI$500)))</f>
        <v/>
      </c>
      <c r="JJ34" s="122">
        <f>IF(OR(JJ$4="",$B34=""),0,SUMIF('DADOS BRUTOS'!$A$3:$A$500,$B34,'DADOS BRUTOS'!GJ$3:GJ$500)+IF($C34="",0,SUMIF('DADOS BRUTOS'!$A$3:$A$500,$C34,'DADOS BRUTOS'!GJ$3:GJ$500)))</f>
        <v/>
      </c>
      <c r="JK34" s="122">
        <f>IF(OR(JK$4="",$B34=""),0,SUMIF('DADOS BRUTOS'!$A$3:$A$500,$B34,'DADOS BRUTOS'!GK$3:GK$500)+IF($C34="",0,SUMIF('DADOS BRUTOS'!$A$3:$A$500,$C34,'DADOS BRUTOS'!GK$3:GK$500)))</f>
        <v/>
      </c>
      <c r="JL34" s="122">
        <f>IF(OR(JL$4="",$B34=""),0,SUMIF('DADOS BRUTOS'!$A$3:$A$500,$B34,'DADOS BRUTOS'!GL$3:GL$500)+IF($C34="",0,SUMIF('DADOS BRUTOS'!$A$3:$A$500,$C34,'DADOS BRUTOS'!GL$3:GL$500)))</f>
        <v/>
      </c>
      <c r="JM34" s="122">
        <f>IF(OR(JM$4="",$B34=""),0,SUMIF('DADOS BRUTOS'!$A$3:$A$500,$B34,'DADOS BRUTOS'!GM$3:GM$500)+IF($C34="",0,SUMIF('DADOS BRUTOS'!$A$3:$A$500,$C34,'DADOS BRUTOS'!GM$3:GM$500)))</f>
        <v/>
      </c>
      <c r="JN34" s="122">
        <f>IF(OR(JN$4="",$B34=""),0,SUMIF('DADOS BRUTOS'!$A$3:$A$500,$B34,'DADOS BRUTOS'!GN$3:GN$500)+IF($C34="",0,SUMIF('DADOS BRUTOS'!$A$3:$A$500,$C34,'DADOS BRUTOS'!GN$3:GN$500)))</f>
        <v/>
      </c>
      <c r="JO34" s="122">
        <f>IF(OR(JO$4="",$B34=""),0,SUMIF('DADOS BRUTOS'!$A$3:$A$500,$B34,'DADOS BRUTOS'!GO$3:GO$500)+IF($C34="",0,SUMIF('DADOS BRUTOS'!$A$3:$A$500,$C34,'DADOS BRUTOS'!GO$3:GO$500)))</f>
        <v/>
      </c>
      <c r="JP34" s="122">
        <f>IF(OR(JP$4="",$B34=""),0,SUMIF('DADOS BRUTOS'!$A$3:$A$500,$B34,'DADOS BRUTOS'!GP$3:GP$500)+IF($C34="",0,SUMIF('DADOS BRUTOS'!$A$3:$A$500,$C34,'DADOS BRUTOS'!GP$3:GP$500)))</f>
        <v/>
      </c>
      <c r="JQ34" s="122">
        <f>IF(OR(JQ$4="",$B34=""),0,SUMIF('DADOS BRUTOS'!$A$3:$A$500,$B34,'DADOS BRUTOS'!GQ$3:GQ$500)+IF($C34="",0,SUMIF('DADOS BRUTOS'!$A$3:$A$500,$C34,'DADOS BRUTOS'!GQ$3:GQ$500)))</f>
        <v/>
      </c>
      <c r="JR34" s="122">
        <f>IF(OR(JR$4="",$B34=""),0,SUMIF('DADOS BRUTOS'!$A$3:$A$500,$B34,'DADOS BRUTOS'!GR$3:GR$500)+IF($C34="",0,SUMIF('DADOS BRUTOS'!$A$3:$A$500,$C34,'DADOS BRUTOS'!GR$3:GR$500)))</f>
        <v/>
      </c>
      <c r="JS34" s="122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2">
        <f>IF(OR(CB$4="",$B35=""),0,SUMIF('DADOS BRUTOS'!$A$3:$A$500,$B35,'DADOS BRUTOS'!B$3:B$500)+IF($C35="",0,SUMIF('DADOS BRUTOS'!$A$3:$A$500,$C35,'DADOS BRUTOS'!B$3:B$500)))</f>
        <v/>
      </c>
      <c r="CC35" s="122">
        <f>IF(OR(CC$4="",$B35=""),0,SUMIF('DADOS BRUTOS'!$A$3:$A$500,$B35,'DADOS BRUTOS'!C$3:C$500)+IF($C35="",0,SUMIF('DADOS BRUTOS'!$A$3:$A$500,$C35,'DADOS BRUTOS'!C$3:C$500)))</f>
        <v/>
      </c>
      <c r="CD35" s="122">
        <f>IF(OR(CD$4="",$B35=""),0,SUMIF('DADOS BRUTOS'!$A$3:$A$500,$B35,'DADOS BRUTOS'!D$3:D$500)+IF($C35="",0,SUMIF('DADOS BRUTOS'!$A$3:$A$500,$C35,'DADOS BRUTOS'!D$3:D$500)))</f>
        <v/>
      </c>
      <c r="CE35" s="122">
        <f>IF(OR(CE$4="",$B35=""),0,SUMIF('DADOS BRUTOS'!$A$3:$A$500,$B35,'DADOS BRUTOS'!E$3:E$500)+IF($C35="",0,SUMIF('DADOS BRUTOS'!$A$3:$A$500,$C35,'DADOS BRUTOS'!E$3:E$500)))</f>
        <v/>
      </c>
      <c r="CF35" s="122">
        <f>IF(OR(CF$4="",$B35=""),0,SUMIF('DADOS BRUTOS'!$A$3:$A$500,$B35,'DADOS BRUTOS'!F$3:F$500)+IF($C35="",0,SUMIF('DADOS BRUTOS'!$A$3:$A$500,$C35,'DADOS BRUTOS'!F$3:F$500)))</f>
        <v/>
      </c>
      <c r="CG35" s="122">
        <f>IF(OR(CG$4="",$B35=""),0,SUMIF('DADOS BRUTOS'!$A$3:$A$500,$B35,'DADOS BRUTOS'!G$3:G$500)+IF($C35="",0,SUMIF('DADOS BRUTOS'!$A$3:$A$500,$C35,'DADOS BRUTOS'!G$3:G$500)))</f>
        <v/>
      </c>
      <c r="CH35" s="122">
        <f>IF(OR(CH$4="",$B35=""),0,SUMIF('DADOS BRUTOS'!$A$3:$A$500,$B35,'DADOS BRUTOS'!H$3:H$500)+IF($C35="",0,SUMIF('DADOS BRUTOS'!$A$3:$A$500,$C35,'DADOS BRUTOS'!H$3:H$500)))</f>
        <v/>
      </c>
      <c r="CI35" s="122">
        <f>IF(OR(CI$4="",$B35=""),0,SUMIF('DADOS BRUTOS'!$A$3:$A$500,$B35,'DADOS BRUTOS'!I$3:I$500)+IF($C35="",0,SUMIF('DADOS BRUTOS'!$A$3:$A$500,$C35,'DADOS BRUTOS'!I$3:I$500)))</f>
        <v/>
      </c>
      <c r="CJ35" s="122">
        <f>IF(OR(CJ$4="",$B35=""),0,SUMIF('DADOS BRUTOS'!$A$3:$A$500,$B35,'DADOS BRUTOS'!J$3:J$500)+IF($C35="",0,SUMIF('DADOS BRUTOS'!$A$3:$A$500,$C35,'DADOS BRUTOS'!J$3:J$500)))</f>
        <v/>
      </c>
      <c r="CK35" s="122">
        <f>IF(OR(CK$4="",$B35=""),0,SUMIF('DADOS BRUTOS'!$A$3:$A$500,$B35,'DADOS BRUTOS'!K$3:K$500)+IF($C35="",0,SUMIF('DADOS BRUTOS'!$A$3:$A$500,$C35,'DADOS BRUTOS'!K$3:K$500)))</f>
        <v/>
      </c>
      <c r="CL35" s="122">
        <f>IF(OR(CL$4="",$B35=""),0,SUMIF('DADOS BRUTOS'!$A$3:$A$500,$B35,'DADOS BRUTOS'!L$3:L$500)+IF($C35="",0,SUMIF('DADOS BRUTOS'!$A$3:$A$500,$C35,'DADOS BRUTOS'!L$3:L$500)))</f>
        <v/>
      </c>
      <c r="CM35" s="122">
        <f>IF(OR(CM$4="",$B35=""),0,SUMIF('DADOS BRUTOS'!$A$3:$A$500,$B35,'DADOS BRUTOS'!M$3:M$500)+IF($C35="",0,SUMIF('DADOS BRUTOS'!$A$3:$A$500,$C35,'DADOS BRUTOS'!M$3:M$500)))</f>
        <v/>
      </c>
      <c r="CN35" s="122">
        <f>IF(OR(CN$4="",$B35=""),0,SUMIF('DADOS BRUTOS'!$A$3:$A$500,$B35,'DADOS BRUTOS'!N$3:N$500)+IF($C35="",0,SUMIF('DADOS BRUTOS'!$A$3:$A$500,$C35,'DADOS BRUTOS'!N$3:N$500)))</f>
        <v/>
      </c>
      <c r="CO35" s="122">
        <f>IF(OR(CO$4="",$B35=""),0,SUMIF('DADOS BRUTOS'!$A$3:$A$500,$B35,'DADOS BRUTOS'!O$3:O$500)+IF($C35="",0,SUMIF('DADOS BRUTOS'!$A$3:$A$500,$C35,'DADOS BRUTOS'!O$3:O$500)))</f>
        <v/>
      </c>
      <c r="CP35" s="122">
        <f>IF(OR(CP$4="",$B35=""),0,SUMIF('DADOS BRUTOS'!$A$3:$A$500,$B35,'DADOS BRUTOS'!P$3:P$500)+IF($C35="",0,SUMIF('DADOS BRUTOS'!$A$3:$A$500,$C35,'DADOS BRUTOS'!P$3:P$500)))</f>
        <v/>
      </c>
      <c r="CQ35" s="122">
        <f>IF(OR(CQ$4="",$B35=""),0,SUMIF('DADOS BRUTOS'!$A$3:$A$500,$B35,'DADOS BRUTOS'!Q$3:Q$500)+IF($C35="",0,SUMIF('DADOS BRUTOS'!$A$3:$A$500,$C35,'DADOS BRUTOS'!Q$3:Q$500)))</f>
        <v/>
      </c>
      <c r="CR35" s="122">
        <f>IF(OR(CR$4="",$B35=""),0,SUMIF('DADOS BRUTOS'!$A$3:$A$500,$B35,'DADOS BRUTOS'!R$3:R$500)+IF($C35="",0,SUMIF('DADOS BRUTOS'!$A$3:$A$500,$C35,'DADOS BRUTOS'!R$3:R$500)))</f>
        <v/>
      </c>
      <c r="CS35" s="122">
        <f>IF(OR(CS$4="",$B35=""),0,SUMIF('DADOS BRUTOS'!$A$3:$A$500,$B35,'DADOS BRUTOS'!S$3:S$500)+IF($C35="",0,SUMIF('DADOS BRUTOS'!$A$3:$A$500,$C35,'DADOS BRUTOS'!S$3:S$500)))</f>
        <v/>
      </c>
      <c r="CT35" s="122">
        <f>IF(OR(CT$4="",$B35=""),0,SUMIF('DADOS BRUTOS'!$A$3:$A$500,$B35,'DADOS BRUTOS'!T$3:T$500)+IF($C35="",0,SUMIF('DADOS BRUTOS'!$A$3:$A$500,$C35,'DADOS BRUTOS'!T$3:T$500)))</f>
        <v/>
      </c>
      <c r="CU35" s="122">
        <f>IF(OR(CU$4="",$B35=""),0,SUMIF('DADOS BRUTOS'!$A$3:$A$500,$B35,'DADOS BRUTOS'!U$3:U$500)+IF($C35="",0,SUMIF('DADOS BRUTOS'!$A$3:$A$500,$C35,'DADOS BRUTOS'!U$3:U$500)))</f>
        <v/>
      </c>
      <c r="CV35" s="122">
        <f>IF(OR(CV$4="",$B35=""),0,SUMIF('DADOS BRUTOS'!$A$3:$A$500,$B35,'DADOS BRUTOS'!V$3:V$500)+IF($C35="",0,SUMIF('DADOS BRUTOS'!$A$3:$A$500,$C35,'DADOS BRUTOS'!V$3:V$500)))</f>
        <v/>
      </c>
      <c r="CW35" s="122">
        <f>IF(OR(CW$4="",$B35=""),0,SUMIF('DADOS BRUTOS'!$A$3:$A$500,$B35,'DADOS BRUTOS'!W$3:W$500)+IF($C35="",0,SUMIF('DADOS BRUTOS'!$A$3:$A$500,$C35,'DADOS BRUTOS'!W$3:W$500)))</f>
        <v/>
      </c>
      <c r="CX35" s="122">
        <f>IF(OR(CX$4="",$B35=""),0,SUMIF('DADOS BRUTOS'!$A$3:$A$500,$B35,'DADOS BRUTOS'!X$3:X$500)+IF($C35="",0,SUMIF('DADOS BRUTOS'!$A$3:$A$500,$C35,'DADOS BRUTOS'!X$3:X$500)))</f>
        <v/>
      </c>
      <c r="CY35" s="122">
        <f>IF(OR(CY$4="",$B35=""),0,SUMIF('DADOS BRUTOS'!$A$3:$A$500,$B35,'DADOS BRUTOS'!Y$3:Y$500)+IF($C35="",0,SUMIF('DADOS BRUTOS'!$A$3:$A$500,$C35,'DADOS BRUTOS'!Y$3:Y$500)))</f>
        <v/>
      </c>
      <c r="CZ35" s="122">
        <f>IF(OR(CZ$4="",$B35=""),0,SUMIF('DADOS BRUTOS'!$A$3:$A$500,$B35,'DADOS BRUTOS'!Z$3:Z$500)+IF($C35="",0,SUMIF('DADOS BRUTOS'!$A$3:$A$500,$C35,'DADOS BRUTOS'!Z$3:Z$500)))</f>
        <v/>
      </c>
      <c r="DA35" s="122">
        <f>IF(OR(DA$4="",$B35=""),0,SUMIF('DADOS BRUTOS'!$A$3:$A$500,$B35,'DADOS BRUTOS'!AA$3:AA$500)+IF($C35="",0,SUMIF('DADOS BRUTOS'!$A$3:$A$500,$C35,'DADOS BRUTOS'!AA$3:AA$500)))</f>
        <v/>
      </c>
      <c r="DB35" s="122">
        <f>IF(OR(DB$4="",$B35=""),0,SUMIF('DADOS BRUTOS'!$A$3:$A$500,$B35,'DADOS BRUTOS'!AB$3:AB$500)+IF($C35="",0,SUMIF('DADOS BRUTOS'!$A$3:$A$500,$C35,'DADOS BRUTOS'!AB$3:AB$500)))</f>
        <v/>
      </c>
      <c r="DC35" s="122">
        <f>IF(OR(DC$4="",$B35=""),0,SUMIF('DADOS BRUTOS'!$A$3:$A$500,$B35,'DADOS BRUTOS'!AC$3:AC$500)+IF($C35="",0,SUMIF('DADOS BRUTOS'!$A$3:$A$500,$C35,'DADOS BRUTOS'!AC$3:AC$500)))</f>
        <v/>
      </c>
      <c r="DD35" s="122">
        <f>IF(OR(DD$4="",$B35=""),0,SUMIF('DADOS BRUTOS'!$A$3:$A$500,$B35,'DADOS BRUTOS'!AD$3:AD$500)+IF($C35="",0,SUMIF('DADOS BRUTOS'!$A$3:$A$500,$C35,'DADOS BRUTOS'!AD$3:AD$500)))</f>
        <v/>
      </c>
      <c r="DE35" s="122">
        <f>IF(OR(DE$4="",$B35=""),0,SUMIF('DADOS BRUTOS'!$A$3:$A$500,$B35,'DADOS BRUTOS'!AE$3:AE$500)+IF($C35="",0,SUMIF('DADOS BRUTOS'!$A$3:$A$500,$C35,'DADOS BRUTOS'!AE$3:AE$500)))</f>
        <v/>
      </c>
      <c r="DF35" s="122">
        <f>IF(OR(DF$4="",$B35=""),0,SUMIF('DADOS BRUTOS'!$A$3:$A$500,$B35,'DADOS BRUTOS'!AF$3:AF$500)+IF($C35="",0,SUMIF('DADOS BRUTOS'!$A$3:$A$500,$C35,'DADOS BRUTOS'!AF$3:AF$500)))</f>
        <v/>
      </c>
      <c r="DG35" s="122">
        <f>IF(OR(DG$4="",$B35=""),0,SUMIF('DADOS BRUTOS'!$A$3:$A$500,$B35,'DADOS BRUTOS'!AG$3:AG$500)+IF($C35="",0,SUMIF('DADOS BRUTOS'!$A$3:$A$500,$C35,'DADOS BRUTOS'!AG$3:AG$500)))</f>
        <v/>
      </c>
      <c r="DH35" s="122">
        <f>IF(OR(DH$4="",$B35=""),0,SUMIF('DADOS BRUTOS'!$A$3:$A$500,$B35,'DADOS BRUTOS'!AH$3:AH$500)+IF($C35="",0,SUMIF('DADOS BRUTOS'!$A$3:$A$500,$C35,'DADOS BRUTOS'!AH$3:AH$500)))</f>
        <v/>
      </c>
      <c r="DI35" s="122">
        <f>IF(OR(DI$4="",$B35=""),0,SUMIF('DADOS BRUTOS'!$A$3:$A$500,$B35,'DADOS BRUTOS'!AI$3:AI$500)+IF($C35="",0,SUMIF('DADOS BRUTOS'!$A$3:$A$500,$C35,'DADOS BRUTOS'!AI$3:AI$500)))</f>
        <v/>
      </c>
      <c r="DJ35" s="122">
        <f>IF(OR(DJ$4="",$B35=""),0,SUMIF('DADOS BRUTOS'!$A$3:$A$500,$B35,'DADOS BRUTOS'!AJ$3:AJ$500)+IF($C35="",0,SUMIF('DADOS BRUTOS'!$A$3:$A$500,$C35,'DADOS BRUTOS'!AJ$3:AJ$500)))</f>
        <v/>
      </c>
      <c r="DK35" s="122">
        <f>IF(OR(DK$4="",$B35=""),0,SUMIF('DADOS BRUTOS'!$A$3:$A$500,$B35,'DADOS BRUTOS'!AK$3:AK$500)+IF($C35="",0,SUMIF('DADOS BRUTOS'!$A$3:$A$500,$C35,'DADOS BRUTOS'!AK$3:AK$500)))</f>
        <v/>
      </c>
      <c r="DL35" s="122">
        <f>IF(OR(DL$4="",$B35=""),0,SUMIF('DADOS BRUTOS'!$A$3:$A$500,$B35,'DADOS BRUTOS'!AL$3:AL$500)+IF($C35="",0,SUMIF('DADOS BRUTOS'!$A$3:$A$500,$C35,'DADOS BRUTOS'!AL$3:AL$500)))</f>
        <v/>
      </c>
      <c r="DM35" s="122">
        <f>IF(OR(DM$4="",$B35=""),0,SUMIF('DADOS BRUTOS'!$A$3:$A$500,$B35,'DADOS BRUTOS'!AM$3:AM$500)+IF($C35="",0,SUMIF('DADOS BRUTOS'!$A$3:$A$500,$C35,'DADOS BRUTOS'!AM$3:AM$500)))</f>
        <v/>
      </c>
      <c r="DN35" s="122">
        <f>IF(OR(DN$4="",$B35=""),0,SUMIF('DADOS BRUTOS'!$A$3:$A$500,$B35,'DADOS BRUTOS'!AN$3:AN$500)+IF($C35="",0,SUMIF('DADOS BRUTOS'!$A$3:$A$500,$C35,'DADOS BRUTOS'!AN$3:AN$500)))</f>
        <v/>
      </c>
      <c r="DO35" s="122">
        <f>IF(OR(DO$4="",$B35=""),0,SUMIF('DADOS BRUTOS'!$A$3:$A$500,$B35,'DADOS BRUTOS'!AO$3:AO$500)+IF($C35="",0,SUMIF('DADOS BRUTOS'!$A$3:$A$500,$C35,'DADOS BRUTOS'!AO$3:AO$500)))</f>
        <v/>
      </c>
      <c r="DP35" s="122">
        <f>IF(OR(DP$4="",$B35=""),0,SUMIF('DADOS BRUTOS'!$A$3:$A$500,$B35,'DADOS BRUTOS'!AP$3:AP$500)+IF($C35="",0,SUMIF('DADOS BRUTOS'!$A$3:$A$500,$C35,'DADOS BRUTOS'!AP$3:AP$500)))</f>
        <v/>
      </c>
      <c r="DQ35" s="122">
        <f>IF(OR(DQ$4="",$B35=""),0,SUMIF('DADOS BRUTOS'!$A$3:$A$500,$B35,'DADOS BRUTOS'!AQ$3:AQ$500)+IF($C35="",0,SUMIF('DADOS BRUTOS'!$A$3:$A$500,$C35,'DADOS BRUTOS'!AQ$3:AQ$500)))</f>
        <v/>
      </c>
      <c r="DR35" s="122">
        <f>IF(OR(DR$4="",$B35=""),0,SUMIF('DADOS BRUTOS'!$A$3:$A$500,$B35,'DADOS BRUTOS'!AR$3:AR$500)+IF($C35="",0,SUMIF('DADOS BRUTOS'!$A$3:$A$500,$C35,'DADOS BRUTOS'!AR$3:AR$500)))</f>
        <v/>
      </c>
      <c r="DS35" s="122">
        <f>IF(OR(DS$4="",$B35=""),0,SUMIF('DADOS BRUTOS'!$A$3:$A$500,$B35,'DADOS BRUTOS'!AS$3:AS$500)+IF($C35="",0,SUMIF('DADOS BRUTOS'!$A$3:$A$500,$C35,'DADOS BRUTOS'!AS$3:AS$500)))</f>
        <v/>
      </c>
      <c r="DT35" s="122">
        <f>IF(OR(DT$4="",$B35=""),0,SUMIF('DADOS BRUTOS'!$A$3:$A$500,$B35,'DADOS BRUTOS'!AT$3:AT$500)+IF($C35="",0,SUMIF('DADOS BRUTOS'!$A$3:$A$500,$C35,'DADOS BRUTOS'!AT$3:AT$500)))</f>
        <v/>
      </c>
      <c r="DU35" s="122">
        <f>IF(OR(DU$4="",$B35=""),0,SUMIF('DADOS BRUTOS'!$A$3:$A$500,$B35,'DADOS BRUTOS'!AU$3:AU$500)+IF($C35="",0,SUMIF('DADOS BRUTOS'!$A$3:$A$500,$C35,'DADOS BRUTOS'!AU$3:AU$500)))</f>
        <v/>
      </c>
      <c r="DV35" s="122">
        <f>IF(OR(DV$4="",$B35=""),0,SUMIF('DADOS BRUTOS'!$A$3:$A$500,$B35,'DADOS BRUTOS'!AV$3:AV$500)+IF($C35="",0,SUMIF('DADOS BRUTOS'!$A$3:$A$500,$C35,'DADOS BRUTOS'!AV$3:AV$500)))</f>
        <v/>
      </c>
      <c r="DW35" s="122">
        <f>IF(OR(DW$4="",$B35=""),0,SUMIF('DADOS BRUTOS'!$A$3:$A$500,$B35,'DADOS BRUTOS'!AW$3:AW$500)+IF($C35="",0,SUMIF('DADOS BRUTOS'!$A$3:$A$500,$C35,'DADOS BRUTOS'!AW$3:AW$500)))</f>
        <v/>
      </c>
      <c r="DX35" s="122">
        <f>IF(OR(DX$4="",$B35=""),0,SUMIF('DADOS BRUTOS'!$A$3:$A$500,$B35,'DADOS BRUTOS'!AX$3:AX$500)+IF($C35="",0,SUMIF('DADOS BRUTOS'!$A$3:$A$500,$C35,'DADOS BRUTOS'!AX$3:AX$500)))</f>
        <v/>
      </c>
      <c r="DY35" s="122">
        <f>IF(OR(DY$4="",$B35=""),0,SUMIF('DADOS BRUTOS'!$A$3:$A$500,$B35,'DADOS BRUTOS'!AY$3:AY$500)+IF($C35="",0,SUMIF('DADOS BRUTOS'!$A$3:$A$500,$C35,'DADOS BRUTOS'!AY$3:AY$500)))</f>
        <v/>
      </c>
      <c r="DZ35" s="122">
        <f>IF(OR(DZ$4="",$B35=""),0,SUMIF('DADOS BRUTOS'!$A$3:$A$500,$B35,'DADOS BRUTOS'!AZ$3:AZ$500)+IF($C35="",0,SUMIF('DADOS BRUTOS'!$A$3:$A$500,$C35,'DADOS BRUTOS'!AZ$3:AZ$500)))</f>
        <v/>
      </c>
      <c r="EA35" s="122">
        <f>IF(OR(EA$4="",$B35=""),0,SUMIF('DADOS BRUTOS'!$A$3:$A$500,$B35,'DADOS BRUTOS'!BA$3:BA$500)+IF($C35="",0,SUMIF('DADOS BRUTOS'!$A$3:$A$500,$C35,'DADOS BRUTOS'!BA$3:BA$500)))</f>
        <v/>
      </c>
      <c r="EB35" s="122">
        <f>IF(OR(EB$4="",$B35=""),0,SUMIF('DADOS BRUTOS'!$A$3:$A$500,$B35,'DADOS BRUTOS'!BB$3:BB$500)+IF($C35="",0,SUMIF('DADOS BRUTOS'!$A$3:$A$500,$C35,'DADOS BRUTOS'!BB$3:BB$500)))</f>
        <v/>
      </c>
      <c r="EC35" s="122">
        <f>IF(OR(EC$4="",$B35=""),0,SUMIF('DADOS BRUTOS'!$A$3:$A$500,$B35,'DADOS BRUTOS'!BC$3:BC$500)+IF($C35="",0,SUMIF('DADOS BRUTOS'!$A$3:$A$500,$C35,'DADOS BRUTOS'!BC$3:BC$500)))</f>
        <v/>
      </c>
      <c r="ED35" s="122">
        <f>IF(OR(ED$4="",$B35=""),0,SUMIF('DADOS BRUTOS'!$A$3:$A$500,$B35,'DADOS BRUTOS'!BD$3:BD$500)+IF($C35="",0,SUMIF('DADOS BRUTOS'!$A$3:$A$500,$C35,'DADOS BRUTOS'!BD$3:BD$500)))</f>
        <v/>
      </c>
      <c r="EE35" s="122">
        <f>IF(OR(EE$4="",$B35=""),0,SUMIF('DADOS BRUTOS'!$A$3:$A$500,$B35,'DADOS BRUTOS'!BE$3:BE$500)+IF($C35="",0,SUMIF('DADOS BRUTOS'!$A$3:$A$500,$C35,'DADOS BRUTOS'!BE$3:BE$500)))</f>
        <v/>
      </c>
      <c r="EF35" s="122">
        <f>IF(OR(EF$4="",$B35=""),0,SUMIF('DADOS BRUTOS'!$A$3:$A$500,$B35,'DADOS BRUTOS'!BF$3:BF$500)+IF($C35="",0,SUMIF('DADOS BRUTOS'!$A$3:$A$500,$C35,'DADOS BRUTOS'!BF$3:BF$500)))</f>
        <v/>
      </c>
      <c r="EG35" s="122">
        <f>IF(OR(EG$4="",$B35=""),0,SUMIF('DADOS BRUTOS'!$A$3:$A$500,$B35,'DADOS BRUTOS'!BG$3:BG$500)+IF($C35="",0,SUMIF('DADOS BRUTOS'!$A$3:$A$500,$C35,'DADOS BRUTOS'!BG$3:BG$500)))</f>
        <v/>
      </c>
      <c r="EH35" s="122">
        <f>IF(OR(EH$4="",$B35=""),0,SUMIF('DADOS BRUTOS'!$A$3:$A$500,$B35,'DADOS BRUTOS'!BH$3:BH$500)+IF($C35="",0,SUMIF('DADOS BRUTOS'!$A$3:$A$500,$C35,'DADOS BRUTOS'!BH$3:BH$500)))</f>
        <v/>
      </c>
      <c r="EI35" s="122">
        <f>IF(OR(EI$4="",$B35=""),0,SUMIF('DADOS BRUTOS'!$A$3:$A$500,$B35,'DADOS BRUTOS'!BI$3:BI$500)+IF($C35="",0,SUMIF('DADOS BRUTOS'!$A$3:$A$500,$C35,'DADOS BRUTOS'!BI$3:BI$500)))</f>
        <v/>
      </c>
      <c r="EJ35" s="122">
        <f>IF(OR(EJ$4="",$B35=""),0,SUMIF('DADOS BRUTOS'!$A$3:$A$500,$B35,'DADOS BRUTOS'!BJ$3:BJ$500)+IF($C35="",0,SUMIF('DADOS BRUTOS'!$A$3:$A$500,$C35,'DADOS BRUTOS'!BJ$3:BJ$500)))</f>
        <v/>
      </c>
      <c r="EK35" s="122">
        <f>IF(OR(EK$4="",$B35=""),0,SUMIF('DADOS BRUTOS'!$A$3:$A$500,$B35,'DADOS BRUTOS'!BK$3:BK$500)+IF($C35="",0,SUMIF('DADOS BRUTOS'!$A$3:$A$500,$C35,'DADOS BRUTOS'!BK$3:BK$500)))</f>
        <v/>
      </c>
      <c r="EL35" s="122">
        <f>IF(OR(EL$4="",$B35=""),0,SUMIF('DADOS BRUTOS'!$A$3:$A$500,$B35,'DADOS BRUTOS'!BL$3:BL$500)+IF($C35="",0,SUMIF('DADOS BRUTOS'!$A$3:$A$500,$C35,'DADOS BRUTOS'!BL$3:BL$500)))</f>
        <v/>
      </c>
      <c r="EM35" s="122">
        <f>IF(OR(EM$4="",$B35=""),0,SUMIF('DADOS BRUTOS'!$A$3:$A$500,$B35,'DADOS BRUTOS'!BM$3:BM$500)+IF($C35="",0,SUMIF('DADOS BRUTOS'!$A$3:$A$500,$C35,'DADOS BRUTOS'!BM$3:BM$500)))</f>
        <v/>
      </c>
      <c r="EN35" s="122">
        <f>IF(OR(EN$4="",$B35=""),0,SUMIF('DADOS BRUTOS'!$A$3:$A$500,$B35,'DADOS BRUTOS'!BN$3:BN$500)+IF($C35="",0,SUMIF('DADOS BRUTOS'!$A$3:$A$500,$C35,'DADOS BRUTOS'!BN$3:BN$500)))</f>
        <v/>
      </c>
      <c r="EO35" s="122">
        <f>IF(OR(EO$4="",$B35=""),0,SUMIF('DADOS BRUTOS'!$A$3:$A$500,$B35,'DADOS BRUTOS'!BO$3:BO$500)+IF($C35="",0,SUMIF('DADOS BRUTOS'!$A$3:$A$500,$C35,'DADOS BRUTOS'!BO$3:BO$500)))</f>
        <v/>
      </c>
      <c r="EP35" s="122">
        <f>IF(OR(EP$4="",$B35=""),0,SUMIF('DADOS BRUTOS'!$A$3:$A$500,$B35,'DADOS BRUTOS'!BP$3:BP$500)+IF($C35="",0,SUMIF('DADOS BRUTOS'!$A$3:$A$500,$C35,'DADOS BRUTOS'!BP$3:BP$500)))</f>
        <v/>
      </c>
      <c r="EQ35" s="122">
        <f>IF(OR(EQ$4="",$B35=""),0,SUMIF('DADOS BRUTOS'!$A$3:$A$500,$B35,'DADOS BRUTOS'!BQ$3:BQ$500)+IF($C35="",0,SUMIF('DADOS BRUTOS'!$A$3:$A$500,$C35,'DADOS BRUTOS'!BQ$3:BQ$500)))</f>
        <v/>
      </c>
      <c r="ER35" s="122">
        <f>IF(OR(ER$4="",$B35=""),0,SUMIF('DADOS BRUTOS'!$A$3:$A$500,$B35,'DADOS BRUTOS'!BR$3:BR$500)+IF($C35="",0,SUMIF('DADOS BRUTOS'!$A$3:$A$500,$C35,'DADOS BRUTOS'!BR$3:BR$500)))</f>
        <v/>
      </c>
      <c r="ES35" s="122">
        <f>IF(OR(ES$4="",$B35=""),0,SUMIF('DADOS BRUTOS'!$A$3:$A$500,$B35,'DADOS BRUTOS'!BS$3:BS$500)+IF($C35="",0,SUMIF('DADOS BRUTOS'!$A$3:$A$500,$C35,'DADOS BRUTOS'!BS$3:BS$500)))</f>
        <v/>
      </c>
      <c r="ET35" s="122">
        <f>IF(OR(ET$4="",$B35=""),0,SUMIF('DADOS BRUTOS'!$A$3:$A$500,$B35,'DADOS BRUTOS'!BT$3:BT$500)+IF($C35="",0,SUMIF('DADOS BRUTOS'!$A$3:$A$500,$C35,'DADOS BRUTOS'!BT$3:BT$500)))</f>
        <v/>
      </c>
      <c r="EU35" s="122">
        <f>IF(OR(EU$4="",$B35=""),0,SUMIF('DADOS BRUTOS'!$A$3:$A$500,$B35,'DADOS BRUTOS'!BU$3:BU$500)+IF($C35="",0,SUMIF('DADOS BRUTOS'!$A$3:$A$500,$C35,'DADOS BRUTOS'!BU$3:BU$500)))</f>
        <v/>
      </c>
      <c r="EV35" s="122">
        <f>IF(OR(EV$4="",$B35=""),0,SUMIF('DADOS BRUTOS'!$A$3:$A$500,$B35,'DADOS BRUTOS'!BV$3:BV$500)+IF($C35="",0,SUMIF('DADOS BRUTOS'!$A$3:$A$500,$C35,'DADOS BRUTOS'!BV$3:BV$500)))</f>
        <v/>
      </c>
      <c r="EW35" s="122">
        <f>IF(OR(EW$4="",$B35=""),0,SUMIF('DADOS BRUTOS'!$A$3:$A$500,$B35,'DADOS BRUTOS'!BW$3:BW$500)+IF($C35="",0,SUMIF('DADOS BRUTOS'!$A$3:$A$500,$C35,'DADOS BRUTOS'!BW$3:BW$500)))</f>
        <v/>
      </c>
      <c r="EX35" s="122">
        <f>IF(OR(EX$4="",$B35=""),0,SUMIF('DADOS BRUTOS'!$A$3:$A$500,$B35,'DADOS BRUTOS'!BX$3:BX$500)+IF($C35="",0,SUMIF('DADOS BRUTOS'!$A$3:$A$500,$C35,'DADOS BRUTOS'!BX$3:BX$500)))</f>
        <v/>
      </c>
      <c r="EY35" s="122">
        <f>IF(OR(EY$4="",$B35=""),0,SUMIF('DADOS BRUTOS'!$A$3:$A$500,$B35,'DADOS BRUTOS'!BY$3:BY$500)+IF($C35="",0,SUMIF('DADOS BRUTOS'!$A$3:$A$500,$C35,'DADOS BRUTOS'!BY$3:BY$500)))</f>
        <v/>
      </c>
      <c r="EZ35" s="122">
        <f>IF(OR(EZ$4="",$B35=""),0,SUMIF('DADOS BRUTOS'!$A$3:$A$500,$B35,'DADOS BRUTOS'!BZ$3:BZ$500)+IF($C35="",0,SUMIF('DADOS BRUTOS'!$A$3:$A$500,$C35,'DADOS BRUTOS'!BZ$3:BZ$500)))</f>
        <v/>
      </c>
      <c r="FA35" s="122">
        <f>IF(OR(FA$4="",$B35=""),0,SUMIF('DADOS BRUTOS'!$A$3:$A$500,$B35,'DADOS BRUTOS'!CA$3:CA$500)+IF($C35="",0,SUMIF('DADOS BRUTOS'!$A$3:$A$500,$C35,'DADOS BRUTOS'!CA$3:CA$500)))</f>
        <v/>
      </c>
      <c r="FB35" s="122">
        <f>IF(OR(FB$4="",$B35=""),0,SUMIF('DADOS BRUTOS'!$A$3:$A$500,$B35,'DADOS BRUTOS'!CB$3:CB$500)+IF($C35="",0,SUMIF('DADOS BRUTOS'!$A$3:$A$500,$C35,'DADOS BRUTOS'!CB$3:CB$500)))</f>
        <v/>
      </c>
      <c r="FC35" s="122">
        <f>IF(OR(FC$4="",$B35=""),0,SUMIF('DADOS BRUTOS'!$A$3:$A$500,$B35,'DADOS BRUTOS'!CC$3:CC$500)+IF($C35="",0,SUMIF('DADOS BRUTOS'!$A$3:$A$500,$C35,'DADOS BRUTOS'!CC$3:CC$500)))</f>
        <v/>
      </c>
      <c r="FD35" s="122">
        <f>IF(OR(FD$4="",$B35=""),0,SUMIF('DADOS BRUTOS'!$A$3:$A$500,$B35,'DADOS BRUTOS'!CD$3:CD$500)+IF($C35="",0,SUMIF('DADOS BRUTOS'!$A$3:$A$500,$C35,'DADOS BRUTOS'!CD$3:CD$500)))</f>
        <v/>
      </c>
      <c r="FE35" s="122">
        <f>IF(OR(FE$4="",$B35=""),0,SUMIF('DADOS BRUTOS'!$A$3:$A$500,$B35,'DADOS BRUTOS'!CE$3:CE$500)+IF($C35="",0,SUMIF('DADOS BRUTOS'!$A$3:$A$500,$C35,'DADOS BRUTOS'!CE$3:CE$500)))</f>
        <v/>
      </c>
      <c r="FF35" s="122">
        <f>IF(OR(FF$4="",$B35=""),0,SUMIF('DADOS BRUTOS'!$A$3:$A$500,$B35,'DADOS BRUTOS'!CF$3:CF$500)+IF($C35="",0,SUMIF('DADOS BRUTOS'!$A$3:$A$500,$C35,'DADOS BRUTOS'!CF$3:CF$500)))</f>
        <v/>
      </c>
      <c r="FG35" s="122">
        <f>IF(OR(FG$4="",$B35=""),0,SUMIF('DADOS BRUTOS'!$A$3:$A$500,$B35,'DADOS BRUTOS'!CG$3:CG$500)+IF($C35="",0,SUMIF('DADOS BRUTOS'!$A$3:$A$500,$C35,'DADOS BRUTOS'!CG$3:CG$500)))</f>
        <v/>
      </c>
      <c r="FH35" s="122">
        <f>IF(OR(FH$4="",$B35=""),0,SUMIF('DADOS BRUTOS'!$A$3:$A$500,$B35,'DADOS BRUTOS'!CH$3:CH$500)+IF($C35="",0,SUMIF('DADOS BRUTOS'!$A$3:$A$500,$C35,'DADOS BRUTOS'!CH$3:CH$500)))</f>
        <v/>
      </c>
      <c r="FI35" s="122">
        <f>IF(OR(FI$4="",$B35=""),0,SUMIF('DADOS BRUTOS'!$A$3:$A$500,$B35,'DADOS BRUTOS'!CI$3:CI$500)+IF($C35="",0,SUMIF('DADOS BRUTOS'!$A$3:$A$500,$C35,'DADOS BRUTOS'!CI$3:CI$500)))</f>
        <v/>
      </c>
      <c r="FJ35" s="122">
        <f>IF(OR(FJ$4="",$B35=""),0,SUMIF('DADOS BRUTOS'!$A$3:$A$500,$B35,'DADOS BRUTOS'!CJ$3:CJ$500)+IF($C35="",0,SUMIF('DADOS BRUTOS'!$A$3:$A$500,$C35,'DADOS BRUTOS'!CJ$3:CJ$500)))</f>
        <v/>
      </c>
      <c r="FK35" s="122">
        <f>IF(OR(FK$4="",$B35=""),0,SUMIF('DADOS BRUTOS'!$A$3:$A$500,$B35,'DADOS BRUTOS'!CK$3:CK$500)+IF($C35="",0,SUMIF('DADOS BRUTOS'!$A$3:$A$500,$C35,'DADOS BRUTOS'!CK$3:CK$500)))</f>
        <v/>
      </c>
      <c r="FL35" s="122">
        <f>IF(OR(FL$4="",$B35=""),0,SUMIF('DADOS BRUTOS'!$A$3:$A$500,$B35,'DADOS BRUTOS'!CL$3:CL$500)+IF($C35="",0,SUMIF('DADOS BRUTOS'!$A$3:$A$500,$C35,'DADOS BRUTOS'!CL$3:CL$500)))</f>
        <v/>
      </c>
      <c r="FM35" s="122">
        <f>IF(OR(FM$4="",$B35=""),0,SUMIF('DADOS BRUTOS'!$A$3:$A$500,$B35,'DADOS BRUTOS'!CM$3:CM$500)+IF($C35="",0,SUMIF('DADOS BRUTOS'!$A$3:$A$500,$C35,'DADOS BRUTOS'!CM$3:CM$500)))</f>
        <v/>
      </c>
      <c r="FN35" s="122">
        <f>IF(OR(FN$4="",$B35=""),0,SUMIF('DADOS BRUTOS'!$A$3:$A$500,$B35,'DADOS BRUTOS'!CN$3:CN$500)+IF($C35="",0,SUMIF('DADOS BRUTOS'!$A$3:$A$500,$C35,'DADOS BRUTOS'!CN$3:CN$500)))</f>
        <v/>
      </c>
      <c r="FO35" s="122">
        <f>IF(OR(FO$4="",$B35=""),0,SUMIF('DADOS BRUTOS'!$A$3:$A$500,$B35,'DADOS BRUTOS'!CO$3:CO$500)+IF($C35="",0,SUMIF('DADOS BRUTOS'!$A$3:$A$500,$C35,'DADOS BRUTOS'!CO$3:CO$500)))</f>
        <v/>
      </c>
      <c r="FP35" s="122">
        <f>IF(OR(FP$4="",$B35=""),0,SUMIF('DADOS BRUTOS'!$A$3:$A$500,$B35,'DADOS BRUTOS'!CP$3:CP$500)+IF($C35="",0,SUMIF('DADOS BRUTOS'!$A$3:$A$500,$C35,'DADOS BRUTOS'!CP$3:CP$500)))</f>
        <v/>
      </c>
      <c r="FQ35" s="122">
        <f>IF(OR(FQ$4="",$B35=""),0,SUMIF('DADOS BRUTOS'!$A$3:$A$500,$B35,'DADOS BRUTOS'!CQ$3:CQ$500)+IF($C35="",0,SUMIF('DADOS BRUTOS'!$A$3:$A$500,$C35,'DADOS BRUTOS'!CQ$3:CQ$500)))</f>
        <v/>
      </c>
      <c r="FR35" s="122">
        <f>IF(OR(FR$4="",$B35=""),0,SUMIF('DADOS BRUTOS'!$A$3:$A$500,$B35,'DADOS BRUTOS'!CR$3:CR$500)+IF($C35="",0,SUMIF('DADOS BRUTOS'!$A$3:$A$500,$C35,'DADOS BRUTOS'!CR$3:CR$500)))</f>
        <v/>
      </c>
      <c r="FS35" s="122">
        <f>IF(OR(FS$4="",$B35=""),0,SUMIF('DADOS BRUTOS'!$A$3:$A$500,$B35,'DADOS BRUTOS'!CS$3:CS$500)+IF($C35="",0,SUMIF('DADOS BRUTOS'!$A$3:$A$500,$C35,'DADOS BRUTOS'!CS$3:CS$500)))</f>
        <v/>
      </c>
      <c r="FT35" s="122">
        <f>IF(OR(FT$4="",$B35=""),0,SUMIF('DADOS BRUTOS'!$A$3:$A$500,$B35,'DADOS BRUTOS'!CT$3:CT$500)+IF($C35="",0,SUMIF('DADOS BRUTOS'!$A$3:$A$500,$C35,'DADOS BRUTOS'!CT$3:CT$500)))</f>
        <v/>
      </c>
      <c r="FU35" s="122">
        <f>IF(OR(FU$4="",$B35=""),0,SUMIF('DADOS BRUTOS'!$A$3:$A$500,$B35,'DADOS BRUTOS'!CU$3:CU$500)+IF($C35="",0,SUMIF('DADOS BRUTOS'!$A$3:$A$500,$C35,'DADOS BRUTOS'!CU$3:CU$500)))</f>
        <v/>
      </c>
      <c r="FV35" s="122">
        <f>IF(OR(FV$4="",$B35=""),0,SUMIF('DADOS BRUTOS'!$A$3:$A$500,$B35,'DADOS BRUTOS'!CV$3:CV$500)+IF($C35="",0,SUMIF('DADOS BRUTOS'!$A$3:$A$500,$C35,'DADOS BRUTOS'!CV$3:CV$500)))</f>
        <v/>
      </c>
      <c r="FW35" s="122">
        <f>IF(OR(FW$4="",$B35=""),0,SUMIF('DADOS BRUTOS'!$A$3:$A$500,$B35,'DADOS BRUTOS'!CW$3:CW$500)+IF($C35="",0,SUMIF('DADOS BRUTOS'!$A$3:$A$500,$C35,'DADOS BRUTOS'!CW$3:CW$500)))</f>
        <v/>
      </c>
      <c r="FX35" s="122">
        <f>IF(OR(FX$4="",$B35=""),0,SUMIF('DADOS BRUTOS'!$A$3:$A$500,$B35,'DADOS BRUTOS'!CX$3:CX$500)+IF($C35="",0,SUMIF('DADOS BRUTOS'!$A$3:$A$500,$C35,'DADOS BRUTOS'!CX$3:CX$500)))</f>
        <v/>
      </c>
      <c r="FY35" s="122">
        <f>IF(OR(FY$4="",$B35=""),0,SUMIF('DADOS BRUTOS'!$A$3:$A$500,$B35,'DADOS BRUTOS'!CY$3:CY$500)+IF($C35="",0,SUMIF('DADOS BRUTOS'!$A$3:$A$500,$C35,'DADOS BRUTOS'!CY$3:CY$500)))</f>
        <v/>
      </c>
      <c r="FZ35" s="122">
        <f>IF(OR(FZ$4="",$B35=""),0,SUMIF('DADOS BRUTOS'!$A$3:$A$500,$B35,'DADOS BRUTOS'!CZ$3:CZ$500)+IF($C35="",0,SUMIF('DADOS BRUTOS'!$A$3:$A$500,$C35,'DADOS BRUTOS'!CZ$3:CZ$500)))</f>
        <v/>
      </c>
      <c r="GA35" s="122">
        <f>IF(OR(GA$4="",$B35=""),0,SUMIF('DADOS BRUTOS'!$A$3:$A$500,$B35,'DADOS BRUTOS'!DA$3:DA$500)+IF($C35="",0,SUMIF('DADOS BRUTOS'!$A$3:$A$500,$C35,'DADOS BRUTOS'!DA$3:DA$500)))</f>
        <v/>
      </c>
      <c r="GB35" s="122">
        <f>IF(OR(GB$4="",$B35=""),0,SUMIF('DADOS BRUTOS'!$A$3:$A$500,$B35,'DADOS BRUTOS'!DB$3:DB$500)+IF($C35="",0,SUMIF('DADOS BRUTOS'!$A$3:$A$500,$C35,'DADOS BRUTOS'!DB$3:DB$500)))</f>
        <v/>
      </c>
      <c r="GC35" s="122">
        <f>IF(OR(GC$4="",$B35=""),0,SUMIF('DADOS BRUTOS'!$A$3:$A$500,$B35,'DADOS BRUTOS'!DC$3:DC$500)+IF($C35="",0,SUMIF('DADOS BRUTOS'!$A$3:$A$500,$C35,'DADOS BRUTOS'!DC$3:DC$500)))</f>
        <v/>
      </c>
      <c r="GD35" s="122">
        <f>IF(OR(GD$4="",$B35=""),0,SUMIF('DADOS BRUTOS'!$A$3:$A$500,$B35,'DADOS BRUTOS'!DD$3:DD$500)+IF($C35="",0,SUMIF('DADOS BRUTOS'!$A$3:$A$500,$C35,'DADOS BRUTOS'!DD$3:DD$500)))</f>
        <v/>
      </c>
      <c r="GE35" s="122">
        <f>IF(OR(GE$4="",$B35=""),0,SUMIF('DADOS BRUTOS'!$A$3:$A$500,$B35,'DADOS BRUTOS'!DE$3:DE$500)+IF($C35="",0,SUMIF('DADOS BRUTOS'!$A$3:$A$500,$C35,'DADOS BRUTOS'!DE$3:DE$500)))</f>
        <v/>
      </c>
      <c r="GF35" s="122">
        <f>IF(OR(GF$4="",$B35=""),0,SUMIF('DADOS BRUTOS'!$A$3:$A$500,$B35,'DADOS BRUTOS'!DF$3:DF$500)+IF($C35="",0,SUMIF('DADOS BRUTOS'!$A$3:$A$500,$C35,'DADOS BRUTOS'!DF$3:DF$500)))</f>
        <v/>
      </c>
      <c r="GG35" s="122">
        <f>IF(OR(GG$4="",$B35=""),0,SUMIF('DADOS BRUTOS'!$A$3:$A$500,$B35,'DADOS BRUTOS'!DG$3:DG$500)+IF($C35="",0,SUMIF('DADOS BRUTOS'!$A$3:$A$500,$C35,'DADOS BRUTOS'!DG$3:DG$500)))</f>
        <v/>
      </c>
      <c r="GH35" s="122">
        <f>IF(OR(GH$4="",$B35=""),0,SUMIF('DADOS BRUTOS'!$A$3:$A$500,$B35,'DADOS BRUTOS'!DH$3:DH$500)+IF($C35="",0,SUMIF('DADOS BRUTOS'!$A$3:$A$500,$C35,'DADOS BRUTOS'!DH$3:DH$500)))</f>
        <v/>
      </c>
      <c r="GI35" s="122">
        <f>IF(OR(GI$4="",$B35=""),0,SUMIF('DADOS BRUTOS'!$A$3:$A$500,$B35,'DADOS BRUTOS'!DI$3:DI$500)+IF($C35="",0,SUMIF('DADOS BRUTOS'!$A$3:$A$500,$C35,'DADOS BRUTOS'!DI$3:DI$500)))</f>
        <v/>
      </c>
      <c r="GJ35" s="122">
        <f>IF(OR(GJ$4="",$B35=""),0,SUMIF('DADOS BRUTOS'!$A$3:$A$500,$B35,'DADOS BRUTOS'!DJ$3:DJ$500)+IF($C35="",0,SUMIF('DADOS BRUTOS'!$A$3:$A$500,$C35,'DADOS BRUTOS'!DJ$3:DJ$500)))</f>
        <v/>
      </c>
      <c r="GK35" s="122">
        <f>IF(OR(GK$4="",$B35=""),0,SUMIF('DADOS BRUTOS'!$A$3:$A$500,$B35,'DADOS BRUTOS'!DK$3:DK$500)+IF($C35="",0,SUMIF('DADOS BRUTOS'!$A$3:$A$500,$C35,'DADOS BRUTOS'!DK$3:DK$500)))</f>
        <v/>
      </c>
      <c r="GL35" s="122">
        <f>IF(OR(GL$4="",$B35=""),0,SUMIF('DADOS BRUTOS'!$A$3:$A$500,$B35,'DADOS BRUTOS'!DL$3:DL$500)+IF($C35="",0,SUMIF('DADOS BRUTOS'!$A$3:$A$500,$C35,'DADOS BRUTOS'!DL$3:DL$500)))</f>
        <v/>
      </c>
      <c r="GM35" s="122">
        <f>IF(OR(GM$4="",$B35=""),0,SUMIF('DADOS BRUTOS'!$A$3:$A$500,$B35,'DADOS BRUTOS'!DM$3:DM$500)+IF($C35="",0,SUMIF('DADOS BRUTOS'!$A$3:$A$500,$C35,'DADOS BRUTOS'!DM$3:DM$500)))</f>
        <v/>
      </c>
      <c r="GN35" s="122">
        <f>IF(OR(GN$4="",$B35=""),0,SUMIF('DADOS BRUTOS'!$A$3:$A$500,$B35,'DADOS BRUTOS'!DN$3:DN$500)+IF($C35="",0,SUMIF('DADOS BRUTOS'!$A$3:$A$500,$C35,'DADOS BRUTOS'!DN$3:DN$500)))</f>
        <v/>
      </c>
      <c r="GO35" s="122">
        <f>IF(OR(GO$4="",$B35=""),0,SUMIF('DADOS BRUTOS'!$A$3:$A$500,$B35,'DADOS BRUTOS'!DO$3:DO$500)+IF($C35="",0,SUMIF('DADOS BRUTOS'!$A$3:$A$500,$C35,'DADOS BRUTOS'!DO$3:DO$500)))</f>
        <v/>
      </c>
      <c r="GP35" s="122">
        <f>IF(OR(GP$4="",$B35=""),0,SUMIF('DADOS BRUTOS'!$A$3:$A$500,$B35,'DADOS BRUTOS'!DP$3:DP$500)+IF($C35="",0,SUMIF('DADOS BRUTOS'!$A$3:$A$500,$C35,'DADOS BRUTOS'!DP$3:DP$500)))</f>
        <v/>
      </c>
      <c r="GQ35" s="122">
        <f>IF(OR(GQ$4="",$B35=""),0,SUMIF('DADOS BRUTOS'!$A$3:$A$500,$B35,'DADOS BRUTOS'!DQ$3:DQ$500)+IF($C35="",0,SUMIF('DADOS BRUTOS'!$A$3:$A$500,$C35,'DADOS BRUTOS'!DQ$3:DQ$500)))</f>
        <v/>
      </c>
      <c r="GR35" s="122">
        <f>IF(OR(GR$4="",$B35=""),0,SUMIF('DADOS BRUTOS'!$A$3:$A$500,$B35,'DADOS BRUTOS'!DR$3:DR$500)+IF($C35="",0,SUMIF('DADOS BRUTOS'!$A$3:$A$500,$C35,'DADOS BRUTOS'!DR$3:DR$500)))</f>
        <v/>
      </c>
      <c r="GS35" s="122">
        <f>IF(OR(GS$4="",$B35=""),0,SUMIF('DADOS BRUTOS'!$A$3:$A$500,$B35,'DADOS BRUTOS'!DS$3:DS$500)+IF($C35="",0,SUMIF('DADOS BRUTOS'!$A$3:$A$500,$C35,'DADOS BRUTOS'!DS$3:DS$500)))</f>
        <v/>
      </c>
      <c r="GT35" s="122">
        <f>IF(OR(GT$4="",$B35=""),0,SUMIF('DADOS BRUTOS'!$A$3:$A$500,$B35,'DADOS BRUTOS'!DT$3:DT$500)+IF($C35="",0,SUMIF('DADOS BRUTOS'!$A$3:$A$500,$C35,'DADOS BRUTOS'!DT$3:DT$500)))</f>
        <v/>
      </c>
      <c r="GU35" s="122">
        <f>IF(OR(GU$4="",$B35=""),0,SUMIF('DADOS BRUTOS'!$A$3:$A$500,$B35,'DADOS BRUTOS'!DU$3:DU$500)+IF($C35="",0,SUMIF('DADOS BRUTOS'!$A$3:$A$500,$C35,'DADOS BRUTOS'!DU$3:DU$500)))</f>
        <v/>
      </c>
      <c r="GV35" s="122">
        <f>IF(OR(GV$4="",$B35=""),0,SUMIF('DADOS BRUTOS'!$A$3:$A$500,$B35,'DADOS BRUTOS'!DV$3:DV$500)+IF($C35="",0,SUMIF('DADOS BRUTOS'!$A$3:$A$500,$C35,'DADOS BRUTOS'!DV$3:DV$500)))</f>
        <v/>
      </c>
      <c r="GW35" s="122">
        <f>IF(OR(GW$4="",$B35=""),0,SUMIF('DADOS BRUTOS'!$A$3:$A$500,$B35,'DADOS BRUTOS'!DW$3:DW$500)+IF($C35="",0,SUMIF('DADOS BRUTOS'!$A$3:$A$500,$C35,'DADOS BRUTOS'!DW$3:DW$500)))</f>
        <v/>
      </c>
      <c r="GX35" s="122">
        <f>IF(OR(GX$4="",$B35=""),0,SUMIF('DADOS BRUTOS'!$A$3:$A$500,$B35,'DADOS BRUTOS'!DX$3:DX$500)+IF($C35="",0,SUMIF('DADOS BRUTOS'!$A$3:$A$500,$C35,'DADOS BRUTOS'!DX$3:DX$500)))</f>
        <v/>
      </c>
      <c r="GY35" s="122">
        <f>IF(OR(GY$4="",$B35=""),0,SUMIF('DADOS BRUTOS'!$A$3:$A$500,$B35,'DADOS BRUTOS'!DY$3:DY$500)+IF($C35="",0,SUMIF('DADOS BRUTOS'!$A$3:$A$500,$C35,'DADOS BRUTOS'!DY$3:DY$500)))</f>
        <v/>
      </c>
      <c r="GZ35" s="122">
        <f>IF(OR(GZ$4="",$B35=""),0,SUMIF('DADOS BRUTOS'!$A$3:$A$500,$B35,'DADOS BRUTOS'!DZ$3:DZ$500)+IF($C35="",0,SUMIF('DADOS BRUTOS'!$A$3:$A$500,$C35,'DADOS BRUTOS'!DZ$3:DZ$500)))</f>
        <v/>
      </c>
      <c r="HA35" s="122">
        <f>IF(OR(HA$4="",$B35=""),0,SUMIF('DADOS BRUTOS'!$A$3:$A$500,$B35,'DADOS BRUTOS'!EA$3:EA$500)+IF($C35="",0,SUMIF('DADOS BRUTOS'!$A$3:$A$500,$C35,'DADOS BRUTOS'!EA$3:EA$500)))</f>
        <v/>
      </c>
      <c r="HB35" s="122">
        <f>IF(OR(HB$4="",$B35=""),0,SUMIF('DADOS BRUTOS'!$A$3:$A$500,$B35,'DADOS BRUTOS'!EB$3:EB$500)+IF($C35="",0,SUMIF('DADOS BRUTOS'!$A$3:$A$500,$C35,'DADOS BRUTOS'!EB$3:EB$500)))</f>
        <v/>
      </c>
      <c r="HC35" s="122">
        <f>IF(OR(HC$4="",$B35=""),0,SUMIF('DADOS BRUTOS'!$A$3:$A$500,$B35,'DADOS BRUTOS'!EC$3:EC$500)+IF($C35="",0,SUMIF('DADOS BRUTOS'!$A$3:$A$500,$C35,'DADOS BRUTOS'!EC$3:EC$500)))</f>
        <v/>
      </c>
      <c r="HD35" s="122">
        <f>IF(OR(HD$4="",$B35=""),0,SUMIF('DADOS BRUTOS'!$A$3:$A$500,$B35,'DADOS BRUTOS'!ED$3:ED$500)+IF($C35="",0,SUMIF('DADOS BRUTOS'!$A$3:$A$500,$C35,'DADOS BRUTOS'!ED$3:ED$500)))</f>
        <v/>
      </c>
      <c r="HE35" s="122">
        <f>IF(OR(HE$4="",$B35=""),0,SUMIF('DADOS BRUTOS'!$A$3:$A$500,$B35,'DADOS BRUTOS'!EE$3:EE$500)+IF($C35="",0,SUMIF('DADOS BRUTOS'!$A$3:$A$500,$C35,'DADOS BRUTOS'!EE$3:EE$500)))</f>
        <v/>
      </c>
      <c r="HF35" s="122">
        <f>IF(OR(HF$4="",$B35=""),0,SUMIF('DADOS BRUTOS'!$A$3:$A$500,$B35,'DADOS BRUTOS'!EF$3:EF$500)+IF($C35="",0,SUMIF('DADOS BRUTOS'!$A$3:$A$500,$C35,'DADOS BRUTOS'!EF$3:EF$500)))</f>
        <v/>
      </c>
      <c r="HG35" s="122">
        <f>IF(OR(HG$4="",$B35=""),0,SUMIF('DADOS BRUTOS'!$A$3:$A$500,$B35,'DADOS BRUTOS'!EG$3:EG$500)+IF($C35="",0,SUMIF('DADOS BRUTOS'!$A$3:$A$500,$C35,'DADOS BRUTOS'!EG$3:EG$500)))</f>
        <v/>
      </c>
      <c r="HH35" s="122">
        <f>IF(OR(HH$4="",$B35=""),0,SUMIF('DADOS BRUTOS'!$A$3:$A$500,$B35,'DADOS BRUTOS'!EH$3:EH$500)+IF($C35="",0,SUMIF('DADOS BRUTOS'!$A$3:$A$500,$C35,'DADOS BRUTOS'!EH$3:EH$500)))</f>
        <v/>
      </c>
      <c r="HI35" s="122">
        <f>IF(OR(HI$4="",$B35=""),0,SUMIF('DADOS BRUTOS'!$A$3:$A$500,$B35,'DADOS BRUTOS'!EI$3:EI$500)+IF($C35="",0,SUMIF('DADOS BRUTOS'!$A$3:$A$500,$C35,'DADOS BRUTOS'!EI$3:EI$500)))</f>
        <v/>
      </c>
      <c r="HJ35" s="122">
        <f>IF(OR(HJ$4="",$B35=""),0,SUMIF('DADOS BRUTOS'!$A$3:$A$500,$B35,'DADOS BRUTOS'!EJ$3:EJ$500)+IF($C35="",0,SUMIF('DADOS BRUTOS'!$A$3:$A$500,$C35,'DADOS BRUTOS'!EJ$3:EJ$500)))</f>
        <v/>
      </c>
      <c r="HK35" s="122">
        <f>IF(OR(HK$4="",$B35=""),0,SUMIF('DADOS BRUTOS'!$A$3:$A$500,$B35,'DADOS BRUTOS'!EK$3:EK$500)+IF($C35="",0,SUMIF('DADOS BRUTOS'!$A$3:$A$500,$C35,'DADOS BRUTOS'!EK$3:EK$500)))</f>
        <v/>
      </c>
      <c r="HL35" s="122">
        <f>IF(OR(HL$4="",$B35=""),0,SUMIF('DADOS BRUTOS'!$A$3:$A$500,$B35,'DADOS BRUTOS'!EL$3:EL$500)+IF($C35="",0,SUMIF('DADOS BRUTOS'!$A$3:$A$500,$C35,'DADOS BRUTOS'!EL$3:EL$500)))</f>
        <v/>
      </c>
      <c r="HM35" s="122">
        <f>IF(OR(HM$4="",$B35=""),0,SUMIF('DADOS BRUTOS'!$A$3:$A$500,$B35,'DADOS BRUTOS'!EM$3:EM$500)+IF($C35="",0,SUMIF('DADOS BRUTOS'!$A$3:$A$500,$C35,'DADOS BRUTOS'!EM$3:EM$500)))</f>
        <v/>
      </c>
      <c r="HN35" s="122">
        <f>IF(OR(HN$4="",$B35=""),0,SUMIF('DADOS BRUTOS'!$A$3:$A$500,$B35,'DADOS BRUTOS'!EN$3:EN$500)+IF($C35="",0,SUMIF('DADOS BRUTOS'!$A$3:$A$500,$C35,'DADOS BRUTOS'!EN$3:EN$500)))</f>
        <v/>
      </c>
      <c r="HO35" s="122">
        <f>IF(OR(HO$4="",$B35=""),0,SUMIF('DADOS BRUTOS'!$A$3:$A$500,$B35,'DADOS BRUTOS'!EO$3:EO$500)+IF($C35="",0,SUMIF('DADOS BRUTOS'!$A$3:$A$500,$C35,'DADOS BRUTOS'!EO$3:EO$500)))</f>
        <v/>
      </c>
      <c r="HP35" s="122">
        <f>IF(OR(HP$4="",$B35=""),0,SUMIF('DADOS BRUTOS'!$A$3:$A$500,$B35,'DADOS BRUTOS'!EP$3:EP$500)+IF($C35="",0,SUMIF('DADOS BRUTOS'!$A$3:$A$500,$C35,'DADOS BRUTOS'!EP$3:EP$500)))</f>
        <v/>
      </c>
      <c r="HQ35" s="122">
        <f>IF(OR(HQ$4="",$B35=""),0,SUMIF('DADOS BRUTOS'!$A$3:$A$500,$B35,'DADOS BRUTOS'!EQ$3:EQ$500)+IF($C35="",0,SUMIF('DADOS BRUTOS'!$A$3:$A$500,$C35,'DADOS BRUTOS'!EQ$3:EQ$500)))</f>
        <v/>
      </c>
      <c r="HR35" s="122">
        <f>IF(OR(HR$4="",$B35=""),0,SUMIF('DADOS BRUTOS'!$A$3:$A$500,$B35,'DADOS BRUTOS'!ER$3:ER$500)+IF($C35="",0,SUMIF('DADOS BRUTOS'!$A$3:$A$500,$C35,'DADOS BRUTOS'!ER$3:ER$500)))</f>
        <v/>
      </c>
      <c r="HS35" s="122">
        <f>IF(OR(HS$4="",$B35=""),0,SUMIF('DADOS BRUTOS'!$A$3:$A$500,$B35,'DADOS BRUTOS'!ES$3:ES$500)+IF($C35="",0,SUMIF('DADOS BRUTOS'!$A$3:$A$500,$C35,'DADOS BRUTOS'!ES$3:ES$500)))</f>
        <v/>
      </c>
      <c r="HT35" s="122">
        <f>IF(OR(HT$4="",$B35=""),0,SUMIF('DADOS BRUTOS'!$A$3:$A$500,$B35,'DADOS BRUTOS'!ET$3:ET$500)+IF($C35="",0,SUMIF('DADOS BRUTOS'!$A$3:$A$500,$C35,'DADOS BRUTOS'!ET$3:ET$500)))</f>
        <v/>
      </c>
      <c r="HU35" s="122">
        <f>IF(OR(HU$4="",$B35=""),0,SUMIF('DADOS BRUTOS'!$A$3:$A$500,$B35,'DADOS BRUTOS'!EU$3:EU$500)+IF($C35="",0,SUMIF('DADOS BRUTOS'!$A$3:$A$500,$C35,'DADOS BRUTOS'!EU$3:EU$500)))</f>
        <v/>
      </c>
      <c r="HV35" s="122">
        <f>IF(OR(HV$4="",$B35=""),0,SUMIF('DADOS BRUTOS'!$A$3:$A$500,$B35,'DADOS BRUTOS'!EV$3:EV$500)+IF($C35="",0,SUMIF('DADOS BRUTOS'!$A$3:$A$500,$C35,'DADOS BRUTOS'!EV$3:EV$500)))</f>
        <v/>
      </c>
      <c r="HW35" s="122">
        <f>IF(OR(HW$4="",$B35=""),0,SUMIF('DADOS BRUTOS'!$A$3:$A$500,$B35,'DADOS BRUTOS'!EW$3:EW$500)+IF($C35="",0,SUMIF('DADOS BRUTOS'!$A$3:$A$500,$C35,'DADOS BRUTOS'!EW$3:EW$500)))</f>
        <v/>
      </c>
      <c r="HX35" s="122">
        <f>IF(OR(HX$4="",$B35=""),0,SUMIF('DADOS BRUTOS'!$A$3:$A$500,$B35,'DADOS BRUTOS'!EX$3:EX$500)+IF($C35="",0,SUMIF('DADOS BRUTOS'!$A$3:$A$500,$C35,'DADOS BRUTOS'!EX$3:EX$500)))</f>
        <v/>
      </c>
      <c r="HY35" s="122">
        <f>IF(OR(HY$4="",$B35=""),0,SUMIF('DADOS BRUTOS'!$A$3:$A$500,$B35,'DADOS BRUTOS'!EY$3:EY$500)+IF($C35="",0,SUMIF('DADOS BRUTOS'!$A$3:$A$500,$C35,'DADOS BRUTOS'!EY$3:EY$500)))</f>
        <v/>
      </c>
      <c r="HZ35" s="122">
        <f>IF(OR(HZ$4="",$B35=""),0,SUMIF('DADOS BRUTOS'!$A$3:$A$500,$B35,'DADOS BRUTOS'!EZ$3:EZ$500)+IF($C35="",0,SUMIF('DADOS BRUTOS'!$A$3:$A$500,$C35,'DADOS BRUTOS'!EZ$3:EZ$500)))</f>
        <v/>
      </c>
      <c r="IA35" s="122">
        <f>IF(OR(IA$4="",$B35=""),0,SUMIF('DADOS BRUTOS'!$A$3:$A$500,$B35,'DADOS BRUTOS'!FA$3:FA$500)+IF($C35="",0,SUMIF('DADOS BRUTOS'!$A$3:$A$500,$C35,'DADOS BRUTOS'!FA$3:FA$500)))</f>
        <v/>
      </c>
      <c r="IB35" s="122">
        <f>IF(OR(IB$4="",$B35=""),0,SUMIF('DADOS BRUTOS'!$A$3:$A$500,$B35,'DADOS BRUTOS'!FB$3:FB$500)+IF($C35="",0,SUMIF('DADOS BRUTOS'!$A$3:$A$500,$C35,'DADOS BRUTOS'!FB$3:FB$500)))</f>
        <v/>
      </c>
      <c r="IC35" s="122">
        <f>IF(OR(IC$4="",$B35=""),0,SUMIF('DADOS BRUTOS'!$A$3:$A$500,$B35,'DADOS BRUTOS'!FC$3:FC$500)+IF($C35="",0,SUMIF('DADOS BRUTOS'!$A$3:$A$500,$C35,'DADOS BRUTOS'!FC$3:FC$500)))</f>
        <v/>
      </c>
      <c r="ID35" s="122">
        <f>IF(OR(ID$4="",$B35=""),0,SUMIF('DADOS BRUTOS'!$A$3:$A$500,$B35,'DADOS BRUTOS'!FD$3:FD$500)+IF($C35="",0,SUMIF('DADOS BRUTOS'!$A$3:$A$500,$C35,'DADOS BRUTOS'!FD$3:FD$500)))</f>
        <v/>
      </c>
      <c r="IE35" s="122">
        <f>IF(OR(IE$4="",$B35=""),0,SUMIF('DADOS BRUTOS'!$A$3:$A$500,$B35,'DADOS BRUTOS'!FE$3:FE$500)+IF($C35="",0,SUMIF('DADOS BRUTOS'!$A$3:$A$500,$C35,'DADOS BRUTOS'!FE$3:FE$500)))</f>
        <v/>
      </c>
      <c r="IF35" s="122">
        <f>IF(OR(IF$4="",$B35=""),0,SUMIF('DADOS BRUTOS'!$A$3:$A$500,$B35,'DADOS BRUTOS'!FF$3:FF$500)+IF($C35="",0,SUMIF('DADOS BRUTOS'!$A$3:$A$500,$C35,'DADOS BRUTOS'!FF$3:FF$500)))</f>
        <v/>
      </c>
      <c r="IG35" s="122">
        <f>IF(OR(IG$4="",$B35=""),0,SUMIF('DADOS BRUTOS'!$A$3:$A$500,$B35,'DADOS BRUTOS'!FG$3:FG$500)+IF($C35="",0,SUMIF('DADOS BRUTOS'!$A$3:$A$500,$C35,'DADOS BRUTOS'!FG$3:FG$500)))</f>
        <v/>
      </c>
      <c r="IH35" s="122">
        <f>IF(OR(IH$4="",$B35=""),0,SUMIF('DADOS BRUTOS'!$A$3:$A$500,$B35,'DADOS BRUTOS'!FH$3:FH$500)+IF($C35="",0,SUMIF('DADOS BRUTOS'!$A$3:$A$500,$C35,'DADOS BRUTOS'!FH$3:FH$500)))</f>
        <v/>
      </c>
      <c r="II35" s="122">
        <f>IF(OR(II$4="",$B35=""),0,SUMIF('DADOS BRUTOS'!$A$3:$A$500,$B35,'DADOS BRUTOS'!FI$3:FI$500)+IF($C35="",0,SUMIF('DADOS BRUTOS'!$A$3:$A$500,$C35,'DADOS BRUTOS'!FI$3:FI$500)))</f>
        <v/>
      </c>
      <c r="IJ35" s="122">
        <f>IF(OR(IJ$4="",$B35=""),0,SUMIF('DADOS BRUTOS'!$A$3:$A$500,$B35,'DADOS BRUTOS'!FJ$3:FJ$500)+IF($C35="",0,SUMIF('DADOS BRUTOS'!$A$3:$A$500,$C35,'DADOS BRUTOS'!FJ$3:FJ$500)))</f>
        <v/>
      </c>
      <c r="IK35" s="122">
        <f>IF(OR(IK$4="",$B35=""),0,SUMIF('DADOS BRUTOS'!$A$3:$A$500,$B35,'DADOS BRUTOS'!FK$3:FK$500)+IF($C35="",0,SUMIF('DADOS BRUTOS'!$A$3:$A$500,$C35,'DADOS BRUTOS'!FK$3:FK$500)))</f>
        <v/>
      </c>
      <c r="IL35" s="122">
        <f>IF(OR(IL$4="",$B35=""),0,SUMIF('DADOS BRUTOS'!$A$3:$A$500,$B35,'DADOS BRUTOS'!FL$3:FL$500)+IF($C35="",0,SUMIF('DADOS BRUTOS'!$A$3:$A$500,$C35,'DADOS BRUTOS'!FL$3:FL$500)))</f>
        <v/>
      </c>
      <c r="IM35" s="122">
        <f>IF(OR(IM$4="",$B35=""),0,SUMIF('DADOS BRUTOS'!$A$3:$A$500,$B35,'DADOS BRUTOS'!FM$3:FM$500)+IF($C35="",0,SUMIF('DADOS BRUTOS'!$A$3:$A$500,$C35,'DADOS BRUTOS'!FM$3:FM$500)))</f>
        <v/>
      </c>
      <c r="IN35" s="122">
        <f>IF(OR(IN$4="",$B35=""),0,SUMIF('DADOS BRUTOS'!$A$3:$A$500,$B35,'DADOS BRUTOS'!FN$3:FN$500)+IF($C35="",0,SUMIF('DADOS BRUTOS'!$A$3:$A$500,$C35,'DADOS BRUTOS'!FN$3:FN$500)))</f>
        <v/>
      </c>
      <c r="IO35" s="122">
        <f>IF(OR(IO$4="",$B35=""),0,SUMIF('DADOS BRUTOS'!$A$3:$A$500,$B35,'DADOS BRUTOS'!FO$3:FO$500)+IF($C35="",0,SUMIF('DADOS BRUTOS'!$A$3:$A$500,$C35,'DADOS BRUTOS'!FO$3:FO$500)))</f>
        <v/>
      </c>
      <c r="IP35" s="122">
        <f>IF(OR(IP$4="",$B35=""),0,SUMIF('DADOS BRUTOS'!$A$3:$A$500,$B35,'DADOS BRUTOS'!FP$3:FP$500)+IF($C35="",0,SUMIF('DADOS BRUTOS'!$A$3:$A$500,$C35,'DADOS BRUTOS'!FP$3:FP$500)))</f>
        <v/>
      </c>
      <c r="IQ35" s="122">
        <f>IF(OR(IQ$4="",$B35=""),0,SUMIF('DADOS BRUTOS'!$A$3:$A$500,$B35,'DADOS BRUTOS'!FQ$3:FQ$500)+IF($C35="",0,SUMIF('DADOS BRUTOS'!$A$3:$A$500,$C35,'DADOS BRUTOS'!FQ$3:FQ$500)))</f>
        <v/>
      </c>
      <c r="IR35" s="122">
        <f>IF(OR(IR$4="",$B35=""),0,SUMIF('DADOS BRUTOS'!$A$3:$A$500,$B35,'DADOS BRUTOS'!FR$3:FR$500)+IF($C35="",0,SUMIF('DADOS BRUTOS'!$A$3:$A$500,$C35,'DADOS BRUTOS'!FR$3:FR$500)))</f>
        <v/>
      </c>
      <c r="IS35" s="122">
        <f>IF(OR(IS$4="",$B35=""),0,SUMIF('DADOS BRUTOS'!$A$3:$A$500,$B35,'DADOS BRUTOS'!FS$3:FS$500)+IF($C35="",0,SUMIF('DADOS BRUTOS'!$A$3:$A$500,$C35,'DADOS BRUTOS'!FS$3:FS$500)))</f>
        <v/>
      </c>
      <c r="IT35" s="122">
        <f>IF(OR(IT$4="",$B35=""),0,SUMIF('DADOS BRUTOS'!$A$3:$A$500,$B35,'DADOS BRUTOS'!FT$3:FT$500)+IF($C35="",0,SUMIF('DADOS BRUTOS'!$A$3:$A$500,$C35,'DADOS BRUTOS'!FT$3:FT$500)))</f>
        <v/>
      </c>
      <c r="IU35" s="122">
        <f>IF(OR(IU$4="",$B35=""),0,SUMIF('DADOS BRUTOS'!$A$3:$A$500,$B35,'DADOS BRUTOS'!FU$3:FU$500)+IF($C35="",0,SUMIF('DADOS BRUTOS'!$A$3:$A$500,$C35,'DADOS BRUTOS'!FU$3:FU$500)))</f>
        <v/>
      </c>
      <c r="IV35" s="122">
        <f>IF(OR(IV$4="",$B35=""),0,SUMIF('DADOS BRUTOS'!$A$3:$A$500,$B35,'DADOS BRUTOS'!FV$3:FV$500)+IF($C35="",0,SUMIF('DADOS BRUTOS'!$A$3:$A$500,$C35,'DADOS BRUTOS'!FV$3:FV$500)))</f>
        <v/>
      </c>
      <c r="IW35" s="122">
        <f>IF(OR(IW$4="",$B35=""),0,SUMIF('DADOS BRUTOS'!$A$3:$A$500,$B35,'DADOS BRUTOS'!FW$3:FW$500)+IF($C35="",0,SUMIF('DADOS BRUTOS'!$A$3:$A$500,$C35,'DADOS BRUTOS'!FW$3:FW$500)))</f>
        <v/>
      </c>
      <c r="IX35" s="122">
        <f>IF(OR(IX$4="",$B35=""),0,SUMIF('DADOS BRUTOS'!$A$3:$A$500,$B35,'DADOS BRUTOS'!FX$3:FX$500)+IF($C35="",0,SUMIF('DADOS BRUTOS'!$A$3:$A$500,$C35,'DADOS BRUTOS'!FX$3:FX$500)))</f>
        <v/>
      </c>
      <c r="IY35" s="122">
        <f>IF(OR(IY$4="",$B35=""),0,SUMIF('DADOS BRUTOS'!$A$3:$A$500,$B35,'DADOS BRUTOS'!FY$3:FY$500)+IF($C35="",0,SUMIF('DADOS BRUTOS'!$A$3:$A$500,$C35,'DADOS BRUTOS'!FY$3:FY$500)))</f>
        <v/>
      </c>
      <c r="IZ35" s="122">
        <f>IF(OR(IZ$4="",$B35=""),0,SUMIF('DADOS BRUTOS'!$A$3:$A$500,$B35,'DADOS BRUTOS'!FZ$3:FZ$500)+IF($C35="",0,SUMIF('DADOS BRUTOS'!$A$3:$A$500,$C35,'DADOS BRUTOS'!FZ$3:FZ$500)))</f>
        <v/>
      </c>
      <c r="JA35" s="122">
        <f>IF(OR(JA$4="",$B35=""),0,SUMIF('DADOS BRUTOS'!$A$3:$A$500,$B35,'DADOS BRUTOS'!GA$3:GA$500)+IF($C35="",0,SUMIF('DADOS BRUTOS'!$A$3:$A$500,$C35,'DADOS BRUTOS'!GA$3:GA$500)))</f>
        <v/>
      </c>
      <c r="JB35" s="122">
        <f>IF(OR(JB$4="",$B35=""),0,SUMIF('DADOS BRUTOS'!$A$3:$A$500,$B35,'DADOS BRUTOS'!GB$3:GB$500)+IF($C35="",0,SUMIF('DADOS BRUTOS'!$A$3:$A$500,$C35,'DADOS BRUTOS'!GB$3:GB$500)))</f>
        <v/>
      </c>
      <c r="JC35" s="122">
        <f>IF(OR(JC$4="",$B35=""),0,SUMIF('DADOS BRUTOS'!$A$3:$A$500,$B35,'DADOS BRUTOS'!GC$3:GC$500)+IF($C35="",0,SUMIF('DADOS BRUTOS'!$A$3:$A$500,$C35,'DADOS BRUTOS'!GC$3:GC$500)))</f>
        <v/>
      </c>
      <c r="JD35" s="122">
        <f>IF(OR(JD$4="",$B35=""),0,SUMIF('DADOS BRUTOS'!$A$3:$A$500,$B35,'DADOS BRUTOS'!GD$3:GD$500)+IF($C35="",0,SUMIF('DADOS BRUTOS'!$A$3:$A$500,$C35,'DADOS BRUTOS'!GD$3:GD$500)))</f>
        <v/>
      </c>
      <c r="JE35" s="122">
        <f>IF(OR(JE$4="",$B35=""),0,SUMIF('DADOS BRUTOS'!$A$3:$A$500,$B35,'DADOS BRUTOS'!GE$3:GE$500)+IF($C35="",0,SUMIF('DADOS BRUTOS'!$A$3:$A$500,$C35,'DADOS BRUTOS'!GE$3:GE$500)))</f>
        <v/>
      </c>
      <c r="JF35" s="122">
        <f>IF(OR(JF$4="",$B35=""),0,SUMIF('DADOS BRUTOS'!$A$3:$A$500,$B35,'DADOS BRUTOS'!GF$3:GF$500)+IF($C35="",0,SUMIF('DADOS BRUTOS'!$A$3:$A$500,$C35,'DADOS BRUTOS'!GF$3:GF$500)))</f>
        <v/>
      </c>
      <c r="JG35" s="122">
        <f>IF(OR(JG$4="",$B35=""),0,SUMIF('DADOS BRUTOS'!$A$3:$A$500,$B35,'DADOS BRUTOS'!GG$3:GG$500)+IF($C35="",0,SUMIF('DADOS BRUTOS'!$A$3:$A$500,$C35,'DADOS BRUTOS'!GG$3:GG$500)))</f>
        <v/>
      </c>
      <c r="JH35" s="122">
        <f>IF(OR(JH$4="",$B35=""),0,SUMIF('DADOS BRUTOS'!$A$3:$A$500,$B35,'DADOS BRUTOS'!GH$3:GH$500)+IF($C35="",0,SUMIF('DADOS BRUTOS'!$A$3:$A$500,$C35,'DADOS BRUTOS'!GH$3:GH$500)))</f>
        <v/>
      </c>
      <c r="JI35" s="122">
        <f>IF(OR(JI$4="",$B35=""),0,SUMIF('DADOS BRUTOS'!$A$3:$A$500,$B35,'DADOS BRUTOS'!GI$3:GI$500)+IF($C35="",0,SUMIF('DADOS BRUTOS'!$A$3:$A$500,$C35,'DADOS BRUTOS'!GI$3:GI$500)))</f>
        <v/>
      </c>
      <c r="JJ35" s="122">
        <f>IF(OR(JJ$4="",$B35=""),0,SUMIF('DADOS BRUTOS'!$A$3:$A$500,$B35,'DADOS BRUTOS'!GJ$3:GJ$500)+IF($C35="",0,SUMIF('DADOS BRUTOS'!$A$3:$A$500,$C35,'DADOS BRUTOS'!GJ$3:GJ$500)))</f>
        <v/>
      </c>
      <c r="JK35" s="122">
        <f>IF(OR(JK$4="",$B35=""),0,SUMIF('DADOS BRUTOS'!$A$3:$A$500,$B35,'DADOS BRUTOS'!GK$3:GK$500)+IF($C35="",0,SUMIF('DADOS BRUTOS'!$A$3:$A$500,$C35,'DADOS BRUTOS'!GK$3:GK$500)))</f>
        <v/>
      </c>
      <c r="JL35" s="122">
        <f>IF(OR(JL$4="",$B35=""),0,SUMIF('DADOS BRUTOS'!$A$3:$A$500,$B35,'DADOS BRUTOS'!GL$3:GL$500)+IF($C35="",0,SUMIF('DADOS BRUTOS'!$A$3:$A$500,$C35,'DADOS BRUTOS'!GL$3:GL$500)))</f>
        <v/>
      </c>
      <c r="JM35" s="122">
        <f>IF(OR(JM$4="",$B35=""),0,SUMIF('DADOS BRUTOS'!$A$3:$A$500,$B35,'DADOS BRUTOS'!GM$3:GM$500)+IF($C35="",0,SUMIF('DADOS BRUTOS'!$A$3:$A$500,$C35,'DADOS BRUTOS'!GM$3:GM$500)))</f>
        <v/>
      </c>
      <c r="JN35" s="122">
        <f>IF(OR(JN$4="",$B35=""),0,SUMIF('DADOS BRUTOS'!$A$3:$A$500,$B35,'DADOS BRUTOS'!GN$3:GN$500)+IF($C35="",0,SUMIF('DADOS BRUTOS'!$A$3:$A$500,$C35,'DADOS BRUTOS'!GN$3:GN$500)))</f>
        <v/>
      </c>
      <c r="JO35" s="122">
        <f>IF(OR(JO$4="",$B35=""),0,SUMIF('DADOS BRUTOS'!$A$3:$A$500,$B35,'DADOS BRUTOS'!GO$3:GO$500)+IF($C35="",0,SUMIF('DADOS BRUTOS'!$A$3:$A$500,$C35,'DADOS BRUTOS'!GO$3:GO$500)))</f>
        <v/>
      </c>
      <c r="JP35" s="122">
        <f>IF(OR(JP$4="",$B35=""),0,SUMIF('DADOS BRUTOS'!$A$3:$A$500,$B35,'DADOS BRUTOS'!GP$3:GP$500)+IF($C35="",0,SUMIF('DADOS BRUTOS'!$A$3:$A$500,$C35,'DADOS BRUTOS'!GP$3:GP$500)))</f>
        <v/>
      </c>
      <c r="JQ35" s="122">
        <f>IF(OR(JQ$4="",$B35=""),0,SUMIF('DADOS BRUTOS'!$A$3:$A$500,$B35,'DADOS BRUTOS'!GQ$3:GQ$500)+IF($C35="",0,SUMIF('DADOS BRUTOS'!$A$3:$A$500,$C35,'DADOS BRUTOS'!GQ$3:GQ$500)))</f>
        <v/>
      </c>
      <c r="JR35" s="122">
        <f>IF(OR(JR$4="",$B35=""),0,SUMIF('DADOS BRUTOS'!$A$3:$A$500,$B35,'DADOS BRUTOS'!GR$3:GR$500)+IF($C35="",0,SUMIF('DADOS BRUTOS'!$A$3:$A$500,$C35,'DADOS BRUTOS'!GR$3:GR$500)))</f>
        <v/>
      </c>
      <c r="JS35" s="122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2">
        <f>IF(OR(CB$4="",$B36=""),0,SUMIF('DADOS BRUTOS'!$A$3:$A$500,$B36,'DADOS BRUTOS'!B$3:B$500)+IF($C36="",0,SUMIF('DADOS BRUTOS'!$A$3:$A$500,$C36,'DADOS BRUTOS'!B$3:B$500)))</f>
        <v/>
      </c>
      <c r="CC36" s="122">
        <f>IF(OR(CC$4="",$B36=""),0,SUMIF('DADOS BRUTOS'!$A$3:$A$500,$B36,'DADOS BRUTOS'!C$3:C$500)+IF($C36="",0,SUMIF('DADOS BRUTOS'!$A$3:$A$500,$C36,'DADOS BRUTOS'!C$3:C$500)))</f>
        <v/>
      </c>
      <c r="CD36" s="122">
        <f>IF(OR(CD$4="",$B36=""),0,SUMIF('DADOS BRUTOS'!$A$3:$A$500,$B36,'DADOS BRUTOS'!D$3:D$500)+IF($C36="",0,SUMIF('DADOS BRUTOS'!$A$3:$A$500,$C36,'DADOS BRUTOS'!D$3:D$500)))</f>
        <v/>
      </c>
      <c r="CE36" s="122">
        <f>IF(OR(CE$4="",$B36=""),0,SUMIF('DADOS BRUTOS'!$A$3:$A$500,$B36,'DADOS BRUTOS'!E$3:E$500)+IF($C36="",0,SUMIF('DADOS BRUTOS'!$A$3:$A$500,$C36,'DADOS BRUTOS'!E$3:E$500)))</f>
        <v/>
      </c>
      <c r="CF36" s="122">
        <f>IF(OR(CF$4="",$B36=""),0,SUMIF('DADOS BRUTOS'!$A$3:$A$500,$B36,'DADOS BRUTOS'!F$3:F$500)+IF($C36="",0,SUMIF('DADOS BRUTOS'!$A$3:$A$500,$C36,'DADOS BRUTOS'!F$3:F$500)))</f>
        <v/>
      </c>
      <c r="CG36" s="122">
        <f>IF(OR(CG$4="",$B36=""),0,SUMIF('DADOS BRUTOS'!$A$3:$A$500,$B36,'DADOS BRUTOS'!G$3:G$500)+IF($C36="",0,SUMIF('DADOS BRUTOS'!$A$3:$A$500,$C36,'DADOS BRUTOS'!G$3:G$500)))</f>
        <v/>
      </c>
      <c r="CH36" s="122">
        <f>IF(OR(CH$4="",$B36=""),0,SUMIF('DADOS BRUTOS'!$A$3:$A$500,$B36,'DADOS BRUTOS'!H$3:H$500)+IF($C36="",0,SUMIF('DADOS BRUTOS'!$A$3:$A$500,$C36,'DADOS BRUTOS'!H$3:H$500)))</f>
        <v/>
      </c>
      <c r="CI36" s="122">
        <f>IF(OR(CI$4="",$B36=""),0,SUMIF('DADOS BRUTOS'!$A$3:$A$500,$B36,'DADOS BRUTOS'!I$3:I$500)+IF($C36="",0,SUMIF('DADOS BRUTOS'!$A$3:$A$500,$C36,'DADOS BRUTOS'!I$3:I$500)))</f>
        <v/>
      </c>
      <c r="CJ36" s="122">
        <f>IF(OR(CJ$4="",$B36=""),0,SUMIF('DADOS BRUTOS'!$A$3:$A$500,$B36,'DADOS BRUTOS'!J$3:J$500)+IF($C36="",0,SUMIF('DADOS BRUTOS'!$A$3:$A$500,$C36,'DADOS BRUTOS'!J$3:J$500)))</f>
        <v/>
      </c>
      <c r="CK36" s="122">
        <f>IF(OR(CK$4="",$B36=""),0,SUMIF('DADOS BRUTOS'!$A$3:$A$500,$B36,'DADOS BRUTOS'!K$3:K$500)+IF($C36="",0,SUMIF('DADOS BRUTOS'!$A$3:$A$500,$C36,'DADOS BRUTOS'!K$3:K$500)))</f>
        <v/>
      </c>
      <c r="CL36" s="122">
        <f>IF(OR(CL$4="",$B36=""),0,SUMIF('DADOS BRUTOS'!$A$3:$A$500,$B36,'DADOS BRUTOS'!L$3:L$500)+IF($C36="",0,SUMIF('DADOS BRUTOS'!$A$3:$A$500,$C36,'DADOS BRUTOS'!L$3:L$500)))</f>
        <v/>
      </c>
      <c r="CM36" s="122">
        <f>IF(OR(CM$4="",$B36=""),0,SUMIF('DADOS BRUTOS'!$A$3:$A$500,$B36,'DADOS BRUTOS'!M$3:M$500)+IF($C36="",0,SUMIF('DADOS BRUTOS'!$A$3:$A$500,$C36,'DADOS BRUTOS'!M$3:M$500)))</f>
        <v/>
      </c>
      <c r="CN36" s="122">
        <f>IF(OR(CN$4="",$B36=""),0,SUMIF('DADOS BRUTOS'!$A$3:$A$500,$B36,'DADOS BRUTOS'!N$3:N$500)+IF($C36="",0,SUMIF('DADOS BRUTOS'!$A$3:$A$500,$C36,'DADOS BRUTOS'!N$3:N$500)))</f>
        <v/>
      </c>
      <c r="CO36" s="122">
        <f>IF(OR(CO$4="",$B36=""),0,SUMIF('DADOS BRUTOS'!$A$3:$A$500,$B36,'DADOS BRUTOS'!O$3:O$500)+IF($C36="",0,SUMIF('DADOS BRUTOS'!$A$3:$A$500,$C36,'DADOS BRUTOS'!O$3:O$500)))</f>
        <v/>
      </c>
      <c r="CP36" s="122">
        <f>IF(OR(CP$4="",$B36=""),0,SUMIF('DADOS BRUTOS'!$A$3:$A$500,$B36,'DADOS BRUTOS'!P$3:P$500)+IF($C36="",0,SUMIF('DADOS BRUTOS'!$A$3:$A$500,$C36,'DADOS BRUTOS'!P$3:P$500)))</f>
        <v/>
      </c>
      <c r="CQ36" s="122">
        <f>IF(OR(CQ$4="",$B36=""),0,SUMIF('DADOS BRUTOS'!$A$3:$A$500,$B36,'DADOS BRUTOS'!Q$3:Q$500)+IF($C36="",0,SUMIF('DADOS BRUTOS'!$A$3:$A$500,$C36,'DADOS BRUTOS'!Q$3:Q$500)))</f>
        <v/>
      </c>
      <c r="CR36" s="122">
        <f>IF(OR(CR$4="",$B36=""),0,SUMIF('DADOS BRUTOS'!$A$3:$A$500,$B36,'DADOS BRUTOS'!R$3:R$500)+IF($C36="",0,SUMIF('DADOS BRUTOS'!$A$3:$A$500,$C36,'DADOS BRUTOS'!R$3:R$500)))</f>
        <v/>
      </c>
      <c r="CS36" s="122">
        <f>IF(OR(CS$4="",$B36=""),0,SUMIF('DADOS BRUTOS'!$A$3:$A$500,$B36,'DADOS BRUTOS'!S$3:S$500)+IF($C36="",0,SUMIF('DADOS BRUTOS'!$A$3:$A$500,$C36,'DADOS BRUTOS'!S$3:S$500)))</f>
        <v/>
      </c>
      <c r="CT36" s="122">
        <f>IF(OR(CT$4="",$B36=""),0,SUMIF('DADOS BRUTOS'!$A$3:$A$500,$B36,'DADOS BRUTOS'!T$3:T$500)+IF($C36="",0,SUMIF('DADOS BRUTOS'!$A$3:$A$500,$C36,'DADOS BRUTOS'!T$3:T$500)))</f>
        <v/>
      </c>
      <c r="CU36" s="122">
        <f>IF(OR(CU$4="",$B36=""),0,SUMIF('DADOS BRUTOS'!$A$3:$A$500,$B36,'DADOS BRUTOS'!U$3:U$500)+IF($C36="",0,SUMIF('DADOS BRUTOS'!$A$3:$A$500,$C36,'DADOS BRUTOS'!U$3:U$500)))</f>
        <v/>
      </c>
      <c r="CV36" s="122">
        <f>IF(OR(CV$4="",$B36=""),0,SUMIF('DADOS BRUTOS'!$A$3:$A$500,$B36,'DADOS BRUTOS'!V$3:V$500)+IF($C36="",0,SUMIF('DADOS BRUTOS'!$A$3:$A$500,$C36,'DADOS BRUTOS'!V$3:V$500)))</f>
        <v/>
      </c>
      <c r="CW36" s="122">
        <f>IF(OR(CW$4="",$B36=""),0,SUMIF('DADOS BRUTOS'!$A$3:$A$500,$B36,'DADOS BRUTOS'!W$3:W$500)+IF($C36="",0,SUMIF('DADOS BRUTOS'!$A$3:$A$500,$C36,'DADOS BRUTOS'!W$3:W$500)))</f>
        <v/>
      </c>
      <c r="CX36" s="122">
        <f>IF(OR(CX$4="",$B36=""),0,SUMIF('DADOS BRUTOS'!$A$3:$A$500,$B36,'DADOS BRUTOS'!X$3:X$500)+IF($C36="",0,SUMIF('DADOS BRUTOS'!$A$3:$A$500,$C36,'DADOS BRUTOS'!X$3:X$500)))</f>
        <v/>
      </c>
      <c r="CY36" s="122">
        <f>IF(OR(CY$4="",$B36=""),0,SUMIF('DADOS BRUTOS'!$A$3:$A$500,$B36,'DADOS BRUTOS'!Y$3:Y$500)+IF($C36="",0,SUMIF('DADOS BRUTOS'!$A$3:$A$500,$C36,'DADOS BRUTOS'!Y$3:Y$500)))</f>
        <v/>
      </c>
      <c r="CZ36" s="122">
        <f>IF(OR(CZ$4="",$B36=""),0,SUMIF('DADOS BRUTOS'!$A$3:$A$500,$B36,'DADOS BRUTOS'!Z$3:Z$500)+IF($C36="",0,SUMIF('DADOS BRUTOS'!$A$3:$A$500,$C36,'DADOS BRUTOS'!Z$3:Z$500)))</f>
        <v/>
      </c>
      <c r="DA36" s="122">
        <f>IF(OR(DA$4="",$B36=""),0,SUMIF('DADOS BRUTOS'!$A$3:$A$500,$B36,'DADOS BRUTOS'!AA$3:AA$500)+IF($C36="",0,SUMIF('DADOS BRUTOS'!$A$3:$A$500,$C36,'DADOS BRUTOS'!AA$3:AA$500)))</f>
        <v/>
      </c>
      <c r="DB36" s="122">
        <f>IF(OR(DB$4="",$B36=""),0,SUMIF('DADOS BRUTOS'!$A$3:$A$500,$B36,'DADOS BRUTOS'!AB$3:AB$500)+IF($C36="",0,SUMIF('DADOS BRUTOS'!$A$3:$A$500,$C36,'DADOS BRUTOS'!AB$3:AB$500)))</f>
        <v/>
      </c>
      <c r="DC36" s="122">
        <f>IF(OR(DC$4="",$B36=""),0,SUMIF('DADOS BRUTOS'!$A$3:$A$500,$B36,'DADOS BRUTOS'!AC$3:AC$500)+IF($C36="",0,SUMIF('DADOS BRUTOS'!$A$3:$A$500,$C36,'DADOS BRUTOS'!AC$3:AC$500)))</f>
        <v/>
      </c>
      <c r="DD36" s="122">
        <f>IF(OR(DD$4="",$B36=""),0,SUMIF('DADOS BRUTOS'!$A$3:$A$500,$B36,'DADOS BRUTOS'!AD$3:AD$500)+IF($C36="",0,SUMIF('DADOS BRUTOS'!$A$3:$A$500,$C36,'DADOS BRUTOS'!AD$3:AD$500)))</f>
        <v/>
      </c>
      <c r="DE36" s="122">
        <f>IF(OR(DE$4="",$B36=""),0,SUMIF('DADOS BRUTOS'!$A$3:$A$500,$B36,'DADOS BRUTOS'!AE$3:AE$500)+IF($C36="",0,SUMIF('DADOS BRUTOS'!$A$3:$A$500,$C36,'DADOS BRUTOS'!AE$3:AE$500)))</f>
        <v/>
      </c>
      <c r="DF36" s="122">
        <f>IF(OR(DF$4="",$B36=""),0,SUMIF('DADOS BRUTOS'!$A$3:$A$500,$B36,'DADOS BRUTOS'!AF$3:AF$500)+IF($C36="",0,SUMIF('DADOS BRUTOS'!$A$3:$A$500,$C36,'DADOS BRUTOS'!AF$3:AF$500)))</f>
        <v/>
      </c>
      <c r="DG36" s="122">
        <f>IF(OR(DG$4="",$B36=""),0,SUMIF('DADOS BRUTOS'!$A$3:$A$500,$B36,'DADOS BRUTOS'!AG$3:AG$500)+IF($C36="",0,SUMIF('DADOS BRUTOS'!$A$3:$A$500,$C36,'DADOS BRUTOS'!AG$3:AG$500)))</f>
        <v/>
      </c>
      <c r="DH36" s="122">
        <f>IF(OR(DH$4="",$B36=""),0,SUMIF('DADOS BRUTOS'!$A$3:$A$500,$B36,'DADOS BRUTOS'!AH$3:AH$500)+IF($C36="",0,SUMIF('DADOS BRUTOS'!$A$3:$A$500,$C36,'DADOS BRUTOS'!AH$3:AH$500)))</f>
        <v/>
      </c>
      <c r="DI36" s="122">
        <f>IF(OR(DI$4="",$B36=""),0,SUMIF('DADOS BRUTOS'!$A$3:$A$500,$B36,'DADOS BRUTOS'!AI$3:AI$500)+IF($C36="",0,SUMIF('DADOS BRUTOS'!$A$3:$A$500,$C36,'DADOS BRUTOS'!AI$3:AI$500)))</f>
        <v/>
      </c>
      <c r="DJ36" s="122">
        <f>IF(OR(DJ$4="",$B36=""),0,SUMIF('DADOS BRUTOS'!$A$3:$A$500,$B36,'DADOS BRUTOS'!AJ$3:AJ$500)+IF($C36="",0,SUMIF('DADOS BRUTOS'!$A$3:$A$500,$C36,'DADOS BRUTOS'!AJ$3:AJ$500)))</f>
        <v/>
      </c>
      <c r="DK36" s="122">
        <f>IF(OR(DK$4="",$B36=""),0,SUMIF('DADOS BRUTOS'!$A$3:$A$500,$B36,'DADOS BRUTOS'!AK$3:AK$500)+IF($C36="",0,SUMIF('DADOS BRUTOS'!$A$3:$A$500,$C36,'DADOS BRUTOS'!AK$3:AK$500)))</f>
        <v/>
      </c>
      <c r="DL36" s="122">
        <f>IF(OR(DL$4="",$B36=""),0,SUMIF('DADOS BRUTOS'!$A$3:$A$500,$B36,'DADOS BRUTOS'!AL$3:AL$500)+IF($C36="",0,SUMIF('DADOS BRUTOS'!$A$3:$A$500,$C36,'DADOS BRUTOS'!AL$3:AL$500)))</f>
        <v/>
      </c>
      <c r="DM36" s="122">
        <f>IF(OR(DM$4="",$B36=""),0,SUMIF('DADOS BRUTOS'!$A$3:$A$500,$B36,'DADOS BRUTOS'!AM$3:AM$500)+IF($C36="",0,SUMIF('DADOS BRUTOS'!$A$3:$A$500,$C36,'DADOS BRUTOS'!AM$3:AM$500)))</f>
        <v/>
      </c>
      <c r="DN36" s="122">
        <f>IF(OR(DN$4="",$B36=""),0,SUMIF('DADOS BRUTOS'!$A$3:$A$500,$B36,'DADOS BRUTOS'!AN$3:AN$500)+IF($C36="",0,SUMIF('DADOS BRUTOS'!$A$3:$A$500,$C36,'DADOS BRUTOS'!AN$3:AN$500)))</f>
        <v/>
      </c>
      <c r="DO36" s="122">
        <f>IF(OR(DO$4="",$B36=""),0,SUMIF('DADOS BRUTOS'!$A$3:$A$500,$B36,'DADOS BRUTOS'!AO$3:AO$500)+IF($C36="",0,SUMIF('DADOS BRUTOS'!$A$3:$A$500,$C36,'DADOS BRUTOS'!AO$3:AO$500)))</f>
        <v/>
      </c>
      <c r="DP36" s="122">
        <f>IF(OR(DP$4="",$B36=""),0,SUMIF('DADOS BRUTOS'!$A$3:$A$500,$B36,'DADOS BRUTOS'!AP$3:AP$500)+IF($C36="",0,SUMIF('DADOS BRUTOS'!$A$3:$A$500,$C36,'DADOS BRUTOS'!AP$3:AP$500)))</f>
        <v/>
      </c>
      <c r="DQ36" s="122">
        <f>IF(OR(DQ$4="",$B36=""),0,SUMIF('DADOS BRUTOS'!$A$3:$A$500,$B36,'DADOS BRUTOS'!AQ$3:AQ$500)+IF($C36="",0,SUMIF('DADOS BRUTOS'!$A$3:$A$500,$C36,'DADOS BRUTOS'!AQ$3:AQ$500)))</f>
        <v/>
      </c>
      <c r="DR36" s="122">
        <f>IF(OR(DR$4="",$B36=""),0,SUMIF('DADOS BRUTOS'!$A$3:$A$500,$B36,'DADOS BRUTOS'!AR$3:AR$500)+IF($C36="",0,SUMIF('DADOS BRUTOS'!$A$3:$A$500,$C36,'DADOS BRUTOS'!AR$3:AR$500)))</f>
        <v/>
      </c>
      <c r="DS36" s="122">
        <f>IF(OR(DS$4="",$B36=""),0,SUMIF('DADOS BRUTOS'!$A$3:$A$500,$B36,'DADOS BRUTOS'!AS$3:AS$500)+IF($C36="",0,SUMIF('DADOS BRUTOS'!$A$3:$A$500,$C36,'DADOS BRUTOS'!AS$3:AS$500)))</f>
        <v/>
      </c>
      <c r="DT36" s="122">
        <f>IF(OR(DT$4="",$B36=""),0,SUMIF('DADOS BRUTOS'!$A$3:$A$500,$B36,'DADOS BRUTOS'!AT$3:AT$500)+IF($C36="",0,SUMIF('DADOS BRUTOS'!$A$3:$A$500,$C36,'DADOS BRUTOS'!AT$3:AT$500)))</f>
        <v/>
      </c>
      <c r="DU36" s="122">
        <f>IF(OR(DU$4="",$B36=""),0,SUMIF('DADOS BRUTOS'!$A$3:$A$500,$B36,'DADOS BRUTOS'!AU$3:AU$500)+IF($C36="",0,SUMIF('DADOS BRUTOS'!$A$3:$A$500,$C36,'DADOS BRUTOS'!AU$3:AU$500)))</f>
        <v/>
      </c>
      <c r="DV36" s="122">
        <f>IF(OR(DV$4="",$B36=""),0,SUMIF('DADOS BRUTOS'!$A$3:$A$500,$B36,'DADOS BRUTOS'!AV$3:AV$500)+IF($C36="",0,SUMIF('DADOS BRUTOS'!$A$3:$A$500,$C36,'DADOS BRUTOS'!AV$3:AV$500)))</f>
        <v/>
      </c>
      <c r="DW36" s="122">
        <f>IF(OR(DW$4="",$B36=""),0,SUMIF('DADOS BRUTOS'!$A$3:$A$500,$B36,'DADOS BRUTOS'!AW$3:AW$500)+IF($C36="",0,SUMIF('DADOS BRUTOS'!$A$3:$A$500,$C36,'DADOS BRUTOS'!AW$3:AW$500)))</f>
        <v/>
      </c>
      <c r="DX36" s="122">
        <f>IF(OR(DX$4="",$B36=""),0,SUMIF('DADOS BRUTOS'!$A$3:$A$500,$B36,'DADOS BRUTOS'!AX$3:AX$500)+IF($C36="",0,SUMIF('DADOS BRUTOS'!$A$3:$A$500,$C36,'DADOS BRUTOS'!AX$3:AX$500)))</f>
        <v/>
      </c>
      <c r="DY36" s="122">
        <f>IF(OR(DY$4="",$B36=""),0,SUMIF('DADOS BRUTOS'!$A$3:$A$500,$B36,'DADOS BRUTOS'!AY$3:AY$500)+IF($C36="",0,SUMIF('DADOS BRUTOS'!$A$3:$A$500,$C36,'DADOS BRUTOS'!AY$3:AY$500)))</f>
        <v/>
      </c>
      <c r="DZ36" s="122">
        <f>IF(OR(DZ$4="",$B36=""),0,SUMIF('DADOS BRUTOS'!$A$3:$A$500,$B36,'DADOS BRUTOS'!AZ$3:AZ$500)+IF($C36="",0,SUMIF('DADOS BRUTOS'!$A$3:$A$500,$C36,'DADOS BRUTOS'!AZ$3:AZ$500)))</f>
        <v/>
      </c>
      <c r="EA36" s="122">
        <f>IF(OR(EA$4="",$B36=""),0,SUMIF('DADOS BRUTOS'!$A$3:$A$500,$B36,'DADOS BRUTOS'!BA$3:BA$500)+IF($C36="",0,SUMIF('DADOS BRUTOS'!$A$3:$A$500,$C36,'DADOS BRUTOS'!BA$3:BA$500)))</f>
        <v/>
      </c>
      <c r="EB36" s="122">
        <f>IF(OR(EB$4="",$B36=""),0,SUMIF('DADOS BRUTOS'!$A$3:$A$500,$B36,'DADOS BRUTOS'!BB$3:BB$500)+IF($C36="",0,SUMIF('DADOS BRUTOS'!$A$3:$A$500,$C36,'DADOS BRUTOS'!BB$3:BB$500)))</f>
        <v/>
      </c>
      <c r="EC36" s="122">
        <f>IF(OR(EC$4="",$B36=""),0,SUMIF('DADOS BRUTOS'!$A$3:$A$500,$B36,'DADOS BRUTOS'!BC$3:BC$500)+IF($C36="",0,SUMIF('DADOS BRUTOS'!$A$3:$A$500,$C36,'DADOS BRUTOS'!BC$3:BC$500)))</f>
        <v/>
      </c>
      <c r="ED36" s="122">
        <f>IF(OR(ED$4="",$B36=""),0,SUMIF('DADOS BRUTOS'!$A$3:$A$500,$B36,'DADOS BRUTOS'!BD$3:BD$500)+IF($C36="",0,SUMIF('DADOS BRUTOS'!$A$3:$A$500,$C36,'DADOS BRUTOS'!BD$3:BD$500)))</f>
        <v/>
      </c>
      <c r="EE36" s="122">
        <f>IF(OR(EE$4="",$B36=""),0,SUMIF('DADOS BRUTOS'!$A$3:$A$500,$B36,'DADOS BRUTOS'!BE$3:BE$500)+IF($C36="",0,SUMIF('DADOS BRUTOS'!$A$3:$A$500,$C36,'DADOS BRUTOS'!BE$3:BE$500)))</f>
        <v/>
      </c>
      <c r="EF36" s="122">
        <f>IF(OR(EF$4="",$B36=""),0,SUMIF('DADOS BRUTOS'!$A$3:$A$500,$B36,'DADOS BRUTOS'!BF$3:BF$500)+IF($C36="",0,SUMIF('DADOS BRUTOS'!$A$3:$A$500,$C36,'DADOS BRUTOS'!BF$3:BF$500)))</f>
        <v/>
      </c>
      <c r="EG36" s="122">
        <f>IF(OR(EG$4="",$B36=""),0,SUMIF('DADOS BRUTOS'!$A$3:$A$500,$B36,'DADOS BRUTOS'!BG$3:BG$500)+IF($C36="",0,SUMIF('DADOS BRUTOS'!$A$3:$A$500,$C36,'DADOS BRUTOS'!BG$3:BG$500)))</f>
        <v/>
      </c>
      <c r="EH36" s="122">
        <f>IF(OR(EH$4="",$B36=""),0,SUMIF('DADOS BRUTOS'!$A$3:$A$500,$B36,'DADOS BRUTOS'!BH$3:BH$500)+IF($C36="",0,SUMIF('DADOS BRUTOS'!$A$3:$A$500,$C36,'DADOS BRUTOS'!BH$3:BH$500)))</f>
        <v/>
      </c>
      <c r="EI36" s="122">
        <f>IF(OR(EI$4="",$B36=""),0,SUMIF('DADOS BRUTOS'!$A$3:$A$500,$B36,'DADOS BRUTOS'!BI$3:BI$500)+IF($C36="",0,SUMIF('DADOS BRUTOS'!$A$3:$A$500,$C36,'DADOS BRUTOS'!BI$3:BI$500)))</f>
        <v/>
      </c>
      <c r="EJ36" s="122">
        <f>IF(OR(EJ$4="",$B36=""),0,SUMIF('DADOS BRUTOS'!$A$3:$A$500,$B36,'DADOS BRUTOS'!BJ$3:BJ$500)+IF($C36="",0,SUMIF('DADOS BRUTOS'!$A$3:$A$500,$C36,'DADOS BRUTOS'!BJ$3:BJ$500)))</f>
        <v/>
      </c>
      <c r="EK36" s="122">
        <f>IF(OR(EK$4="",$B36=""),0,SUMIF('DADOS BRUTOS'!$A$3:$A$500,$B36,'DADOS BRUTOS'!BK$3:BK$500)+IF($C36="",0,SUMIF('DADOS BRUTOS'!$A$3:$A$500,$C36,'DADOS BRUTOS'!BK$3:BK$500)))</f>
        <v/>
      </c>
      <c r="EL36" s="122">
        <f>IF(OR(EL$4="",$B36=""),0,SUMIF('DADOS BRUTOS'!$A$3:$A$500,$B36,'DADOS BRUTOS'!BL$3:BL$500)+IF($C36="",0,SUMIF('DADOS BRUTOS'!$A$3:$A$500,$C36,'DADOS BRUTOS'!BL$3:BL$500)))</f>
        <v/>
      </c>
      <c r="EM36" s="122">
        <f>IF(OR(EM$4="",$B36=""),0,SUMIF('DADOS BRUTOS'!$A$3:$A$500,$B36,'DADOS BRUTOS'!BM$3:BM$500)+IF($C36="",0,SUMIF('DADOS BRUTOS'!$A$3:$A$500,$C36,'DADOS BRUTOS'!BM$3:BM$500)))</f>
        <v/>
      </c>
      <c r="EN36" s="122">
        <f>IF(OR(EN$4="",$B36=""),0,SUMIF('DADOS BRUTOS'!$A$3:$A$500,$B36,'DADOS BRUTOS'!BN$3:BN$500)+IF($C36="",0,SUMIF('DADOS BRUTOS'!$A$3:$A$500,$C36,'DADOS BRUTOS'!BN$3:BN$500)))</f>
        <v/>
      </c>
      <c r="EO36" s="122">
        <f>IF(OR(EO$4="",$B36=""),0,SUMIF('DADOS BRUTOS'!$A$3:$A$500,$B36,'DADOS BRUTOS'!BO$3:BO$500)+IF($C36="",0,SUMIF('DADOS BRUTOS'!$A$3:$A$500,$C36,'DADOS BRUTOS'!BO$3:BO$500)))</f>
        <v/>
      </c>
      <c r="EP36" s="122">
        <f>IF(OR(EP$4="",$B36=""),0,SUMIF('DADOS BRUTOS'!$A$3:$A$500,$B36,'DADOS BRUTOS'!BP$3:BP$500)+IF($C36="",0,SUMIF('DADOS BRUTOS'!$A$3:$A$500,$C36,'DADOS BRUTOS'!BP$3:BP$500)))</f>
        <v/>
      </c>
      <c r="EQ36" s="122">
        <f>IF(OR(EQ$4="",$B36=""),0,SUMIF('DADOS BRUTOS'!$A$3:$A$500,$B36,'DADOS BRUTOS'!BQ$3:BQ$500)+IF($C36="",0,SUMIF('DADOS BRUTOS'!$A$3:$A$500,$C36,'DADOS BRUTOS'!BQ$3:BQ$500)))</f>
        <v/>
      </c>
      <c r="ER36" s="122">
        <f>IF(OR(ER$4="",$B36=""),0,SUMIF('DADOS BRUTOS'!$A$3:$A$500,$B36,'DADOS BRUTOS'!BR$3:BR$500)+IF($C36="",0,SUMIF('DADOS BRUTOS'!$A$3:$A$500,$C36,'DADOS BRUTOS'!BR$3:BR$500)))</f>
        <v/>
      </c>
      <c r="ES36" s="122">
        <f>IF(OR(ES$4="",$B36=""),0,SUMIF('DADOS BRUTOS'!$A$3:$A$500,$B36,'DADOS BRUTOS'!BS$3:BS$500)+IF($C36="",0,SUMIF('DADOS BRUTOS'!$A$3:$A$500,$C36,'DADOS BRUTOS'!BS$3:BS$500)))</f>
        <v/>
      </c>
      <c r="ET36" s="122">
        <f>IF(OR(ET$4="",$B36=""),0,SUMIF('DADOS BRUTOS'!$A$3:$A$500,$B36,'DADOS BRUTOS'!BT$3:BT$500)+IF($C36="",0,SUMIF('DADOS BRUTOS'!$A$3:$A$500,$C36,'DADOS BRUTOS'!BT$3:BT$500)))</f>
        <v/>
      </c>
      <c r="EU36" s="122">
        <f>IF(OR(EU$4="",$B36=""),0,SUMIF('DADOS BRUTOS'!$A$3:$A$500,$B36,'DADOS BRUTOS'!BU$3:BU$500)+IF($C36="",0,SUMIF('DADOS BRUTOS'!$A$3:$A$500,$C36,'DADOS BRUTOS'!BU$3:BU$500)))</f>
        <v/>
      </c>
      <c r="EV36" s="122">
        <f>IF(OR(EV$4="",$B36=""),0,SUMIF('DADOS BRUTOS'!$A$3:$A$500,$B36,'DADOS BRUTOS'!BV$3:BV$500)+IF($C36="",0,SUMIF('DADOS BRUTOS'!$A$3:$A$500,$C36,'DADOS BRUTOS'!BV$3:BV$500)))</f>
        <v/>
      </c>
      <c r="EW36" s="122">
        <f>IF(OR(EW$4="",$B36=""),0,SUMIF('DADOS BRUTOS'!$A$3:$A$500,$B36,'DADOS BRUTOS'!BW$3:BW$500)+IF($C36="",0,SUMIF('DADOS BRUTOS'!$A$3:$A$500,$C36,'DADOS BRUTOS'!BW$3:BW$500)))</f>
        <v/>
      </c>
      <c r="EX36" s="122">
        <f>IF(OR(EX$4="",$B36=""),0,SUMIF('DADOS BRUTOS'!$A$3:$A$500,$B36,'DADOS BRUTOS'!BX$3:BX$500)+IF($C36="",0,SUMIF('DADOS BRUTOS'!$A$3:$A$500,$C36,'DADOS BRUTOS'!BX$3:BX$500)))</f>
        <v/>
      </c>
      <c r="EY36" s="122">
        <f>IF(OR(EY$4="",$B36=""),0,SUMIF('DADOS BRUTOS'!$A$3:$A$500,$B36,'DADOS BRUTOS'!BY$3:BY$500)+IF($C36="",0,SUMIF('DADOS BRUTOS'!$A$3:$A$500,$C36,'DADOS BRUTOS'!BY$3:BY$500)))</f>
        <v/>
      </c>
      <c r="EZ36" s="122">
        <f>IF(OR(EZ$4="",$B36=""),0,SUMIF('DADOS BRUTOS'!$A$3:$A$500,$B36,'DADOS BRUTOS'!BZ$3:BZ$500)+IF($C36="",0,SUMIF('DADOS BRUTOS'!$A$3:$A$500,$C36,'DADOS BRUTOS'!BZ$3:BZ$500)))</f>
        <v/>
      </c>
      <c r="FA36" s="122">
        <f>IF(OR(FA$4="",$B36=""),0,SUMIF('DADOS BRUTOS'!$A$3:$A$500,$B36,'DADOS BRUTOS'!CA$3:CA$500)+IF($C36="",0,SUMIF('DADOS BRUTOS'!$A$3:$A$500,$C36,'DADOS BRUTOS'!CA$3:CA$500)))</f>
        <v/>
      </c>
      <c r="FB36" s="122">
        <f>IF(OR(FB$4="",$B36=""),0,SUMIF('DADOS BRUTOS'!$A$3:$A$500,$B36,'DADOS BRUTOS'!CB$3:CB$500)+IF($C36="",0,SUMIF('DADOS BRUTOS'!$A$3:$A$500,$C36,'DADOS BRUTOS'!CB$3:CB$500)))</f>
        <v/>
      </c>
      <c r="FC36" s="122">
        <f>IF(OR(FC$4="",$B36=""),0,SUMIF('DADOS BRUTOS'!$A$3:$A$500,$B36,'DADOS BRUTOS'!CC$3:CC$500)+IF($C36="",0,SUMIF('DADOS BRUTOS'!$A$3:$A$500,$C36,'DADOS BRUTOS'!CC$3:CC$500)))</f>
        <v/>
      </c>
      <c r="FD36" s="122">
        <f>IF(OR(FD$4="",$B36=""),0,SUMIF('DADOS BRUTOS'!$A$3:$A$500,$B36,'DADOS BRUTOS'!CD$3:CD$500)+IF($C36="",0,SUMIF('DADOS BRUTOS'!$A$3:$A$500,$C36,'DADOS BRUTOS'!CD$3:CD$500)))</f>
        <v/>
      </c>
      <c r="FE36" s="122">
        <f>IF(OR(FE$4="",$B36=""),0,SUMIF('DADOS BRUTOS'!$A$3:$A$500,$B36,'DADOS BRUTOS'!CE$3:CE$500)+IF($C36="",0,SUMIF('DADOS BRUTOS'!$A$3:$A$500,$C36,'DADOS BRUTOS'!CE$3:CE$500)))</f>
        <v/>
      </c>
      <c r="FF36" s="122">
        <f>IF(OR(FF$4="",$B36=""),0,SUMIF('DADOS BRUTOS'!$A$3:$A$500,$B36,'DADOS BRUTOS'!CF$3:CF$500)+IF($C36="",0,SUMIF('DADOS BRUTOS'!$A$3:$A$500,$C36,'DADOS BRUTOS'!CF$3:CF$500)))</f>
        <v/>
      </c>
      <c r="FG36" s="122">
        <f>IF(OR(FG$4="",$B36=""),0,SUMIF('DADOS BRUTOS'!$A$3:$A$500,$B36,'DADOS BRUTOS'!CG$3:CG$500)+IF($C36="",0,SUMIF('DADOS BRUTOS'!$A$3:$A$500,$C36,'DADOS BRUTOS'!CG$3:CG$500)))</f>
        <v/>
      </c>
      <c r="FH36" s="122">
        <f>IF(OR(FH$4="",$B36=""),0,SUMIF('DADOS BRUTOS'!$A$3:$A$500,$B36,'DADOS BRUTOS'!CH$3:CH$500)+IF($C36="",0,SUMIF('DADOS BRUTOS'!$A$3:$A$500,$C36,'DADOS BRUTOS'!CH$3:CH$500)))</f>
        <v/>
      </c>
      <c r="FI36" s="122">
        <f>IF(OR(FI$4="",$B36=""),0,SUMIF('DADOS BRUTOS'!$A$3:$A$500,$B36,'DADOS BRUTOS'!CI$3:CI$500)+IF($C36="",0,SUMIF('DADOS BRUTOS'!$A$3:$A$500,$C36,'DADOS BRUTOS'!CI$3:CI$500)))</f>
        <v/>
      </c>
      <c r="FJ36" s="122">
        <f>IF(OR(FJ$4="",$B36=""),0,SUMIF('DADOS BRUTOS'!$A$3:$A$500,$B36,'DADOS BRUTOS'!CJ$3:CJ$500)+IF($C36="",0,SUMIF('DADOS BRUTOS'!$A$3:$A$500,$C36,'DADOS BRUTOS'!CJ$3:CJ$500)))</f>
        <v/>
      </c>
      <c r="FK36" s="122">
        <f>IF(OR(FK$4="",$B36=""),0,SUMIF('DADOS BRUTOS'!$A$3:$A$500,$B36,'DADOS BRUTOS'!CK$3:CK$500)+IF($C36="",0,SUMIF('DADOS BRUTOS'!$A$3:$A$500,$C36,'DADOS BRUTOS'!CK$3:CK$500)))</f>
        <v/>
      </c>
      <c r="FL36" s="122">
        <f>IF(OR(FL$4="",$B36=""),0,SUMIF('DADOS BRUTOS'!$A$3:$A$500,$B36,'DADOS BRUTOS'!CL$3:CL$500)+IF($C36="",0,SUMIF('DADOS BRUTOS'!$A$3:$A$500,$C36,'DADOS BRUTOS'!CL$3:CL$500)))</f>
        <v/>
      </c>
      <c r="FM36" s="122">
        <f>IF(OR(FM$4="",$B36=""),0,SUMIF('DADOS BRUTOS'!$A$3:$A$500,$B36,'DADOS BRUTOS'!CM$3:CM$500)+IF($C36="",0,SUMIF('DADOS BRUTOS'!$A$3:$A$500,$C36,'DADOS BRUTOS'!CM$3:CM$500)))</f>
        <v/>
      </c>
      <c r="FN36" s="122">
        <f>IF(OR(FN$4="",$B36=""),0,SUMIF('DADOS BRUTOS'!$A$3:$A$500,$B36,'DADOS BRUTOS'!CN$3:CN$500)+IF($C36="",0,SUMIF('DADOS BRUTOS'!$A$3:$A$500,$C36,'DADOS BRUTOS'!CN$3:CN$500)))</f>
        <v/>
      </c>
      <c r="FO36" s="122">
        <f>IF(OR(FO$4="",$B36=""),0,SUMIF('DADOS BRUTOS'!$A$3:$A$500,$B36,'DADOS BRUTOS'!CO$3:CO$500)+IF($C36="",0,SUMIF('DADOS BRUTOS'!$A$3:$A$500,$C36,'DADOS BRUTOS'!CO$3:CO$500)))</f>
        <v/>
      </c>
      <c r="FP36" s="122">
        <f>IF(OR(FP$4="",$B36=""),0,SUMIF('DADOS BRUTOS'!$A$3:$A$500,$B36,'DADOS BRUTOS'!CP$3:CP$500)+IF($C36="",0,SUMIF('DADOS BRUTOS'!$A$3:$A$500,$C36,'DADOS BRUTOS'!CP$3:CP$500)))</f>
        <v/>
      </c>
      <c r="FQ36" s="122">
        <f>IF(OR(FQ$4="",$B36=""),0,SUMIF('DADOS BRUTOS'!$A$3:$A$500,$B36,'DADOS BRUTOS'!CQ$3:CQ$500)+IF($C36="",0,SUMIF('DADOS BRUTOS'!$A$3:$A$500,$C36,'DADOS BRUTOS'!CQ$3:CQ$500)))</f>
        <v/>
      </c>
      <c r="FR36" s="122">
        <f>IF(OR(FR$4="",$B36=""),0,SUMIF('DADOS BRUTOS'!$A$3:$A$500,$B36,'DADOS BRUTOS'!CR$3:CR$500)+IF($C36="",0,SUMIF('DADOS BRUTOS'!$A$3:$A$500,$C36,'DADOS BRUTOS'!CR$3:CR$500)))</f>
        <v/>
      </c>
      <c r="FS36" s="122">
        <f>IF(OR(FS$4="",$B36=""),0,SUMIF('DADOS BRUTOS'!$A$3:$A$500,$B36,'DADOS BRUTOS'!CS$3:CS$500)+IF($C36="",0,SUMIF('DADOS BRUTOS'!$A$3:$A$500,$C36,'DADOS BRUTOS'!CS$3:CS$500)))</f>
        <v/>
      </c>
      <c r="FT36" s="122">
        <f>IF(OR(FT$4="",$B36=""),0,SUMIF('DADOS BRUTOS'!$A$3:$A$500,$B36,'DADOS BRUTOS'!CT$3:CT$500)+IF($C36="",0,SUMIF('DADOS BRUTOS'!$A$3:$A$500,$C36,'DADOS BRUTOS'!CT$3:CT$500)))</f>
        <v/>
      </c>
      <c r="FU36" s="122">
        <f>IF(OR(FU$4="",$B36=""),0,SUMIF('DADOS BRUTOS'!$A$3:$A$500,$B36,'DADOS BRUTOS'!CU$3:CU$500)+IF($C36="",0,SUMIF('DADOS BRUTOS'!$A$3:$A$500,$C36,'DADOS BRUTOS'!CU$3:CU$500)))</f>
        <v/>
      </c>
      <c r="FV36" s="122">
        <f>IF(OR(FV$4="",$B36=""),0,SUMIF('DADOS BRUTOS'!$A$3:$A$500,$B36,'DADOS BRUTOS'!CV$3:CV$500)+IF($C36="",0,SUMIF('DADOS BRUTOS'!$A$3:$A$500,$C36,'DADOS BRUTOS'!CV$3:CV$500)))</f>
        <v/>
      </c>
      <c r="FW36" s="122">
        <f>IF(OR(FW$4="",$B36=""),0,SUMIF('DADOS BRUTOS'!$A$3:$A$500,$B36,'DADOS BRUTOS'!CW$3:CW$500)+IF($C36="",0,SUMIF('DADOS BRUTOS'!$A$3:$A$500,$C36,'DADOS BRUTOS'!CW$3:CW$500)))</f>
        <v/>
      </c>
      <c r="FX36" s="122">
        <f>IF(OR(FX$4="",$B36=""),0,SUMIF('DADOS BRUTOS'!$A$3:$A$500,$B36,'DADOS BRUTOS'!CX$3:CX$500)+IF($C36="",0,SUMIF('DADOS BRUTOS'!$A$3:$A$500,$C36,'DADOS BRUTOS'!CX$3:CX$500)))</f>
        <v/>
      </c>
      <c r="FY36" s="122">
        <f>IF(OR(FY$4="",$B36=""),0,SUMIF('DADOS BRUTOS'!$A$3:$A$500,$B36,'DADOS BRUTOS'!CY$3:CY$500)+IF($C36="",0,SUMIF('DADOS BRUTOS'!$A$3:$A$500,$C36,'DADOS BRUTOS'!CY$3:CY$500)))</f>
        <v/>
      </c>
      <c r="FZ36" s="122">
        <f>IF(OR(FZ$4="",$B36=""),0,SUMIF('DADOS BRUTOS'!$A$3:$A$500,$B36,'DADOS BRUTOS'!CZ$3:CZ$500)+IF($C36="",0,SUMIF('DADOS BRUTOS'!$A$3:$A$500,$C36,'DADOS BRUTOS'!CZ$3:CZ$500)))</f>
        <v/>
      </c>
      <c r="GA36" s="122">
        <f>IF(OR(GA$4="",$B36=""),0,SUMIF('DADOS BRUTOS'!$A$3:$A$500,$B36,'DADOS BRUTOS'!DA$3:DA$500)+IF($C36="",0,SUMIF('DADOS BRUTOS'!$A$3:$A$500,$C36,'DADOS BRUTOS'!DA$3:DA$500)))</f>
        <v/>
      </c>
      <c r="GB36" s="122">
        <f>IF(OR(GB$4="",$B36=""),0,SUMIF('DADOS BRUTOS'!$A$3:$A$500,$B36,'DADOS BRUTOS'!DB$3:DB$500)+IF($C36="",0,SUMIF('DADOS BRUTOS'!$A$3:$A$500,$C36,'DADOS BRUTOS'!DB$3:DB$500)))</f>
        <v/>
      </c>
      <c r="GC36" s="122">
        <f>IF(OR(GC$4="",$B36=""),0,SUMIF('DADOS BRUTOS'!$A$3:$A$500,$B36,'DADOS BRUTOS'!DC$3:DC$500)+IF($C36="",0,SUMIF('DADOS BRUTOS'!$A$3:$A$500,$C36,'DADOS BRUTOS'!DC$3:DC$500)))</f>
        <v/>
      </c>
      <c r="GD36" s="122">
        <f>IF(OR(GD$4="",$B36=""),0,SUMIF('DADOS BRUTOS'!$A$3:$A$500,$B36,'DADOS BRUTOS'!DD$3:DD$500)+IF($C36="",0,SUMIF('DADOS BRUTOS'!$A$3:$A$500,$C36,'DADOS BRUTOS'!DD$3:DD$500)))</f>
        <v/>
      </c>
      <c r="GE36" s="122">
        <f>IF(OR(GE$4="",$B36=""),0,SUMIF('DADOS BRUTOS'!$A$3:$A$500,$B36,'DADOS BRUTOS'!DE$3:DE$500)+IF($C36="",0,SUMIF('DADOS BRUTOS'!$A$3:$A$500,$C36,'DADOS BRUTOS'!DE$3:DE$500)))</f>
        <v/>
      </c>
      <c r="GF36" s="122">
        <f>IF(OR(GF$4="",$B36=""),0,SUMIF('DADOS BRUTOS'!$A$3:$A$500,$B36,'DADOS BRUTOS'!DF$3:DF$500)+IF($C36="",0,SUMIF('DADOS BRUTOS'!$A$3:$A$500,$C36,'DADOS BRUTOS'!DF$3:DF$500)))</f>
        <v/>
      </c>
      <c r="GG36" s="122">
        <f>IF(OR(GG$4="",$B36=""),0,SUMIF('DADOS BRUTOS'!$A$3:$A$500,$B36,'DADOS BRUTOS'!DG$3:DG$500)+IF($C36="",0,SUMIF('DADOS BRUTOS'!$A$3:$A$500,$C36,'DADOS BRUTOS'!DG$3:DG$500)))</f>
        <v/>
      </c>
      <c r="GH36" s="122">
        <f>IF(OR(GH$4="",$B36=""),0,SUMIF('DADOS BRUTOS'!$A$3:$A$500,$B36,'DADOS BRUTOS'!DH$3:DH$500)+IF($C36="",0,SUMIF('DADOS BRUTOS'!$A$3:$A$500,$C36,'DADOS BRUTOS'!DH$3:DH$500)))</f>
        <v/>
      </c>
      <c r="GI36" s="122">
        <f>IF(OR(GI$4="",$B36=""),0,SUMIF('DADOS BRUTOS'!$A$3:$A$500,$B36,'DADOS BRUTOS'!DI$3:DI$500)+IF($C36="",0,SUMIF('DADOS BRUTOS'!$A$3:$A$500,$C36,'DADOS BRUTOS'!DI$3:DI$500)))</f>
        <v/>
      </c>
      <c r="GJ36" s="122">
        <f>IF(OR(GJ$4="",$B36=""),0,SUMIF('DADOS BRUTOS'!$A$3:$A$500,$B36,'DADOS BRUTOS'!DJ$3:DJ$500)+IF($C36="",0,SUMIF('DADOS BRUTOS'!$A$3:$A$500,$C36,'DADOS BRUTOS'!DJ$3:DJ$500)))</f>
        <v/>
      </c>
      <c r="GK36" s="122">
        <f>IF(OR(GK$4="",$B36=""),0,SUMIF('DADOS BRUTOS'!$A$3:$A$500,$B36,'DADOS BRUTOS'!DK$3:DK$500)+IF($C36="",0,SUMIF('DADOS BRUTOS'!$A$3:$A$500,$C36,'DADOS BRUTOS'!DK$3:DK$500)))</f>
        <v/>
      </c>
      <c r="GL36" s="122">
        <f>IF(OR(GL$4="",$B36=""),0,SUMIF('DADOS BRUTOS'!$A$3:$A$500,$B36,'DADOS BRUTOS'!DL$3:DL$500)+IF($C36="",0,SUMIF('DADOS BRUTOS'!$A$3:$A$500,$C36,'DADOS BRUTOS'!DL$3:DL$500)))</f>
        <v/>
      </c>
      <c r="GM36" s="122">
        <f>IF(OR(GM$4="",$B36=""),0,SUMIF('DADOS BRUTOS'!$A$3:$A$500,$B36,'DADOS BRUTOS'!DM$3:DM$500)+IF($C36="",0,SUMIF('DADOS BRUTOS'!$A$3:$A$500,$C36,'DADOS BRUTOS'!DM$3:DM$500)))</f>
        <v/>
      </c>
      <c r="GN36" s="122">
        <f>IF(OR(GN$4="",$B36=""),0,SUMIF('DADOS BRUTOS'!$A$3:$A$500,$B36,'DADOS BRUTOS'!DN$3:DN$500)+IF($C36="",0,SUMIF('DADOS BRUTOS'!$A$3:$A$500,$C36,'DADOS BRUTOS'!DN$3:DN$500)))</f>
        <v/>
      </c>
      <c r="GO36" s="122">
        <f>IF(OR(GO$4="",$B36=""),0,SUMIF('DADOS BRUTOS'!$A$3:$A$500,$B36,'DADOS BRUTOS'!DO$3:DO$500)+IF($C36="",0,SUMIF('DADOS BRUTOS'!$A$3:$A$500,$C36,'DADOS BRUTOS'!DO$3:DO$500)))</f>
        <v/>
      </c>
      <c r="GP36" s="122">
        <f>IF(OR(GP$4="",$B36=""),0,SUMIF('DADOS BRUTOS'!$A$3:$A$500,$B36,'DADOS BRUTOS'!DP$3:DP$500)+IF($C36="",0,SUMIF('DADOS BRUTOS'!$A$3:$A$500,$C36,'DADOS BRUTOS'!DP$3:DP$500)))</f>
        <v/>
      </c>
      <c r="GQ36" s="122">
        <f>IF(OR(GQ$4="",$B36=""),0,SUMIF('DADOS BRUTOS'!$A$3:$A$500,$B36,'DADOS BRUTOS'!DQ$3:DQ$500)+IF($C36="",0,SUMIF('DADOS BRUTOS'!$A$3:$A$500,$C36,'DADOS BRUTOS'!DQ$3:DQ$500)))</f>
        <v/>
      </c>
      <c r="GR36" s="122">
        <f>IF(OR(GR$4="",$B36=""),0,SUMIF('DADOS BRUTOS'!$A$3:$A$500,$B36,'DADOS BRUTOS'!DR$3:DR$500)+IF($C36="",0,SUMIF('DADOS BRUTOS'!$A$3:$A$500,$C36,'DADOS BRUTOS'!DR$3:DR$500)))</f>
        <v/>
      </c>
      <c r="GS36" s="122">
        <f>IF(OR(GS$4="",$B36=""),0,SUMIF('DADOS BRUTOS'!$A$3:$A$500,$B36,'DADOS BRUTOS'!DS$3:DS$500)+IF($C36="",0,SUMIF('DADOS BRUTOS'!$A$3:$A$500,$C36,'DADOS BRUTOS'!DS$3:DS$500)))</f>
        <v/>
      </c>
      <c r="GT36" s="122">
        <f>IF(OR(GT$4="",$B36=""),0,SUMIF('DADOS BRUTOS'!$A$3:$A$500,$B36,'DADOS BRUTOS'!DT$3:DT$500)+IF($C36="",0,SUMIF('DADOS BRUTOS'!$A$3:$A$500,$C36,'DADOS BRUTOS'!DT$3:DT$500)))</f>
        <v/>
      </c>
      <c r="GU36" s="122">
        <f>IF(OR(GU$4="",$B36=""),0,SUMIF('DADOS BRUTOS'!$A$3:$A$500,$B36,'DADOS BRUTOS'!DU$3:DU$500)+IF($C36="",0,SUMIF('DADOS BRUTOS'!$A$3:$A$500,$C36,'DADOS BRUTOS'!DU$3:DU$500)))</f>
        <v/>
      </c>
      <c r="GV36" s="122">
        <f>IF(OR(GV$4="",$B36=""),0,SUMIF('DADOS BRUTOS'!$A$3:$A$500,$B36,'DADOS BRUTOS'!DV$3:DV$500)+IF($C36="",0,SUMIF('DADOS BRUTOS'!$A$3:$A$500,$C36,'DADOS BRUTOS'!DV$3:DV$500)))</f>
        <v/>
      </c>
      <c r="GW36" s="122">
        <f>IF(OR(GW$4="",$B36=""),0,SUMIF('DADOS BRUTOS'!$A$3:$A$500,$B36,'DADOS BRUTOS'!DW$3:DW$500)+IF($C36="",0,SUMIF('DADOS BRUTOS'!$A$3:$A$500,$C36,'DADOS BRUTOS'!DW$3:DW$500)))</f>
        <v/>
      </c>
      <c r="GX36" s="122">
        <f>IF(OR(GX$4="",$B36=""),0,SUMIF('DADOS BRUTOS'!$A$3:$A$500,$B36,'DADOS BRUTOS'!DX$3:DX$500)+IF($C36="",0,SUMIF('DADOS BRUTOS'!$A$3:$A$500,$C36,'DADOS BRUTOS'!DX$3:DX$500)))</f>
        <v/>
      </c>
      <c r="GY36" s="122">
        <f>IF(OR(GY$4="",$B36=""),0,SUMIF('DADOS BRUTOS'!$A$3:$A$500,$B36,'DADOS BRUTOS'!DY$3:DY$500)+IF($C36="",0,SUMIF('DADOS BRUTOS'!$A$3:$A$500,$C36,'DADOS BRUTOS'!DY$3:DY$500)))</f>
        <v/>
      </c>
      <c r="GZ36" s="122">
        <f>IF(OR(GZ$4="",$B36=""),0,SUMIF('DADOS BRUTOS'!$A$3:$A$500,$B36,'DADOS BRUTOS'!DZ$3:DZ$500)+IF($C36="",0,SUMIF('DADOS BRUTOS'!$A$3:$A$500,$C36,'DADOS BRUTOS'!DZ$3:DZ$500)))</f>
        <v/>
      </c>
      <c r="HA36" s="122">
        <f>IF(OR(HA$4="",$B36=""),0,SUMIF('DADOS BRUTOS'!$A$3:$A$500,$B36,'DADOS BRUTOS'!EA$3:EA$500)+IF($C36="",0,SUMIF('DADOS BRUTOS'!$A$3:$A$500,$C36,'DADOS BRUTOS'!EA$3:EA$500)))</f>
        <v/>
      </c>
      <c r="HB36" s="122">
        <f>IF(OR(HB$4="",$B36=""),0,SUMIF('DADOS BRUTOS'!$A$3:$A$500,$B36,'DADOS BRUTOS'!EB$3:EB$500)+IF($C36="",0,SUMIF('DADOS BRUTOS'!$A$3:$A$500,$C36,'DADOS BRUTOS'!EB$3:EB$500)))</f>
        <v/>
      </c>
      <c r="HC36" s="122">
        <f>IF(OR(HC$4="",$B36=""),0,SUMIF('DADOS BRUTOS'!$A$3:$A$500,$B36,'DADOS BRUTOS'!EC$3:EC$500)+IF($C36="",0,SUMIF('DADOS BRUTOS'!$A$3:$A$500,$C36,'DADOS BRUTOS'!EC$3:EC$500)))</f>
        <v/>
      </c>
      <c r="HD36" s="122">
        <f>IF(OR(HD$4="",$B36=""),0,SUMIF('DADOS BRUTOS'!$A$3:$A$500,$B36,'DADOS BRUTOS'!ED$3:ED$500)+IF($C36="",0,SUMIF('DADOS BRUTOS'!$A$3:$A$500,$C36,'DADOS BRUTOS'!ED$3:ED$500)))</f>
        <v/>
      </c>
      <c r="HE36" s="122">
        <f>IF(OR(HE$4="",$B36=""),0,SUMIF('DADOS BRUTOS'!$A$3:$A$500,$B36,'DADOS BRUTOS'!EE$3:EE$500)+IF($C36="",0,SUMIF('DADOS BRUTOS'!$A$3:$A$500,$C36,'DADOS BRUTOS'!EE$3:EE$500)))</f>
        <v/>
      </c>
      <c r="HF36" s="122">
        <f>IF(OR(HF$4="",$B36=""),0,SUMIF('DADOS BRUTOS'!$A$3:$A$500,$B36,'DADOS BRUTOS'!EF$3:EF$500)+IF($C36="",0,SUMIF('DADOS BRUTOS'!$A$3:$A$500,$C36,'DADOS BRUTOS'!EF$3:EF$500)))</f>
        <v/>
      </c>
      <c r="HG36" s="122">
        <f>IF(OR(HG$4="",$B36=""),0,SUMIF('DADOS BRUTOS'!$A$3:$A$500,$B36,'DADOS BRUTOS'!EG$3:EG$500)+IF($C36="",0,SUMIF('DADOS BRUTOS'!$A$3:$A$500,$C36,'DADOS BRUTOS'!EG$3:EG$500)))</f>
        <v/>
      </c>
      <c r="HH36" s="122">
        <f>IF(OR(HH$4="",$B36=""),0,SUMIF('DADOS BRUTOS'!$A$3:$A$500,$B36,'DADOS BRUTOS'!EH$3:EH$500)+IF($C36="",0,SUMIF('DADOS BRUTOS'!$A$3:$A$500,$C36,'DADOS BRUTOS'!EH$3:EH$500)))</f>
        <v/>
      </c>
      <c r="HI36" s="122">
        <f>IF(OR(HI$4="",$B36=""),0,SUMIF('DADOS BRUTOS'!$A$3:$A$500,$B36,'DADOS BRUTOS'!EI$3:EI$500)+IF($C36="",0,SUMIF('DADOS BRUTOS'!$A$3:$A$500,$C36,'DADOS BRUTOS'!EI$3:EI$500)))</f>
        <v/>
      </c>
      <c r="HJ36" s="122">
        <f>IF(OR(HJ$4="",$B36=""),0,SUMIF('DADOS BRUTOS'!$A$3:$A$500,$B36,'DADOS BRUTOS'!EJ$3:EJ$500)+IF($C36="",0,SUMIF('DADOS BRUTOS'!$A$3:$A$500,$C36,'DADOS BRUTOS'!EJ$3:EJ$500)))</f>
        <v/>
      </c>
      <c r="HK36" s="122">
        <f>IF(OR(HK$4="",$B36=""),0,SUMIF('DADOS BRUTOS'!$A$3:$A$500,$B36,'DADOS BRUTOS'!EK$3:EK$500)+IF($C36="",0,SUMIF('DADOS BRUTOS'!$A$3:$A$500,$C36,'DADOS BRUTOS'!EK$3:EK$500)))</f>
        <v/>
      </c>
      <c r="HL36" s="122">
        <f>IF(OR(HL$4="",$B36=""),0,SUMIF('DADOS BRUTOS'!$A$3:$A$500,$B36,'DADOS BRUTOS'!EL$3:EL$500)+IF($C36="",0,SUMIF('DADOS BRUTOS'!$A$3:$A$500,$C36,'DADOS BRUTOS'!EL$3:EL$500)))</f>
        <v/>
      </c>
      <c r="HM36" s="122">
        <f>IF(OR(HM$4="",$B36=""),0,SUMIF('DADOS BRUTOS'!$A$3:$A$500,$B36,'DADOS BRUTOS'!EM$3:EM$500)+IF($C36="",0,SUMIF('DADOS BRUTOS'!$A$3:$A$500,$C36,'DADOS BRUTOS'!EM$3:EM$500)))</f>
        <v/>
      </c>
      <c r="HN36" s="122">
        <f>IF(OR(HN$4="",$B36=""),0,SUMIF('DADOS BRUTOS'!$A$3:$A$500,$B36,'DADOS BRUTOS'!EN$3:EN$500)+IF($C36="",0,SUMIF('DADOS BRUTOS'!$A$3:$A$500,$C36,'DADOS BRUTOS'!EN$3:EN$500)))</f>
        <v/>
      </c>
      <c r="HO36" s="122">
        <f>IF(OR(HO$4="",$B36=""),0,SUMIF('DADOS BRUTOS'!$A$3:$A$500,$B36,'DADOS BRUTOS'!EO$3:EO$500)+IF($C36="",0,SUMIF('DADOS BRUTOS'!$A$3:$A$500,$C36,'DADOS BRUTOS'!EO$3:EO$500)))</f>
        <v/>
      </c>
      <c r="HP36" s="122">
        <f>IF(OR(HP$4="",$B36=""),0,SUMIF('DADOS BRUTOS'!$A$3:$A$500,$B36,'DADOS BRUTOS'!EP$3:EP$500)+IF($C36="",0,SUMIF('DADOS BRUTOS'!$A$3:$A$500,$C36,'DADOS BRUTOS'!EP$3:EP$500)))</f>
        <v/>
      </c>
      <c r="HQ36" s="122">
        <f>IF(OR(HQ$4="",$B36=""),0,SUMIF('DADOS BRUTOS'!$A$3:$A$500,$B36,'DADOS BRUTOS'!EQ$3:EQ$500)+IF($C36="",0,SUMIF('DADOS BRUTOS'!$A$3:$A$500,$C36,'DADOS BRUTOS'!EQ$3:EQ$500)))</f>
        <v/>
      </c>
      <c r="HR36" s="122">
        <f>IF(OR(HR$4="",$B36=""),0,SUMIF('DADOS BRUTOS'!$A$3:$A$500,$B36,'DADOS BRUTOS'!ER$3:ER$500)+IF($C36="",0,SUMIF('DADOS BRUTOS'!$A$3:$A$500,$C36,'DADOS BRUTOS'!ER$3:ER$500)))</f>
        <v/>
      </c>
      <c r="HS36" s="122">
        <f>IF(OR(HS$4="",$B36=""),0,SUMIF('DADOS BRUTOS'!$A$3:$A$500,$B36,'DADOS BRUTOS'!ES$3:ES$500)+IF($C36="",0,SUMIF('DADOS BRUTOS'!$A$3:$A$500,$C36,'DADOS BRUTOS'!ES$3:ES$500)))</f>
        <v/>
      </c>
      <c r="HT36" s="122">
        <f>IF(OR(HT$4="",$B36=""),0,SUMIF('DADOS BRUTOS'!$A$3:$A$500,$B36,'DADOS BRUTOS'!ET$3:ET$500)+IF($C36="",0,SUMIF('DADOS BRUTOS'!$A$3:$A$500,$C36,'DADOS BRUTOS'!ET$3:ET$500)))</f>
        <v/>
      </c>
      <c r="HU36" s="122">
        <f>IF(OR(HU$4="",$B36=""),0,SUMIF('DADOS BRUTOS'!$A$3:$A$500,$B36,'DADOS BRUTOS'!EU$3:EU$500)+IF($C36="",0,SUMIF('DADOS BRUTOS'!$A$3:$A$500,$C36,'DADOS BRUTOS'!EU$3:EU$500)))</f>
        <v/>
      </c>
      <c r="HV36" s="122">
        <f>IF(OR(HV$4="",$B36=""),0,SUMIF('DADOS BRUTOS'!$A$3:$A$500,$B36,'DADOS BRUTOS'!EV$3:EV$500)+IF($C36="",0,SUMIF('DADOS BRUTOS'!$A$3:$A$500,$C36,'DADOS BRUTOS'!EV$3:EV$500)))</f>
        <v/>
      </c>
      <c r="HW36" s="122">
        <f>IF(OR(HW$4="",$B36=""),0,SUMIF('DADOS BRUTOS'!$A$3:$A$500,$B36,'DADOS BRUTOS'!EW$3:EW$500)+IF($C36="",0,SUMIF('DADOS BRUTOS'!$A$3:$A$500,$C36,'DADOS BRUTOS'!EW$3:EW$500)))</f>
        <v/>
      </c>
      <c r="HX36" s="122">
        <f>IF(OR(HX$4="",$B36=""),0,SUMIF('DADOS BRUTOS'!$A$3:$A$500,$B36,'DADOS BRUTOS'!EX$3:EX$500)+IF($C36="",0,SUMIF('DADOS BRUTOS'!$A$3:$A$500,$C36,'DADOS BRUTOS'!EX$3:EX$500)))</f>
        <v/>
      </c>
      <c r="HY36" s="122">
        <f>IF(OR(HY$4="",$B36=""),0,SUMIF('DADOS BRUTOS'!$A$3:$A$500,$B36,'DADOS BRUTOS'!EY$3:EY$500)+IF($C36="",0,SUMIF('DADOS BRUTOS'!$A$3:$A$500,$C36,'DADOS BRUTOS'!EY$3:EY$500)))</f>
        <v/>
      </c>
      <c r="HZ36" s="122">
        <f>IF(OR(HZ$4="",$B36=""),0,SUMIF('DADOS BRUTOS'!$A$3:$A$500,$B36,'DADOS BRUTOS'!EZ$3:EZ$500)+IF($C36="",0,SUMIF('DADOS BRUTOS'!$A$3:$A$500,$C36,'DADOS BRUTOS'!EZ$3:EZ$500)))</f>
        <v/>
      </c>
      <c r="IA36" s="122">
        <f>IF(OR(IA$4="",$B36=""),0,SUMIF('DADOS BRUTOS'!$A$3:$A$500,$B36,'DADOS BRUTOS'!FA$3:FA$500)+IF($C36="",0,SUMIF('DADOS BRUTOS'!$A$3:$A$500,$C36,'DADOS BRUTOS'!FA$3:FA$500)))</f>
        <v/>
      </c>
      <c r="IB36" s="122">
        <f>IF(OR(IB$4="",$B36=""),0,SUMIF('DADOS BRUTOS'!$A$3:$A$500,$B36,'DADOS BRUTOS'!FB$3:FB$500)+IF($C36="",0,SUMIF('DADOS BRUTOS'!$A$3:$A$500,$C36,'DADOS BRUTOS'!FB$3:FB$500)))</f>
        <v/>
      </c>
      <c r="IC36" s="122">
        <f>IF(OR(IC$4="",$B36=""),0,SUMIF('DADOS BRUTOS'!$A$3:$A$500,$B36,'DADOS BRUTOS'!FC$3:FC$500)+IF($C36="",0,SUMIF('DADOS BRUTOS'!$A$3:$A$500,$C36,'DADOS BRUTOS'!FC$3:FC$500)))</f>
        <v/>
      </c>
      <c r="ID36" s="122">
        <f>IF(OR(ID$4="",$B36=""),0,SUMIF('DADOS BRUTOS'!$A$3:$A$500,$B36,'DADOS BRUTOS'!FD$3:FD$500)+IF($C36="",0,SUMIF('DADOS BRUTOS'!$A$3:$A$500,$C36,'DADOS BRUTOS'!FD$3:FD$500)))</f>
        <v/>
      </c>
      <c r="IE36" s="122">
        <f>IF(OR(IE$4="",$B36=""),0,SUMIF('DADOS BRUTOS'!$A$3:$A$500,$B36,'DADOS BRUTOS'!FE$3:FE$500)+IF($C36="",0,SUMIF('DADOS BRUTOS'!$A$3:$A$500,$C36,'DADOS BRUTOS'!FE$3:FE$500)))</f>
        <v/>
      </c>
      <c r="IF36" s="122">
        <f>IF(OR(IF$4="",$B36=""),0,SUMIF('DADOS BRUTOS'!$A$3:$A$500,$B36,'DADOS BRUTOS'!FF$3:FF$500)+IF($C36="",0,SUMIF('DADOS BRUTOS'!$A$3:$A$500,$C36,'DADOS BRUTOS'!FF$3:FF$500)))</f>
        <v/>
      </c>
      <c r="IG36" s="122">
        <f>IF(OR(IG$4="",$B36=""),0,SUMIF('DADOS BRUTOS'!$A$3:$A$500,$B36,'DADOS BRUTOS'!FG$3:FG$500)+IF($C36="",0,SUMIF('DADOS BRUTOS'!$A$3:$A$500,$C36,'DADOS BRUTOS'!FG$3:FG$500)))</f>
        <v/>
      </c>
      <c r="IH36" s="122">
        <f>IF(OR(IH$4="",$B36=""),0,SUMIF('DADOS BRUTOS'!$A$3:$A$500,$B36,'DADOS BRUTOS'!FH$3:FH$500)+IF($C36="",0,SUMIF('DADOS BRUTOS'!$A$3:$A$500,$C36,'DADOS BRUTOS'!FH$3:FH$500)))</f>
        <v/>
      </c>
      <c r="II36" s="122">
        <f>IF(OR(II$4="",$B36=""),0,SUMIF('DADOS BRUTOS'!$A$3:$A$500,$B36,'DADOS BRUTOS'!FI$3:FI$500)+IF($C36="",0,SUMIF('DADOS BRUTOS'!$A$3:$A$500,$C36,'DADOS BRUTOS'!FI$3:FI$500)))</f>
        <v/>
      </c>
      <c r="IJ36" s="122">
        <f>IF(OR(IJ$4="",$B36=""),0,SUMIF('DADOS BRUTOS'!$A$3:$A$500,$B36,'DADOS BRUTOS'!FJ$3:FJ$500)+IF($C36="",0,SUMIF('DADOS BRUTOS'!$A$3:$A$500,$C36,'DADOS BRUTOS'!FJ$3:FJ$500)))</f>
        <v/>
      </c>
      <c r="IK36" s="122">
        <f>IF(OR(IK$4="",$B36=""),0,SUMIF('DADOS BRUTOS'!$A$3:$A$500,$B36,'DADOS BRUTOS'!FK$3:FK$500)+IF($C36="",0,SUMIF('DADOS BRUTOS'!$A$3:$A$500,$C36,'DADOS BRUTOS'!FK$3:FK$500)))</f>
        <v/>
      </c>
      <c r="IL36" s="122">
        <f>IF(OR(IL$4="",$B36=""),0,SUMIF('DADOS BRUTOS'!$A$3:$A$500,$B36,'DADOS BRUTOS'!FL$3:FL$500)+IF($C36="",0,SUMIF('DADOS BRUTOS'!$A$3:$A$500,$C36,'DADOS BRUTOS'!FL$3:FL$500)))</f>
        <v/>
      </c>
      <c r="IM36" s="122">
        <f>IF(OR(IM$4="",$B36=""),0,SUMIF('DADOS BRUTOS'!$A$3:$A$500,$B36,'DADOS BRUTOS'!FM$3:FM$500)+IF($C36="",0,SUMIF('DADOS BRUTOS'!$A$3:$A$500,$C36,'DADOS BRUTOS'!FM$3:FM$500)))</f>
        <v/>
      </c>
      <c r="IN36" s="122">
        <f>IF(OR(IN$4="",$B36=""),0,SUMIF('DADOS BRUTOS'!$A$3:$A$500,$B36,'DADOS BRUTOS'!FN$3:FN$500)+IF($C36="",0,SUMIF('DADOS BRUTOS'!$A$3:$A$500,$C36,'DADOS BRUTOS'!FN$3:FN$500)))</f>
        <v/>
      </c>
      <c r="IO36" s="122">
        <f>IF(OR(IO$4="",$B36=""),0,SUMIF('DADOS BRUTOS'!$A$3:$A$500,$B36,'DADOS BRUTOS'!FO$3:FO$500)+IF($C36="",0,SUMIF('DADOS BRUTOS'!$A$3:$A$500,$C36,'DADOS BRUTOS'!FO$3:FO$500)))</f>
        <v/>
      </c>
      <c r="IP36" s="122">
        <f>IF(OR(IP$4="",$B36=""),0,SUMIF('DADOS BRUTOS'!$A$3:$A$500,$B36,'DADOS BRUTOS'!FP$3:FP$500)+IF($C36="",0,SUMIF('DADOS BRUTOS'!$A$3:$A$500,$C36,'DADOS BRUTOS'!FP$3:FP$500)))</f>
        <v/>
      </c>
      <c r="IQ36" s="122">
        <f>IF(OR(IQ$4="",$B36=""),0,SUMIF('DADOS BRUTOS'!$A$3:$A$500,$B36,'DADOS BRUTOS'!FQ$3:FQ$500)+IF($C36="",0,SUMIF('DADOS BRUTOS'!$A$3:$A$500,$C36,'DADOS BRUTOS'!FQ$3:FQ$500)))</f>
        <v/>
      </c>
      <c r="IR36" s="122">
        <f>IF(OR(IR$4="",$B36=""),0,SUMIF('DADOS BRUTOS'!$A$3:$A$500,$B36,'DADOS BRUTOS'!FR$3:FR$500)+IF($C36="",0,SUMIF('DADOS BRUTOS'!$A$3:$A$500,$C36,'DADOS BRUTOS'!FR$3:FR$500)))</f>
        <v/>
      </c>
      <c r="IS36" s="122">
        <f>IF(OR(IS$4="",$B36=""),0,SUMIF('DADOS BRUTOS'!$A$3:$A$500,$B36,'DADOS BRUTOS'!FS$3:FS$500)+IF($C36="",0,SUMIF('DADOS BRUTOS'!$A$3:$A$500,$C36,'DADOS BRUTOS'!FS$3:FS$500)))</f>
        <v/>
      </c>
      <c r="IT36" s="122">
        <f>IF(OR(IT$4="",$B36=""),0,SUMIF('DADOS BRUTOS'!$A$3:$A$500,$B36,'DADOS BRUTOS'!FT$3:FT$500)+IF($C36="",0,SUMIF('DADOS BRUTOS'!$A$3:$A$500,$C36,'DADOS BRUTOS'!FT$3:FT$500)))</f>
        <v/>
      </c>
      <c r="IU36" s="122">
        <f>IF(OR(IU$4="",$B36=""),0,SUMIF('DADOS BRUTOS'!$A$3:$A$500,$B36,'DADOS BRUTOS'!FU$3:FU$500)+IF($C36="",0,SUMIF('DADOS BRUTOS'!$A$3:$A$500,$C36,'DADOS BRUTOS'!FU$3:FU$500)))</f>
        <v/>
      </c>
      <c r="IV36" s="122">
        <f>IF(OR(IV$4="",$B36=""),0,SUMIF('DADOS BRUTOS'!$A$3:$A$500,$B36,'DADOS BRUTOS'!FV$3:FV$500)+IF($C36="",0,SUMIF('DADOS BRUTOS'!$A$3:$A$500,$C36,'DADOS BRUTOS'!FV$3:FV$500)))</f>
        <v/>
      </c>
      <c r="IW36" s="122">
        <f>IF(OR(IW$4="",$B36=""),0,SUMIF('DADOS BRUTOS'!$A$3:$A$500,$B36,'DADOS BRUTOS'!FW$3:FW$500)+IF($C36="",0,SUMIF('DADOS BRUTOS'!$A$3:$A$500,$C36,'DADOS BRUTOS'!FW$3:FW$500)))</f>
        <v/>
      </c>
      <c r="IX36" s="122">
        <f>IF(OR(IX$4="",$B36=""),0,SUMIF('DADOS BRUTOS'!$A$3:$A$500,$B36,'DADOS BRUTOS'!FX$3:FX$500)+IF($C36="",0,SUMIF('DADOS BRUTOS'!$A$3:$A$500,$C36,'DADOS BRUTOS'!FX$3:FX$500)))</f>
        <v/>
      </c>
      <c r="IY36" s="122">
        <f>IF(OR(IY$4="",$B36=""),0,SUMIF('DADOS BRUTOS'!$A$3:$A$500,$B36,'DADOS BRUTOS'!FY$3:FY$500)+IF($C36="",0,SUMIF('DADOS BRUTOS'!$A$3:$A$500,$C36,'DADOS BRUTOS'!FY$3:FY$500)))</f>
        <v/>
      </c>
      <c r="IZ36" s="122">
        <f>IF(OR(IZ$4="",$B36=""),0,SUMIF('DADOS BRUTOS'!$A$3:$A$500,$B36,'DADOS BRUTOS'!FZ$3:FZ$500)+IF($C36="",0,SUMIF('DADOS BRUTOS'!$A$3:$A$500,$C36,'DADOS BRUTOS'!FZ$3:FZ$500)))</f>
        <v/>
      </c>
      <c r="JA36" s="122">
        <f>IF(OR(JA$4="",$B36=""),0,SUMIF('DADOS BRUTOS'!$A$3:$A$500,$B36,'DADOS BRUTOS'!GA$3:GA$500)+IF($C36="",0,SUMIF('DADOS BRUTOS'!$A$3:$A$500,$C36,'DADOS BRUTOS'!GA$3:GA$500)))</f>
        <v/>
      </c>
      <c r="JB36" s="122">
        <f>IF(OR(JB$4="",$B36=""),0,SUMIF('DADOS BRUTOS'!$A$3:$A$500,$B36,'DADOS BRUTOS'!GB$3:GB$500)+IF($C36="",0,SUMIF('DADOS BRUTOS'!$A$3:$A$500,$C36,'DADOS BRUTOS'!GB$3:GB$500)))</f>
        <v/>
      </c>
      <c r="JC36" s="122">
        <f>IF(OR(JC$4="",$B36=""),0,SUMIF('DADOS BRUTOS'!$A$3:$A$500,$B36,'DADOS BRUTOS'!GC$3:GC$500)+IF($C36="",0,SUMIF('DADOS BRUTOS'!$A$3:$A$500,$C36,'DADOS BRUTOS'!GC$3:GC$500)))</f>
        <v/>
      </c>
      <c r="JD36" s="122">
        <f>IF(OR(JD$4="",$B36=""),0,SUMIF('DADOS BRUTOS'!$A$3:$A$500,$B36,'DADOS BRUTOS'!GD$3:GD$500)+IF($C36="",0,SUMIF('DADOS BRUTOS'!$A$3:$A$500,$C36,'DADOS BRUTOS'!GD$3:GD$500)))</f>
        <v/>
      </c>
      <c r="JE36" s="122">
        <f>IF(OR(JE$4="",$B36=""),0,SUMIF('DADOS BRUTOS'!$A$3:$A$500,$B36,'DADOS BRUTOS'!GE$3:GE$500)+IF($C36="",0,SUMIF('DADOS BRUTOS'!$A$3:$A$500,$C36,'DADOS BRUTOS'!GE$3:GE$500)))</f>
        <v/>
      </c>
      <c r="JF36" s="122">
        <f>IF(OR(JF$4="",$B36=""),0,SUMIF('DADOS BRUTOS'!$A$3:$A$500,$B36,'DADOS BRUTOS'!GF$3:GF$500)+IF($C36="",0,SUMIF('DADOS BRUTOS'!$A$3:$A$500,$C36,'DADOS BRUTOS'!GF$3:GF$500)))</f>
        <v/>
      </c>
      <c r="JG36" s="122">
        <f>IF(OR(JG$4="",$B36=""),0,SUMIF('DADOS BRUTOS'!$A$3:$A$500,$B36,'DADOS BRUTOS'!GG$3:GG$500)+IF($C36="",0,SUMIF('DADOS BRUTOS'!$A$3:$A$500,$C36,'DADOS BRUTOS'!GG$3:GG$500)))</f>
        <v/>
      </c>
      <c r="JH36" s="122">
        <f>IF(OR(JH$4="",$B36=""),0,SUMIF('DADOS BRUTOS'!$A$3:$A$500,$B36,'DADOS BRUTOS'!GH$3:GH$500)+IF($C36="",0,SUMIF('DADOS BRUTOS'!$A$3:$A$500,$C36,'DADOS BRUTOS'!GH$3:GH$500)))</f>
        <v/>
      </c>
      <c r="JI36" s="122">
        <f>IF(OR(JI$4="",$B36=""),0,SUMIF('DADOS BRUTOS'!$A$3:$A$500,$B36,'DADOS BRUTOS'!GI$3:GI$500)+IF($C36="",0,SUMIF('DADOS BRUTOS'!$A$3:$A$500,$C36,'DADOS BRUTOS'!GI$3:GI$500)))</f>
        <v/>
      </c>
      <c r="JJ36" s="122">
        <f>IF(OR(JJ$4="",$B36=""),0,SUMIF('DADOS BRUTOS'!$A$3:$A$500,$B36,'DADOS BRUTOS'!GJ$3:GJ$500)+IF($C36="",0,SUMIF('DADOS BRUTOS'!$A$3:$A$500,$C36,'DADOS BRUTOS'!GJ$3:GJ$500)))</f>
        <v/>
      </c>
      <c r="JK36" s="122">
        <f>IF(OR(JK$4="",$B36=""),0,SUMIF('DADOS BRUTOS'!$A$3:$A$500,$B36,'DADOS BRUTOS'!GK$3:GK$500)+IF($C36="",0,SUMIF('DADOS BRUTOS'!$A$3:$A$500,$C36,'DADOS BRUTOS'!GK$3:GK$500)))</f>
        <v/>
      </c>
      <c r="JL36" s="122">
        <f>IF(OR(JL$4="",$B36=""),0,SUMIF('DADOS BRUTOS'!$A$3:$A$500,$B36,'DADOS BRUTOS'!GL$3:GL$500)+IF($C36="",0,SUMIF('DADOS BRUTOS'!$A$3:$A$500,$C36,'DADOS BRUTOS'!GL$3:GL$500)))</f>
        <v/>
      </c>
      <c r="JM36" s="122">
        <f>IF(OR(JM$4="",$B36=""),0,SUMIF('DADOS BRUTOS'!$A$3:$A$500,$B36,'DADOS BRUTOS'!GM$3:GM$500)+IF($C36="",0,SUMIF('DADOS BRUTOS'!$A$3:$A$500,$C36,'DADOS BRUTOS'!GM$3:GM$500)))</f>
        <v/>
      </c>
      <c r="JN36" s="122">
        <f>IF(OR(JN$4="",$B36=""),0,SUMIF('DADOS BRUTOS'!$A$3:$A$500,$B36,'DADOS BRUTOS'!GN$3:GN$500)+IF($C36="",0,SUMIF('DADOS BRUTOS'!$A$3:$A$500,$C36,'DADOS BRUTOS'!GN$3:GN$500)))</f>
        <v/>
      </c>
      <c r="JO36" s="122">
        <f>IF(OR(JO$4="",$B36=""),0,SUMIF('DADOS BRUTOS'!$A$3:$A$500,$B36,'DADOS BRUTOS'!GO$3:GO$500)+IF($C36="",0,SUMIF('DADOS BRUTOS'!$A$3:$A$500,$C36,'DADOS BRUTOS'!GO$3:GO$500)))</f>
        <v/>
      </c>
      <c r="JP36" s="122">
        <f>IF(OR(JP$4="",$B36=""),0,SUMIF('DADOS BRUTOS'!$A$3:$A$500,$B36,'DADOS BRUTOS'!GP$3:GP$500)+IF($C36="",0,SUMIF('DADOS BRUTOS'!$A$3:$A$500,$C36,'DADOS BRUTOS'!GP$3:GP$500)))</f>
        <v/>
      </c>
      <c r="JQ36" s="122">
        <f>IF(OR(JQ$4="",$B36=""),0,SUMIF('DADOS BRUTOS'!$A$3:$A$500,$B36,'DADOS BRUTOS'!GQ$3:GQ$500)+IF($C36="",0,SUMIF('DADOS BRUTOS'!$A$3:$A$500,$C36,'DADOS BRUTOS'!GQ$3:GQ$500)))</f>
        <v/>
      </c>
      <c r="JR36" s="122">
        <f>IF(OR(JR$4="",$B36=""),0,SUMIF('DADOS BRUTOS'!$A$3:$A$500,$B36,'DADOS BRUTOS'!GR$3:GR$500)+IF($C36="",0,SUMIF('DADOS BRUTOS'!$A$3:$A$500,$C36,'DADOS BRUTOS'!GR$3:GR$500)))</f>
        <v/>
      </c>
      <c r="JS36" s="122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2">
        <f>IF(OR(CB$4="",$B37=""),0,SUMIF('DADOS BRUTOS'!$A$3:$A$500,$B37,'DADOS BRUTOS'!B$3:B$500)+IF($C37="",0,SUMIF('DADOS BRUTOS'!$A$3:$A$500,$C37,'DADOS BRUTOS'!B$3:B$500)))</f>
        <v/>
      </c>
      <c r="CC37" s="122">
        <f>IF(OR(CC$4="",$B37=""),0,SUMIF('DADOS BRUTOS'!$A$3:$A$500,$B37,'DADOS BRUTOS'!C$3:C$500)+IF($C37="",0,SUMIF('DADOS BRUTOS'!$A$3:$A$500,$C37,'DADOS BRUTOS'!C$3:C$500)))</f>
        <v/>
      </c>
      <c r="CD37" s="122">
        <f>IF(OR(CD$4="",$B37=""),0,SUMIF('DADOS BRUTOS'!$A$3:$A$500,$B37,'DADOS BRUTOS'!D$3:D$500)+IF($C37="",0,SUMIF('DADOS BRUTOS'!$A$3:$A$500,$C37,'DADOS BRUTOS'!D$3:D$500)))</f>
        <v/>
      </c>
      <c r="CE37" s="122">
        <f>IF(OR(CE$4="",$B37=""),0,SUMIF('DADOS BRUTOS'!$A$3:$A$500,$B37,'DADOS BRUTOS'!E$3:E$500)+IF($C37="",0,SUMIF('DADOS BRUTOS'!$A$3:$A$500,$C37,'DADOS BRUTOS'!E$3:E$500)))</f>
        <v/>
      </c>
      <c r="CF37" s="122">
        <f>IF(OR(CF$4="",$B37=""),0,SUMIF('DADOS BRUTOS'!$A$3:$A$500,$B37,'DADOS BRUTOS'!F$3:F$500)+IF($C37="",0,SUMIF('DADOS BRUTOS'!$A$3:$A$500,$C37,'DADOS BRUTOS'!F$3:F$500)))</f>
        <v/>
      </c>
      <c r="CG37" s="122">
        <f>IF(OR(CG$4="",$B37=""),0,SUMIF('DADOS BRUTOS'!$A$3:$A$500,$B37,'DADOS BRUTOS'!G$3:G$500)+IF($C37="",0,SUMIF('DADOS BRUTOS'!$A$3:$A$500,$C37,'DADOS BRUTOS'!G$3:G$500)))</f>
        <v/>
      </c>
      <c r="CH37" s="122">
        <f>IF(OR(CH$4="",$B37=""),0,SUMIF('DADOS BRUTOS'!$A$3:$A$500,$B37,'DADOS BRUTOS'!H$3:H$500)+IF($C37="",0,SUMIF('DADOS BRUTOS'!$A$3:$A$500,$C37,'DADOS BRUTOS'!H$3:H$500)))</f>
        <v/>
      </c>
      <c r="CI37" s="122">
        <f>IF(OR(CI$4="",$B37=""),0,SUMIF('DADOS BRUTOS'!$A$3:$A$500,$B37,'DADOS BRUTOS'!I$3:I$500)+IF($C37="",0,SUMIF('DADOS BRUTOS'!$A$3:$A$500,$C37,'DADOS BRUTOS'!I$3:I$500)))</f>
        <v/>
      </c>
      <c r="CJ37" s="122">
        <f>IF(OR(CJ$4="",$B37=""),0,SUMIF('DADOS BRUTOS'!$A$3:$A$500,$B37,'DADOS BRUTOS'!J$3:J$500)+IF($C37="",0,SUMIF('DADOS BRUTOS'!$A$3:$A$500,$C37,'DADOS BRUTOS'!J$3:J$500)))</f>
        <v/>
      </c>
      <c r="CK37" s="122">
        <f>IF(OR(CK$4="",$B37=""),0,SUMIF('DADOS BRUTOS'!$A$3:$A$500,$B37,'DADOS BRUTOS'!K$3:K$500)+IF($C37="",0,SUMIF('DADOS BRUTOS'!$A$3:$A$500,$C37,'DADOS BRUTOS'!K$3:K$500)))</f>
        <v/>
      </c>
      <c r="CL37" s="122">
        <f>IF(OR(CL$4="",$B37=""),0,SUMIF('DADOS BRUTOS'!$A$3:$A$500,$B37,'DADOS BRUTOS'!L$3:L$500)+IF($C37="",0,SUMIF('DADOS BRUTOS'!$A$3:$A$500,$C37,'DADOS BRUTOS'!L$3:L$500)))</f>
        <v/>
      </c>
      <c r="CM37" s="122">
        <f>IF(OR(CM$4="",$B37=""),0,SUMIF('DADOS BRUTOS'!$A$3:$A$500,$B37,'DADOS BRUTOS'!M$3:M$500)+IF($C37="",0,SUMIF('DADOS BRUTOS'!$A$3:$A$500,$C37,'DADOS BRUTOS'!M$3:M$500)))</f>
        <v/>
      </c>
      <c r="CN37" s="122">
        <f>IF(OR(CN$4="",$B37=""),0,SUMIF('DADOS BRUTOS'!$A$3:$A$500,$B37,'DADOS BRUTOS'!N$3:N$500)+IF($C37="",0,SUMIF('DADOS BRUTOS'!$A$3:$A$500,$C37,'DADOS BRUTOS'!N$3:N$500)))</f>
        <v/>
      </c>
      <c r="CO37" s="122">
        <f>IF(OR(CO$4="",$B37=""),0,SUMIF('DADOS BRUTOS'!$A$3:$A$500,$B37,'DADOS BRUTOS'!O$3:O$500)+IF($C37="",0,SUMIF('DADOS BRUTOS'!$A$3:$A$500,$C37,'DADOS BRUTOS'!O$3:O$500)))</f>
        <v/>
      </c>
      <c r="CP37" s="122">
        <f>IF(OR(CP$4="",$B37=""),0,SUMIF('DADOS BRUTOS'!$A$3:$A$500,$B37,'DADOS BRUTOS'!P$3:P$500)+IF($C37="",0,SUMIF('DADOS BRUTOS'!$A$3:$A$500,$C37,'DADOS BRUTOS'!P$3:P$500)))</f>
        <v/>
      </c>
      <c r="CQ37" s="122">
        <f>IF(OR(CQ$4="",$B37=""),0,SUMIF('DADOS BRUTOS'!$A$3:$A$500,$B37,'DADOS BRUTOS'!Q$3:Q$500)+IF($C37="",0,SUMIF('DADOS BRUTOS'!$A$3:$A$500,$C37,'DADOS BRUTOS'!Q$3:Q$500)))</f>
        <v/>
      </c>
      <c r="CR37" s="122">
        <f>IF(OR(CR$4="",$B37=""),0,SUMIF('DADOS BRUTOS'!$A$3:$A$500,$B37,'DADOS BRUTOS'!R$3:R$500)+IF($C37="",0,SUMIF('DADOS BRUTOS'!$A$3:$A$500,$C37,'DADOS BRUTOS'!R$3:R$500)))</f>
        <v/>
      </c>
      <c r="CS37" s="122">
        <f>IF(OR(CS$4="",$B37=""),0,SUMIF('DADOS BRUTOS'!$A$3:$A$500,$B37,'DADOS BRUTOS'!S$3:S$500)+IF($C37="",0,SUMIF('DADOS BRUTOS'!$A$3:$A$500,$C37,'DADOS BRUTOS'!S$3:S$500)))</f>
        <v/>
      </c>
      <c r="CT37" s="122">
        <f>IF(OR(CT$4="",$B37=""),0,SUMIF('DADOS BRUTOS'!$A$3:$A$500,$B37,'DADOS BRUTOS'!T$3:T$500)+IF($C37="",0,SUMIF('DADOS BRUTOS'!$A$3:$A$500,$C37,'DADOS BRUTOS'!T$3:T$500)))</f>
        <v/>
      </c>
      <c r="CU37" s="122">
        <f>IF(OR(CU$4="",$B37=""),0,SUMIF('DADOS BRUTOS'!$A$3:$A$500,$B37,'DADOS BRUTOS'!U$3:U$500)+IF($C37="",0,SUMIF('DADOS BRUTOS'!$A$3:$A$500,$C37,'DADOS BRUTOS'!U$3:U$500)))</f>
        <v/>
      </c>
      <c r="CV37" s="122">
        <f>IF(OR(CV$4="",$B37=""),0,SUMIF('DADOS BRUTOS'!$A$3:$A$500,$B37,'DADOS BRUTOS'!V$3:V$500)+IF($C37="",0,SUMIF('DADOS BRUTOS'!$A$3:$A$500,$C37,'DADOS BRUTOS'!V$3:V$500)))</f>
        <v/>
      </c>
      <c r="CW37" s="122">
        <f>IF(OR(CW$4="",$B37=""),0,SUMIF('DADOS BRUTOS'!$A$3:$A$500,$B37,'DADOS BRUTOS'!W$3:W$500)+IF($C37="",0,SUMIF('DADOS BRUTOS'!$A$3:$A$500,$C37,'DADOS BRUTOS'!W$3:W$500)))</f>
        <v/>
      </c>
      <c r="CX37" s="122">
        <f>IF(OR(CX$4="",$B37=""),0,SUMIF('DADOS BRUTOS'!$A$3:$A$500,$B37,'DADOS BRUTOS'!X$3:X$500)+IF($C37="",0,SUMIF('DADOS BRUTOS'!$A$3:$A$500,$C37,'DADOS BRUTOS'!X$3:X$500)))</f>
        <v/>
      </c>
      <c r="CY37" s="122">
        <f>IF(OR(CY$4="",$B37=""),0,SUMIF('DADOS BRUTOS'!$A$3:$A$500,$B37,'DADOS BRUTOS'!Y$3:Y$500)+IF($C37="",0,SUMIF('DADOS BRUTOS'!$A$3:$A$500,$C37,'DADOS BRUTOS'!Y$3:Y$500)))</f>
        <v/>
      </c>
      <c r="CZ37" s="122">
        <f>IF(OR(CZ$4="",$B37=""),0,SUMIF('DADOS BRUTOS'!$A$3:$A$500,$B37,'DADOS BRUTOS'!Z$3:Z$500)+IF($C37="",0,SUMIF('DADOS BRUTOS'!$A$3:$A$500,$C37,'DADOS BRUTOS'!Z$3:Z$500)))</f>
        <v/>
      </c>
      <c r="DA37" s="122">
        <f>IF(OR(DA$4="",$B37=""),0,SUMIF('DADOS BRUTOS'!$A$3:$A$500,$B37,'DADOS BRUTOS'!AA$3:AA$500)+IF($C37="",0,SUMIF('DADOS BRUTOS'!$A$3:$A$500,$C37,'DADOS BRUTOS'!AA$3:AA$500)))</f>
        <v/>
      </c>
      <c r="DB37" s="122">
        <f>IF(OR(DB$4="",$B37=""),0,SUMIF('DADOS BRUTOS'!$A$3:$A$500,$B37,'DADOS BRUTOS'!AB$3:AB$500)+IF($C37="",0,SUMIF('DADOS BRUTOS'!$A$3:$A$500,$C37,'DADOS BRUTOS'!AB$3:AB$500)))</f>
        <v/>
      </c>
      <c r="DC37" s="122">
        <f>IF(OR(DC$4="",$B37=""),0,SUMIF('DADOS BRUTOS'!$A$3:$A$500,$B37,'DADOS BRUTOS'!AC$3:AC$500)+IF($C37="",0,SUMIF('DADOS BRUTOS'!$A$3:$A$500,$C37,'DADOS BRUTOS'!AC$3:AC$500)))</f>
        <v/>
      </c>
      <c r="DD37" s="122">
        <f>IF(OR(DD$4="",$B37=""),0,SUMIF('DADOS BRUTOS'!$A$3:$A$500,$B37,'DADOS BRUTOS'!AD$3:AD$500)+IF($C37="",0,SUMIF('DADOS BRUTOS'!$A$3:$A$500,$C37,'DADOS BRUTOS'!AD$3:AD$500)))</f>
        <v/>
      </c>
      <c r="DE37" s="122">
        <f>IF(OR(DE$4="",$B37=""),0,SUMIF('DADOS BRUTOS'!$A$3:$A$500,$B37,'DADOS BRUTOS'!AE$3:AE$500)+IF($C37="",0,SUMIF('DADOS BRUTOS'!$A$3:$A$500,$C37,'DADOS BRUTOS'!AE$3:AE$500)))</f>
        <v/>
      </c>
      <c r="DF37" s="122">
        <f>IF(OR(DF$4="",$B37=""),0,SUMIF('DADOS BRUTOS'!$A$3:$A$500,$B37,'DADOS BRUTOS'!AF$3:AF$500)+IF($C37="",0,SUMIF('DADOS BRUTOS'!$A$3:$A$500,$C37,'DADOS BRUTOS'!AF$3:AF$500)))</f>
        <v/>
      </c>
      <c r="DG37" s="122">
        <f>IF(OR(DG$4="",$B37=""),0,SUMIF('DADOS BRUTOS'!$A$3:$A$500,$B37,'DADOS BRUTOS'!AG$3:AG$500)+IF($C37="",0,SUMIF('DADOS BRUTOS'!$A$3:$A$500,$C37,'DADOS BRUTOS'!AG$3:AG$500)))</f>
        <v/>
      </c>
      <c r="DH37" s="122">
        <f>IF(OR(DH$4="",$B37=""),0,SUMIF('DADOS BRUTOS'!$A$3:$A$500,$B37,'DADOS BRUTOS'!AH$3:AH$500)+IF($C37="",0,SUMIF('DADOS BRUTOS'!$A$3:$A$500,$C37,'DADOS BRUTOS'!AH$3:AH$500)))</f>
        <v/>
      </c>
      <c r="DI37" s="122">
        <f>IF(OR(DI$4="",$B37=""),0,SUMIF('DADOS BRUTOS'!$A$3:$A$500,$B37,'DADOS BRUTOS'!AI$3:AI$500)+IF($C37="",0,SUMIF('DADOS BRUTOS'!$A$3:$A$500,$C37,'DADOS BRUTOS'!AI$3:AI$500)))</f>
        <v/>
      </c>
      <c r="DJ37" s="122">
        <f>IF(OR(DJ$4="",$B37=""),0,SUMIF('DADOS BRUTOS'!$A$3:$A$500,$B37,'DADOS BRUTOS'!AJ$3:AJ$500)+IF($C37="",0,SUMIF('DADOS BRUTOS'!$A$3:$A$500,$C37,'DADOS BRUTOS'!AJ$3:AJ$500)))</f>
        <v/>
      </c>
      <c r="DK37" s="122">
        <f>IF(OR(DK$4="",$B37=""),0,SUMIF('DADOS BRUTOS'!$A$3:$A$500,$B37,'DADOS BRUTOS'!AK$3:AK$500)+IF($C37="",0,SUMIF('DADOS BRUTOS'!$A$3:$A$500,$C37,'DADOS BRUTOS'!AK$3:AK$500)))</f>
        <v/>
      </c>
      <c r="DL37" s="122">
        <f>IF(OR(DL$4="",$B37=""),0,SUMIF('DADOS BRUTOS'!$A$3:$A$500,$B37,'DADOS BRUTOS'!AL$3:AL$500)+IF($C37="",0,SUMIF('DADOS BRUTOS'!$A$3:$A$500,$C37,'DADOS BRUTOS'!AL$3:AL$500)))</f>
        <v/>
      </c>
      <c r="DM37" s="122">
        <f>IF(OR(DM$4="",$B37=""),0,SUMIF('DADOS BRUTOS'!$A$3:$A$500,$B37,'DADOS BRUTOS'!AM$3:AM$500)+IF($C37="",0,SUMIF('DADOS BRUTOS'!$A$3:$A$500,$C37,'DADOS BRUTOS'!AM$3:AM$500)))</f>
        <v/>
      </c>
      <c r="DN37" s="122">
        <f>IF(OR(DN$4="",$B37=""),0,SUMIF('DADOS BRUTOS'!$A$3:$A$500,$B37,'DADOS BRUTOS'!AN$3:AN$500)+IF($C37="",0,SUMIF('DADOS BRUTOS'!$A$3:$A$500,$C37,'DADOS BRUTOS'!AN$3:AN$500)))</f>
        <v/>
      </c>
      <c r="DO37" s="122">
        <f>IF(OR(DO$4="",$B37=""),0,SUMIF('DADOS BRUTOS'!$A$3:$A$500,$B37,'DADOS BRUTOS'!AO$3:AO$500)+IF($C37="",0,SUMIF('DADOS BRUTOS'!$A$3:$A$500,$C37,'DADOS BRUTOS'!AO$3:AO$500)))</f>
        <v/>
      </c>
      <c r="DP37" s="122">
        <f>IF(OR(DP$4="",$B37=""),0,SUMIF('DADOS BRUTOS'!$A$3:$A$500,$B37,'DADOS BRUTOS'!AP$3:AP$500)+IF($C37="",0,SUMIF('DADOS BRUTOS'!$A$3:$A$500,$C37,'DADOS BRUTOS'!AP$3:AP$500)))</f>
        <v/>
      </c>
      <c r="DQ37" s="122">
        <f>IF(OR(DQ$4="",$B37=""),0,SUMIF('DADOS BRUTOS'!$A$3:$A$500,$B37,'DADOS BRUTOS'!AQ$3:AQ$500)+IF($C37="",0,SUMIF('DADOS BRUTOS'!$A$3:$A$500,$C37,'DADOS BRUTOS'!AQ$3:AQ$500)))</f>
        <v/>
      </c>
      <c r="DR37" s="122">
        <f>IF(OR(DR$4="",$B37=""),0,SUMIF('DADOS BRUTOS'!$A$3:$A$500,$B37,'DADOS BRUTOS'!AR$3:AR$500)+IF($C37="",0,SUMIF('DADOS BRUTOS'!$A$3:$A$500,$C37,'DADOS BRUTOS'!AR$3:AR$500)))</f>
        <v/>
      </c>
      <c r="DS37" s="122">
        <f>IF(OR(DS$4="",$B37=""),0,SUMIF('DADOS BRUTOS'!$A$3:$A$500,$B37,'DADOS BRUTOS'!AS$3:AS$500)+IF($C37="",0,SUMIF('DADOS BRUTOS'!$A$3:$A$500,$C37,'DADOS BRUTOS'!AS$3:AS$500)))</f>
        <v/>
      </c>
      <c r="DT37" s="122">
        <f>IF(OR(DT$4="",$B37=""),0,SUMIF('DADOS BRUTOS'!$A$3:$A$500,$B37,'DADOS BRUTOS'!AT$3:AT$500)+IF($C37="",0,SUMIF('DADOS BRUTOS'!$A$3:$A$500,$C37,'DADOS BRUTOS'!AT$3:AT$500)))</f>
        <v/>
      </c>
      <c r="DU37" s="122">
        <f>IF(OR(DU$4="",$B37=""),0,SUMIF('DADOS BRUTOS'!$A$3:$A$500,$B37,'DADOS BRUTOS'!AU$3:AU$500)+IF($C37="",0,SUMIF('DADOS BRUTOS'!$A$3:$A$500,$C37,'DADOS BRUTOS'!AU$3:AU$500)))</f>
        <v/>
      </c>
      <c r="DV37" s="122">
        <f>IF(OR(DV$4="",$B37=""),0,SUMIF('DADOS BRUTOS'!$A$3:$A$500,$B37,'DADOS BRUTOS'!AV$3:AV$500)+IF($C37="",0,SUMIF('DADOS BRUTOS'!$A$3:$A$500,$C37,'DADOS BRUTOS'!AV$3:AV$500)))</f>
        <v/>
      </c>
      <c r="DW37" s="122">
        <f>IF(OR(DW$4="",$B37=""),0,SUMIF('DADOS BRUTOS'!$A$3:$A$500,$B37,'DADOS BRUTOS'!AW$3:AW$500)+IF($C37="",0,SUMIF('DADOS BRUTOS'!$A$3:$A$500,$C37,'DADOS BRUTOS'!AW$3:AW$500)))</f>
        <v/>
      </c>
      <c r="DX37" s="122">
        <f>IF(OR(DX$4="",$B37=""),0,SUMIF('DADOS BRUTOS'!$A$3:$A$500,$B37,'DADOS BRUTOS'!AX$3:AX$500)+IF($C37="",0,SUMIF('DADOS BRUTOS'!$A$3:$A$500,$C37,'DADOS BRUTOS'!AX$3:AX$500)))</f>
        <v/>
      </c>
      <c r="DY37" s="122">
        <f>IF(OR(DY$4="",$B37=""),0,SUMIF('DADOS BRUTOS'!$A$3:$A$500,$B37,'DADOS BRUTOS'!AY$3:AY$500)+IF($C37="",0,SUMIF('DADOS BRUTOS'!$A$3:$A$500,$C37,'DADOS BRUTOS'!AY$3:AY$500)))</f>
        <v/>
      </c>
      <c r="DZ37" s="122">
        <f>IF(OR(DZ$4="",$B37=""),0,SUMIF('DADOS BRUTOS'!$A$3:$A$500,$B37,'DADOS BRUTOS'!AZ$3:AZ$500)+IF($C37="",0,SUMIF('DADOS BRUTOS'!$A$3:$A$500,$C37,'DADOS BRUTOS'!AZ$3:AZ$500)))</f>
        <v/>
      </c>
      <c r="EA37" s="122">
        <f>IF(OR(EA$4="",$B37=""),0,SUMIF('DADOS BRUTOS'!$A$3:$A$500,$B37,'DADOS BRUTOS'!BA$3:BA$500)+IF($C37="",0,SUMIF('DADOS BRUTOS'!$A$3:$A$500,$C37,'DADOS BRUTOS'!BA$3:BA$500)))</f>
        <v/>
      </c>
      <c r="EB37" s="122">
        <f>IF(OR(EB$4="",$B37=""),0,SUMIF('DADOS BRUTOS'!$A$3:$A$500,$B37,'DADOS BRUTOS'!BB$3:BB$500)+IF($C37="",0,SUMIF('DADOS BRUTOS'!$A$3:$A$500,$C37,'DADOS BRUTOS'!BB$3:BB$500)))</f>
        <v/>
      </c>
      <c r="EC37" s="122">
        <f>IF(OR(EC$4="",$B37=""),0,SUMIF('DADOS BRUTOS'!$A$3:$A$500,$B37,'DADOS BRUTOS'!BC$3:BC$500)+IF($C37="",0,SUMIF('DADOS BRUTOS'!$A$3:$A$500,$C37,'DADOS BRUTOS'!BC$3:BC$500)))</f>
        <v/>
      </c>
      <c r="ED37" s="122">
        <f>IF(OR(ED$4="",$B37=""),0,SUMIF('DADOS BRUTOS'!$A$3:$A$500,$B37,'DADOS BRUTOS'!BD$3:BD$500)+IF($C37="",0,SUMIF('DADOS BRUTOS'!$A$3:$A$500,$C37,'DADOS BRUTOS'!BD$3:BD$500)))</f>
        <v/>
      </c>
      <c r="EE37" s="122">
        <f>IF(OR(EE$4="",$B37=""),0,SUMIF('DADOS BRUTOS'!$A$3:$A$500,$B37,'DADOS BRUTOS'!BE$3:BE$500)+IF($C37="",0,SUMIF('DADOS BRUTOS'!$A$3:$A$500,$C37,'DADOS BRUTOS'!BE$3:BE$500)))</f>
        <v/>
      </c>
      <c r="EF37" s="122">
        <f>IF(OR(EF$4="",$B37=""),0,SUMIF('DADOS BRUTOS'!$A$3:$A$500,$B37,'DADOS BRUTOS'!BF$3:BF$500)+IF($C37="",0,SUMIF('DADOS BRUTOS'!$A$3:$A$500,$C37,'DADOS BRUTOS'!BF$3:BF$500)))</f>
        <v/>
      </c>
      <c r="EG37" s="122">
        <f>IF(OR(EG$4="",$B37=""),0,SUMIF('DADOS BRUTOS'!$A$3:$A$500,$B37,'DADOS BRUTOS'!BG$3:BG$500)+IF($C37="",0,SUMIF('DADOS BRUTOS'!$A$3:$A$500,$C37,'DADOS BRUTOS'!BG$3:BG$500)))</f>
        <v/>
      </c>
      <c r="EH37" s="122">
        <f>IF(OR(EH$4="",$B37=""),0,SUMIF('DADOS BRUTOS'!$A$3:$A$500,$B37,'DADOS BRUTOS'!BH$3:BH$500)+IF($C37="",0,SUMIF('DADOS BRUTOS'!$A$3:$A$500,$C37,'DADOS BRUTOS'!BH$3:BH$500)))</f>
        <v/>
      </c>
      <c r="EI37" s="122">
        <f>IF(OR(EI$4="",$B37=""),0,SUMIF('DADOS BRUTOS'!$A$3:$A$500,$B37,'DADOS BRUTOS'!BI$3:BI$500)+IF($C37="",0,SUMIF('DADOS BRUTOS'!$A$3:$A$500,$C37,'DADOS BRUTOS'!BI$3:BI$500)))</f>
        <v/>
      </c>
      <c r="EJ37" s="122">
        <f>IF(OR(EJ$4="",$B37=""),0,SUMIF('DADOS BRUTOS'!$A$3:$A$500,$B37,'DADOS BRUTOS'!BJ$3:BJ$500)+IF($C37="",0,SUMIF('DADOS BRUTOS'!$A$3:$A$500,$C37,'DADOS BRUTOS'!BJ$3:BJ$500)))</f>
        <v/>
      </c>
      <c r="EK37" s="122">
        <f>IF(OR(EK$4="",$B37=""),0,SUMIF('DADOS BRUTOS'!$A$3:$A$500,$B37,'DADOS BRUTOS'!BK$3:BK$500)+IF($C37="",0,SUMIF('DADOS BRUTOS'!$A$3:$A$500,$C37,'DADOS BRUTOS'!BK$3:BK$500)))</f>
        <v/>
      </c>
      <c r="EL37" s="122">
        <f>IF(OR(EL$4="",$B37=""),0,SUMIF('DADOS BRUTOS'!$A$3:$A$500,$B37,'DADOS BRUTOS'!BL$3:BL$500)+IF($C37="",0,SUMIF('DADOS BRUTOS'!$A$3:$A$500,$C37,'DADOS BRUTOS'!BL$3:BL$500)))</f>
        <v/>
      </c>
      <c r="EM37" s="122">
        <f>IF(OR(EM$4="",$B37=""),0,SUMIF('DADOS BRUTOS'!$A$3:$A$500,$B37,'DADOS BRUTOS'!BM$3:BM$500)+IF($C37="",0,SUMIF('DADOS BRUTOS'!$A$3:$A$500,$C37,'DADOS BRUTOS'!BM$3:BM$500)))</f>
        <v/>
      </c>
      <c r="EN37" s="122">
        <f>IF(OR(EN$4="",$B37=""),0,SUMIF('DADOS BRUTOS'!$A$3:$A$500,$B37,'DADOS BRUTOS'!BN$3:BN$500)+IF($C37="",0,SUMIF('DADOS BRUTOS'!$A$3:$A$500,$C37,'DADOS BRUTOS'!BN$3:BN$500)))</f>
        <v/>
      </c>
      <c r="EO37" s="122">
        <f>IF(OR(EO$4="",$B37=""),0,SUMIF('DADOS BRUTOS'!$A$3:$A$500,$B37,'DADOS BRUTOS'!BO$3:BO$500)+IF($C37="",0,SUMIF('DADOS BRUTOS'!$A$3:$A$500,$C37,'DADOS BRUTOS'!BO$3:BO$500)))</f>
        <v/>
      </c>
      <c r="EP37" s="122">
        <f>IF(OR(EP$4="",$B37=""),0,SUMIF('DADOS BRUTOS'!$A$3:$A$500,$B37,'DADOS BRUTOS'!BP$3:BP$500)+IF($C37="",0,SUMIF('DADOS BRUTOS'!$A$3:$A$500,$C37,'DADOS BRUTOS'!BP$3:BP$500)))</f>
        <v/>
      </c>
      <c r="EQ37" s="122">
        <f>IF(OR(EQ$4="",$B37=""),0,SUMIF('DADOS BRUTOS'!$A$3:$A$500,$B37,'DADOS BRUTOS'!BQ$3:BQ$500)+IF($C37="",0,SUMIF('DADOS BRUTOS'!$A$3:$A$500,$C37,'DADOS BRUTOS'!BQ$3:BQ$500)))</f>
        <v/>
      </c>
      <c r="ER37" s="122">
        <f>IF(OR(ER$4="",$B37=""),0,SUMIF('DADOS BRUTOS'!$A$3:$A$500,$B37,'DADOS BRUTOS'!BR$3:BR$500)+IF($C37="",0,SUMIF('DADOS BRUTOS'!$A$3:$A$500,$C37,'DADOS BRUTOS'!BR$3:BR$500)))</f>
        <v/>
      </c>
      <c r="ES37" s="122">
        <f>IF(OR(ES$4="",$B37=""),0,SUMIF('DADOS BRUTOS'!$A$3:$A$500,$B37,'DADOS BRUTOS'!BS$3:BS$500)+IF($C37="",0,SUMIF('DADOS BRUTOS'!$A$3:$A$500,$C37,'DADOS BRUTOS'!BS$3:BS$500)))</f>
        <v/>
      </c>
      <c r="ET37" s="122">
        <f>IF(OR(ET$4="",$B37=""),0,SUMIF('DADOS BRUTOS'!$A$3:$A$500,$B37,'DADOS BRUTOS'!BT$3:BT$500)+IF($C37="",0,SUMIF('DADOS BRUTOS'!$A$3:$A$500,$C37,'DADOS BRUTOS'!BT$3:BT$500)))</f>
        <v/>
      </c>
      <c r="EU37" s="122">
        <f>IF(OR(EU$4="",$B37=""),0,SUMIF('DADOS BRUTOS'!$A$3:$A$500,$B37,'DADOS BRUTOS'!BU$3:BU$500)+IF($C37="",0,SUMIF('DADOS BRUTOS'!$A$3:$A$500,$C37,'DADOS BRUTOS'!BU$3:BU$500)))</f>
        <v/>
      </c>
      <c r="EV37" s="122">
        <f>IF(OR(EV$4="",$B37=""),0,SUMIF('DADOS BRUTOS'!$A$3:$A$500,$B37,'DADOS BRUTOS'!BV$3:BV$500)+IF($C37="",0,SUMIF('DADOS BRUTOS'!$A$3:$A$500,$C37,'DADOS BRUTOS'!BV$3:BV$500)))</f>
        <v/>
      </c>
      <c r="EW37" s="122">
        <f>IF(OR(EW$4="",$B37=""),0,SUMIF('DADOS BRUTOS'!$A$3:$A$500,$B37,'DADOS BRUTOS'!BW$3:BW$500)+IF($C37="",0,SUMIF('DADOS BRUTOS'!$A$3:$A$500,$C37,'DADOS BRUTOS'!BW$3:BW$500)))</f>
        <v/>
      </c>
      <c r="EX37" s="122">
        <f>IF(OR(EX$4="",$B37=""),0,SUMIF('DADOS BRUTOS'!$A$3:$A$500,$B37,'DADOS BRUTOS'!BX$3:BX$500)+IF($C37="",0,SUMIF('DADOS BRUTOS'!$A$3:$A$500,$C37,'DADOS BRUTOS'!BX$3:BX$500)))</f>
        <v/>
      </c>
      <c r="EY37" s="122">
        <f>IF(OR(EY$4="",$B37=""),0,SUMIF('DADOS BRUTOS'!$A$3:$A$500,$B37,'DADOS BRUTOS'!BY$3:BY$500)+IF($C37="",0,SUMIF('DADOS BRUTOS'!$A$3:$A$500,$C37,'DADOS BRUTOS'!BY$3:BY$500)))</f>
        <v/>
      </c>
      <c r="EZ37" s="122">
        <f>IF(OR(EZ$4="",$B37=""),0,SUMIF('DADOS BRUTOS'!$A$3:$A$500,$B37,'DADOS BRUTOS'!BZ$3:BZ$500)+IF($C37="",0,SUMIF('DADOS BRUTOS'!$A$3:$A$500,$C37,'DADOS BRUTOS'!BZ$3:BZ$500)))</f>
        <v/>
      </c>
      <c r="FA37" s="122">
        <f>IF(OR(FA$4="",$B37=""),0,SUMIF('DADOS BRUTOS'!$A$3:$A$500,$B37,'DADOS BRUTOS'!CA$3:CA$500)+IF($C37="",0,SUMIF('DADOS BRUTOS'!$A$3:$A$500,$C37,'DADOS BRUTOS'!CA$3:CA$500)))</f>
        <v/>
      </c>
      <c r="FB37" s="122">
        <f>IF(OR(FB$4="",$B37=""),0,SUMIF('DADOS BRUTOS'!$A$3:$A$500,$B37,'DADOS BRUTOS'!CB$3:CB$500)+IF($C37="",0,SUMIF('DADOS BRUTOS'!$A$3:$A$500,$C37,'DADOS BRUTOS'!CB$3:CB$500)))</f>
        <v/>
      </c>
      <c r="FC37" s="122">
        <f>IF(OR(FC$4="",$B37=""),0,SUMIF('DADOS BRUTOS'!$A$3:$A$500,$B37,'DADOS BRUTOS'!CC$3:CC$500)+IF($C37="",0,SUMIF('DADOS BRUTOS'!$A$3:$A$500,$C37,'DADOS BRUTOS'!CC$3:CC$500)))</f>
        <v/>
      </c>
      <c r="FD37" s="122">
        <f>IF(OR(FD$4="",$B37=""),0,SUMIF('DADOS BRUTOS'!$A$3:$A$500,$B37,'DADOS BRUTOS'!CD$3:CD$500)+IF($C37="",0,SUMIF('DADOS BRUTOS'!$A$3:$A$500,$C37,'DADOS BRUTOS'!CD$3:CD$500)))</f>
        <v/>
      </c>
      <c r="FE37" s="122">
        <f>IF(OR(FE$4="",$B37=""),0,SUMIF('DADOS BRUTOS'!$A$3:$A$500,$B37,'DADOS BRUTOS'!CE$3:CE$500)+IF($C37="",0,SUMIF('DADOS BRUTOS'!$A$3:$A$500,$C37,'DADOS BRUTOS'!CE$3:CE$500)))</f>
        <v/>
      </c>
      <c r="FF37" s="122">
        <f>IF(OR(FF$4="",$B37=""),0,SUMIF('DADOS BRUTOS'!$A$3:$A$500,$B37,'DADOS BRUTOS'!CF$3:CF$500)+IF($C37="",0,SUMIF('DADOS BRUTOS'!$A$3:$A$500,$C37,'DADOS BRUTOS'!CF$3:CF$500)))</f>
        <v/>
      </c>
      <c r="FG37" s="122">
        <f>IF(OR(FG$4="",$B37=""),0,SUMIF('DADOS BRUTOS'!$A$3:$A$500,$B37,'DADOS BRUTOS'!CG$3:CG$500)+IF($C37="",0,SUMIF('DADOS BRUTOS'!$A$3:$A$500,$C37,'DADOS BRUTOS'!CG$3:CG$500)))</f>
        <v/>
      </c>
      <c r="FH37" s="122">
        <f>IF(OR(FH$4="",$B37=""),0,SUMIF('DADOS BRUTOS'!$A$3:$A$500,$B37,'DADOS BRUTOS'!CH$3:CH$500)+IF($C37="",0,SUMIF('DADOS BRUTOS'!$A$3:$A$500,$C37,'DADOS BRUTOS'!CH$3:CH$500)))</f>
        <v/>
      </c>
      <c r="FI37" s="122">
        <f>IF(OR(FI$4="",$B37=""),0,SUMIF('DADOS BRUTOS'!$A$3:$A$500,$B37,'DADOS BRUTOS'!CI$3:CI$500)+IF($C37="",0,SUMIF('DADOS BRUTOS'!$A$3:$A$500,$C37,'DADOS BRUTOS'!CI$3:CI$500)))</f>
        <v/>
      </c>
      <c r="FJ37" s="122">
        <f>IF(OR(FJ$4="",$B37=""),0,SUMIF('DADOS BRUTOS'!$A$3:$A$500,$B37,'DADOS BRUTOS'!CJ$3:CJ$500)+IF($C37="",0,SUMIF('DADOS BRUTOS'!$A$3:$A$500,$C37,'DADOS BRUTOS'!CJ$3:CJ$500)))</f>
        <v/>
      </c>
      <c r="FK37" s="122">
        <f>IF(OR(FK$4="",$B37=""),0,SUMIF('DADOS BRUTOS'!$A$3:$A$500,$B37,'DADOS BRUTOS'!CK$3:CK$500)+IF($C37="",0,SUMIF('DADOS BRUTOS'!$A$3:$A$500,$C37,'DADOS BRUTOS'!CK$3:CK$500)))</f>
        <v/>
      </c>
      <c r="FL37" s="122">
        <f>IF(OR(FL$4="",$B37=""),0,SUMIF('DADOS BRUTOS'!$A$3:$A$500,$B37,'DADOS BRUTOS'!CL$3:CL$500)+IF($C37="",0,SUMIF('DADOS BRUTOS'!$A$3:$A$500,$C37,'DADOS BRUTOS'!CL$3:CL$500)))</f>
        <v/>
      </c>
      <c r="FM37" s="122">
        <f>IF(OR(FM$4="",$B37=""),0,SUMIF('DADOS BRUTOS'!$A$3:$A$500,$B37,'DADOS BRUTOS'!CM$3:CM$500)+IF($C37="",0,SUMIF('DADOS BRUTOS'!$A$3:$A$500,$C37,'DADOS BRUTOS'!CM$3:CM$500)))</f>
        <v/>
      </c>
      <c r="FN37" s="122">
        <f>IF(OR(FN$4="",$B37=""),0,SUMIF('DADOS BRUTOS'!$A$3:$A$500,$B37,'DADOS BRUTOS'!CN$3:CN$500)+IF($C37="",0,SUMIF('DADOS BRUTOS'!$A$3:$A$500,$C37,'DADOS BRUTOS'!CN$3:CN$500)))</f>
        <v/>
      </c>
      <c r="FO37" s="122">
        <f>IF(OR(FO$4="",$B37=""),0,SUMIF('DADOS BRUTOS'!$A$3:$A$500,$B37,'DADOS BRUTOS'!CO$3:CO$500)+IF($C37="",0,SUMIF('DADOS BRUTOS'!$A$3:$A$500,$C37,'DADOS BRUTOS'!CO$3:CO$500)))</f>
        <v/>
      </c>
      <c r="FP37" s="122">
        <f>IF(OR(FP$4="",$B37=""),0,SUMIF('DADOS BRUTOS'!$A$3:$A$500,$B37,'DADOS BRUTOS'!CP$3:CP$500)+IF($C37="",0,SUMIF('DADOS BRUTOS'!$A$3:$A$500,$C37,'DADOS BRUTOS'!CP$3:CP$500)))</f>
        <v/>
      </c>
      <c r="FQ37" s="122">
        <f>IF(OR(FQ$4="",$B37=""),0,SUMIF('DADOS BRUTOS'!$A$3:$A$500,$B37,'DADOS BRUTOS'!CQ$3:CQ$500)+IF($C37="",0,SUMIF('DADOS BRUTOS'!$A$3:$A$500,$C37,'DADOS BRUTOS'!CQ$3:CQ$500)))</f>
        <v/>
      </c>
      <c r="FR37" s="122">
        <f>IF(OR(FR$4="",$B37=""),0,SUMIF('DADOS BRUTOS'!$A$3:$A$500,$B37,'DADOS BRUTOS'!CR$3:CR$500)+IF($C37="",0,SUMIF('DADOS BRUTOS'!$A$3:$A$500,$C37,'DADOS BRUTOS'!CR$3:CR$500)))</f>
        <v/>
      </c>
      <c r="FS37" s="122">
        <f>IF(OR(FS$4="",$B37=""),0,SUMIF('DADOS BRUTOS'!$A$3:$A$500,$B37,'DADOS BRUTOS'!CS$3:CS$500)+IF($C37="",0,SUMIF('DADOS BRUTOS'!$A$3:$A$500,$C37,'DADOS BRUTOS'!CS$3:CS$500)))</f>
        <v/>
      </c>
      <c r="FT37" s="122">
        <f>IF(OR(FT$4="",$B37=""),0,SUMIF('DADOS BRUTOS'!$A$3:$A$500,$B37,'DADOS BRUTOS'!CT$3:CT$500)+IF($C37="",0,SUMIF('DADOS BRUTOS'!$A$3:$A$500,$C37,'DADOS BRUTOS'!CT$3:CT$500)))</f>
        <v/>
      </c>
      <c r="FU37" s="122">
        <f>IF(OR(FU$4="",$B37=""),0,SUMIF('DADOS BRUTOS'!$A$3:$A$500,$B37,'DADOS BRUTOS'!CU$3:CU$500)+IF($C37="",0,SUMIF('DADOS BRUTOS'!$A$3:$A$500,$C37,'DADOS BRUTOS'!CU$3:CU$500)))</f>
        <v/>
      </c>
      <c r="FV37" s="122">
        <f>IF(OR(FV$4="",$B37=""),0,SUMIF('DADOS BRUTOS'!$A$3:$A$500,$B37,'DADOS BRUTOS'!CV$3:CV$500)+IF($C37="",0,SUMIF('DADOS BRUTOS'!$A$3:$A$500,$C37,'DADOS BRUTOS'!CV$3:CV$500)))</f>
        <v/>
      </c>
      <c r="FW37" s="122">
        <f>IF(OR(FW$4="",$B37=""),0,SUMIF('DADOS BRUTOS'!$A$3:$A$500,$B37,'DADOS BRUTOS'!CW$3:CW$500)+IF($C37="",0,SUMIF('DADOS BRUTOS'!$A$3:$A$500,$C37,'DADOS BRUTOS'!CW$3:CW$500)))</f>
        <v/>
      </c>
      <c r="FX37" s="122">
        <f>IF(OR(FX$4="",$B37=""),0,SUMIF('DADOS BRUTOS'!$A$3:$A$500,$B37,'DADOS BRUTOS'!CX$3:CX$500)+IF($C37="",0,SUMIF('DADOS BRUTOS'!$A$3:$A$500,$C37,'DADOS BRUTOS'!CX$3:CX$500)))</f>
        <v/>
      </c>
      <c r="FY37" s="122">
        <f>IF(OR(FY$4="",$B37=""),0,SUMIF('DADOS BRUTOS'!$A$3:$A$500,$B37,'DADOS BRUTOS'!CY$3:CY$500)+IF($C37="",0,SUMIF('DADOS BRUTOS'!$A$3:$A$500,$C37,'DADOS BRUTOS'!CY$3:CY$500)))</f>
        <v/>
      </c>
      <c r="FZ37" s="122">
        <f>IF(OR(FZ$4="",$B37=""),0,SUMIF('DADOS BRUTOS'!$A$3:$A$500,$B37,'DADOS BRUTOS'!CZ$3:CZ$500)+IF($C37="",0,SUMIF('DADOS BRUTOS'!$A$3:$A$500,$C37,'DADOS BRUTOS'!CZ$3:CZ$500)))</f>
        <v/>
      </c>
      <c r="GA37" s="122">
        <f>IF(OR(GA$4="",$B37=""),0,SUMIF('DADOS BRUTOS'!$A$3:$A$500,$B37,'DADOS BRUTOS'!DA$3:DA$500)+IF($C37="",0,SUMIF('DADOS BRUTOS'!$A$3:$A$500,$C37,'DADOS BRUTOS'!DA$3:DA$500)))</f>
        <v/>
      </c>
      <c r="GB37" s="122">
        <f>IF(OR(GB$4="",$B37=""),0,SUMIF('DADOS BRUTOS'!$A$3:$A$500,$B37,'DADOS BRUTOS'!DB$3:DB$500)+IF($C37="",0,SUMIF('DADOS BRUTOS'!$A$3:$A$500,$C37,'DADOS BRUTOS'!DB$3:DB$500)))</f>
        <v/>
      </c>
      <c r="GC37" s="122">
        <f>IF(OR(GC$4="",$B37=""),0,SUMIF('DADOS BRUTOS'!$A$3:$A$500,$B37,'DADOS BRUTOS'!DC$3:DC$500)+IF($C37="",0,SUMIF('DADOS BRUTOS'!$A$3:$A$500,$C37,'DADOS BRUTOS'!DC$3:DC$500)))</f>
        <v/>
      </c>
      <c r="GD37" s="122">
        <f>IF(OR(GD$4="",$B37=""),0,SUMIF('DADOS BRUTOS'!$A$3:$A$500,$B37,'DADOS BRUTOS'!DD$3:DD$500)+IF($C37="",0,SUMIF('DADOS BRUTOS'!$A$3:$A$500,$C37,'DADOS BRUTOS'!DD$3:DD$500)))</f>
        <v/>
      </c>
      <c r="GE37" s="122">
        <f>IF(OR(GE$4="",$B37=""),0,SUMIF('DADOS BRUTOS'!$A$3:$A$500,$B37,'DADOS BRUTOS'!DE$3:DE$500)+IF($C37="",0,SUMIF('DADOS BRUTOS'!$A$3:$A$500,$C37,'DADOS BRUTOS'!DE$3:DE$500)))</f>
        <v/>
      </c>
      <c r="GF37" s="122">
        <f>IF(OR(GF$4="",$B37=""),0,SUMIF('DADOS BRUTOS'!$A$3:$A$500,$B37,'DADOS BRUTOS'!DF$3:DF$500)+IF($C37="",0,SUMIF('DADOS BRUTOS'!$A$3:$A$500,$C37,'DADOS BRUTOS'!DF$3:DF$500)))</f>
        <v/>
      </c>
      <c r="GG37" s="122">
        <f>IF(OR(GG$4="",$B37=""),0,SUMIF('DADOS BRUTOS'!$A$3:$A$500,$B37,'DADOS BRUTOS'!DG$3:DG$500)+IF($C37="",0,SUMIF('DADOS BRUTOS'!$A$3:$A$500,$C37,'DADOS BRUTOS'!DG$3:DG$500)))</f>
        <v/>
      </c>
      <c r="GH37" s="122">
        <f>IF(OR(GH$4="",$B37=""),0,SUMIF('DADOS BRUTOS'!$A$3:$A$500,$B37,'DADOS BRUTOS'!DH$3:DH$500)+IF($C37="",0,SUMIF('DADOS BRUTOS'!$A$3:$A$500,$C37,'DADOS BRUTOS'!DH$3:DH$500)))</f>
        <v/>
      </c>
      <c r="GI37" s="122">
        <f>IF(OR(GI$4="",$B37=""),0,SUMIF('DADOS BRUTOS'!$A$3:$A$500,$B37,'DADOS BRUTOS'!DI$3:DI$500)+IF($C37="",0,SUMIF('DADOS BRUTOS'!$A$3:$A$500,$C37,'DADOS BRUTOS'!DI$3:DI$500)))</f>
        <v/>
      </c>
      <c r="GJ37" s="122">
        <f>IF(OR(GJ$4="",$B37=""),0,SUMIF('DADOS BRUTOS'!$A$3:$A$500,$B37,'DADOS BRUTOS'!DJ$3:DJ$500)+IF($C37="",0,SUMIF('DADOS BRUTOS'!$A$3:$A$500,$C37,'DADOS BRUTOS'!DJ$3:DJ$500)))</f>
        <v/>
      </c>
      <c r="GK37" s="122">
        <f>IF(OR(GK$4="",$B37=""),0,SUMIF('DADOS BRUTOS'!$A$3:$A$500,$B37,'DADOS BRUTOS'!DK$3:DK$500)+IF($C37="",0,SUMIF('DADOS BRUTOS'!$A$3:$A$500,$C37,'DADOS BRUTOS'!DK$3:DK$500)))</f>
        <v/>
      </c>
      <c r="GL37" s="122">
        <f>IF(OR(GL$4="",$B37=""),0,SUMIF('DADOS BRUTOS'!$A$3:$A$500,$B37,'DADOS BRUTOS'!DL$3:DL$500)+IF($C37="",0,SUMIF('DADOS BRUTOS'!$A$3:$A$500,$C37,'DADOS BRUTOS'!DL$3:DL$500)))</f>
        <v/>
      </c>
      <c r="GM37" s="122">
        <f>IF(OR(GM$4="",$B37=""),0,SUMIF('DADOS BRUTOS'!$A$3:$A$500,$B37,'DADOS BRUTOS'!DM$3:DM$500)+IF($C37="",0,SUMIF('DADOS BRUTOS'!$A$3:$A$500,$C37,'DADOS BRUTOS'!DM$3:DM$500)))</f>
        <v/>
      </c>
      <c r="GN37" s="122">
        <f>IF(OR(GN$4="",$B37=""),0,SUMIF('DADOS BRUTOS'!$A$3:$A$500,$B37,'DADOS BRUTOS'!DN$3:DN$500)+IF($C37="",0,SUMIF('DADOS BRUTOS'!$A$3:$A$500,$C37,'DADOS BRUTOS'!DN$3:DN$500)))</f>
        <v/>
      </c>
      <c r="GO37" s="122">
        <f>IF(OR(GO$4="",$B37=""),0,SUMIF('DADOS BRUTOS'!$A$3:$A$500,$B37,'DADOS BRUTOS'!DO$3:DO$500)+IF($C37="",0,SUMIF('DADOS BRUTOS'!$A$3:$A$500,$C37,'DADOS BRUTOS'!DO$3:DO$500)))</f>
        <v/>
      </c>
      <c r="GP37" s="122">
        <f>IF(OR(GP$4="",$B37=""),0,SUMIF('DADOS BRUTOS'!$A$3:$A$500,$B37,'DADOS BRUTOS'!DP$3:DP$500)+IF($C37="",0,SUMIF('DADOS BRUTOS'!$A$3:$A$500,$C37,'DADOS BRUTOS'!DP$3:DP$500)))</f>
        <v/>
      </c>
      <c r="GQ37" s="122">
        <f>IF(OR(GQ$4="",$B37=""),0,SUMIF('DADOS BRUTOS'!$A$3:$A$500,$B37,'DADOS BRUTOS'!DQ$3:DQ$500)+IF($C37="",0,SUMIF('DADOS BRUTOS'!$A$3:$A$500,$C37,'DADOS BRUTOS'!DQ$3:DQ$500)))</f>
        <v/>
      </c>
      <c r="GR37" s="122">
        <f>IF(OR(GR$4="",$B37=""),0,SUMIF('DADOS BRUTOS'!$A$3:$A$500,$B37,'DADOS BRUTOS'!DR$3:DR$500)+IF($C37="",0,SUMIF('DADOS BRUTOS'!$A$3:$A$500,$C37,'DADOS BRUTOS'!DR$3:DR$500)))</f>
        <v/>
      </c>
      <c r="GS37" s="122">
        <f>IF(OR(GS$4="",$B37=""),0,SUMIF('DADOS BRUTOS'!$A$3:$A$500,$B37,'DADOS BRUTOS'!DS$3:DS$500)+IF($C37="",0,SUMIF('DADOS BRUTOS'!$A$3:$A$500,$C37,'DADOS BRUTOS'!DS$3:DS$500)))</f>
        <v/>
      </c>
      <c r="GT37" s="122">
        <f>IF(OR(GT$4="",$B37=""),0,SUMIF('DADOS BRUTOS'!$A$3:$A$500,$B37,'DADOS BRUTOS'!DT$3:DT$500)+IF($C37="",0,SUMIF('DADOS BRUTOS'!$A$3:$A$500,$C37,'DADOS BRUTOS'!DT$3:DT$500)))</f>
        <v/>
      </c>
      <c r="GU37" s="122">
        <f>IF(OR(GU$4="",$B37=""),0,SUMIF('DADOS BRUTOS'!$A$3:$A$500,$B37,'DADOS BRUTOS'!DU$3:DU$500)+IF($C37="",0,SUMIF('DADOS BRUTOS'!$A$3:$A$500,$C37,'DADOS BRUTOS'!DU$3:DU$500)))</f>
        <v/>
      </c>
      <c r="GV37" s="122">
        <f>IF(OR(GV$4="",$B37=""),0,SUMIF('DADOS BRUTOS'!$A$3:$A$500,$B37,'DADOS BRUTOS'!DV$3:DV$500)+IF($C37="",0,SUMIF('DADOS BRUTOS'!$A$3:$A$500,$C37,'DADOS BRUTOS'!DV$3:DV$500)))</f>
        <v/>
      </c>
      <c r="GW37" s="122">
        <f>IF(OR(GW$4="",$B37=""),0,SUMIF('DADOS BRUTOS'!$A$3:$A$500,$B37,'DADOS BRUTOS'!DW$3:DW$500)+IF($C37="",0,SUMIF('DADOS BRUTOS'!$A$3:$A$500,$C37,'DADOS BRUTOS'!DW$3:DW$500)))</f>
        <v/>
      </c>
      <c r="GX37" s="122">
        <f>IF(OR(GX$4="",$B37=""),0,SUMIF('DADOS BRUTOS'!$A$3:$A$500,$B37,'DADOS BRUTOS'!DX$3:DX$500)+IF($C37="",0,SUMIF('DADOS BRUTOS'!$A$3:$A$500,$C37,'DADOS BRUTOS'!DX$3:DX$500)))</f>
        <v/>
      </c>
      <c r="GY37" s="122">
        <f>IF(OR(GY$4="",$B37=""),0,SUMIF('DADOS BRUTOS'!$A$3:$A$500,$B37,'DADOS BRUTOS'!DY$3:DY$500)+IF($C37="",0,SUMIF('DADOS BRUTOS'!$A$3:$A$500,$C37,'DADOS BRUTOS'!DY$3:DY$500)))</f>
        <v/>
      </c>
      <c r="GZ37" s="122">
        <f>IF(OR(GZ$4="",$B37=""),0,SUMIF('DADOS BRUTOS'!$A$3:$A$500,$B37,'DADOS BRUTOS'!DZ$3:DZ$500)+IF($C37="",0,SUMIF('DADOS BRUTOS'!$A$3:$A$500,$C37,'DADOS BRUTOS'!DZ$3:DZ$500)))</f>
        <v/>
      </c>
      <c r="HA37" s="122">
        <f>IF(OR(HA$4="",$B37=""),0,SUMIF('DADOS BRUTOS'!$A$3:$A$500,$B37,'DADOS BRUTOS'!EA$3:EA$500)+IF($C37="",0,SUMIF('DADOS BRUTOS'!$A$3:$A$500,$C37,'DADOS BRUTOS'!EA$3:EA$500)))</f>
        <v/>
      </c>
      <c r="HB37" s="122">
        <f>IF(OR(HB$4="",$B37=""),0,SUMIF('DADOS BRUTOS'!$A$3:$A$500,$B37,'DADOS BRUTOS'!EB$3:EB$500)+IF($C37="",0,SUMIF('DADOS BRUTOS'!$A$3:$A$500,$C37,'DADOS BRUTOS'!EB$3:EB$500)))</f>
        <v/>
      </c>
      <c r="HC37" s="122">
        <f>IF(OR(HC$4="",$B37=""),0,SUMIF('DADOS BRUTOS'!$A$3:$A$500,$B37,'DADOS BRUTOS'!EC$3:EC$500)+IF($C37="",0,SUMIF('DADOS BRUTOS'!$A$3:$A$500,$C37,'DADOS BRUTOS'!EC$3:EC$500)))</f>
        <v/>
      </c>
      <c r="HD37" s="122">
        <f>IF(OR(HD$4="",$B37=""),0,SUMIF('DADOS BRUTOS'!$A$3:$A$500,$B37,'DADOS BRUTOS'!ED$3:ED$500)+IF($C37="",0,SUMIF('DADOS BRUTOS'!$A$3:$A$500,$C37,'DADOS BRUTOS'!ED$3:ED$500)))</f>
        <v/>
      </c>
      <c r="HE37" s="122">
        <f>IF(OR(HE$4="",$B37=""),0,SUMIF('DADOS BRUTOS'!$A$3:$A$500,$B37,'DADOS BRUTOS'!EE$3:EE$500)+IF($C37="",0,SUMIF('DADOS BRUTOS'!$A$3:$A$500,$C37,'DADOS BRUTOS'!EE$3:EE$500)))</f>
        <v/>
      </c>
      <c r="HF37" s="122">
        <f>IF(OR(HF$4="",$B37=""),0,SUMIF('DADOS BRUTOS'!$A$3:$A$500,$B37,'DADOS BRUTOS'!EF$3:EF$500)+IF($C37="",0,SUMIF('DADOS BRUTOS'!$A$3:$A$500,$C37,'DADOS BRUTOS'!EF$3:EF$500)))</f>
        <v/>
      </c>
      <c r="HG37" s="122">
        <f>IF(OR(HG$4="",$B37=""),0,SUMIF('DADOS BRUTOS'!$A$3:$A$500,$B37,'DADOS BRUTOS'!EG$3:EG$500)+IF($C37="",0,SUMIF('DADOS BRUTOS'!$A$3:$A$500,$C37,'DADOS BRUTOS'!EG$3:EG$500)))</f>
        <v/>
      </c>
      <c r="HH37" s="122">
        <f>IF(OR(HH$4="",$B37=""),0,SUMIF('DADOS BRUTOS'!$A$3:$A$500,$B37,'DADOS BRUTOS'!EH$3:EH$500)+IF($C37="",0,SUMIF('DADOS BRUTOS'!$A$3:$A$500,$C37,'DADOS BRUTOS'!EH$3:EH$500)))</f>
        <v/>
      </c>
      <c r="HI37" s="122">
        <f>IF(OR(HI$4="",$B37=""),0,SUMIF('DADOS BRUTOS'!$A$3:$A$500,$B37,'DADOS BRUTOS'!EI$3:EI$500)+IF($C37="",0,SUMIF('DADOS BRUTOS'!$A$3:$A$500,$C37,'DADOS BRUTOS'!EI$3:EI$500)))</f>
        <v/>
      </c>
      <c r="HJ37" s="122">
        <f>IF(OR(HJ$4="",$B37=""),0,SUMIF('DADOS BRUTOS'!$A$3:$A$500,$B37,'DADOS BRUTOS'!EJ$3:EJ$500)+IF($C37="",0,SUMIF('DADOS BRUTOS'!$A$3:$A$500,$C37,'DADOS BRUTOS'!EJ$3:EJ$500)))</f>
        <v/>
      </c>
      <c r="HK37" s="122">
        <f>IF(OR(HK$4="",$B37=""),0,SUMIF('DADOS BRUTOS'!$A$3:$A$500,$B37,'DADOS BRUTOS'!EK$3:EK$500)+IF($C37="",0,SUMIF('DADOS BRUTOS'!$A$3:$A$500,$C37,'DADOS BRUTOS'!EK$3:EK$500)))</f>
        <v/>
      </c>
      <c r="HL37" s="122">
        <f>IF(OR(HL$4="",$B37=""),0,SUMIF('DADOS BRUTOS'!$A$3:$A$500,$B37,'DADOS BRUTOS'!EL$3:EL$500)+IF($C37="",0,SUMIF('DADOS BRUTOS'!$A$3:$A$500,$C37,'DADOS BRUTOS'!EL$3:EL$500)))</f>
        <v/>
      </c>
      <c r="HM37" s="122">
        <f>IF(OR(HM$4="",$B37=""),0,SUMIF('DADOS BRUTOS'!$A$3:$A$500,$B37,'DADOS BRUTOS'!EM$3:EM$500)+IF($C37="",0,SUMIF('DADOS BRUTOS'!$A$3:$A$500,$C37,'DADOS BRUTOS'!EM$3:EM$500)))</f>
        <v/>
      </c>
      <c r="HN37" s="122">
        <f>IF(OR(HN$4="",$B37=""),0,SUMIF('DADOS BRUTOS'!$A$3:$A$500,$B37,'DADOS BRUTOS'!EN$3:EN$500)+IF($C37="",0,SUMIF('DADOS BRUTOS'!$A$3:$A$500,$C37,'DADOS BRUTOS'!EN$3:EN$500)))</f>
        <v/>
      </c>
      <c r="HO37" s="122">
        <f>IF(OR(HO$4="",$B37=""),0,SUMIF('DADOS BRUTOS'!$A$3:$A$500,$B37,'DADOS BRUTOS'!EO$3:EO$500)+IF($C37="",0,SUMIF('DADOS BRUTOS'!$A$3:$A$500,$C37,'DADOS BRUTOS'!EO$3:EO$500)))</f>
        <v/>
      </c>
      <c r="HP37" s="122">
        <f>IF(OR(HP$4="",$B37=""),0,SUMIF('DADOS BRUTOS'!$A$3:$A$500,$B37,'DADOS BRUTOS'!EP$3:EP$500)+IF($C37="",0,SUMIF('DADOS BRUTOS'!$A$3:$A$500,$C37,'DADOS BRUTOS'!EP$3:EP$500)))</f>
        <v/>
      </c>
      <c r="HQ37" s="122">
        <f>IF(OR(HQ$4="",$B37=""),0,SUMIF('DADOS BRUTOS'!$A$3:$A$500,$B37,'DADOS BRUTOS'!EQ$3:EQ$500)+IF($C37="",0,SUMIF('DADOS BRUTOS'!$A$3:$A$500,$C37,'DADOS BRUTOS'!EQ$3:EQ$500)))</f>
        <v/>
      </c>
      <c r="HR37" s="122">
        <f>IF(OR(HR$4="",$B37=""),0,SUMIF('DADOS BRUTOS'!$A$3:$A$500,$B37,'DADOS BRUTOS'!ER$3:ER$500)+IF($C37="",0,SUMIF('DADOS BRUTOS'!$A$3:$A$500,$C37,'DADOS BRUTOS'!ER$3:ER$500)))</f>
        <v/>
      </c>
      <c r="HS37" s="122">
        <f>IF(OR(HS$4="",$B37=""),0,SUMIF('DADOS BRUTOS'!$A$3:$A$500,$B37,'DADOS BRUTOS'!ES$3:ES$500)+IF($C37="",0,SUMIF('DADOS BRUTOS'!$A$3:$A$500,$C37,'DADOS BRUTOS'!ES$3:ES$500)))</f>
        <v/>
      </c>
      <c r="HT37" s="122">
        <f>IF(OR(HT$4="",$B37=""),0,SUMIF('DADOS BRUTOS'!$A$3:$A$500,$B37,'DADOS BRUTOS'!ET$3:ET$500)+IF($C37="",0,SUMIF('DADOS BRUTOS'!$A$3:$A$500,$C37,'DADOS BRUTOS'!ET$3:ET$500)))</f>
        <v/>
      </c>
      <c r="HU37" s="122">
        <f>IF(OR(HU$4="",$B37=""),0,SUMIF('DADOS BRUTOS'!$A$3:$A$500,$B37,'DADOS BRUTOS'!EU$3:EU$500)+IF($C37="",0,SUMIF('DADOS BRUTOS'!$A$3:$A$500,$C37,'DADOS BRUTOS'!EU$3:EU$500)))</f>
        <v/>
      </c>
      <c r="HV37" s="122">
        <f>IF(OR(HV$4="",$B37=""),0,SUMIF('DADOS BRUTOS'!$A$3:$A$500,$B37,'DADOS BRUTOS'!EV$3:EV$500)+IF($C37="",0,SUMIF('DADOS BRUTOS'!$A$3:$A$500,$C37,'DADOS BRUTOS'!EV$3:EV$500)))</f>
        <v/>
      </c>
      <c r="HW37" s="122">
        <f>IF(OR(HW$4="",$B37=""),0,SUMIF('DADOS BRUTOS'!$A$3:$A$500,$B37,'DADOS BRUTOS'!EW$3:EW$500)+IF($C37="",0,SUMIF('DADOS BRUTOS'!$A$3:$A$500,$C37,'DADOS BRUTOS'!EW$3:EW$500)))</f>
        <v/>
      </c>
      <c r="HX37" s="122">
        <f>IF(OR(HX$4="",$B37=""),0,SUMIF('DADOS BRUTOS'!$A$3:$A$500,$B37,'DADOS BRUTOS'!EX$3:EX$500)+IF($C37="",0,SUMIF('DADOS BRUTOS'!$A$3:$A$500,$C37,'DADOS BRUTOS'!EX$3:EX$500)))</f>
        <v/>
      </c>
      <c r="HY37" s="122">
        <f>IF(OR(HY$4="",$B37=""),0,SUMIF('DADOS BRUTOS'!$A$3:$A$500,$B37,'DADOS BRUTOS'!EY$3:EY$500)+IF($C37="",0,SUMIF('DADOS BRUTOS'!$A$3:$A$500,$C37,'DADOS BRUTOS'!EY$3:EY$500)))</f>
        <v/>
      </c>
      <c r="HZ37" s="122">
        <f>IF(OR(HZ$4="",$B37=""),0,SUMIF('DADOS BRUTOS'!$A$3:$A$500,$B37,'DADOS BRUTOS'!EZ$3:EZ$500)+IF($C37="",0,SUMIF('DADOS BRUTOS'!$A$3:$A$500,$C37,'DADOS BRUTOS'!EZ$3:EZ$500)))</f>
        <v/>
      </c>
      <c r="IA37" s="122">
        <f>IF(OR(IA$4="",$B37=""),0,SUMIF('DADOS BRUTOS'!$A$3:$A$500,$B37,'DADOS BRUTOS'!FA$3:FA$500)+IF($C37="",0,SUMIF('DADOS BRUTOS'!$A$3:$A$500,$C37,'DADOS BRUTOS'!FA$3:FA$500)))</f>
        <v/>
      </c>
      <c r="IB37" s="122">
        <f>IF(OR(IB$4="",$B37=""),0,SUMIF('DADOS BRUTOS'!$A$3:$A$500,$B37,'DADOS BRUTOS'!FB$3:FB$500)+IF($C37="",0,SUMIF('DADOS BRUTOS'!$A$3:$A$500,$C37,'DADOS BRUTOS'!FB$3:FB$500)))</f>
        <v/>
      </c>
      <c r="IC37" s="122">
        <f>IF(OR(IC$4="",$B37=""),0,SUMIF('DADOS BRUTOS'!$A$3:$A$500,$B37,'DADOS BRUTOS'!FC$3:FC$500)+IF($C37="",0,SUMIF('DADOS BRUTOS'!$A$3:$A$500,$C37,'DADOS BRUTOS'!FC$3:FC$500)))</f>
        <v/>
      </c>
      <c r="ID37" s="122">
        <f>IF(OR(ID$4="",$B37=""),0,SUMIF('DADOS BRUTOS'!$A$3:$A$500,$B37,'DADOS BRUTOS'!FD$3:FD$500)+IF($C37="",0,SUMIF('DADOS BRUTOS'!$A$3:$A$500,$C37,'DADOS BRUTOS'!FD$3:FD$500)))</f>
        <v/>
      </c>
      <c r="IE37" s="122">
        <f>IF(OR(IE$4="",$B37=""),0,SUMIF('DADOS BRUTOS'!$A$3:$A$500,$B37,'DADOS BRUTOS'!FE$3:FE$500)+IF($C37="",0,SUMIF('DADOS BRUTOS'!$A$3:$A$500,$C37,'DADOS BRUTOS'!FE$3:FE$500)))</f>
        <v/>
      </c>
      <c r="IF37" s="122">
        <f>IF(OR(IF$4="",$B37=""),0,SUMIF('DADOS BRUTOS'!$A$3:$A$500,$B37,'DADOS BRUTOS'!FF$3:FF$500)+IF($C37="",0,SUMIF('DADOS BRUTOS'!$A$3:$A$500,$C37,'DADOS BRUTOS'!FF$3:FF$500)))</f>
        <v/>
      </c>
      <c r="IG37" s="122">
        <f>IF(OR(IG$4="",$B37=""),0,SUMIF('DADOS BRUTOS'!$A$3:$A$500,$B37,'DADOS BRUTOS'!FG$3:FG$500)+IF($C37="",0,SUMIF('DADOS BRUTOS'!$A$3:$A$500,$C37,'DADOS BRUTOS'!FG$3:FG$500)))</f>
        <v/>
      </c>
      <c r="IH37" s="122">
        <f>IF(OR(IH$4="",$B37=""),0,SUMIF('DADOS BRUTOS'!$A$3:$A$500,$B37,'DADOS BRUTOS'!FH$3:FH$500)+IF($C37="",0,SUMIF('DADOS BRUTOS'!$A$3:$A$500,$C37,'DADOS BRUTOS'!FH$3:FH$500)))</f>
        <v/>
      </c>
      <c r="II37" s="122">
        <f>IF(OR(II$4="",$B37=""),0,SUMIF('DADOS BRUTOS'!$A$3:$A$500,$B37,'DADOS BRUTOS'!FI$3:FI$500)+IF($C37="",0,SUMIF('DADOS BRUTOS'!$A$3:$A$500,$C37,'DADOS BRUTOS'!FI$3:FI$500)))</f>
        <v/>
      </c>
      <c r="IJ37" s="122">
        <f>IF(OR(IJ$4="",$B37=""),0,SUMIF('DADOS BRUTOS'!$A$3:$A$500,$B37,'DADOS BRUTOS'!FJ$3:FJ$500)+IF($C37="",0,SUMIF('DADOS BRUTOS'!$A$3:$A$500,$C37,'DADOS BRUTOS'!FJ$3:FJ$500)))</f>
        <v/>
      </c>
      <c r="IK37" s="122">
        <f>IF(OR(IK$4="",$B37=""),0,SUMIF('DADOS BRUTOS'!$A$3:$A$500,$B37,'DADOS BRUTOS'!FK$3:FK$500)+IF($C37="",0,SUMIF('DADOS BRUTOS'!$A$3:$A$500,$C37,'DADOS BRUTOS'!FK$3:FK$500)))</f>
        <v/>
      </c>
      <c r="IL37" s="122">
        <f>IF(OR(IL$4="",$B37=""),0,SUMIF('DADOS BRUTOS'!$A$3:$A$500,$B37,'DADOS BRUTOS'!FL$3:FL$500)+IF($C37="",0,SUMIF('DADOS BRUTOS'!$A$3:$A$500,$C37,'DADOS BRUTOS'!FL$3:FL$500)))</f>
        <v/>
      </c>
      <c r="IM37" s="122">
        <f>IF(OR(IM$4="",$B37=""),0,SUMIF('DADOS BRUTOS'!$A$3:$A$500,$B37,'DADOS BRUTOS'!FM$3:FM$500)+IF($C37="",0,SUMIF('DADOS BRUTOS'!$A$3:$A$500,$C37,'DADOS BRUTOS'!FM$3:FM$500)))</f>
        <v/>
      </c>
      <c r="IN37" s="122">
        <f>IF(OR(IN$4="",$B37=""),0,SUMIF('DADOS BRUTOS'!$A$3:$A$500,$B37,'DADOS BRUTOS'!FN$3:FN$500)+IF($C37="",0,SUMIF('DADOS BRUTOS'!$A$3:$A$500,$C37,'DADOS BRUTOS'!FN$3:FN$500)))</f>
        <v/>
      </c>
      <c r="IO37" s="122">
        <f>IF(OR(IO$4="",$B37=""),0,SUMIF('DADOS BRUTOS'!$A$3:$A$500,$B37,'DADOS BRUTOS'!FO$3:FO$500)+IF($C37="",0,SUMIF('DADOS BRUTOS'!$A$3:$A$500,$C37,'DADOS BRUTOS'!FO$3:FO$500)))</f>
        <v/>
      </c>
      <c r="IP37" s="122">
        <f>IF(OR(IP$4="",$B37=""),0,SUMIF('DADOS BRUTOS'!$A$3:$A$500,$B37,'DADOS BRUTOS'!FP$3:FP$500)+IF($C37="",0,SUMIF('DADOS BRUTOS'!$A$3:$A$500,$C37,'DADOS BRUTOS'!FP$3:FP$500)))</f>
        <v/>
      </c>
      <c r="IQ37" s="122">
        <f>IF(OR(IQ$4="",$B37=""),0,SUMIF('DADOS BRUTOS'!$A$3:$A$500,$B37,'DADOS BRUTOS'!FQ$3:FQ$500)+IF($C37="",0,SUMIF('DADOS BRUTOS'!$A$3:$A$500,$C37,'DADOS BRUTOS'!FQ$3:FQ$500)))</f>
        <v/>
      </c>
      <c r="IR37" s="122">
        <f>IF(OR(IR$4="",$B37=""),0,SUMIF('DADOS BRUTOS'!$A$3:$A$500,$B37,'DADOS BRUTOS'!FR$3:FR$500)+IF($C37="",0,SUMIF('DADOS BRUTOS'!$A$3:$A$500,$C37,'DADOS BRUTOS'!FR$3:FR$500)))</f>
        <v/>
      </c>
      <c r="IS37" s="122">
        <f>IF(OR(IS$4="",$B37=""),0,SUMIF('DADOS BRUTOS'!$A$3:$A$500,$B37,'DADOS BRUTOS'!FS$3:FS$500)+IF($C37="",0,SUMIF('DADOS BRUTOS'!$A$3:$A$500,$C37,'DADOS BRUTOS'!FS$3:FS$500)))</f>
        <v/>
      </c>
      <c r="IT37" s="122">
        <f>IF(OR(IT$4="",$B37=""),0,SUMIF('DADOS BRUTOS'!$A$3:$A$500,$B37,'DADOS BRUTOS'!FT$3:FT$500)+IF($C37="",0,SUMIF('DADOS BRUTOS'!$A$3:$A$500,$C37,'DADOS BRUTOS'!FT$3:FT$500)))</f>
        <v/>
      </c>
      <c r="IU37" s="122">
        <f>IF(OR(IU$4="",$B37=""),0,SUMIF('DADOS BRUTOS'!$A$3:$A$500,$B37,'DADOS BRUTOS'!FU$3:FU$500)+IF($C37="",0,SUMIF('DADOS BRUTOS'!$A$3:$A$500,$C37,'DADOS BRUTOS'!FU$3:FU$500)))</f>
        <v/>
      </c>
      <c r="IV37" s="122">
        <f>IF(OR(IV$4="",$B37=""),0,SUMIF('DADOS BRUTOS'!$A$3:$A$500,$B37,'DADOS BRUTOS'!FV$3:FV$500)+IF($C37="",0,SUMIF('DADOS BRUTOS'!$A$3:$A$500,$C37,'DADOS BRUTOS'!FV$3:FV$500)))</f>
        <v/>
      </c>
      <c r="IW37" s="122">
        <f>IF(OR(IW$4="",$B37=""),0,SUMIF('DADOS BRUTOS'!$A$3:$A$500,$B37,'DADOS BRUTOS'!FW$3:FW$500)+IF($C37="",0,SUMIF('DADOS BRUTOS'!$A$3:$A$500,$C37,'DADOS BRUTOS'!FW$3:FW$500)))</f>
        <v/>
      </c>
      <c r="IX37" s="122">
        <f>IF(OR(IX$4="",$B37=""),0,SUMIF('DADOS BRUTOS'!$A$3:$A$500,$B37,'DADOS BRUTOS'!FX$3:FX$500)+IF($C37="",0,SUMIF('DADOS BRUTOS'!$A$3:$A$500,$C37,'DADOS BRUTOS'!FX$3:FX$500)))</f>
        <v/>
      </c>
      <c r="IY37" s="122">
        <f>IF(OR(IY$4="",$B37=""),0,SUMIF('DADOS BRUTOS'!$A$3:$A$500,$B37,'DADOS BRUTOS'!FY$3:FY$500)+IF($C37="",0,SUMIF('DADOS BRUTOS'!$A$3:$A$500,$C37,'DADOS BRUTOS'!FY$3:FY$500)))</f>
        <v/>
      </c>
      <c r="IZ37" s="122">
        <f>IF(OR(IZ$4="",$B37=""),0,SUMIF('DADOS BRUTOS'!$A$3:$A$500,$B37,'DADOS BRUTOS'!FZ$3:FZ$500)+IF($C37="",0,SUMIF('DADOS BRUTOS'!$A$3:$A$500,$C37,'DADOS BRUTOS'!FZ$3:FZ$500)))</f>
        <v/>
      </c>
      <c r="JA37" s="122">
        <f>IF(OR(JA$4="",$B37=""),0,SUMIF('DADOS BRUTOS'!$A$3:$A$500,$B37,'DADOS BRUTOS'!GA$3:GA$500)+IF($C37="",0,SUMIF('DADOS BRUTOS'!$A$3:$A$500,$C37,'DADOS BRUTOS'!GA$3:GA$500)))</f>
        <v/>
      </c>
      <c r="JB37" s="122">
        <f>IF(OR(JB$4="",$B37=""),0,SUMIF('DADOS BRUTOS'!$A$3:$A$500,$B37,'DADOS BRUTOS'!GB$3:GB$500)+IF($C37="",0,SUMIF('DADOS BRUTOS'!$A$3:$A$500,$C37,'DADOS BRUTOS'!GB$3:GB$500)))</f>
        <v/>
      </c>
      <c r="JC37" s="122">
        <f>IF(OR(JC$4="",$B37=""),0,SUMIF('DADOS BRUTOS'!$A$3:$A$500,$B37,'DADOS BRUTOS'!GC$3:GC$500)+IF($C37="",0,SUMIF('DADOS BRUTOS'!$A$3:$A$500,$C37,'DADOS BRUTOS'!GC$3:GC$500)))</f>
        <v/>
      </c>
      <c r="JD37" s="122">
        <f>IF(OR(JD$4="",$B37=""),0,SUMIF('DADOS BRUTOS'!$A$3:$A$500,$B37,'DADOS BRUTOS'!GD$3:GD$500)+IF($C37="",0,SUMIF('DADOS BRUTOS'!$A$3:$A$500,$C37,'DADOS BRUTOS'!GD$3:GD$500)))</f>
        <v/>
      </c>
      <c r="JE37" s="122">
        <f>IF(OR(JE$4="",$B37=""),0,SUMIF('DADOS BRUTOS'!$A$3:$A$500,$B37,'DADOS BRUTOS'!GE$3:GE$500)+IF($C37="",0,SUMIF('DADOS BRUTOS'!$A$3:$A$500,$C37,'DADOS BRUTOS'!GE$3:GE$500)))</f>
        <v/>
      </c>
      <c r="JF37" s="122">
        <f>IF(OR(JF$4="",$B37=""),0,SUMIF('DADOS BRUTOS'!$A$3:$A$500,$B37,'DADOS BRUTOS'!GF$3:GF$500)+IF($C37="",0,SUMIF('DADOS BRUTOS'!$A$3:$A$500,$C37,'DADOS BRUTOS'!GF$3:GF$500)))</f>
        <v/>
      </c>
      <c r="JG37" s="122">
        <f>IF(OR(JG$4="",$B37=""),0,SUMIF('DADOS BRUTOS'!$A$3:$A$500,$B37,'DADOS BRUTOS'!GG$3:GG$500)+IF($C37="",0,SUMIF('DADOS BRUTOS'!$A$3:$A$500,$C37,'DADOS BRUTOS'!GG$3:GG$500)))</f>
        <v/>
      </c>
      <c r="JH37" s="122">
        <f>IF(OR(JH$4="",$B37=""),0,SUMIF('DADOS BRUTOS'!$A$3:$A$500,$B37,'DADOS BRUTOS'!GH$3:GH$500)+IF($C37="",0,SUMIF('DADOS BRUTOS'!$A$3:$A$500,$C37,'DADOS BRUTOS'!GH$3:GH$500)))</f>
        <v/>
      </c>
      <c r="JI37" s="122">
        <f>IF(OR(JI$4="",$B37=""),0,SUMIF('DADOS BRUTOS'!$A$3:$A$500,$B37,'DADOS BRUTOS'!GI$3:GI$500)+IF($C37="",0,SUMIF('DADOS BRUTOS'!$A$3:$A$500,$C37,'DADOS BRUTOS'!GI$3:GI$500)))</f>
        <v/>
      </c>
      <c r="JJ37" s="122">
        <f>IF(OR(JJ$4="",$B37=""),0,SUMIF('DADOS BRUTOS'!$A$3:$A$500,$B37,'DADOS BRUTOS'!GJ$3:GJ$500)+IF($C37="",0,SUMIF('DADOS BRUTOS'!$A$3:$A$500,$C37,'DADOS BRUTOS'!GJ$3:GJ$500)))</f>
        <v/>
      </c>
      <c r="JK37" s="122">
        <f>IF(OR(JK$4="",$B37=""),0,SUMIF('DADOS BRUTOS'!$A$3:$A$500,$B37,'DADOS BRUTOS'!GK$3:GK$500)+IF($C37="",0,SUMIF('DADOS BRUTOS'!$A$3:$A$500,$C37,'DADOS BRUTOS'!GK$3:GK$500)))</f>
        <v/>
      </c>
      <c r="JL37" s="122">
        <f>IF(OR(JL$4="",$B37=""),0,SUMIF('DADOS BRUTOS'!$A$3:$A$500,$B37,'DADOS BRUTOS'!GL$3:GL$500)+IF($C37="",0,SUMIF('DADOS BRUTOS'!$A$3:$A$500,$C37,'DADOS BRUTOS'!GL$3:GL$500)))</f>
        <v/>
      </c>
      <c r="JM37" s="122">
        <f>IF(OR(JM$4="",$B37=""),0,SUMIF('DADOS BRUTOS'!$A$3:$A$500,$B37,'DADOS BRUTOS'!GM$3:GM$500)+IF($C37="",0,SUMIF('DADOS BRUTOS'!$A$3:$A$500,$C37,'DADOS BRUTOS'!GM$3:GM$500)))</f>
        <v/>
      </c>
      <c r="JN37" s="122">
        <f>IF(OR(JN$4="",$B37=""),0,SUMIF('DADOS BRUTOS'!$A$3:$A$500,$B37,'DADOS BRUTOS'!GN$3:GN$500)+IF($C37="",0,SUMIF('DADOS BRUTOS'!$A$3:$A$500,$C37,'DADOS BRUTOS'!GN$3:GN$500)))</f>
        <v/>
      </c>
      <c r="JO37" s="122">
        <f>IF(OR(JO$4="",$B37=""),0,SUMIF('DADOS BRUTOS'!$A$3:$A$500,$B37,'DADOS BRUTOS'!GO$3:GO$500)+IF($C37="",0,SUMIF('DADOS BRUTOS'!$A$3:$A$500,$C37,'DADOS BRUTOS'!GO$3:GO$500)))</f>
        <v/>
      </c>
      <c r="JP37" s="122">
        <f>IF(OR(JP$4="",$B37=""),0,SUMIF('DADOS BRUTOS'!$A$3:$A$500,$B37,'DADOS BRUTOS'!GP$3:GP$500)+IF($C37="",0,SUMIF('DADOS BRUTOS'!$A$3:$A$500,$C37,'DADOS BRUTOS'!GP$3:GP$500)))</f>
        <v/>
      </c>
      <c r="JQ37" s="122">
        <f>IF(OR(JQ$4="",$B37=""),0,SUMIF('DADOS BRUTOS'!$A$3:$A$500,$B37,'DADOS BRUTOS'!GQ$3:GQ$500)+IF($C37="",0,SUMIF('DADOS BRUTOS'!$A$3:$A$500,$C37,'DADOS BRUTOS'!GQ$3:GQ$500)))</f>
        <v/>
      </c>
      <c r="JR37" s="122">
        <f>IF(OR(JR$4="",$B37=""),0,SUMIF('DADOS BRUTOS'!$A$3:$A$500,$B37,'DADOS BRUTOS'!GR$3:GR$500)+IF($C37="",0,SUMIF('DADOS BRUTOS'!$A$3:$A$500,$C37,'DADOS BRUTOS'!GR$3:GR$500)))</f>
        <v/>
      </c>
      <c r="JS37" s="122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2">
        <f>IF(OR(CB$4="",$B38=""),0,SUMIF('DADOS BRUTOS'!$A$3:$A$500,$B38,'DADOS BRUTOS'!B$3:B$500)+IF($C38="",0,SUMIF('DADOS BRUTOS'!$A$3:$A$500,$C38,'DADOS BRUTOS'!B$3:B$500)))</f>
        <v/>
      </c>
      <c r="CC38" s="122">
        <f>IF(OR(CC$4="",$B38=""),0,SUMIF('DADOS BRUTOS'!$A$3:$A$500,$B38,'DADOS BRUTOS'!C$3:C$500)+IF($C38="",0,SUMIF('DADOS BRUTOS'!$A$3:$A$500,$C38,'DADOS BRUTOS'!C$3:C$500)))</f>
        <v/>
      </c>
      <c r="CD38" s="122">
        <f>IF(OR(CD$4="",$B38=""),0,SUMIF('DADOS BRUTOS'!$A$3:$A$500,$B38,'DADOS BRUTOS'!D$3:D$500)+IF($C38="",0,SUMIF('DADOS BRUTOS'!$A$3:$A$500,$C38,'DADOS BRUTOS'!D$3:D$500)))</f>
        <v/>
      </c>
      <c r="CE38" s="122">
        <f>IF(OR(CE$4="",$B38=""),0,SUMIF('DADOS BRUTOS'!$A$3:$A$500,$B38,'DADOS BRUTOS'!E$3:E$500)+IF($C38="",0,SUMIF('DADOS BRUTOS'!$A$3:$A$500,$C38,'DADOS BRUTOS'!E$3:E$500)))</f>
        <v/>
      </c>
      <c r="CF38" s="122">
        <f>IF(OR(CF$4="",$B38=""),0,SUMIF('DADOS BRUTOS'!$A$3:$A$500,$B38,'DADOS BRUTOS'!F$3:F$500)+IF($C38="",0,SUMIF('DADOS BRUTOS'!$A$3:$A$500,$C38,'DADOS BRUTOS'!F$3:F$500)))</f>
        <v/>
      </c>
      <c r="CG38" s="122">
        <f>IF(OR(CG$4="",$B38=""),0,SUMIF('DADOS BRUTOS'!$A$3:$A$500,$B38,'DADOS BRUTOS'!G$3:G$500)+IF($C38="",0,SUMIF('DADOS BRUTOS'!$A$3:$A$500,$C38,'DADOS BRUTOS'!G$3:G$500)))</f>
        <v/>
      </c>
      <c r="CH38" s="122">
        <f>IF(OR(CH$4="",$B38=""),0,SUMIF('DADOS BRUTOS'!$A$3:$A$500,$B38,'DADOS BRUTOS'!H$3:H$500)+IF($C38="",0,SUMIF('DADOS BRUTOS'!$A$3:$A$500,$C38,'DADOS BRUTOS'!H$3:H$500)))</f>
        <v/>
      </c>
      <c r="CI38" s="122">
        <f>IF(OR(CI$4="",$B38=""),0,SUMIF('DADOS BRUTOS'!$A$3:$A$500,$B38,'DADOS BRUTOS'!I$3:I$500)+IF($C38="",0,SUMIF('DADOS BRUTOS'!$A$3:$A$500,$C38,'DADOS BRUTOS'!I$3:I$500)))</f>
        <v/>
      </c>
      <c r="CJ38" s="122">
        <f>IF(OR(CJ$4="",$B38=""),0,SUMIF('DADOS BRUTOS'!$A$3:$A$500,$B38,'DADOS BRUTOS'!J$3:J$500)+IF($C38="",0,SUMIF('DADOS BRUTOS'!$A$3:$A$500,$C38,'DADOS BRUTOS'!J$3:J$500)))</f>
        <v/>
      </c>
      <c r="CK38" s="122">
        <f>IF(OR(CK$4="",$B38=""),0,SUMIF('DADOS BRUTOS'!$A$3:$A$500,$B38,'DADOS BRUTOS'!K$3:K$500)+IF($C38="",0,SUMIF('DADOS BRUTOS'!$A$3:$A$500,$C38,'DADOS BRUTOS'!K$3:K$500)))</f>
        <v/>
      </c>
      <c r="CL38" s="122">
        <f>IF(OR(CL$4="",$B38=""),0,SUMIF('DADOS BRUTOS'!$A$3:$A$500,$B38,'DADOS BRUTOS'!L$3:L$500)+IF($C38="",0,SUMIF('DADOS BRUTOS'!$A$3:$A$500,$C38,'DADOS BRUTOS'!L$3:L$500)))</f>
        <v/>
      </c>
      <c r="CM38" s="122">
        <f>IF(OR(CM$4="",$B38=""),0,SUMIF('DADOS BRUTOS'!$A$3:$A$500,$B38,'DADOS BRUTOS'!M$3:M$500)+IF($C38="",0,SUMIF('DADOS BRUTOS'!$A$3:$A$500,$C38,'DADOS BRUTOS'!M$3:M$500)))</f>
        <v/>
      </c>
      <c r="CN38" s="122">
        <f>IF(OR(CN$4="",$B38=""),0,SUMIF('DADOS BRUTOS'!$A$3:$A$500,$B38,'DADOS BRUTOS'!N$3:N$500)+IF($C38="",0,SUMIF('DADOS BRUTOS'!$A$3:$A$500,$C38,'DADOS BRUTOS'!N$3:N$500)))</f>
        <v/>
      </c>
      <c r="CO38" s="122">
        <f>IF(OR(CO$4="",$B38=""),0,SUMIF('DADOS BRUTOS'!$A$3:$A$500,$B38,'DADOS BRUTOS'!O$3:O$500)+IF($C38="",0,SUMIF('DADOS BRUTOS'!$A$3:$A$500,$C38,'DADOS BRUTOS'!O$3:O$500)))</f>
        <v/>
      </c>
      <c r="CP38" s="122">
        <f>IF(OR(CP$4="",$B38=""),0,SUMIF('DADOS BRUTOS'!$A$3:$A$500,$B38,'DADOS BRUTOS'!P$3:P$500)+IF($C38="",0,SUMIF('DADOS BRUTOS'!$A$3:$A$500,$C38,'DADOS BRUTOS'!P$3:P$500)))</f>
        <v/>
      </c>
      <c r="CQ38" s="122">
        <f>IF(OR(CQ$4="",$B38=""),0,SUMIF('DADOS BRUTOS'!$A$3:$A$500,$B38,'DADOS BRUTOS'!Q$3:Q$500)+IF($C38="",0,SUMIF('DADOS BRUTOS'!$A$3:$A$500,$C38,'DADOS BRUTOS'!Q$3:Q$500)))</f>
        <v/>
      </c>
      <c r="CR38" s="122">
        <f>IF(OR(CR$4="",$B38=""),0,SUMIF('DADOS BRUTOS'!$A$3:$A$500,$B38,'DADOS BRUTOS'!R$3:R$500)+IF($C38="",0,SUMIF('DADOS BRUTOS'!$A$3:$A$500,$C38,'DADOS BRUTOS'!R$3:R$500)))</f>
        <v/>
      </c>
      <c r="CS38" s="122">
        <f>IF(OR(CS$4="",$B38=""),0,SUMIF('DADOS BRUTOS'!$A$3:$A$500,$B38,'DADOS BRUTOS'!S$3:S$500)+IF($C38="",0,SUMIF('DADOS BRUTOS'!$A$3:$A$500,$C38,'DADOS BRUTOS'!S$3:S$500)))</f>
        <v/>
      </c>
      <c r="CT38" s="122">
        <f>IF(OR(CT$4="",$B38=""),0,SUMIF('DADOS BRUTOS'!$A$3:$A$500,$B38,'DADOS BRUTOS'!T$3:T$500)+IF($C38="",0,SUMIF('DADOS BRUTOS'!$A$3:$A$500,$C38,'DADOS BRUTOS'!T$3:T$500)))</f>
        <v/>
      </c>
      <c r="CU38" s="122">
        <f>IF(OR(CU$4="",$B38=""),0,SUMIF('DADOS BRUTOS'!$A$3:$A$500,$B38,'DADOS BRUTOS'!U$3:U$500)+IF($C38="",0,SUMIF('DADOS BRUTOS'!$A$3:$A$500,$C38,'DADOS BRUTOS'!U$3:U$500)))</f>
        <v/>
      </c>
      <c r="CV38" s="122">
        <f>IF(OR(CV$4="",$B38=""),0,SUMIF('DADOS BRUTOS'!$A$3:$A$500,$B38,'DADOS BRUTOS'!V$3:V$500)+IF($C38="",0,SUMIF('DADOS BRUTOS'!$A$3:$A$500,$C38,'DADOS BRUTOS'!V$3:V$500)))</f>
        <v/>
      </c>
      <c r="CW38" s="122">
        <f>IF(OR(CW$4="",$B38=""),0,SUMIF('DADOS BRUTOS'!$A$3:$A$500,$B38,'DADOS BRUTOS'!W$3:W$500)+IF($C38="",0,SUMIF('DADOS BRUTOS'!$A$3:$A$500,$C38,'DADOS BRUTOS'!W$3:W$500)))</f>
        <v/>
      </c>
      <c r="CX38" s="122">
        <f>IF(OR(CX$4="",$B38=""),0,SUMIF('DADOS BRUTOS'!$A$3:$A$500,$B38,'DADOS BRUTOS'!X$3:X$500)+IF($C38="",0,SUMIF('DADOS BRUTOS'!$A$3:$A$500,$C38,'DADOS BRUTOS'!X$3:X$500)))</f>
        <v/>
      </c>
      <c r="CY38" s="122">
        <f>IF(OR(CY$4="",$B38=""),0,SUMIF('DADOS BRUTOS'!$A$3:$A$500,$B38,'DADOS BRUTOS'!Y$3:Y$500)+IF($C38="",0,SUMIF('DADOS BRUTOS'!$A$3:$A$500,$C38,'DADOS BRUTOS'!Y$3:Y$500)))</f>
        <v/>
      </c>
      <c r="CZ38" s="122">
        <f>IF(OR(CZ$4="",$B38=""),0,SUMIF('DADOS BRUTOS'!$A$3:$A$500,$B38,'DADOS BRUTOS'!Z$3:Z$500)+IF($C38="",0,SUMIF('DADOS BRUTOS'!$A$3:$A$500,$C38,'DADOS BRUTOS'!Z$3:Z$500)))</f>
        <v/>
      </c>
      <c r="DA38" s="122">
        <f>IF(OR(DA$4="",$B38=""),0,SUMIF('DADOS BRUTOS'!$A$3:$A$500,$B38,'DADOS BRUTOS'!AA$3:AA$500)+IF($C38="",0,SUMIF('DADOS BRUTOS'!$A$3:$A$500,$C38,'DADOS BRUTOS'!AA$3:AA$500)))</f>
        <v/>
      </c>
      <c r="DB38" s="122">
        <f>IF(OR(DB$4="",$B38=""),0,SUMIF('DADOS BRUTOS'!$A$3:$A$500,$B38,'DADOS BRUTOS'!AB$3:AB$500)+IF($C38="",0,SUMIF('DADOS BRUTOS'!$A$3:$A$500,$C38,'DADOS BRUTOS'!AB$3:AB$500)))</f>
        <v/>
      </c>
      <c r="DC38" s="122">
        <f>IF(OR(DC$4="",$B38=""),0,SUMIF('DADOS BRUTOS'!$A$3:$A$500,$B38,'DADOS BRUTOS'!AC$3:AC$500)+IF($C38="",0,SUMIF('DADOS BRUTOS'!$A$3:$A$500,$C38,'DADOS BRUTOS'!AC$3:AC$500)))</f>
        <v/>
      </c>
      <c r="DD38" s="122">
        <f>IF(OR(DD$4="",$B38=""),0,SUMIF('DADOS BRUTOS'!$A$3:$A$500,$B38,'DADOS BRUTOS'!AD$3:AD$500)+IF($C38="",0,SUMIF('DADOS BRUTOS'!$A$3:$A$500,$C38,'DADOS BRUTOS'!AD$3:AD$500)))</f>
        <v/>
      </c>
      <c r="DE38" s="122">
        <f>IF(OR(DE$4="",$B38=""),0,SUMIF('DADOS BRUTOS'!$A$3:$A$500,$B38,'DADOS BRUTOS'!AE$3:AE$500)+IF($C38="",0,SUMIF('DADOS BRUTOS'!$A$3:$A$500,$C38,'DADOS BRUTOS'!AE$3:AE$500)))</f>
        <v/>
      </c>
      <c r="DF38" s="122">
        <f>IF(OR(DF$4="",$B38=""),0,SUMIF('DADOS BRUTOS'!$A$3:$A$500,$B38,'DADOS BRUTOS'!AF$3:AF$500)+IF($C38="",0,SUMIF('DADOS BRUTOS'!$A$3:$A$500,$C38,'DADOS BRUTOS'!AF$3:AF$500)))</f>
        <v/>
      </c>
      <c r="DG38" s="122">
        <f>IF(OR(DG$4="",$B38=""),0,SUMIF('DADOS BRUTOS'!$A$3:$A$500,$B38,'DADOS BRUTOS'!AG$3:AG$500)+IF($C38="",0,SUMIF('DADOS BRUTOS'!$A$3:$A$500,$C38,'DADOS BRUTOS'!AG$3:AG$500)))</f>
        <v/>
      </c>
      <c r="DH38" s="122">
        <f>IF(OR(DH$4="",$B38=""),0,SUMIF('DADOS BRUTOS'!$A$3:$A$500,$B38,'DADOS BRUTOS'!AH$3:AH$500)+IF($C38="",0,SUMIF('DADOS BRUTOS'!$A$3:$A$500,$C38,'DADOS BRUTOS'!AH$3:AH$500)))</f>
        <v/>
      </c>
      <c r="DI38" s="122">
        <f>IF(OR(DI$4="",$B38=""),0,SUMIF('DADOS BRUTOS'!$A$3:$A$500,$B38,'DADOS BRUTOS'!AI$3:AI$500)+IF($C38="",0,SUMIF('DADOS BRUTOS'!$A$3:$A$500,$C38,'DADOS BRUTOS'!AI$3:AI$500)))</f>
        <v/>
      </c>
      <c r="DJ38" s="122">
        <f>IF(OR(DJ$4="",$B38=""),0,SUMIF('DADOS BRUTOS'!$A$3:$A$500,$B38,'DADOS BRUTOS'!AJ$3:AJ$500)+IF($C38="",0,SUMIF('DADOS BRUTOS'!$A$3:$A$500,$C38,'DADOS BRUTOS'!AJ$3:AJ$500)))</f>
        <v/>
      </c>
      <c r="DK38" s="122">
        <f>IF(OR(DK$4="",$B38=""),0,SUMIF('DADOS BRUTOS'!$A$3:$A$500,$B38,'DADOS BRUTOS'!AK$3:AK$500)+IF($C38="",0,SUMIF('DADOS BRUTOS'!$A$3:$A$500,$C38,'DADOS BRUTOS'!AK$3:AK$500)))</f>
        <v/>
      </c>
      <c r="DL38" s="122">
        <f>IF(OR(DL$4="",$B38=""),0,SUMIF('DADOS BRUTOS'!$A$3:$A$500,$B38,'DADOS BRUTOS'!AL$3:AL$500)+IF($C38="",0,SUMIF('DADOS BRUTOS'!$A$3:$A$500,$C38,'DADOS BRUTOS'!AL$3:AL$500)))</f>
        <v/>
      </c>
      <c r="DM38" s="122">
        <f>IF(OR(DM$4="",$B38=""),0,SUMIF('DADOS BRUTOS'!$A$3:$A$500,$B38,'DADOS BRUTOS'!AM$3:AM$500)+IF($C38="",0,SUMIF('DADOS BRUTOS'!$A$3:$A$500,$C38,'DADOS BRUTOS'!AM$3:AM$500)))</f>
        <v/>
      </c>
      <c r="DN38" s="122">
        <f>IF(OR(DN$4="",$B38=""),0,SUMIF('DADOS BRUTOS'!$A$3:$A$500,$B38,'DADOS BRUTOS'!AN$3:AN$500)+IF($C38="",0,SUMIF('DADOS BRUTOS'!$A$3:$A$500,$C38,'DADOS BRUTOS'!AN$3:AN$500)))</f>
        <v/>
      </c>
      <c r="DO38" s="122">
        <f>IF(OR(DO$4="",$B38=""),0,SUMIF('DADOS BRUTOS'!$A$3:$A$500,$B38,'DADOS BRUTOS'!AO$3:AO$500)+IF($C38="",0,SUMIF('DADOS BRUTOS'!$A$3:$A$500,$C38,'DADOS BRUTOS'!AO$3:AO$500)))</f>
        <v/>
      </c>
      <c r="DP38" s="122">
        <f>IF(OR(DP$4="",$B38=""),0,SUMIF('DADOS BRUTOS'!$A$3:$A$500,$B38,'DADOS BRUTOS'!AP$3:AP$500)+IF($C38="",0,SUMIF('DADOS BRUTOS'!$A$3:$A$500,$C38,'DADOS BRUTOS'!AP$3:AP$500)))</f>
        <v/>
      </c>
      <c r="DQ38" s="122">
        <f>IF(OR(DQ$4="",$B38=""),0,SUMIF('DADOS BRUTOS'!$A$3:$A$500,$B38,'DADOS BRUTOS'!AQ$3:AQ$500)+IF($C38="",0,SUMIF('DADOS BRUTOS'!$A$3:$A$500,$C38,'DADOS BRUTOS'!AQ$3:AQ$500)))</f>
        <v/>
      </c>
      <c r="DR38" s="122">
        <f>IF(OR(DR$4="",$B38=""),0,SUMIF('DADOS BRUTOS'!$A$3:$A$500,$B38,'DADOS BRUTOS'!AR$3:AR$500)+IF($C38="",0,SUMIF('DADOS BRUTOS'!$A$3:$A$500,$C38,'DADOS BRUTOS'!AR$3:AR$500)))</f>
        <v/>
      </c>
      <c r="DS38" s="122">
        <f>IF(OR(DS$4="",$B38=""),0,SUMIF('DADOS BRUTOS'!$A$3:$A$500,$B38,'DADOS BRUTOS'!AS$3:AS$500)+IF($C38="",0,SUMIF('DADOS BRUTOS'!$A$3:$A$500,$C38,'DADOS BRUTOS'!AS$3:AS$500)))</f>
        <v/>
      </c>
      <c r="DT38" s="122">
        <f>IF(OR(DT$4="",$B38=""),0,SUMIF('DADOS BRUTOS'!$A$3:$A$500,$B38,'DADOS BRUTOS'!AT$3:AT$500)+IF($C38="",0,SUMIF('DADOS BRUTOS'!$A$3:$A$500,$C38,'DADOS BRUTOS'!AT$3:AT$500)))</f>
        <v/>
      </c>
      <c r="DU38" s="122">
        <f>IF(OR(DU$4="",$B38=""),0,SUMIF('DADOS BRUTOS'!$A$3:$A$500,$B38,'DADOS BRUTOS'!AU$3:AU$500)+IF($C38="",0,SUMIF('DADOS BRUTOS'!$A$3:$A$500,$C38,'DADOS BRUTOS'!AU$3:AU$500)))</f>
        <v/>
      </c>
      <c r="DV38" s="122">
        <f>IF(OR(DV$4="",$B38=""),0,SUMIF('DADOS BRUTOS'!$A$3:$A$500,$B38,'DADOS BRUTOS'!AV$3:AV$500)+IF($C38="",0,SUMIF('DADOS BRUTOS'!$A$3:$A$500,$C38,'DADOS BRUTOS'!AV$3:AV$500)))</f>
        <v/>
      </c>
      <c r="DW38" s="122">
        <f>IF(OR(DW$4="",$B38=""),0,SUMIF('DADOS BRUTOS'!$A$3:$A$500,$B38,'DADOS BRUTOS'!AW$3:AW$500)+IF($C38="",0,SUMIF('DADOS BRUTOS'!$A$3:$A$500,$C38,'DADOS BRUTOS'!AW$3:AW$500)))</f>
        <v/>
      </c>
      <c r="DX38" s="122">
        <f>IF(OR(DX$4="",$B38=""),0,SUMIF('DADOS BRUTOS'!$A$3:$A$500,$B38,'DADOS BRUTOS'!AX$3:AX$500)+IF($C38="",0,SUMIF('DADOS BRUTOS'!$A$3:$A$500,$C38,'DADOS BRUTOS'!AX$3:AX$500)))</f>
        <v/>
      </c>
      <c r="DY38" s="122">
        <f>IF(OR(DY$4="",$B38=""),0,SUMIF('DADOS BRUTOS'!$A$3:$A$500,$B38,'DADOS BRUTOS'!AY$3:AY$500)+IF($C38="",0,SUMIF('DADOS BRUTOS'!$A$3:$A$500,$C38,'DADOS BRUTOS'!AY$3:AY$500)))</f>
        <v/>
      </c>
      <c r="DZ38" s="122">
        <f>IF(OR(DZ$4="",$B38=""),0,SUMIF('DADOS BRUTOS'!$A$3:$A$500,$B38,'DADOS BRUTOS'!AZ$3:AZ$500)+IF($C38="",0,SUMIF('DADOS BRUTOS'!$A$3:$A$500,$C38,'DADOS BRUTOS'!AZ$3:AZ$500)))</f>
        <v/>
      </c>
      <c r="EA38" s="122">
        <f>IF(OR(EA$4="",$B38=""),0,SUMIF('DADOS BRUTOS'!$A$3:$A$500,$B38,'DADOS BRUTOS'!BA$3:BA$500)+IF($C38="",0,SUMIF('DADOS BRUTOS'!$A$3:$A$500,$C38,'DADOS BRUTOS'!BA$3:BA$500)))</f>
        <v/>
      </c>
      <c r="EB38" s="122">
        <f>IF(OR(EB$4="",$B38=""),0,SUMIF('DADOS BRUTOS'!$A$3:$A$500,$B38,'DADOS BRUTOS'!BB$3:BB$500)+IF($C38="",0,SUMIF('DADOS BRUTOS'!$A$3:$A$500,$C38,'DADOS BRUTOS'!BB$3:BB$500)))</f>
        <v/>
      </c>
      <c r="EC38" s="122">
        <f>IF(OR(EC$4="",$B38=""),0,SUMIF('DADOS BRUTOS'!$A$3:$A$500,$B38,'DADOS BRUTOS'!BC$3:BC$500)+IF($C38="",0,SUMIF('DADOS BRUTOS'!$A$3:$A$500,$C38,'DADOS BRUTOS'!BC$3:BC$500)))</f>
        <v/>
      </c>
      <c r="ED38" s="122">
        <f>IF(OR(ED$4="",$B38=""),0,SUMIF('DADOS BRUTOS'!$A$3:$A$500,$B38,'DADOS BRUTOS'!BD$3:BD$500)+IF($C38="",0,SUMIF('DADOS BRUTOS'!$A$3:$A$500,$C38,'DADOS BRUTOS'!BD$3:BD$500)))</f>
        <v/>
      </c>
      <c r="EE38" s="122">
        <f>IF(OR(EE$4="",$B38=""),0,SUMIF('DADOS BRUTOS'!$A$3:$A$500,$B38,'DADOS BRUTOS'!BE$3:BE$500)+IF($C38="",0,SUMIF('DADOS BRUTOS'!$A$3:$A$500,$C38,'DADOS BRUTOS'!BE$3:BE$500)))</f>
        <v/>
      </c>
      <c r="EF38" s="122">
        <f>IF(OR(EF$4="",$B38=""),0,SUMIF('DADOS BRUTOS'!$A$3:$A$500,$B38,'DADOS BRUTOS'!BF$3:BF$500)+IF($C38="",0,SUMIF('DADOS BRUTOS'!$A$3:$A$500,$C38,'DADOS BRUTOS'!BF$3:BF$500)))</f>
        <v/>
      </c>
      <c r="EG38" s="122">
        <f>IF(OR(EG$4="",$B38=""),0,SUMIF('DADOS BRUTOS'!$A$3:$A$500,$B38,'DADOS BRUTOS'!BG$3:BG$500)+IF($C38="",0,SUMIF('DADOS BRUTOS'!$A$3:$A$500,$C38,'DADOS BRUTOS'!BG$3:BG$500)))</f>
        <v/>
      </c>
      <c r="EH38" s="122">
        <f>IF(OR(EH$4="",$B38=""),0,SUMIF('DADOS BRUTOS'!$A$3:$A$500,$B38,'DADOS BRUTOS'!BH$3:BH$500)+IF($C38="",0,SUMIF('DADOS BRUTOS'!$A$3:$A$500,$C38,'DADOS BRUTOS'!BH$3:BH$500)))</f>
        <v/>
      </c>
      <c r="EI38" s="122">
        <f>IF(OR(EI$4="",$B38=""),0,SUMIF('DADOS BRUTOS'!$A$3:$A$500,$B38,'DADOS BRUTOS'!BI$3:BI$500)+IF($C38="",0,SUMIF('DADOS BRUTOS'!$A$3:$A$500,$C38,'DADOS BRUTOS'!BI$3:BI$500)))</f>
        <v/>
      </c>
      <c r="EJ38" s="122">
        <f>IF(OR(EJ$4="",$B38=""),0,SUMIF('DADOS BRUTOS'!$A$3:$A$500,$B38,'DADOS BRUTOS'!BJ$3:BJ$500)+IF($C38="",0,SUMIF('DADOS BRUTOS'!$A$3:$A$500,$C38,'DADOS BRUTOS'!BJ$3:BJ$500)))</f>
        <v/>
      </c>
      <c r="EK38" s="122">
        <f>IF(OR(EK$4="",$B38=""),0,SUMIF('DADOS BRUTOS'!$A$3:$A$500,$B38,'DADOS BRUTOS'!BK$3:BK$500)+IF($C38="",0,SUMIF('DADOS BRUTOS'!$A$3:$A$500,$C38,'DADOS BRUTOS'!BK$3:BK$500)))</f>
        <v/>
      </c>
      <c r="EL38" s="122">
        <f>IF(OR(EL$4="",$B38=""),0,SUMIF('DADOS BRUTOS'!$A$3:$A$500,$B38,'DADOS BRUTOS'!BL$3:BL$500)+IF($C38="",0,SUMIF('DADOS BRUTOS'!$A$3:$A$500,$C38,'DADOS BRUTOS'!BL$3:BL$500)))</f>
        <v/>
      </c>
      <c r="EM38" s="122">
        <f>IF(OR(EM$4="",$B38=""),0,SUMIF('DADOS BRUTOS'!$A$3:$A$500,$B38,'DADOS BRUTOS'!BM$3:BM$500)+IF($C38="",0,SUMIF('DADOS BRUTOS'!$A$3:$A$500,$C38,'DADOS BRUTOS'!BM$3:BM$500)))</f>
        <v/>
      </c>
      <c r="EN38" s="122">
        <f>IF(OR(EN$4="",$B38=""),0,SUMIF('DADOS BRUTOS'!$A$3:$A$500,$B38,'DADOS BRUTOS'!BN$3:BN$500)+IF($C38="",0,SUMIF('DADOS BRUTOS'!$A$3:$A$500,$C38,'DADOS BRUTOS'!BN$3:BN$500)))</f>
        <v/>
      </c>
      <c r="EO38" s="122">
        <f>IF(OR(EO$4="",$B38=""),0,SUMIF('DADOS BRUTOS'!$A$3:$A$500,$B38,'DADOS BRUTOS'!BO$3:BO$500)+IF($C38="",0,SUMIF('DADOS BRUTOS'!$A$3:$A$500,$C38,'DADOS BRUTOS'!BO$3:BO$500)))</f>
        <v/>
      </c>
      <c r="EP38" s="122">
        <f>IF(OR(EP$4="",$B38=""),0,SUMIF('DADOS BRUTOS'!$A$3:$A$500,$B38,'DADOS BRUTOS'!BP$3:BP$500)+IF($C38="",0,SUMIF('DADOS BRUTOS'!$A$3:$A$500,$C38,'DADOS BRUTOS'!BP$3:BP$500)))</f>
        <v/>
      </c>
      <c r="EQ38" s="122">
        <f>IF(OR(EQ$4="",$B38=""),0,SUMIF('DADOS BRUTOS'!$A$3:$A$500,$B38,'DADOS BRUTOS'!BQ$3:BQ$500)+IF($C38="",0,SUMIF('DADOS BRUTOS'!$A$3:$A$500,$C38,'DADOS BRUTOS'!BQ$3:BQ$500)))</f>
        <v/>
      </c>
      <c r="ER38" s="122">
        <f>IF(OR(ER$4="",$B38=""),0,SUMIF('DADOS BRUTOS'!$A$3:$A$500,$B38,'DADOS BRUTOS'!BR$3:BR$500)+IF($C38="",0,SUMIF('DADOS BRUTOS'!$A$3:$A$500,$C38,'DADOS BRUTOS'!BR$3:BR$500)))</f>
        <v/>
      </c>
      <c r="ES38" s="122">
        <f>IF(OR(ES$4="",$B38=""),0,SUMIF('DADOS BRUTOS'!$A$3:$A$500,$B38,'DADOS BRUTOS'!BS$3:BS$500)+IF($C38="",0,SUMIF('DADOS BRUTOS'!$A$3:$A$500,$C38,'DADOS BRUTOS'!BS$3:BS$500)))</f>
        <v/>
      </c>
      <c r="ET38" s="122">
        <f>IF(OR(ET$4="",$B38=""),0,SUMIF('DADOS BRUTOS'!$A$3:$A$500,$B38,'DADOS BRUTOS'!BT$3:BT$500)+IF($C38="",0,SUMIF('DADOS BRUTOS'!$A$3:$A$500,$C38,'DADOS BRUTOS'!BT$3:BT$500)))</f>
        <v/>
      </c>
      <c r="EU38" s="122">
        <f>IF(OR(EU$4="",$B38=""),0,SUMIF('DADOS BRUTOS'!$A$3:$A$500,$B38,'DADOS BRUTOS'!BU$3:BU$500)+IF($C38="",0,SUMIF('DADOS BRUTOS'!$A$3:$A$500,$C38,'DADOS BRUTOS'!BU$3:BU$500)))</f>
        <v/>
      </c>
      <c r="EV38" s="122">
        <f>IF(OR(EV$4="",$B38=""),0,SUMIF('DADOS BRUTOS'!$A$3:$A$500,$B38,'DADOS BRUTOS'!BV$3:BV$500)+IF($C38="",0,SUMIF('DADOS BRUTOS'!$A$3:$A$500,$C38,'DADOS BRUTOS'!BV$3:BV$500)))</f>
        <v/>
      </c>
      <c r="EW38" s="122">
        <f>IF(OR(EW$4="",$B38=""),0,SUMIF('DADOS BRUTOS'!$A$3:$A$500,$B38,'DADOS BRUTOS'!BW$3:BW$500)+IF($C38="",0,SUMIF('DADOS BRUTOS'!$A$3:$A$500,$C38,'DADOS BRUTOS'!BW$3:BW$500)))</f>
        <v/>
      </c>
      <c r="EX38" s="122">
        <f>IF(OR(EX$4="",$B38=""),0,SUMIF('DADOS BRUTOS'!$A$3:$A$500,$B38,'DADOS BRUTOS'!BX$3:BX$500)+IF($C38="",0,SUMIF('DADOS BRUTOS'!$A$3:$A$500,$C38,'DADOS BRUTOS'!BX$3:BX$500)))</f>
        <v/>
      </c>
      <c r="EY38" s="122">
        <f>IF(OR(EY$4="",$B38=""),0,SUMIF('DADOS BRUTOS'!$A$3:$A$500,$B38,'DADOS BRUTOS'!BY$3:BY$500)+IF($C38="",0,SUMIF('DADOS BRUTOS'!$A$3:$A$500,$C38,'DADOS BRUTOS'!BY$3:BY$500)))</f>
        <v/>
      </c>
      <c r="EZ38" s="122">
        <f>IF(OR(EZ$4="",$B38=""),0,SUMIF('DADOS BRUTOS'!$A$3:$A$500,$B38,'DADOS BRUTOS'!BZ$3:BZ$500)+IF($C38="",0,SUMIF('DADOS BRUTOS'!$A$3:$A$500,$C38,'DADOS BRUTOS'!BZ$3:BZ$500)))</f>
        <v/>
      </c>
      <c r="FA38" s="122">
        <f>IF(OR(FA$4="",$B38=""),0,SUMIF('DADOS BRUTOS'!$A$3:$A$500,$B38,'DADOS BRUTOS'!CA$3:CA$500)+IF($C38="",0,SUMIF('DADOS BRUTOS'!$A$3:$A$500,$C38,'DADOS BRUTOS'!CA$3:CA$500)))</f>
        <v/>
      </c>
      <c r="FB38" s="122">
        <f>IF(OR(FB$4="",$B38=""),0,SUMIF('DADOS BRUTOS'!$A$3:$A$500,$B38,'DADOS BRUTOS'!CB$3:CB$500)+IF($C38="",0,SUMIF('DADOS BRUTOS'!$A$3:$A$500,$C38,'DADOS BRUTOS'!CB$3:CB$500)))</f>
        <v/>
      </c>
      <c r="FC38" s="122">
        <f>IF(OR(FC$4="",$B38=""),0,SUMIF('DADOS BRUTOS'!$A$3:$A$500,$B38,'DADOS BRUTOS'!CC$3:CC$500)+IF($C38="",0,SUMIF('DADOS BRUTOS'!$A$3:$A$500,$C38,'DADOS BRUTOS'!CC$3:CC$500)))</f>
        <v/>
      </c>
      <c r="FD38" s="122">
        <f>IF(OR(FD$4="",$B38=""),0,SUMIF('DADOS BRUTOS'!$A$3:$A$500,$B38,'DADOS BRUTOS'!CD$3:CD$500)+IF($C38="",0,SUMIF('DADOS BRUTOS'!$A$3:$A$500,$C38,'DADOS BRUTOS'!CD$3:CD$500)))</f>
        <v/>
      </c>
      <c r="FE38" s="122">
        <f>IF(OR(FE$4="",$B38=""),0,SUMIF('DADOS BRUTOS'!$A$3:$A$500,$B38,'DADOS BRUTOS'!CE$3:CE$500)+IF($C38="",0,SUMIF('DADOS BRUTOS'!$A$3:$A$500,$C38,'DADOS BRUTOS'!CE$3:CE$500)))</f>
        <v/>
      </c>
      <c r="FF38" s="122">
        <f>IF(OR(FF$4="",$B38=""),0,SUMIF('DADOS BRUTOS'!$A$3:$A$500,$B38,'DADOS BRUTOS'!CF$3:CF$500)+IF($C38="",0,SUMIF('DADOS BRUTOS'!$A$3:$A$500,$C38,'DADOS BRUTOS'!CF$3:CF$500)))</f>
        <v/>
      </c>
      <c r="FG38" s="122">
        <f>IF(OR(FG$4="",$B38=""),0,SUMIF('DADOS BRUTOS'!$A$3:$A$500,$B38,'DADOS BRUTOS'!CG$3:CG$500)+IF($C38="",0,SUMIF('DADOS BRUTOS'!$A$3:$A$500,$C38,'DADOS BRUTOS'!CG$3:CG$500)))</f>
        <v/>
      </c>
      <c r="FH38" s="122">
        <f>IF(OR(FH$4="",$B38=""),0,SUMIF('DADOS BRUTOS'!$A$3:$A$500,$B38,'DADOS BRUTOS'!CH$3:CH$500)+IF($C38="",0,SUMIF('DADOS BRUTOS'!$A$3:$A$500,$C38,'DADOS BRUTOS'!CH$3:CH$500)))</f>
        <v/>
      </c>
      <c r="FI38" s="122">
        <f>IF(OR(FI$4="",$B38=""),0,SUMIF('DADOS BRUTOS'!$A$3:$A$500,$B38,'DADOS BRUTOS'!CI$3:CI$500)+IF($C38="",0,SUMIF('DADOS BRUTOS'!$A$3:$A$500,$C38,'DADOS BRUTOS'!CI$3:CI$500)))</f>
        <v/>
      </c>
      <c r="FJ38" s="122">
        <f>IF(OR(FJ$4="",$B38=""),0,SUMIF('DADOS BRUTOS'!$A$3:$A$500,$B38,'DADOS BRUTOS'!CJ$3:CJ$500)+IF($C38="",0,SUMIF('DADOS BRUTOS'!$A$3:$A$500,$C38,'DADOS BRUTOS'!CJ$3:CJ$500)))</f>
        <v/>
      </c>
      <c r="FK38" s="122">
        <f>IF(OR(FK$4="",$B38=""),0,SUMIF('DADOS BRUTOS'!$A$3:$A$500,$B38,'DADOS BRUTOS'!CK$3:CK$500)+IF($C38="",0,SUMIF('DADOS BRUTOS'!$A$3:$A$500,$C38,'DADOS BRUTOS'!CK$3:CK$500)))</f>
        <v/>
      </c>
      <c r="FL38" s="122">
        <f>IF(OR(FL$4="",$B38=""),0,SUMIF('DADOS BRUTOS'!$A$3:$A$500,$B38,'DADOS BRUTOS'!CL$3:CL$500)+IF($C38="",0,SUMIF('DADOS BRUTOS'!$A$3:$A$500,$C38,'DADOS BRUTOS'!CL$3:CL$500)))</f>
        <v/>
      </c>
      <c r="FM38" s="122">
        <f>IF(OR(FM$4="",$B38=""),0,SUMIF('DADOS BRUTOS'!$A$3:$A$500,$B38,'DADOS BRUTOS'!CM$3:CM$500)+IF($C38="",0,SUMIF('DADOS BRUTOS'!$A$3:$A$500,$C38,'DADOS BRUTOS'!CM$3:CM$500)))</f>
        <v/>
      </c>
      <c r="FN38" s="122">
        <f>IF(OR(FN$4="",$B38=""),0,SUMIF('DADOS BRUTOS'!$A$3:$A$500,$B38,'DADOS BRUTOS'!CN$3:CN$500)+IF($C38="",0,SUMIF('DADOS BRUTOS'!$A$3:$A$500,$C38,'DADOS BRUTOS'!CN$3:CN$500)))</f>
        <v/>
      </c>
      <c r="FO38" s="122">
        <f>IF(OR(FO$4="",$B38=""),0,SUMIF('DADOS BRUTOS'!$A$3:$A$500,$B38,'DADOS BRUTOS'!CO$3:CO$500)+IF($C38="",0,SUMIF('DADOS BRUTOS'!$A$3:$A$500,$C38,'DADOS BRUTOS'!CO$3:CO$500)))</f>
        <v/>
      </c>
      <c r="FP38" s="122">
        <f>IF(OR(FP$4="",$B38=""),0,SUMIF('DADOS BRUTOS'!$A$3:$A$500,$B38,'DADOS BRUTOS'!CP$3:CP$500)+IF($C38="",0,SUMIF('DADOS BRUTOS'!$A$3:$A$500,$C38,'DADOS BRUTOS'!CP$3:CP$500)))</f>
        <v/>
      </c>
      <c r="FQ38" s="122">
        <f>IF(OR(FQ$4="",$B38=""),0,SUMIF('DADOS BRUTOS'!$A$3:$A$500,$B38,'DADOS BRUTOS'!CQ$3:CQ$500)+IF($C38="",0,SUMIF('DADOS BRUTOS'!$A$3:$A$500,$C38,'DADOS BRUTOS'!CQ$3:CQ$500)))</f>
        <v/>
      </c>
      <c r="FR38" s="122">
        <f>IF(OR(FR$4="",$B38=""),0,SUMIF('DADOS BRUTOS'!$A$3:$A$500,$B38,'DADOS BRUTOS'!CR$3:CR$500)+IF($C38="",0,SUMIF('DADOS BRUTOS'!$A$3:$A$500,$C38,'DADOS BRUTOS'!CR$3:CR$500)))</f>
        <v/>
      </c>
      <c r="FS38" s="122">
        <f>IF(OR(FS$4="",$B38=""),0,SUMIF('DADOS BRUTOS'!$A$3:$A$500,$B38,'DADOS BRUTOS'!CS$3:CS$500)+IF($C38="",0,SUMIF('DADOS BRUTOS'!$A$3:$A$500,$C38,'DADOS BRUTOS'!CS$3:CS$500)))</f>
        <v/>
      </c>
      <c r="FT38" s="122">
        <f>IF(OR(FT$4="",$B38=""),0,SUMIF('DADOS BRUTOS'!$A$3:$A$500,$B38,'DADOS BRUTOS'!CT$3:CT$500)+IF($C38="",0,SUMIF('DADOS BRUTOS'!$A$3:$A$500,$C38,'DADOS BRUTOS'!CT$3:CT$500)))</f>
        <v/>
      </c>
      <c r="FU38" s="122">
        <f>IF(OR(FU$4="",$B38=""),0,SUMIF('DADOS BRUTOS'!$A$3:$A$500,$B38,'DADOS BRUTOS'!CU$3:CU$500)+IF($C38="",0,SUMIF('DADOS BRUTOS'!$A$3:$A$500,$C38,'DADOS BRUTOS'!CU$3:CU$500)))</f>
        <v/>
      </c>
      <c r="FV38" s="122">
        <f>IF(OR(FV$4="",$B38=""),0,SUMIF('DADOS BRUTOS'!$A$3:$A$500,$B38,'DADOS BRUTOS'!CV$3:CV$500)+IF($C38="",0,SUMIF('DADOS BRUTOS'!$A$3:$A$500,$C38,'DADOS BRUTOS'!CV$3:CV$500)))</f>
        <v/>
      </c>
      <c r="FW38" s="122">
        <f>IF(OR(FW$4="",$B38=""),0,SUMIF('DADOS BRUTOS'!$A$3:$A$500,$B38,'DADOS BRUTOS'!CW$3:CW$500)+IF($C38="",0,SUMIF('DADOS BRUTOS'!$A$3:$A$500,$C38,'DADOS BRUTOS'!CW$3:CW$500)))</f>
        <v/>
      </c>
      <c r="FX38" s="122">
        <f>IF(OR(FX$4="",$B38=""),0,SUMIF('DADOS BRUTOS'!$A$3:$A$500,$B38,'DADOS BRUTOS'!CX$3:CX$500)+IF($C38="",0,SUMIF('DADOS BRUTOS'!$A$3:$A$500,$C38,'DADOS BRUTOS'!CX$3:CX$500)))</f>
        <v/>
      </c>
      <c r="FY38" s="122">
        <f>IF(OR(FY$4="",$B38=""),0,SUMIF('DADOS BRUTOS'!$A$3:$A$500,$B38,'DADOS BRUTOS'!CY$3:CY$500)+IF($C38="",0,SUMIF('DADOS BRUTOS'!$A$3:$A$500,$C38,'DADOS BRUTOS'!CY$3:CY$500)))</f>
        <v/>
      </c>
      <c r="FZ38" s="122">
        <f>IF(OR(FZ$4="",$B38=""),0,SUMIF('DADOS BRUTOS'!$A$3:$A$500,$B38,'DADOS BRUTOS'!CZ$3:CZ$500)+IF($C38="",0,SUMIF('DADOS BRUTOS'!$A$3:$A$500,$C38,'DADOS BRUTOS'!CZ$3:CZ$500)))</f>
        <v/>
      </c>
      <c r="GA38" s="122">
        <f>IF(OR(GA$4="",$B38=""),0,SUMIF('DADOS BRUTOS'!$A$3:$A$500,$B38,'DADOS BRUTOS'!DA$3:DA$500)+IF($C38="",0,SUMIF('DADOS BRUTOS'!$A$3:$A$500,$C38,'DADOS BRUTOS'!DA$3:DA$500)))</f>
        <v/>
      </c>
      <c r="GB38" s="122">
        <f>IF(OR(GB$4="",$B38=""),0,SUMIF('DADOS BRUTOS'!$A$3:$A$500,$B38,'DADOS BRUTOS'!DB$3:DB$500)+IF($C38="",0,SUMIF('DADOS BRUTOS'!$A$3:$A$500,$C38,'DADOS BRUTOS'!DB$3:DB$500)))</f>
        <v/>
      </c>
      <c r="GC38" s="122">
        <f>IF(OR(GC$4="",$B38=""),0,SUMIF('DADOS BRUTOS'!$A$3:$A$500,$B38,'DADOS BRUTOS'!DC$3:DC$500)+IF($C38="",0,SUMIF('DADOS BRUTOS'!$A$3:$A$500,$C38,'DADOS BRUTOS'!DC$3:DC$500)))</f>
        <v/>
      </c>
      <c r="GD38" s="122">
        <f>IF(OR(GD$4="",$B38=""),0,SUMIF('DADOS BRUTOS'!$A$3:$A$500,$B38,'DADOS BRUTOS'!DD$3:DD$500)+IF($C38="",0,SUMIF('DADOS BRUTOS'!$A$3:$A$500,$C38,'DADOS BRUTOS'!DD$3:DD$500)))</f>
        <v/>
      </c>
      <c r="GE38" s="122">
        <f>IF(OR(GE$4="",$B38=""),0,SUMIF('DADOS BRUTOS'!$A$3:$A$500,$B38,'DADOS BRUTOS'!DE$3:DE$500)+IF($C38="",0,SUMIF('DADOS BRUTOS'!$A$3:$A$500,$C38,'DADOS BRUTOS'!DE$3:DE$500)))</f>
        <v/>
      </c>
      <c r="GF38" s="122">
        <f>IF(OR(GF$4="",$B38=""),0,SUMIF('DADOS BRUTOS'!$A$3:$A$500,$B38,'DADOS BRUTOS'!DF$3:DF$500)+IF($C38="",0,SUMIF('DADOS BRUTOS'!$A$3:$A$500,$C38,'DADOS BRUTOS'!DF$3:DF$500)))</f>
        <v/>
      </c>
      <c r="GG38" s="122">
        <f>IF(OR(GG$4="",$B38=""),0,SUMIF('DADOS BRUTOS'!$A$3:$A$500,$B38,'DADOS BRUTOS'!DG$3:DG$500)+IF($C38="",0,SUMIF('DADOS BRUTOS'!$A$3:$A$500,$C38,'DADOS BRUTOS'!DG$3:DG$500)))</f>
        <v/>
      </c>
      <c r="GH38" s="122">
        <f>IF(OR(GH$4="",$B38=""),0,SUMIF('DADOS BRUTOS'!$A$3:$A$500,$B38,'DADOS BRUTOS'!DH$3:DH$500)+IF($C38="",0,SUMIF('DADOS BRUTOS'!$A$3:$A$500,$C38,'DADOS BRUTOS'!DH$3:DH$500)))</f>
        <v/>
      </c>
      <c r="GI38" s="122">
        <f>IF(OR(GI$4="",$B38=""),0,SUMIF('DADOS BRUTOS'!$A$3:$A$500,$B38,'DADOS BRUTOS'!DI$3:DI$500)+IF($C38="",0,SUMIF('DADOS BRUTOS'!$A$3:$A$500,$C38,'DADOS BRUTOS'!DI$3:DI$500)))</f>
        <v/>
      </c>
      <c r="GJ38" s="122">
        <f>IF(OR(GJ$4="",$B38=""),0,SUMIF('DADOS BRUTOS'!$A$3:$A$500,$B38,'DADOS BRUTOS'!DJ$3:DJ$500)+IF($C38="",0,SUMIF('DADOS BRUTOS'!$A$3:$A$500,$C38,'DADOS BRUTOS'!DJ$3:DJ$500)))</f>
        <v/>
      </c>
      <c r="GK38" s="122">
        <f>IF(OR(GK$4="",$B38=""),0,SUMIF('DADOS BRUTOS'!$A$3:$A$500,$B38,'DADOS BRUTOS'!DK$3:DK$500)+IF($C38="",0,SUMIF('DADOS BRUTOS'!$A$3:$A$500,$C38,'DADOS BRUTOS'!DK$3:DK$500)))</f>
        <v/>
      </c>
      <c r="GL38" s="122">
        <f>IF(OR(GL$4="",$B38=""),0,SUMIF('DADOS BRUTOS'!$A$3:$A$500,$B38,'DADOS BRUTOS'!DL$3:DL$500)+IF($C38="",0,SUMIF('DADOS BRUTOS'!$A$3:$A$500,$C38,'DADOS BRUTOS'!DL$3:DL$500)))</f>
        <v/>
      </c>
      <c r="GM38" s="122">
        <f>IF(OR(GM$4="",$B38=""),0,SUMIF('DADOS BRUTOS'!$A$3:$A$500,$B38,'DADOS BRUTOS'!DM$3:DM$500)+IF($C38="",0,SUMIF('DADOS BRUTOS'!$A$3:$A$500,$C38,'DADOS BRUTOS'!DM$3:DM$500)))</f>
        <v/>
      </c>
      <c r="GN38" s="122">
        <f>IF(OR(GN$4="",$B38=""),0,SUMIF('DADOS BRUTOS'!$A$3:$A$500,$B38,'DADOS BRUTOS'!DN$3:DN$500)+IF($C38="",0,SUMIF('DADOS BRUTOS'!$A$3:$A$500,$C38,'DADOS BRUTOS'!DN$3:DN$500)))</f>
        <v/>
      </c>
      <c r="GO38" s="122">
        <f>IF(OR(GO$4="",$B38=""),0,SUMIF('DADOS BRUTOS'!$A$3:$A$500,$B38,'DADOS BRUTOS'!DO$3:DO$500)+IF($C38="",0,SUMIF('DADOS BRUTOS'!$A$3:$A$500,$C38,'DADOS BRUTOS'!DO$3:DO$500)))</f>
        <v/>
      </c>
      <c r="GP38" s="122">
        <f>IF(OR(GP$4="",$B38=""),0,SUMIF('DADOS BRUTOS'!$A$3:$A$500,$B38,'DADOS BRUTOS'!DP$3:DP$500)+IF($C38="",0,SUMIF('DADOS BRUTOS'!$A$3:$A$500,$C38,'DADOS BRUTOS'!DP$3:DP$500)))</f>
        <v/>
      </c>
      <c r="GQ38" s="122">
        <f>IF(OR(GQ$4="",$B38=""),0,SUMIF('DADOS BRUTOS'!$A$3:$A$500,$B38,'DADOS BRUTOS'!DQ$3:DQ$500)+IF($C38="",0,SUMIF('DADOS BRUTOS'!$A$3:$A$500,$C38,'DADOS BRUTOS'!DQ$3:DQ$500)))</f>
        <v/>
      </c>
      <c r="GR38" s="122">
        <f>IF(OR(GR$4="",$B38=""),0,SUMIF('DADOS BRUTOS'!$A$3:$A$500,$B38,'DADOS BRUTOS'!DR$3:DR$500)+IF($C38="",0,SUMIF('DADOS BRUTOS'!$A$3:$A$500,$C38,'DADOS BRUTOS'!DR$3:DR$500)))</f>
        <v/>
      </c>
      <c r="GS38" s="122">
        <f>IF(OR(GS$4="",$B38=""),0,SUMIF('DADOS BRUTOS'!$A$3:$A$500,$B38,'DADOS BRUTOS'!DS$3:DS$500)+IF($C38="",0,SUMIF('DADOS BRUTOS'!$A$3:$A$500,$C38,'DADOS BRUTOS'!DS$3:DS$500)))</f>
        <v/>
      </c>
      <c r="GT38" s="122">
        <f>IF(OR(GT$4="",$B38=""),0,SUMIF('DADOS BRUTOS'!$A$3:$A$500,$B38,'DADOS BRUTOS'!DT$3:DT$500)+IF($C38="",0,SUMIF('DADOS BRUTOS'!$A$3:$A$500,$C38,'DADOS BRUTOS'!DT$3:DT$500)))</f>
        <v/>
      </c>
      <c r="GU38" s="122">
        <f>IF(OR(GU$4="",$B38=""),0,SUMIF('DADOS BRUTOS'!$A$3:$A$500,$B38,'DADOS BRUTOS'!DU$3:DU$500)+IF($C38="",0,SUMIF('DADOS BRUTOS'!$A$3:$A$500,$C38,'DADOS BRUTOS'!DU$3:DU$500)))</f>
        <v/>
      </c>
      <c r="GV38" s="122">
        <f>IF(OR(GV$4="",$B38=""),0,SUMIF('DADOS BRUTOS'!$A$3:$A$500,$B38,'DADOS BRUTOS'!DV$3:DV$500)+IF($C38="",0,SUMIF('DADOS BRUTOS'!$A$3:$A$500,$C38,'DADOS BRUTOS'!DV$3:DV$500)))</f>
        <v/>
      </c>
      <c r="GW38" s="122">
        <f>IF(OR(GW$4="",$B38=""),0,SUMIF('DADOS BRUTOS'!$A$3:$A$500,$B38,'DADOS BRUTOS'!DW$3:DW$500)+IF($C38="",0,SUMIF('DADOS BRUTOS'!$A$3:$A$500,$C38,'DADOS BRUTOS'!DW$3:DW$500)))</f>
        <v/>
      </c>
      <c r="GX38" s="122">
        <f>IF(OR(GX$4="",$B38=""),0,SUMIF('DADOS BRUTOS'!$A$3:$A$500,$B38,'DADOS BRUTOS'!DX$3:DX$500)+IF($C38="",0,SUMIF('DADOS BRUTOS'!$A$3:$A$500,$C38,'DADOS BRUTOS'!DX$3:DX$500)))</f>
        <v/>
      </c>
      <c r="GY38" s="122">
        <f>IF(OR(GY$4="",$B38=""),0,SUMIF('DADOS BRUTOS'!$A$3:$A$500,$B38,'DADOS BRUTOS'!DY$3:DY$500)+IF($C38="",0,SUMIF('DADOS BRUTOS'!$A$3:$A$500,$C38,'DADOS BRUTOS'!DY$3:DY$500)))</f>
        <v/>
      </c>
      <c r="GZ38" s="122">
        <f>IF(OR(GZ$4="",$B38=""),0,SUMIF('DADOS BRUTOS'!$A$3:$A$500,$B38,'DADOS BRUTOS'!DZ$3:DZ$500)+IF($C38="",0,SUMIF('DADOS BRUTOS'!$A$3:$A$500,$C38,'DADOS BRUTOS'!DZ$3:DZ$500)))</f>
        <v/>
      </c>
      <c r="HA38" s="122">
        <f>IF(OR(HA$4="",$B38=""),0,SUMIF('DADOS BRUTOS'!$A$3:$A$500,$B38,'DADOS BRUTOS'!EA$3:EA$500)+IF($C38="",0,SUMIF('DADOS BRUTOS'!$A$3:$A$500,$C38,'DADOS BRUTOS'!EA$3:EA$500)))</f>
        <v/>
      </c>
      <c r="HB38" s="122">
        <f>IF(OR(HB$4="",$B38=""),0,SUMIF('DADOS BRUTOS'!$A$3:$A$500,$B38,'DADOS BRUTOS'!EB$3:EB$500)+IF($C38="",0,SUMIF('DADOS BRUTOS'!$A$3:$A$500,$C38,'DADOS BRUTOS'!EB$3:EB$500)))</f>
        <v/>
      </c>
      <c r="HC38" s="122">
        <f>IF(OR(HC$4="",$B38=""),0,SUMIF('DADOS BRUTOS'!$A$3:$A$500,$B38,'DADOS BRUTOS'!EC$3:EC$500)+IF($C38="",0,SUMIF('DADOS BRUTOS'!$A$3:$A$500,$C38,'DADOS BRUTOS'!EC$3:EC$500)))</f>
        <v/>
      </c>
      <c r="HD38" s="122">
        <f>IF(OR(HD$4="",$B38=""),0,SUMIF('DADOS BRUTOS'!$A$3:$A$500,$B38,'DADOS BRUTOS'!ED$3:ED$500)+IF($C38="",0,SUMIF('DADOS BRUTOS'!$A$3:$A$500,$C38,'DADOS BRUTOS'!ED$3:ED$500)))</f>
        <v/>
      </c>
      <c r="HE38" s="122">
        <f>IF(OR(HE$4="",$B38=""),0,SUMIF('DADOS BRUTOS'!$A$3:$A$500,$B38,'DADOS BRUTOS'!EE$3:EE$500)+IF($C38="",0,SUMIF('DADOS BRUTOS'!$A$3:$A$500,$C38,'DADOS BRUTOS'!EE$3:EE$500)))</f>
        <v/>
      </c>
      <c r="HF38" s="122">
        <f>IF(OR(HF$4="",$B38=""),0,SUMIF('DADOS BRUTOS'!$A$3:$A$500,$B38,'DADOS BRUTOS'!EF$3:EF$500)+IF($C38="",0,SUMIF('DADOS BRUTOS'!$A$3:$A$500,$C38,'DADOS BRUTOS'!EF$3:EF$500)))</f>
        <v/>
      </c>
      <c r="HG38" s="122">
        <f>IF(OR(HG$4="",$B38=""),0,SUMIF('DADOS BRUTOS'!$A$3:$A$500,$B38,'DADOS BRUTOS'!EG$3:EG$500)+IF($C38="",0,SUMIF('DADOS BRUTOS'!$A$3:$A$500,$C38,'DADOS BRUTOS'!EG$3:EG$500)))</f>
        <v/>
      </c>
      <c r="HH38" s="122">
        <f>IF(OR(HH$4="",$B38=""),0,SUMIF('DADOS BRUTOS'!$A$3:$A$500,$B38,'DADOS BRUTOS'!EH$3:EH$500)+IF($C38="",0,SUMIF('DADOS BRUTOS'!$A$3:$A$500,$C38,'DADOS BRUTOS'!EH$3:EH$500)))</f>
        <v/>
      </c>
      <c r="HI38" s="122">
        <f>IF(OR(HI$4="",$B38=""),0,SUMIF('DADOS BRUTOS'!$A$3:$A$500,$B38,'DADOS BRUTOS'!EI$3:EI$500)+IF($C38="",0,SUMIF('DADOS BRUTOS'!$A$3:$A$500,$C38,'DADOS BRUTOS'!EI$3:EI$500)))</f>
        <v/>
      </c>
      <c r="HJ38" s="122">
        <f>IF(OR(HJ$4="",$B38=""),0,SUMIF('DADOS BRUTOS'!$A$3:$A$500,$B38,'DADOS BRUTOS'!EJ$3:EJ$500)+IF($C38="",0,SUMIF('DADOS BRUTOS'!$A$3:$A$500,$C38,'DADOS BRUTOS'!EJ$3:EJ$500)))</f>
        <v/>
      </c>
      <c r="HK38" s="122">
        <f>IF(OR(HK$4="",$B38=""),0,SUMIF('DADOS BRUTOS'!$A$3:$A$500,$B38,'DADOS BRUTOS'!EK$3:EK$500)+IF($C38="",0,SUMIF('DADOS BRUTOS'!$A$3:$A$500,$C38,'DADOS BRUTOS'!EK$3:EK$500)))</f>
        <v/>
      </c>
      <c r="HL38" s="122">
        <f>IF(OR(HL$4="",$B38=""),0,SUMIF('DADOS BRUTOS'!$A$3:$A$500,$B38,'DADOS BRUTOS'!EL$3:EL$500)+IF($C38="",0,SUMIF('DADOS BRUTOS'!$A$3:$A$500,$C38,'DADOS BRUTOS'!EL$3:EL$500)))</f>
        <v/>
      </c>
      <c r="HM38" s="122">
        <f>IF(OR(HM$4="",$B38=""),0,SUMIF('DADOS BRUTOS'!$A$3:$A$500,$B38,'DADOS BRUTOS'!EM$3:EM$500)+IF($C38="",0,SUMIF('DADOS BRUTOS'!$A$3:$A$500,$C38,'DADOS BRUTOS'!EM$3:EM$500)))</f>
        <v/>
      </c>
      <c r="HN38" s="122">
        <f>IF(OR(HN$4="",$B38=""),0,SUMIF('DADOS BRUTOS'!$A$3:$A$500,$B38,'DADOS BRUTOS'!EN$3:EN$500)+IF($C38="",0,SUMIF('DADOS BRUTOS'!$A$3:$A$500,$C38,'DADOS BRUTOS'!EN$3:EN$500)))</f>
        <v/>
      </c>
      <c r="HO38" s="122">
        <f>IF(OR(HO$4="",$B38=""),0,SUMIF('DADOS BRUTOS'!$A$3:$A$500,$B38,'DADOS BRUTOS'!EO$3:EO$500)+IF($C38="",0,SUMIF('DADOS BRUTOS'!$A$3:$A$500,$C38,'DADOS BRUTOS'!EO$3:EO$500)))</f>
        <v/>
      </c>
      <c r="HP38" s="122">
        <f>IF(OR(HP$4="",$B38=""),0,SUMIF('DADOS BRUTOS'!$A$3:$A$500,$B38,'DADOS BRUTOS'!EP$3:EP$500)+IF($C38="",0,SUMIF('DADOS BRUTOS'!$A$3:$A$500,$C38,'DADOS BRUTOS'!EP$3:EP$500)))</f>
        <v/>
      </c>
      <c r="HQ38" s="122">
        <f>IF(OR(HQ$4="",$B38=""),0,SUMIF('DADOS BRUTOS'!$A$3:$A$500,$B38,'DADOS BRUTOS'!EQ$3:EQ$500)+IF($C38="",0,SUMIF('DADOS BRUTOS'!$A$3:$A$500,$C38,'DADOS BRUTOS'!EQ$3:EQ$500)))</f>
        <v/>
      </c>
      <c r="HR38" s="122">
        <f>IF(OR(HR$4="",$B38=""),0,SUMIF('DADOS BRUTOS'!$A$3:$A$500,$B38,'DADOS BRUTOS'!ER$3:ER$500)+IF($C38="",0,SUMIF('DADOS BRUTOS'!$A$3:$A$500,$C38,'DADOS BRUTOS'!ER$3:ER$500)))</f>
        <v/>
      </c>
      <c r="HS38" s="122">
        <f>IF(OR(HS$4="",$B38=""),0,SUMIF('DADOS BRUTOS'!$A$3:$A$500,$B38,'DADOS BRUTOS'!ES$3:ES$500)+IF($C38="",0,SUMIF('DADOS BRUTOS'!$A$3:$A$500,$C38,'DADOS BRUTOS'!ES$3:ES$500)))</f>
        <v/>
      </c>
      <c r="HT38" s="122">
        <f>IF(OR(HT$4="",$B38=""),0,SUMIF('DADOS BRUTOS'!$A$3:$A$500,$B38,'DADOS BRUTOS'!ET$3:ET$500)+IF($C38="",0,SUMIF('DADOS BRUTOS'!$A$3:$A$500,$C38,'DADOS BRUTOS'!ET$3:ET$500)))</f>
        <v/>
      </c>
      <c r="HU38" s="122">
        <f>IF(OR(HU$4="",$B38=""),0,SUMIF('DADOS BRUTOS'!$A$3:$A$500,$B38,'DADOS BRUTOS'!EU$3:EU$500)+IF($C38="",0,SUMIF('DADOS BRUTOS'!$A$3:$A$500,$C38,'DADOS BRUTOS'!EU$3:EU$500)))</f>
        <v/>
      </c>
      <c r="HV38" s="122">
        <f>IF(OR(HV$4="",$B38=""),0,SUMIF('DADOS BRUTOS'!$A$3:$A$500,$B38,'DADOS BRUTOS'!EV$3:EV$500)+IF($C38="",0,SUMIF('DADOS BRUTOS'!$A$3:$A$500,$C38,'DADOS BRUTOS'!EV$3:EV$500)))</f>
        <v/>
      </c>
      <c r="HW38" s="122">
        <f>IF(OR(HW$4="",$B38=""),0,SUMIF('DADOS BRUTOS'!$A$3:$A$500,$B38,'DADOS BRUTOS'!EW$3:EW$500)+IF($C38="",0,SUMIF('DADOS BRUTOS'!$A$3:$A$500,$C38,'DADOS BRUTOS'!EW$3:EW$500)))</f>
        <v/>
      </c>
      <c r="HX38" s="122">
        <f>IF(OR(HX$4="",$B38=""),0,SUMIF('DADOS BRUTOS'!$A$3:$A$500,$B38,'DADOS BRUTOS'!EX$3:EX$500)+IF($C38="",0,SUMIF('DADOS BRUTOS'!$A$3:$A$500,$C38,'DADOS BRUTOS'!EX$3:EX$500)))</f>
        <v/>
      </c>
      <c r="HY38" s="122">
        <f>IF(OR(HY$4="",$B38=""),0,SUMIF('DADOS BRUTOS'!$A$3:$A$500,$B38,'DADOS BRUTOS'!EY$3:EY$500)+IF($C38="",0,SUMIF('DADOS BRUTOS'!$A$3:$A$500,$C38,'DADOS BRUTOS'!EY$3:EY$500)))</f>
        <v/>
      </c>
      <c r="HZ38" s="122">
        <f>IF(OR(HZ$4="",$B38=""),0,SUMIF('DADOS BRUTOS'!$A$3:$A$500,$B38,'DADOS BRUTOS'!EZ$3:EZ$500)+IF($C38="",0,SUMIF('DADOS BRUTOS'!$A$3:$A$500,$C38,'DADOS BRUTOS'!EZ$3:EZ$500)))</f>
        <v/>
      </c>
      <c r="IA38" s="122">
        <f>IF(OR(IA$4="",$B38=""),0,SUMIF('DADOS BRUTOS'!$A$3:$A$500,$B38,'DADOS BRUTOS'!FA$3:FA$500)+IF($C38="",0,SUMIF('DADOS BRUTOS'!$A$3:$A$500,$C38,'DADOS BRUTOS'!FA$3:FA$500)))</f>
        <v/>
      </c>
      <c r="IB38" s="122">
        <f>IF(OR(IB$4="",$B38=""),0,SUMIF('DADOS BRUTOS'!$A$3:$A$500,$B38,'DADOS BRUTOS'!FB$3:FB$500)+IF($C38="",0,SUMIF('DADOS BRUTOS'!$A$3:$A$500,$C38,'DADOS BRUTOS'!FB$3:FB$500)))</f>
        <v/>
      </c>
      <c r="IC38" s="122">
        <f>IF(OR(IC$4="",$B38=""),0,SUMIF('DADOS BRUTOS'!$A$3:$A$500,$B38,'DADOS BRUTOS'!FC$3:FC$500)+IF($C38="",0,SUMIF('DADOS BRUTOS'!$A$3:$A$500,$C38,'DADOS BRUTOS'!FC$3:FC$500)))</f>
        <v/>
      </c>
      <c r="ID38" s="122">
        <f>IF(OR(ID$4="",$B38=""),0,SUMIF('DADOS BRUTOS'!$A$3:$A$500,$B38,'DADOS BRUTOS'!FD$3:FD$500)+IF($C38="",0,SUMIF('DADOS BRUTOS'!$A$3:$A$500,$C38,'DADOS BRUTOS'!FD$3:FD$500)))</f>
        <v/>
      </c>
      <c r="IE38" s="122">
        <f>IF(OR(IE$4="",$B38=""),0,SUMIF('DADOS BRUTOS'!$A$3:$A$500,$B38,'DADOS BRUTOS'!FE$3:FE$500)+IF($C38="",0,SUMIF('DADOS BRUTOS'!$A$3:$A$500,$C38,'DADOS BRUTOS'!FE$3:FE$500)))</f>
        <v/>
      </c>
      <c r="IF38" s="122">
        <f>IF(OR(IF$4="",$B38=""),0,SUMIF('DADOS BRUTOS'!$A$3:$A$500,$B38,'DADOS BRUTOS'!FF$3:FF$500)+IF($C38="",0,SUMIF('DADOS BRUTOS'!$A$3:$A$500,$C38,'DADOS BRUTOS'!FF$3:FF$500)))</f>
        <v/>
      </c>
      <c r="IG38" s="122">
        <f>IF(OR(IG$4="",$B38=""),0,SUMIF('DADOS BRUTOS'!$A$3:$A$500,$B38,'DADOS BRUTOS'!FG$3:FG$500)+IF($C38="",0,SUMIF('DADOS BRUTOS'!$A$3:$A$500,$C38,'DADOS BRUTOS'!FG$3:FG$500)))</f>
        <v/>
      </c>
      <c r="IH38" s="122">
        <f>IF(OR(IH$4="",$B38=""),0,SUMIF('DADOS BRUTOS'!$A$3:$A$500,$B38,'DADOS BRUTOS'!FH$3:FH$500)+IF($C38="",0,SUMIF('DADOS BRUTOS'!$A$3:$A$500,$C38,'DADOS BRUTOS'!FH$3:FH$500)))</f>
        <v/>
      </c>
      <c r="II38" s="122">
        <f>IF(OR(II$4="",$B38=""),0,SUMIF('DADOS BRUTOS'!$A$3:$A$500,$B38,'DADOS BRUTOS'!FI$3:FI$500)+IF($C38="",0,SUMIF('DADOS BRUTOS'!$A$3:$A$500,$C38,'DADOS BRUTOS'!FI$3:FI$500)))</f>
        <v/>
      </c>
      <c r="IJ38" s="122">
        <f>IF(OR(IJ$4="",$B38=""),0,SUMIF('DADOS BRUTOS'!$A$3:$A$500,$B38,'DADOS BRUTOS'!FJ$3:FJ$500)+IF($C38="",0,SUMIF('DADOS BRUTOS'!$A$3:$A$500,$C38,'DADOS BRUTOS'!FJ$3:FJ$500)))</f>
        <v/>
      </c>
      <c r="IK38" s="122">
        <f>IF(OR(IK$4="",$B38=""),0,SUMIF('DADOS BRUTOS'!$A$3:$A$500,$B38,'DADOS BRUTOS'!FK$3:FK$500)+IF($C38="",0,SUMIF('DADOS BRUTOS'!$A$3:$A$500,$C38,'DADOS BRUTOS'!FK$3:FK$500)))</f>
        <v/>
      </c>
      <c r="IL38" s="122">
        <f>IF(OR(IL$4="",$B38=""),0,SUMIF('DADOS BRUTOS'!$A$3:$A$500,$B38,'DADOS BRUTOS'!FL$3:FL$500)+IF($C38="",0,SUMIF('DADOS BRUTOS'!$A$3:$A$500,$C38,'DADOS BRUTOS'!FL$3:FL$500)))</f>
        <v/>
      </c>
      <c r="IM38" s="122">
        <f>IF(OR(IM$4="",$B38=""),0,SUMIF('DADOS BRUTOS'!$A$3:$A$500,$B38,'DADOS BRUTOS'!FM$3:FM$500)+IF($C38="",0,SUMIF('DADOS BRUTOS'!$A$3:$A$500,$C38,'DADOS BRUTOS'!FM$3:FM$500)))</f>
        <v/>
      </c>
      <c r="IN38" s="122">
        <f>IF(OR(IN$4="",$B38=""),0,SUMIF('DADOS BRUTOS'!$A$3:$A$500,$B38,'DADOS BRUTOS'!FN$3:FN$500)+IF($C38="",0,SUMIF('DADOS BRUTOS'!$A$3:$A$500,$C38,'DADOS BRUTOS'!FN$3:FN$500)))</f>
        <v/>
      </c>
      <c r="IO38" s="122">
        <f>IF(OR(IO$4="",$B38=""),0,SUMIF('DADOS BRUTOS'!$A$3:$A$500,$B38,'DADOS BRUTOS'!FO$3:FO$500)+IF($C38="",0,SUMIF('DADOS BRUTOS'!$A$3:$A$500,$C38,'DADOS BRUTOS'!FO$3:FO$500)))</f>
        <v/>
      </c>
      <c r="IP38" s="122">
        <f>IF(OR(IP$4="",$B38=""),0,SUMIF('DADOS BRUTOS'!$A$3:$A$500,$B38,'DADOS BRUTOS'!FP$3:FP$500)+IF($C38="",0,SUMIF('DADOS BRUTOS'!$A$3:$A$500,$C38,'DADOS BRUTOS'!FP$3:FP$500)))</f>
        <v/>
      </c>
      <c r="IQ38" s="122">
        <f>IF(OR(IQ$4="",$B38=""),0,SUMIF('DADOS BRUTOS'!$A$3:$A$500,$B38,'DADOS BRUTOS'!FQ$3:FQ$500)+IF($C38="",0,SUMIF('DADOS BRUTOS'!$A$3:$A$500,$C38,'DADOS BRUTOS'!FQ$3:FQ$500)))</f>
        <v/>
      </c>
      <c r="IR38" s="122">
        <f>IF(OR(IR$4="",$B38=""),0,SUMIF('DADOS BRUTOS'!$A$3:$A$500,$B38,'DADOS BRUTOS'!FR$3:FR$500)+IF($C38="",0,SUMIF('DADOS BRUTOS'!$A$3:$A$500,$C38,'DADOS BRUTOS'!FR$3:FR$500)))</f>
        <v/>
      </c>
      <c r="IS38" s="122">
        <f>IF(OR(IS$4="",$B38=""),0,SUMIF('DADOS BRUTOS'!$A$3:$A$500,$B38,'DADOS BRUTOS'!FS$3:FS$500)+IF($C38="",0,SUMIF('DADOS BRUTOS'!$A$3:$A$500,$C38,'DADOS BRUTOS'!FS$3:FS$500)))</f>
        <v/>
      </c>
      <c r="IT38" s="122">
        <f>IF(OR(IT$4="",$B38=""),0,SUMIF('DADOS BRUTOS'!$A$3:$A$500,$B38,'DADOS BRUTOS'!FT$3:FT$500)+IF($C38="",0,SUMIF('DADOS BRUTOS'!$A$3:$A$500,$C38,'DADOS BRUTOS'!FT$3:FT$500)))</f>
        <v/>
      </c>
      <c r="IU38" s="122">
        <f>IF(OR(IU$4="",$B38=""),0,SUMIF('DADOS BRUTOS'!$A$3:$A$500,$B38,'DADOS BRUTOS'!FU$3:FU$500)+IF($C38="",0,SUMIF('DADOS BRUTOS'!$A$3:$A$500,$C38,'DADOS BRUTOS'!FU$3:FU$500)))</f>
        <v/>
      </c>
      <c r="IV38" s="122">
        <f>IF(OR(IV$4="",$B38=""),0,SUMIF('DADOS BRUTOS'!$A$3:$A$500,$B38,'DADOS BRUTOS'!FV$3:FV$500)+IF($C38="",0,SUMIF('DADOS BRUTOS'!$A$3:$A$500,$C38,'DADOS BRUTOS'!FV$3:FV$500)))</f>
        <v/>
      </c>
      <c r="IW38" s="122">
        <f>IF(OR(IW$4="",$B38=""),0,SUMIF('DADOS BRUTOS'!$A$3:$A$500,$B38,'DADOS BRUTOS'!FW$3:FW$500)+IF($C38="",0,SUMIF('DADOS BRUTOS'!$A$3:$A$500,$C38,'DADOS BRUTOS'!FW$3:FW$500)))</f>
        <v/>
      </c>
      <c r="IX38" s="122">
        <f>IF(OR(IX$4="",$B38=""),0,SUMIF('DADOS BRUTOS'!$A$3:$A$500,$B38,'DADOS BRUTOS'!FX$3:FX$500)+IF($C38="",0,SUMIF('DADOS BRUTOS'!$A$3:$A$500,$C38,'DADOS BRUTOS'!FX$3:FX$500)))</f>
        <v/>
      </c>
      <c r="IY38" s="122">
        <f>IF(OR(IY$4="",$B38=""),0,SUMIF('DADOS BRUTOS'!$A$3:$A$500,$B38,'DADOS BRUTOS'!FY$3:FY$500)+IF($C38="",0,SUMIF('DADOS BRUTOS'!$A$3:$A$500,$C38,'DADOS BRUTOS'!FY$3:FY$500)))</f>
        <v/>
      </c>
      <c r="IZ38" s="122">
        <f>IF(OR(IZ$4="",$B38=""),0,SUMIF('DADOS BRUTOS'!$A$3:$A$500,$B38,'DADOS BRUTOS'!FZ$3:FZ$500)+IF($C38="",0,SUMIF('DADOS BRUTOS'!$A$3:$A$500,$C38,'DADOS BRUTOS'!FZ$3:FZ$500)))</f>
        <v/>
      </c>
      <c r="JA38" s="122">
        <f>IF(OR(JA$4="",$B38=""),0,SUMIF('DADOS BRUTOS'!$A$3:$A$500,$B38,'DADOS BRUTOS'!GA$3:GA$500)+IF($C38="",0,SUMIF('DADOS BRUTOS'!$A$3:$A$500,$C38,'DADOS BRUTOS'!GA$3:GA$500)))</f>
        <v/>
      </c>
      <c r="JB38" s="122">
        <f>IF(OR(JB$4="",$B38=""),0,SUMIF('DADOS BRUTOS'!$A$3:$A$500,$B38,'DADOS BRUTOS'!GB$3:GB$500)+IF($C38="",0,SUMIF('DADOS BRUTOS'!$A$3:$A$500,$C38,'DADOS BRUTOS'!GB$3:GB$500)))</f>
        <v/>
      </c>
      <c r="JC38" s="122">
        <f>IF(OR(JC$4="",$B38=""),0,SUMIF('DADOS BRUTOS'!$A$3:$A$500,$B38,'DADOS BRUTOS'!GC$3:GC$500)+IF($C38="",0,SUMIF('DADOS BRUTOS'!$A$3:$A$500,$C38,'DADOS BRUTOS'!GC$3:GC$500)))</f>
        <v/>
      </c>
      <c r="JD38" s="122">
        <f>IF(OR(JD$4="",$B38=""),0,SUMIF('DADOS BRUTOS'!$A$3:$A$500,$B38,'DADOS BRUTOS'!GD$3:GD$500)+IF($C38="",0,SUMIF('DADOS BRUTOS'!$A$3:$A$500,$C38,'DADOS BRUTOS'!GD$3:GD$500)))</f>
        <v/>
      </c>
      <c r="JE38" s="122">
        <f>IF(OR(JE$4="",$B38=""),0,SUMIF('DADOS BRUTOS'!$A$3:$A$500,$B38,'DADOS BRUTOS'!GE$3:GE$500)+IF($C38="",0,SUMIF('DADOS BRUTOS'!$A$3:$A$500,$C38,'DADOS BRUTOS'!GE$3:GE$500)))</f>
        <v/>
      </c>
      <c r="JF38" s="122">
        <f>IF(OR(JF$4="",$B38=""),0,SUMIF('DADOS BRUTOS'!$A$3:$A$500,$B38,'DADOS BRUTOS'!GF$3:GF$500)+IF($C38="",0,SUMIF('DADOS BRUTOS'!$A$3:$A$500,$C38,'DADOS BRUTOS'!GF$3:GF$500)))</f>
        <v/>
      </c>
      <c r="JG38" s="122">
        <f>IF(OR(JG$4="",$B38=""),0,SUMIF('DADOS BRUTOS'!$A$3:$A$500,$B38,'DADOS BRUTOS'!GG$3:GG$500)+IF($C38="",0,SUMIF('DADOS BRUTOS'!$A$3:$A$500,$C38,'DADOS BRUTOS'!GG$3:GG$500)))</f>
        <v/>
      </c>
      <c r="JH38" s="122">
        <f>IF(OR(JH$4="",$B38=""),0,SUMIF('DADOS BRUTOS'!$A$3:$A$500,$B38,'DADOS BRUTOS'!GH$3:GH$500)+IF($C38="",0,SUMIF('DADOS BRUTOS'!$A$3:$A$500,$C38,'DADOS BRUTOS'!GH$3:GH$500)))</f>
        <v/>
      </c>
      <c r="JI38" s="122">
        <f>IF(OR(JI$4="",$B38=""),0,SUMIF('DADOS BRUTOS'!$A$3:$A$500,$B38,'DADOS BRUTOS'!GI$3:GI$500)+IF($C38="",0,SUMIF('DADOS BRUTOS'!$A$3:$A$500,$C38,'DADOS BRUTOS'!GI$3:GI$500)))</f>
        <v/>
      </c>
      <c r="JJ38" s="122">
        <f>IF(OR(JJ$4="",$B38=""),0,SUMIF('DADOS BRUTOS'!$A$3:$A$500,$B38,'DADOS BRUTOS'!GJ$3:GJ$500)+IF($C38="",0,SUMIF('DADOS BRUTOS'!$A$3:$A$500,$C38,'DADOS BRUTOS'!GJ$3:GJ$500)))</f>
        <v/>
      </c>
      <c r="JK38" s="122">
        <f>IF(OR(JK$4="",$B38=""),0,SUMIF('DADOS BRUTOS'!$A$3:$A$500,$B38,'DADOS BRUTOS'!GK$3:GK$500)+IF($C38="",0,SUMIF('DADOS BRUTOS'!$A$3:$A$500,$C38,'DADOS BRUTOS'!GK$3:GK$500)))</f>
        <v/>
      </c>
      <c r="JL38" s="122">
        <f>IF(OR(JL$4="",$B38=""),0,SUMIF('DADOS BRUTOS'!$A$3:$A$500,$B38,'DADOS BRUTOS'!GL$3:GL$500)+IF($C38="",0,SUMIF('DADOS BRUTOS'!$A$3:$A$500,$C38,'DADOS BRUTOS'!GL$3:GL$500)))</f>
        <v/>
      </c>
      <c r="JM38" s="122">
        <f>IF(OR(JM$4="",$B38=""),0,SUMIF('DADOS BRUTOS'!$A$3:$A$500,$B38,'DADOS BRUTOS'!GM$3:GM$500)+IF($C38="",0,SUMIF('DADOS BRUTOS'!$A$3:$A$500,$C38,'DADOS BRUTOS'!GM$3:GM$500)))</f>
        <v/>
      </c>
      <c r="JN38" s="122">
        <f>IF(OR(JN$4="",$B38=""),0,SUMIF('DADOS BRUTOS'!$A$3:$A$500,$B38,'DADOS BRUTOS'!GN$3:GN$500)+IF($C38="",0,SUMIF('DADOS BRUTOS'!$A$3:$A$500,$C38,'DADOS BRUTOS'!GN$3:GN$500)))</f>
        <v/>
      </c>
      <c r="JO38" s="122">
        <f>IF(OR(JO$4="",$B38=""),0,SUMIF('DADOS BRUTOS'!$A$3:$A$500,$B38,'DADOS BRUTOS'!GO$3:GO$500)+IF($C38="",0,SUMIF('DADOS BRUTOS'!$A$3:$A$500,$C38,'DADOS BRUTOS'!GO$3:GO$500)))</f>
        <v/>
      </c>
      <c r="JP38" s="122">
        <f>IF(OR(JP$4="",$B38=""),0,SUMIF('DADOS BRUTOS'!$A$3:$A$500,$B38,'DADOS BRUTOS'!GP$3:GP$500)+IF($C38="",0,SUMIF('DADOS BRUTOS'!$A$3:$A$500,$C38,'DADOS BRUTOS'!GP$3:GP$500)))</f>
        <v/>
      </c>
      <c r="JQ38" s="122">
        <f>IF(OR(JQ$4="",$B38=""),0,SUMIF('DADOS BRUTOS'!$A$3:$A$500,$B38,'DADOS BRUTOS'!GQ$3:GQ$500)+IF($C38="",0,SUMIF('DADOS BRUTOS'!$A$3:$A$500,$C38,'DADOS BRUTOS'!GQ$3:GQ$500)))</f>
        <v/>
      </c>
      <c r="JR38" s="122">
        <f>IF(OR(JR$4="",$B38=""),0,SUMIF('DADOS BRUTOS'!$A$3:$A$500,$B38,'DADOS BRUTOS'!GR$3:GR$500)+IF($C38="",0,SUMIF('DADOS BRUTOS'!$A$3:$A$500,$C38,'DADOS BRUTOS'!GR$3:GR$500)))</f>
        <v/>
      </c>
      <c r="JS38" s="122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2">
        <f>IF(OR(CB$4="",$B39=""),0,SUMIF('DADOS BRUTOS'!$A$3:$A$500,$B39,'DADOS BRUTOS'!B$3:B$500)+IF($C39="",0,SUMIF('DADOS BRUTOS'!$A$3:$A$500,$C39,'DADOS BRUTOS'!B$3:B$500)))</f>
        <v/>
      </c>
      <c r="CC39" s="122">
        <f>IF(OR(CC$4="",$B39=""),0,SUMIF('DADOS BRUTOS'!$A$3:$A$500,$B39,'DADOS BRUTOS'!C$3:C$500)+IF($C39="",0,SUMIF('DADOS BRUTOS'!$A$3:$A$500,$C39,'DADOS BRUTOS'!C$3:C$500)))</f>
        <v/>
      </c>
      <c r="CD39" s="122">
        <f>IF(OR(CD$4="",$B39=""),0,SUMIF('DADOS BRUTOS'!$A$3:$A$500,$B39,'DADOS BRUTOS'!D$3:D$500)+IF($C39="",0,SUMIF('DADOS BRUTOS'!$A$3:$A$500,$C39,'DADOS BRUTOS'!D$3:D$500)))</f>
        <v/>
      </c>
      <c r="CE39" s="122">
        <f>IF(OR(CE$4="",$B39=""),0,SUMIF('DADOS BRUTOS'!$A$3:$A$500,$B39,'DADOS BRUTOS'!E$3:E$500)+IF($C39="",0,SUMIF('DADOS BRUTOS'!$A$3:$A$500,$C39,'DADOS BRUTOS'!E$3:E$500)))</f>
        <v/>
      </c>
      <c r="CF39" s="122">
        <f>IF(OR(CF$4="",$B39=""),0,SUMIF('DADOS BRUTOS'!$A$3:$A$500,$B39,'DADOS BRUTOS'!F$3:F$500)+IF($C39="",0,SUMIF('DADOS BRUTOS'!$A$3:$A$500,$C39,'DADOS BRUTOS'!F$3:F$500)))</f>
        <v/>
      </c>
      <c r="CG39" s="122">
        <f>IF(OR(CG$4="",$B39=""),0,SUMIF('DADOS BRUTOS'!$A$3:$A$500,$B39,'DADOS BRUTOS'!G$3:G$500)+IF($C39="",0,SUMIF('DADOS BRUTOS'!$A$3:$A$500,$C39,'DADOS BRUTOS'!G$3:G$500)))</f>
        <v/>
      </c>
      <c r="CH39" s="122">
        <f>IF(OR(CH$4="",$B39=""),0,SUMIF('DADOS BRUTOS'!$A$3:$A$500,$B39,'DADOS BRUTOS'!H$3:H$500)+IF($C39="",0,SUMIF('DADOS BRUTOS'!$A$3:$A$500,$C39,'DADOS BRUTOS'!H$3:H$500)))</f>
        <v/>
      </c>
      <c r="CI39" s="122">
        <f>IF(OR(CI$4="",$B39=""),0,SUMIF('DADOS BRUTOS'!$A$3:$A$500,$B39,'DADOS BRUTOS'!I$3:I$500)+IF($C39="",0,SUMIF('DADOS BRUTOS'!$A$3:$A$500,$C39,'DADOS BRUTOS'!I$3:I$500)))</f>
        <v/>
      </c>
      <c r="CJ39" s="122">
        <f>IF(OR(CJ$4="",$B39=""),0,SUMIF('DADOS BRUTOS'!$A$3:$A$500,$B39,'DADOS BRUTOS'!J$3:J$500)+IF($C39="",0,SUMIF('DADOS BRUTOS'!$A$3:$A$500,$C39,'DADOS BRUTOS'!J$3:J$500)))</f>
        <v/>
      </c>
      <c r="CK39" s="122">
        <f>IF(OR(CK$4="",$B39=""),0,SUMIF('DADOS BRUTOS'!$A$3:$A$500,$B39,'DADOS BRUTOS'!K$3:K$500)+IF($C39="",0,SUMIF('DADOS BRUTOS'!$A$3:$A$500,$C39,'DADOS BRUTOS'!K$3:K$500)))</f>
        <v/>
      </c>
      <c r="CL39" s="122">
        <f>IF(OR(CL$4="",$B39=""),0,SUMIF('DADOS BRUTOS'!$A$3:$A$500,$B39,'DADOS BRUTOS'!L$3:L$500)+IF($C39="",0,SUMIF('DADOS BRUTOS'!$A$3:$A$500,$C39,'DADOS BRUTOS'!L$3:L$500)))</f>
        <v/>
      </c>
      <c r="CM39" s="122">
        <f>IF(OR(CM$4="",$B39=""),0,SUMIF('DADOS BRUTOS'!$A$3:$A$500,$B39,'DADOS BRUTOS'!M$3:M$500)+IF($C39="",0,SUMIF('DADOS BRUTOS'!$A$3:$A$500,$C39,'DADOS BRUTOS'!M$3:M$500)))</f>
        <v/>
      </c>
      <c r="CN39" s="122">
        <f>IF(OR(CN$4="",$B39=""),0,SUMIF('DADOS BRUTOS'!$A$3:$A$500,$B39,'DADOS BRUTOS'!N$3:N$500)+IF($C39="",0,SUMIF('DADOS BRUTOS'!$A$3:$A$500,$C39,'DADOS BRUTOS'!N$3:N$500)))</f>
        <v/>
      </c>
      <c r="CO39" s="122">
        <f>IF(OR(CO$4="",$B39=""),0,SUMIF('DADOS BRUTOS'!$A$3:$A$500,$B39,'DADOS BRUTOS'!O$3:O$500)+IF($C39="",0,SUMIF('DADOS BRUTOS'!$A$3:$A$500,$C39,'DADOS BRUTOS'!O$3:O$500)))</f>
        <v/>
      </c>
      <c r="CP39" s="122">
        <f>IF(OR(CP$4="",$B39=""),0,SUMIF('DADOS BRUTOS'!$A$3:$A$500,$B39,'DADOS BRUTOS'!P$3:P$500)+IF($C39="",0,SUMIF('DADOS BRUTOS'!$A$3:$A$500,$C39,'DADOS BRUTOS'!P$3:P$500)))</f>
        <v/>
      </c>
      <c r="CQ39" s="122">
        <f>IF(OR(CQ$4="",$B39=""),0,SUMIF('DADOS BRUTOS'!$A$3:$A$500,$B39,'DADOS BRUTOS'!Q$3:Q$500)+IF($C39="",0,SUMIF('DADOS BRUTOS'!$A$3:$A$500,$C39,'DADOS BRUTOS'!Q$3:Q$500)))</f>
        <v/>
      </c>
      <c r="CR39" s="122">
        <f>IF(OR(CR$4="",$B39=""),0,SUMIF('DADOS BRUTOS'!$A$3:$A$500,$B39,'DADOS BRUTOS'!R$3:R$500)+IF($C39="",0,SUMIF('DADOS BRUTOS'!$A$3:$A$500,$C39,'DADOS BRUTOS'!R$3:R$500)))</f>
        <v/>
      </c>
      <c r="CS39" s="122">
        <f>IF(OR(CS$4="",$B39=""),0,SUMIF('DADOS BRUTOS'!$A$3:$A$500,$B39,'DADOS BRUTOS'!S$3:S$500)+IF($C39="",0,SUMIF('DADOS BRUTOS'!$A$3:$A$500,$C39,'DADOS BRUTOS'!S$3:S$500)))</f>
        <v/>
      </c>
      <c r="CT39" s="122">
        <f>IF(OR(CT$4="",$B39=""),0,SUMIF('DADOS BRUTOS'!$A$3:$A$500,$B39,'DADOS BRUTOS'!T$3:T$500)+IF($C39="",0,SUMIF('DADOS BRUTOS'!$A$3:$A$500,$C39,'DADOS BRUTOS'!T$3:T$500)))</f>
        <v/>
      </c>
      <c r="CU39" s="122">
        <f>IF(OR(CU$4="",$B39=""),0,SUMIF('DADOS BRUTOS'!$A$3:$A$500,$B39,'DADOS BRUTOS'!U$3:U$500)+IF($C39="",0,SUMIF('DADOS BRUTOS'!$A$3:$A$500,$C39,'DADOS BRUTOS'!U$3:U$500)))</f>
        <v/>
      </c>
      <c r="CV39" s="122">
        <f>IF(OR(CV$4="",$B39=""),0,SUMIF('DADOS BRUTOS'!$A$3:$A$500,$B39,'DADOS BRUTOS'!V$3:V$500)+IF($C39="",0,SUMIF('DADOS BRUTOS'!$A$3:$A$500,$C39,'DADOS BRUTOS'!V$3:V$500)))</f>
        <v/>
      </c>
      <c r="CW39" s="122">
        <f>IF(OR(CW$4="",$B39=""),0,SUMIF('DADOS BRUTOS'!$A$3:$A$500,$B39,'DADOS BRUTOS'!W$3:W$500)+IF($C39="",0,SUMIF('DADOS BRUTOS'!$A$3:$A$500,$C39,'DADOS BRUTOS'!W$3:W$500)))</f>
        <v/>
      </c>
      <c r="CX39" s="122">
        <f>IF(OR(CX$4="",$B39=""),0,SUMIF('DADOS BRUTOS'!$A$3:$A$500,$B39,'DADOS BRUTOS'!X$3:X$500)+IF($C39="",0,SUMIF('DADOS BRUTOS'!$A$3:$A$500,$C39,'DADOS BRUTOS'!X$3:X$500)))</f>
        <v/>
      </c>
      <c r="CY39" s="122">
        <f>IF(OR(CY$4="",$B39=""),0,SUMIF('DADOS BRUTOS'!$A$3:$A$500,$B39,'DADOS BRUTOS'!Y$3:Y$500)+IF($C39="",0,SUMIF('DADOS BRUTOS'!$A$3:$A$500,$C39,'DADOS BRUTOS'!Y$3:Y$500)))</f>
        <v/>
      </c>
      <c r="CZ39" s="122">
        <f>IF(OR(CZ$4="",$B39=""),0,SUMIF('DADOS BRUTOS'!$A$3:$A$500,$B39,'DADOS BRUTOS'!Z$3:Z$500)+IF($C39="",0,SUMIF('DADOS BRUTOS'!$A$3:$A$500,$C39,'DADOS BRUTOS'!Z$3:Z$500)))</f>
        <v/>
      </c>
      <c r="DA39" s="122">
        <f>IF(OR(DA$4="",$B39=""),0,SUMIF('DADOS BRUTOS'!$A$3:$A$500,$B39,'DADOS BRUTOS'!AA$3:AA$500)+IF($C39="",0,SUMIF('DADOS BRUTOS'!$A$3:$A$500,$C39,'DADOS BRUTOS'!AA$3:AA$500)))</f>
        <v/>
      </c>
      <c r="DB39" s="122">
        <f>IF(OR(DB$4="",$B39=""),0,SUMIF('DADOS BRUTOS'!$A$3:$A$500,$B39,'DADOS BRUTOS'!AB$3:AB$500)+IF($C39="",0,SUMIF('DADOS BRUTOS'!$A$3:$A$500,$C39,'DADOS BRUTOS'!AB$3:AB$500)))</f>
        <v/>
      </c>
      <c r="DC39" s="122">
        <f>IF(OR(DC$4="",$B39=""),0,SUMIF('DADOS BRUTOS'!$A$3:$A$500,$B39,'DADOS BRUTOS'!AC$3:AC$500)+IF($C39="",0,SUMIF('DADOS BRUTOS'!$A$3:$A$500,$C39,'DADOS BRUTOS'!AC$3:AC$500)))</f>
        <v/>
      </c>
      <c r="DD39" s="122">
        <f>IF(OR(DD$4="",$B39=""),0,SUMIF('DADOS BRUTOS'!$A$3:$A$500,$B39,'DADOS BRUTOS'!AD$3:AD$500)+IF($C39="",0,SUMIF('DADOS BRUTOS'!$A$3:$A$500,$C39,'DADOS BRUTOS'!AD$3:AD$500)))</f>
        <v/>
      </c>
      <c r="DE39" s="122">
        <f>IF(OR(DE$4="",$B39=""),0,SUMIF('DADOS BRUTOS'!$A$3:$A$500,$B39,'DADOS BRUTOS'!AE$3:AE$500)+IF($C39="",0,SUMIF('DADOS BRUTOS'!$A$3:$A$500,$C39,'DADOS BRUTOS'!AE$3:AE$500)))</f>
        <v/>
      </c>
      <c r="DF39" s="122">
        <f>IF(OR(DF$4="",$B39=""),0,SUMIF('DADOS BRUTOS'!$A$3:$A$500,$B39,'DADOS BRUTOS'!AF$3:AF$500)+IF($C39="",0,SUMIF('DADOS BRUTOS'!$A$3:$A$500,$C39,'DADOS BRUTOS'!AF$3:AF$500)))</f>
        <v/>
      </c>
      <c r="DG39" s="122">
        <f>IF(OR(DG$4="",$B39=""),0,SUMIF('DADOS BRUTOS'!$A$3:$A$500,$B39,'DADOS BRUTOS'!AG$3:AG$500)+IF($C39="",0,SUMIF('DADOS BRUTOS'!$A$3:$A$500,$C39,'DADOS BRUTOS'!AG$3:AG$500)))</f>
        <v/>
      </c>
      <c r="DH39" s="122">
        <f>IF(OR(DH$4="",$B39=""),0,SUMIF('DADOS BRUTOS'!$A$3:$A$500,$B39,'DADOS BRUTOS'!AH$3:AH$500)+IF($C39="",0,SUMIF('DADOS BRUTOS'!$A$3:$A$500,$C39,'DADOS BRUTOS'!AH$3:AH$500)))</f>
        <v/>
      </c>
      <c r="DI39" s="122">
        <f>IF(OR(DI$4="",$B39=""),0,SUMIF('DADOS BRUTOS'!$A$3:$A$500,$B39,'DADOS BRUTOS'!AI$3:AI$500)+IF($C39="",0,SUMIF('DADOS BRUTOS'!$A$3:$A$500,$C39,'DADOS BRUTOS'!AI$3:AI$500)))</f>
        <v/>
      </c>
      <c r="DJ39" s="122">
        <f>IF(OR(DJ$4="",$B39=""),0,SUMIF('DADOS BRUTOS'!$A$3:$A$500,$B39,'DADOS BRUTOS'!AJ$3:AJ$500)+IF($C39="",0,SUMIF('DADOS BRUTOS'!$A$3:$A$500,$C39,'DADOS BRUTOS'!AJ$3:AJ$500)))</f>
        <v/>
      </c>
      <c r="DK39" s="122">
        <f>IF(OR(DK$4="",$B39=""),0,SUMIF('DADOS BRUTOS'!$A$3:$A$500,$B39,'DADOS BRUTOS'!AK$3:AK$500)+IF($C39="",0,SUMIF('DADOS BRUTOS'!$A$3:$A$500,$C39,'DADOS BRUTOS'!AK$3:AK$500)))</f>
        <v/>
      </c>
      <c r="DL39" s="122">
        <f>IF(OR(DL$4="",$B39=""),0,SUMIF('DADOS BRUTOS'!$A$3:$A$500,$B39,'DADOS BRUTOS'!AL$3:AL$500)+IF($C39="",0,SUMIF('DADOS BRUTOS'!$A$3:$A$500,$C39,'DADOS BRUTOS'!AL$3:AL$500)))</f>
        <v/>
      </c>
      <c r="DM39" s="122">
        <f>IF(OR(DM$4="",$B39=""),0,SUMIF('DADOS BRUTOS'!$A$3:$A$500,$B39,'DADOS BRUTOS'!AM$3:AM$500)+IF($C39="",0,SUMIF('DADOS BRUTOS'!$A$3:$A$500,$C39,'DADOS BRUTOS'!AM$3:AM$500)))</f>
        <v/>
      </c>
      <c r="DN39" s="122">
        <f>IF(OR(DN$4="",$B39=""),0,SUMIF('DADOS BRUTOS'!$A$3:$A$500,$B39,'DADOS BRUTOS'!AN$3:AN$500)+IF($C39="",0,SUMIF('DADOS BRUTOS'!$A$3:$A$500,$C39,'DADOS BRUTOS'!AN$3:AN$500)))</f>
        <v/>
      </c>
      <c r="DO39" s="122">
        <f>IF(OR(DO$4="",$B39=""),0,SUMIF('DADOS BRUTOS'!$A$3:$A$500,$B39,'DADOS BRUTOS'!AO$3:AO$500)+IF($C39="",0,SUMIF('DADOS BRUTOS'!$A$3:$A$500,$C39,'DADOS BRUTOS'!AO$3:AO$500)))</f>
        <v/>
      </c>
      <c r="DP39" s="122">
        <f>IF(OR(DP$4="",$B39=""),0,SUMIF('DADOS BRUTOS'!$A$3:$A$500,$B39,'DADOS BRUTOS'!AP$3:AP$500)+IF($C39="",0,SUMIF('DADOS BRUTOS'!$A$3:$A$500,$C39,'DADOS BRUTOS'!AP$3:AP$500)))</f>
        <v/>
      </c>
      <c r="DQ39" s="122">
        <f>IF(OR(DQ$4="",$B39=""),0,SUMIF('DADOS BRUTOS'!$A$3:$A$500,$B39,'DADOS BRUTOS'!AQ$3:AQ$500)+IF($C39="",0,SUMIF('DADOS BRUTOS'!$A$3:$A$500,$C39,'DADOS BRUTOS'!AQ$3:AQ$500)))</f>
        <v/>
      </c>
      <c r="DR39" s="122">
        <f>IF(OR(DR$4="",$B39=""),0,SUMIF('DADOS BRUTOS'!$A$3:$A$500,$B39,'DADOS BRUTOS'!AR$3:AR$500)+IF($C39="",0,SUMIF('DADOS BRUTOS'!$A$3:$A$500,$C39,'DADOS BRUTOS'!AR$3:AR$500)))</f>
        <v/>
      </c>
      <c r="DS39" s="122">
        <f>IF(OR(DS$4="",$B39=""),0,SUMIF('DADOS BRUTOS'!$A$3:$A$500,$B39,'DADOS BRUTOS'!AS$3:AS$500)+IF($C39="",0,SUMIF('DADOS BRUTOS'!$A$3:$A$500,$C39,'DADOS BRUTOS'!AS$3:AS$500)))</f>
        <v/>
      </c>
      <c r="DT39" s="122">
        <f>IF(OR(DT$4="",$B39=""),0,SUMIF('DADOS BRUTOS'!$A$3:$A$500,$B39,'DADOS BRUTOS'!AT$3:AT$500)+IF($C39="",0,SUMIF('DADOS BRUTOS'!$A$3:$A$500,$C39,'DADOS BRUTOS'!AT$3:AT$500)))</f>
        <v/>
      </c>
      <c r="DU39" s="122">
        <f>IF(OR(DU$4="",$B39=""),0,SUMIF('DADOS BRUTOS'!$A$3:$A$500,$B39,'DADOS BRUTOS'!AU$3:AU$500)+IF($C39="",0,SUMIF('DADOS BRUTOS'!$A$3:$A$500,$C39,'DADOS BRUTOS'!AU$3:AU$500)))</f>
        <v/>
      </c>
      <c r="DV39" s="122">
        <f>IF(OR(DV$4="",$B39=""),0,SUMIF('DADOS BRUTOS'!$A$3:$A$500,$B39,'DADOS BRUTOS'!AV$3:AV$500)+IF($C39="",0,SUMIF('DADOS BRUTOS'!$A$3:$A$500,$C39,'DADOS BRUTOS'!AV$3:AV$500)))</f>
        <v/>
      </c>
      <c r="DW39" s="122">
        <f>IF(OR(DW$4="",$B39=""),0,SUMIF('DADOS BRUTOS'!$A$3:$A$500,$B39,'DADOS BRUTOS'!AW$3:AW$500)+IF($C39="",0,SUMIF('DADOS BRUTOS'!$A$3:$A$500,$C39,'DADOS BRUTOS'!AW$3:AW$500)))</f>
        <v/>
      </c>
      <c r="DX39" s="122">
        <f>IF(OR(DX$4="",$B39=""),0,SUMIF('DADOS BRUTOS'!$A$3:$A$500,$B39,'DADOS BRUTOS'!AX$3:AX$500)+IF($C39="",0,SUMIF('DADOS BRUTOS'!$A$3:$A$500,$C39,'DADOS BRUTOS'!AX$3:AX$500)))</f>
        <v/>
      </c>
      <c r="DY39" s="122">
        <f>IF(OR(DY$4="",$B39=""),0,SUMIF('DADOS BRUTOS'!$A$3:$A$500,$B39,'DADOS BRUTOS'!AY$3:AY$500)+IF($C39="",0,SUMIF('DADOS BRUTOS'!$A$3:$A$500,$C39,'DADOS BRUTOS'!AY$3:AY$500)))</f>
        <v/>
      </c>
      <c r="DZ39" s="122">
        <f>IF(OR(DZ$4="",$B39=""),0,SUMIF('DADOS BRUTOS'!$A$3:$A$500,$B39,'DADOS BRUTOS'!AZ$3:AZ$500)+IF($C39="",0,SUMIF('DADOS BRUTOS'!$A$3:$A$500,$C39,'DADOS BRUTOS'!AZ$3:AZ$500)))</f>
        <v/>
      </c>
      <c r="EA39" s="122">
        <f>IF(OR(EA$4="",$B39=""),0,SUMIF('DADOS BRUTOS'!$A$3:$A$500,$B39,'DADOS BRUTOS'!BA$3:BA$500)+IF($C39="",0,SUMIF('DADOS BRUTOS'!$A$3:$A$500,$C39,'DADOS BRUTOS'!BA$3:BA$500)))</f>
        <v/>
      </c>
      <c r="EB39" s="122">
        <f>IF(OR(EB$4="",$B39=""),0,SUMIF('DADOS BRUTOS'!$A$3:$A$500,$B39,'DADOS BRUTOS'!BB$3:BB$500)+IF($C39="",0,SUMIF('DADOS BRUTOS'!$A$3:$A$500,$C39,'DADOS BRUTOS'!BB$3:BB$500)))</f>
        <v/>
      </c>
      <c r="EC39" s="122">
        <f>IF(OR(EC$4="",$B39=""),0,SUMIF('DADOS BRUTOS'!$A$3:$A$500,$B39,'DADOS BRUTOS'!BC$3:BC$500)+IF($C39="",0,SUMIF('DADOS BRUTOS'!$A$3:$A$500,$C39,'DADOS BRUTOS'!BC$3:BC$500)))</f>
        <v/>
      </c>
      <c r="ED39" s="122">
        <f>IF(OR(ED$4="",$B39=""),0,SUMIF('DADOS BRUTOS'!$A$3:$A$500,$B39,'DADOS BRUTOS'!BD$3:BD$500)+IF($C39="",0,SUMIF('DADOS BRUTOS'!$A$3:$A$500,$C39,'DADOS BRUTOS'!BD$3:BD$500)))</f>
        <v/>
      </c>
      <c r="EE39" s="122">
        <f>IF(OR(EE$4="",$B39=""),0,SUMIF('DADOS BRUTOS'!$A$3:$A$500,$B39,'DADOS BRUTOS'!BE$3:BE$500)+IF($C39="",0,SUMIF('DADOS BRUTOS'!$A$3:$A$500,$C39,'DADOS BRUTOS'!BE$3:BE$500)))</f>
        <v/>
      </c>
      <c r="EF39" s="122">
        <f>IF(OR(EF$4="",$B39=""),0,SUMIF('DADOS BRUTOS'!$A$3:$A$500,$B39,'DADOS BRUTOS'!BF$3:BF$500)+IF($C39="",0,SUMIF('DADOS BRUTOS'!$A$3:$A$500,$C39,'DADOS BRUTOS'!BF$3:BF$500)))</f>
        <v/>
      </c>
      <c r="EG39" s="122">
        <f>IF(OR(EG$4="",$B39=""),0,SUMIF('DADOS BRUTOS'!$A$3:$A$500,$B39,'DADOS BRUTOS'!BG$3:BG$500)+IF($C39="",0,SUMIF('DADOS BRUTOS'!$A$3:$A$500,$C39,'DADOS BRUTOS'!BG$3:BG$500)))</f>
        <v/>
      </c>
      <c r="EH39" s="122">
        <f>IF(OR(EH$4="",$B39=""),0,SUMIF('DADOS BRUTOS'!$A$3:$A$500,$B39,'DADOS BRUTOS'!BH$3:BH$500)+IF($C39="",0,SUMIF('DADOS BRUTOS'!$A$3:$A$500,$C39,'DADOS BRUTOS'!BH$3:BH$500)))</f>
        <v/>
      </c>
      <c r="EI39" s="122">
        <f>IF(OR(EI$4="",$B39=""),0,SUMIF('DADOS BRUTOS'!$A$3:$A$500,$B39,'DADOS BRUTOS'!BI$3:BI$500)+IF($C39="",0,SUMIF('DADOS BRUTOS'!$A$3:$A$500,$C39,'DADOS BRUTOS'!BI$3:BI$500)))</f>
        <v/>
      </c>
      <c r="EJ39" s="122">
        <f>IF(OR(EJ$4="",$B39=""),0,SUMIF('DADOS BRUTOS'!$A$3:$A$500,$B39,'DADOS BRUTOS'!BJ$3:BJ$500)+IF($C39="",0,SUMIF('DADOS BRUTOS'!$A$3:$A$500,$C39,'DADOS BRUTOS'!BJ$3:BJ$500)))</f>
        <v/>
      </c>
      <c r="EK39" s="122">
        <f>IF(OR(EK$4="",$B39=""),0,SUMIF('DADOS BRUTOS'!$A$3:$A$500,$B39,'DADOS BRUTOS'!BK$3:BK$500)+IF($C39="",0,SUMIF('DADOS BRUTOS'!$A$3:$A$500,$C39,'DADOS BRUTOS'!BK$3:BK$500)))</f>
        <v/>
      </c>
      <c r="EL39" s="122">
        <f>IF(OR(EL$4="",$B39=""),0,SUMIF('DADOS BRUTOS'!$A$3:$A$500,$B39,'DADOS BRUTOS'!BL$3:BL$500)+IF($C39="",0,SUMIF('DADOS BRUTOS'!$A$3:$A$500,$C39,'DADOS BRUTOS'!BL$3:BL$500)))</f>
        <v/>
      </c>
      <c r="EM39" s="122">
        <f>IF(OR(EM$4="",$B39=""),0,SUMIF('DADOS BRUTOS'!$A$3:$A$500,$B39,'DADOS BRUTOS'!BM$3:BM$500)+IF($C39="",0,SUMIF('DADOS BRUTOS'!$A$3:$A$500,$C39,'DADOS BRUTOS'!BM$3:BM$500)))</f>
        <v/>
      </c>
      <c r="EN39" s="122">
        <f>IF(OR(EN$4="",$B39=""),0,SUMIF('DADOS BRUTOS'!$A$3:$A$500,$B39,'DADOS BRUTOS'!BN$3:BN$500)+IF($C39="",0,SUMIF('DADOS BRUTOS'!$A$3:$A$500,$C39,'DADOS BRUTOS'!BN$3:BN$500)))</f>
        <v/>
      </c>
      <c r="EO39" s="122">
        <f>IF(OR(EO$4="",$B39=""),0,SUMIF('DADOS BRUTOS'!$A$3:$A$500,$B39,'DADOS BRUTOS'!BO$3:BO$500)+IF($C39="",0,SUMIF('DADOS BRUTOS'!$A$3:$A$500,$C39,'DADOS BRUTOS'!BO$3:BO$500)))</f>
        <v/>
      </c>
      <c r="EP39" s="122">
        <f>IF(OR(EP$4="",$B39=""),0,SUMIF('DADOS BRUTOS'!$A$3:$A$500,$B39,'DADOS BRUTOS'!BP$3:BP$500)+IF($C39="",0,SUMIF('DADOS BRUTOS'!$A$3:$A$500,$C39,'DADOS BRUTOS'!BP$3:BP$500)))</f>
        <v/>
      </c>
      <c r="EQ39" s="122">
        <f>IF(OR(EQ$4="",$B39=""),0,SUMIF('DADOS BRUTOS'!$A$3:$A$500,$B39,'DADOS BRUTOS'!BQ$3:BQ$500)+IF($C39="",0,SUMIF('DADOS BRUTOS'!$A$3:$A$500,$C39,'DADOS BRUTOS'!BQ$3:BQ$500)))</f>
        <v/>
      </c>
      <c r="ER39" s="122">
        <f>IF(OR(ER$4="",$B39=""),0,SUMIF('DADOS BRUTOS'!$A$3:$A$500,$B39,'DADOS BRUTOS'!BR$3:BR$500)+IF($C39="",0,SUMIF('DADOS BRUTOS'!$A$3:$A$500,$C39,'DADOS BRUTOS'!BR$3:BR$500)))</f>
        <v/>
      </c>
      <c r="ES39" s="122">
        <f>IF(OR(ES$4="",$B39=""),0,SUMIF('DADOS BRUTOS'!$A$3:$A$500,$B39,'DADOS BRUTOS'!BS$3:BS$500)+IF($C39="",0,SUMIF('DADOS BRUTOS'!$A$3:$A$500,$C39,'DADOS BRUTOS'!BS$3:BS$500)))</f>
        <v/>
      </c>
      <c r="ET39" s="122">
        <f>IF(OR(ET$4="",$B39=""),0,SUMIF('DADOS BRUTOS'!$A$3:$A$500,$B39,'DADOS BRUTOS'!BT$3:BT$500)+IF($C39="",0,SUMIF('DADOS BRUTOS'!$A$3:$A$500,$C39,'DADOS BRUTOS'!BT$3:BT$500)))</f>
        <v/>
      </c>
      <c r="EU39" s="122">
        <f>IF(OR(EU$4="",$B39=""),0,SUMIF('DADOS BRUTOS'!$A$3:$A$500,$B39,'DADOS BRUTOS'!BU$3:BU$500)+IF($C39="",0,SUMIF('DADOS BRUTOS'!$A$3:$A$500,$C39,'DADOS BRUTOS'!BU$3:BU$500)))</f>
        <v/>
      </c>
      <c r="EV39" s="122">
        <f>IF(OR(EV$4="",$B39=""),0,SUMIF('DADOS BRUTOS'!$A$3:$A$500,$B39,'DADOS BRUTOS'!BV$3:BV$500)+IF($C39="",0,SUMIF('DADOS BRUTOS'!$A$3:$A$500,$C39,'DADOS BRUTOS'!BV$3:BV$500)))</f>
        <v/>
      </c>
      <c r="EW39" s="122">
        <f>IF(OR(EW$4="",$B39=""),0,SUMIF('DADOS BRUTOS'!$A$3:$A$500,$B39,'DADOS BRUTOS'!BW$3:BW$500)+IF($C39="",0,SUMIF('DADOS BRUTOS'!$A$3:$A$500,$C39,'DADOS BRUTOS'!BW$3:BW$500)))</f>
        <v/>
      </c>
      <c r="EX39" s="122">
        <f>IF(OR(EX$4="",$B39=""),0,SUMIF('DADOS BRUTOS'!$A$3:$A$500,$B39,'DADOS BRUTOS'!BX$3:BX$500)+IF($C39="",0,SUMIF('DADOS BRUTOS'!$A$3:$A$500,$C39,'DADOS BRUTOS'!BX$3:BX$500)))</f>
        <v/>
      </c>
      <c r="EY39" s="122">
        <f>IF(OR(EY$4="",$B39=""),0,SUMIF('DADOS BRUTOS'!$A$3:$A$500,$B39,'DADOS BRUTOS'!BY$3:BY$500)+IF($C39="",0,SUMIF('DADOS BRUTOS'!$A$3:$A$500,$C39,'DADOS BRUTOS'!BY$3:BY$500)))</f>
        <v/>
      </c>
      <c r="EZ39" s="122">
        <f>IF(OR(EZ$4="",$B39=""),0,SUMIF('DADOS BRUTOS'!$A$3:$A$500,$B39,'DADOS BRUTOS'!BZ$3:BZ$500)+IF($C39="",0,SUMIF('DADOS BRUTOS'!$A$3:$A$500,$C39,'DADOS BRUTOS'!BZ$3:BZ$500)))</f>
        <v/>
      </c>
      <c r="FA39" s="122">
        <f>IF(OR(FA$4="",$B39=""),0,SUMIF('DADOS BRUTOS'!$A$3:$A$500,$B39,'DADOS BRUTOS'!CA$3:CA$500)+IF($C39="",0,SUMIF('DADOS BRUTOS'!$A$3:$A$500,$C39,'DADOS BRUTOS'!CA$3:CA$500)))</f>
        <v/>
      </c>
      <c r="FB39" s="122">
        <f>IF(OR(FB$4="",$B39=""),0,SUMIF('DADOS BRUTOS'!$A$3:$A$500,$B39,'DADOS BRUTOS'!CB$3:CB$500)+IF($C39="",0,SUMIF('DADOS BRUTOS'!$A$3:$A$500,$C39,'DADOS BRUTOS'!CB$3:CB$500)))</f>
        <v/>
      </c>
      <c r="FC39" s="122">
        <f>IF(OR(FC$4="",$B39=""),0,SUMIF('DADOS BRUTOS'!$A$3:$A$500,$B39,'DADOS BRUTOS'!CC$3:CC$500)+IF($C39="",0,SUMIF('DADOS BRUTOS'!$A$3:$A$500,$C39,'DADOS BRUTOS'!CC$3:CC$500)))</f>
        <v/>
      </c>
      <c r="FD39" s="122">
        <f>IF(OR(FD$4="",$B39=""),0,SUMIF('DADOS BRUTOS'!$A$3:$A$500,$B39,'DADOS BRUTOS'!CD$3:CD$500)+IF($C39="",0,SUMIF('DADOS BRUTOS'!$A$3:$A$500,$C39,'DADOS BRUTOS'!CD$3:CD$500)))</f>
        <v/>
      </c>
      <c r="FE39" s="122">
        <f>IF(OR(FE$4="",$B39=""),0,SUMIF('DADOS BRUTOS'!$A$3:$A$500,$B39,'DADOS BRUTOS'!CE$3:CE$500)+IF($C39="",0,SUMIF('DADOS BRUTOS'!$A$3:$A$500,$C39,'DADOS BRUTOS'!CE$3:CE$500)))</f>
        <v/>
      </c>
      <c r="FF39" s="122">
        <f>IF(OR(FF$4="",$B39=""),0,SUMIF('DADOS BRUTOS'!$A$3:$A$500,$B39,'DADOS BRUTOS'!CF$3:CF$500)+IF($C39="",0,SUMIF('DADOS BRUTOS'!$A$3:$A$500,$C39,'DADOS BRUTOS'!CF$3:CF$500)))</f>
        <v/>
      </c>
      <c r="FG39" s="122">
        <f>IF(OR(FG$4="",$B39=""),0,SUMIF('DADOS BRUTOS'!$A$3:$A$500,$B39,'DADOS BRUTOS'!CG$3:CG$500)+IF($C39="",0,SUMIF('DADOS BRUTOS'!$A$3:$A$500,$C39,'DADOS BRUTOS'!CG$3:CG$500)))</f>
        <v/>
      </c>
      <c r="FH39" s="122">
        <f>IF(OR(FH$4="",$B39=""),0,SUMIF('DADOS BRUTOS'!$A$3:$A$500,$B39,'DADOS BRUTOS'!CH$3:CH$500)+IF($C39="",0,SUMIF('DADOS BRUTOS'!$A$3:$A$500,$C39,'DADOS BRUTOS'!CH$3:CH$500)))</f>
        <v/>
      </c>
      <c r="FI39" s="122">
        <f>IF(OR(FI$4="",$B39=""),0,SUMIF('DADOS BRUTOS'!$A$3:$A$500,$B39,'DADOS BRUTOS'!CI$3:CI$500)+IF($C39="",0,SUMIF('DADOS BRUTOS'!$A$3:$A$500,$C39,'DADOS BRUTOS'!CI$3:CI$500)))</f>
        <v/>
      </c>
      <c r="FJ39" s="122">
        <f>IF(OR(FJ$4="",$B39=""),0,SUMIF('DADOS BRUTOS'!$A$3:$A$500,$B39,'DADOS BRUTOS'!CJ$3:CJ$500)+IF($C39="",0,SUMIF('DADOS BRUTOS'!$A$3:$A$500,$C39,'DADOS BRUTOS'!CJ$3:CJ$500)))</f>
        <v/>
      </c>
      <c r="FK39" s="122">
        <f>IF(OR(FK$4="",$B39=""),0,SUMIF('DADOS BRUTOS'!$A$3:$A$500,$B39,'DADOS BRUTOS'!CK$3:CK$500)+IF($C39="",0,SUMIF('DADOS BRUTOS'!$A$3:$A$500,$C39,'DADOS BRUTOS'!CK$3:CK$500)))</f>
        <v/>
      </c>
      <c r="FL39" s="122">
        <f>IF(OR(FL$4="",$B39=""),0,SUMIF('DADOS BRUTOS'!$A$3:$A$500,$B39,'DADOS BRUTOS'!CL$3:CL$500)+IF($C39="",0,SUMIF('DADOS BRUTOS'!$A$3:$A$500,$C39,'DADOS BRUTOS'!CL$3:CL$500)))</f>
        <v/>
      </c>
      <c r="FM39" s="122">
        <f>IF(OR(FM$4="",$B39=""),0,SUMIF('DADOS BRUTOS'!$A$3:$A$500,$B39,'DADOS BRUTOS'!CM$3:CM$500)+IF($C39="",0,SUMIF('DADOS BRUTOS'!$A$3:$A$500,$C39,'DADOS BRUTOS'!CM$3:CM$500)))</f>
        <v/>
      </c>
      <c r="FN39" s="122">
        <f>IF(OR(FN$4="",$B39=""),0,SUMIF('DADOS BRUTOS'!$A$3:$A$500,$B39,'DADOS BRUTOS'!CN$3:CN$500)+IF($C39="",0,SUMIF('DADOS BRUTOS'!$A$3:$A$500,$C39,'DADOS BRUTOS'!CN$3:CN$500)))</f>
        <v/>
      </c>
      <c r="FO39" s="122">
        <f>IF(OR(FO$4="",$B39=""),0,SUMIF('DADOS BRUTOS'!$A$3:$A$500,$B39,'DADOS BRUTOS'!CO$3:CO$500)+IF($C39="",0,SUMIF('DADOS BRUTOS'!$A$3:$A$500,$C39,'DADOS BRUTOS'!CO$3:CO$500)))</f>
        <v/>
      </c>
      <c r="FP39" s="122">
        <f>IF(OR(FP$4="",$B39=""),0,SUMIF('DADOS BRUTOS'!$A$3:$A$500,$B39,'DADOS BRUTOS'!CP$3:CP$500)+IF($C39="",0,SUMIF('DADOS BRUTOS'!$A$3:$A$500,$C39,'DADOS BRUTOS'!CP$3:CP$500)))</f>
        <v/>
      </c>
      <c r="FQ39" s="122">
        <f>IF(OR(FQ$4="",$B39=""),0,SUMIF('DADOS BRUTOS'!$A$3:$A$500,$B39,'DADOS BRUTOS'!CQ$3:CQ$500)+IF($C39="",0,SUMIF('DADOS BRUTOS'!$A$3:$A$500,$C39,'DADOS BRUTOS'!CQ$3:CQ$500)))</f>
        <v/>
      </c>
      <c r="FR39" s="122">
        <f>IF(OR(FR$4="",$B39=""),0,SUMIF('DADOS BRUTOS'!$A$3:$A$500,$B39,'DADOS BRUTOS'!CR$3:CR$500)+IF($C39="",0,SUMIF('DADOS BRUTOS'!$A$3:$A$500,$C39,'DADOS BRUTOS'!CR$3:CR$500)))</f>
        <v/>
      </c>
      <c r="FS39" s="122">
        <f>IF(OR(FS$4="",$B39=""),0,SUMIF('DADOS BRUTOS'!$A$3:$A$500,$B39,'DADOS BRUTOS'!CS$3:CS$500)+IF($C39="",0,SUMIF('DADOS BRUTOS'!$A$3:$A$500,$C39,'DADOS BRUTOS'!CS$3:CS$500)))</f>
        <v/>
      </c>
      <c r="FT39" s="122">
        <f>IF(OR(FT$4="",$B39=""),0,SUMIF('DADOS BRUTOS'!$A$3:$A$500,$B39,'DADOS BRUTOS'!CT$3:CT$500)+IF($C39="",0,SUMIF('DADOS BRUTOS'!$A$3:$A$500,$C39,'DADOS BRUTOS'!CT$3:CT$500)))</f>
        <v/>
      </c>
      <c r="FU39" s="122">
        <f>IF(OR(FU$4="",$B39=""),0,SUMIF('DADOS BRUTOS'!$A$3:$A$500,$B39,'DADOS BRUTOS'!CU$3:CU$500)+IF($C39="",0,SUMIF('DADOS BRUTOS'!$A$3:$A$500,$C39,'DADOS BRUTOS'!CU$3:CU$500)))</f>
        <v/>
      </c>
      <c r="FV39" s="122">
        <f>IF(OR(FV$4="",$B39=""),0,SUMIF('DADOS BRUTOS'!$A$3:$A$500,$B39,'DADOS BRUTOS'!CV$3:CV$500)+IF($C39="",0,SUMIF('DADOS BRUTOS'!$A$3:$A$500,$C39,'DADOS BRUTOS'!CV$3:CV$500)))</f>
        <v/>
      </c>
      <c r="FW39" s="122">
        <f>IF(OR(FW$4="",$B39=""),0,SUMIF('DADOS BRUTOS'!$A$3:$A$500,$B39,'DADOS BRUTOS'!CW$3:CW$500)+IF($C39="",0,SUMIF('DADOS BRUTOS'!$A$3:$A$500,$C39,'DADOS BRUTOS'!CW$3:CW$500)))</f>
        <v/>
      </c>
      <c r="FX39" s="122">
        <f>IF(OR(FX$4="",$B39=""),0,SUMIF('DADOS BRUTOS'!$A$3:$A$500,$B39,'DADOS BRUTOS'!CX$3:CX$500)+IF($C39="",0,SUMIF('DADOS BRUTOS'!$A$3:$A$500,$C39,'DADOS BRUTOS'!CX$3:CX$500)))</f>
        <v/>
      </c>
      <c r="FY39" s="122">
        <f>IF(OR(FY$4="",$B39=""),0,SUMIF('DADOS BRUTOS'!$A$3:$A$500,$B39,'DADOS BRUTOS'!CY$3:CY$500)+IF($C39="",0,SUMIF('DADOS BRUTOS'!$A$3:$A$500,$C39,'DADOS BRUTOS'!CY$3:CY$500)))</f>
        <v/>
      </c>
      <c r="FZ39" s="122">
        <f>IF(OR(FZ$4="",$B39=""),0,SUMIF('DADOS BRUTOS'!$A$3:$A$500,$B39,'DADOS BRUTOS'!CZ$3:CZ$500)+IF($C39="",0,SUMIF('DADOS BRUTOS'!$A$3:$A$500,$C39,'DADOS BRUTOS'!CZ$3:CZ$500)))</f>
        <v/>
      </c>
      <c r="GA39" s="122">
        <f>IF(OR(GA$4="",$B39=""),0,SUMIF('DADOS BRUTOS'!$A$3:$A$500,$B39,'DADOS BRUTOS'!DA$3:DA$500)+IF($C39="",0,SUMIF('DADOS BRUTOS'!$A$3:$A$500,$C39,'DADOS BRUTOS'!DA$3:DA$500)))</f>
        <v/>
      </c>
      <c r="GB39" s="122">
        <f>IF(OR(GB$4="",$B39=""),0,SUMIF('DADOS BRUTOS'!$A$3:$A$500,$B39,'DADOS BRUTOS'!DB$3:DB$500)+IF($C39="",0,SUMIF('DADOS BRUTOS'!$A$3:$A$500,$C39,'DADOS BRUTOS'!DB$3:DB$500)))</f>
        <v/>
      </c>
      <c r="GC39" s="122">
        <f>IF(OR(GC$4="",$B39=""),0,SUMIF('DADOS BRUTOS'!$A$3:$A$500,$B39,'DADOS BRUTOS'!DC$3:DC$500)+IF($C39="",0,SUMIF('DADOS BRUTOS'!$A$3:$A$500,$C39,'DADOS BRUTOS'!DC$3:DC$500)))</f>
        <v/>
      </c>
      <c r="GD39" s="122">
        <f>IF(OR(GD$4="",$B39=""),0,SUMIF('DADOS BRUTOS'!$A$3:$A$500,$B39,'DADOS BRUTOS'!DD$3:DD$500)+IF($C39="",0,SUMIF('DADOS BRUTOS'!$A$3:$A$500,$C39,'DADOS BRUTOS'!DD$3:DD$500)))</f>
        <v/>
      </c>
      <c r="GE39" s="122">
        <f>IF(OR(GE$4="",$B39=""),0,SUMIF('DADOS BRUTOS'!$A$3:$A$500,$B39,'DADOS BRUTOS'!DE$3:DE$500)+IF($C39="",0,SUMIF('DADOS BRUTOS'!$A$3:$A$500,$C39,'DADOS BRUTOS'!DE$3:DE$500)))</f>
        <v/>
      </c>
      <c r="GF39" s="122">
        <f>IF(OR(GF$4="",$B39=""),0,SUMIF('DADOS BRUTOS'!$A$3:$A$500,$B39,'DADOS BRUTOS'!DF$3:DF$500)+IF($C39="",0,SUMIF('DADOS BRUTOS'!$A$3:$A$500,$C39,'DADOS BRUTOS'!DF$3:DF$500)))</f>
        <v/>
      </c>
      <c r="GG39" s="122">
        <f>IF(OR(GG$4="",$B39=""),0,SUMIF('DADOS BRUTOS'!$A$3:$A$500,$B39,'DADOS BRUTOS'!DG$3:DG$500)+IF($C39="",0,SUMIF('DADOS BRUTOS'!$A$3:$A$500,$C39,'DADOS BRUTOS'!DG$3:DG$500)))</f>
        <v/>
      </c>
      <c r="GH39" s="122">
        <f>IF(OR(GH$4="",$B39=""),0,SUMIF('DADOS BRUTOS'!$A$3:$A$500,$B39,'DADOS BRUTOS'!DH$3:DH$500)+IF($C39="",0,SUMIF('DADOS BRUTOS'!$A$3:$A$500,$C39,'DADOS BRUTOS'!DH$3:DH$500)))</f>
        <v/>
      </c>
      <c r="GI39" s="122">
        <f>IF(OR(GI$4="",$B39=""),0,SUMIF('DADOS BRUTOS'!$A$3:$A$500,$B39,'DADOS BRUTOS'!DI$3:DI$500)+IF($C39="",0,SUMIF('DADOS BRUTOS'!$A$3:$A$500,$C39,'DADOS BRUTOS'!DI$3:DI$500)))</f>
        <v/>
      </c>
      <c r="GJ39" s="122">
        <f>IF(OR(GJ$4="",$B39=""),0,SUMIF('DADOS BRUTOS'!$A$3:$A$500,$B39,'DADOS BRUTOS'!DJ$3:DJ$500)+IF($C39="",0,SUMIF('DADOS BRUTOS'!$A$3:$A$500,$C39,'DADOS BRUTOS'!DJ$3:DJ$500)))</f>
        <v/>
      </c>
      <c r="GK39" s="122">
        <f>IF(OR(GK$4="",$B39=""),0,SUMIF('DADOS BRUTOS'!$A$3:$A$500,$B39,'DADOS BRUTOS'!DK$3:DK$500)+IF($C39="",0,SUMIF('DADOS BRUTOS'!$A$3:$A$500,$C39,'DADOS BRUTOS'!DK$3:DK$500)))</f>
        <v/>
      </c>
      <c r="GL39" s="122">
        <f>IF(OR(GL$4="",$B39=""),0,SUMIF('DADOS BRUTOS'!$A$3:$A$500,$B39,'DADOS BRUTOS'!DL$3:DL$500)+IF($C39="",0,SUMIF('DADOS BRUTOS'!$A$3:$A$500,$C39,'DADOS BRUTOS'!DL$3:DL$500)))</f>
        <v/>
      </c>
      <c r="GM39" s="122">
        <f>IF(OR(GM$4="",$B39=""),0,SUMIF('DADOS BRUTOS'!$A$3:$A$500,$B39,'DADOS BRUTOS'!DM$3:DM$500)+IF($C39="",0,SUMIF('DADOS BRUTOS'!$A$3:$A$500,$C39,'DADOS BRUTOS'!DM$3:DM$500)))</f>
        <v/>
      </c>
      <c r="GN39" s="122">
        <f>IF(OR(GN$4="",$B39=""),0,SUMIF('DADOS BRUTOS'!$A$3:$A$500,$B39,'DADOS BRUTOS'!DN$3:DN$500)+IF($C39="",0,SUMIF('DADOS BRUTOS'!$A$3:$A$500,$C39,'DADOS BRUTOS'!DN$3:DN$500)))</f>
        <v/>
      </c>
      <c r="GO39" s="122">
        <f>IF(OR(GO$4="",$B39=""),0,SUMIF('DADOS BRUTOS'!$A$3:$A$500,$B39,'DADOS BRUTOS'!DO$3:DO$500)+IF($C39="",0,SUMIF('DADOS BRUTOS'!$A$3:$A$500,$C39,'DADOS BRUTOS'!DO$3:DO$500)))</f>
        <v/>
      </c>
      <c r="GP39" s="122">
        <f>IF(OR(GP$4="",$B39=""),0,SUMIF('DADOS BRUTOS'!$A$3:$A$500,$B39,'DADOS BRUTOS'!DP$3:DP$500)+IF($C39="",0,SUMIF('DADOS BRUTOS'!$A$3:$A$500,$C39,'DADOS BRUTOS'!DP$3:DP$500)))</f>
        <v/>
      </c>
      <c r="GQ39" s="122">
        <f>IF(OR(GQ$4="",$B39=""),0,SUMIF('DADOS BRUTOS'!$A$3:$A$500,$B39,'DADOS BRUTOS'!DQ$3:DQ$500)+IF($C39="",0,SUMIF('DADOS BRUTOS'!$A$3:$A$500,$C39,'DADOS BRUTOS'!DQ$3:DQ$500)))</f>
        <v/>
      </c>
      <c r="GR39" s="122">
        <f>IF(OR(GR$4="",$B39=""),0,SUMIF('DADOS BRUTOS'!$A$3:$A$500,$B39,'DADOS BRUTOS'!DR$3:DR$500)+IF($C39="",0,SUMIF('DADOS BRUTOS'!$A$3:$A$500,$C39,'DADOS BRUTOS'!DR$3:DR$500)))</f>
        <v/>
      </c>
      <c r="GS39" s="122">
        <f>IF(OR(GS$4="",$B39=""),0,SUMIF('DADOS BRUTOS'!$A$3:$A$500,$B39,'DADOS BRUTOS'!DS$3:DS$500)+IF($C39="",0,SUMIF('DADOS BRUTOS'!$A$3:$A$500,$C39,'DADOS BRUTOS'!DS$3:DS$500)))</f>
        <v/>
      </c>
      <c r="GT39" s="122">
        <f>IF(OR(GT$4="",$B39=""),0,SUMIF('DADOS BRUTOS'!$A$3:$A$500,$B39,'DADOS BRUTOS'!DT$3:DT$500)+IF($C39="",0,SUMIF('DADOS BRUTOS'!$A$3:$A$500,$C39,'DADOS BRUTOS'!DT$3:DT$500)))</f>
        <v/>
      </c>
      <c r="GU39" s="122">
        <f>IF(OR(GU$4="",$B39=""),0,SUMIF('DADOS BRUTOS'!$A$3:$A$500,$B39,'DADOS BRUTOS'!DU$3:DU$500)+IF($C39="",0,SUMIF('DADOS BRUTOS'!$A$3:$A$500,$C39,'DADOS BRUTOS'!DU$3:DU$500)))</f>
        <v/>
      </c>
      <c r="GV39" s="122">
        <f>IF(OR(GV$4="",$B39=""),0,SUMIF('DADOS BRUTOS'!$A$3:$A$500,$B39,'DADOS BRUTOS'!DV$3:DV$500)+IF($C39="",0,SUMIF('DADOS BRUTOS'!$A$3:$A$500,$C39,'DADOS BRUTOS'!DV$3:DV$500)))</f>
        <v/>
      </c>
      <c r="GW39" s="122">
        <f>IF(OR(GW$4="",$B39=""),0,SUMIF('DADOS BRUTOS'!$A$3:$A$500,$B39,'DADOS BRUTOS'!DW$3:DW$500)+IF($C39="",0,SUMIF('DADOS BRUTOS'!$A$3:$A$500,$C39,'DADOS BRUTOS'!DW$3:DW$500)))</f>
        <v/>
      </c>
      <c r="GX39" s="122">
        <f>IF(OR(GX$4="",$B39=""),0,SUMIF('DADOS BRUTOS'!$A$3:$A$500,$B39,'DADOS BRUTOS'!DX$3:DX$500)+IF($C39="",0,SUMIF('DADOS BRUTOS'!$A$3:$A$500,$C39,'DADOS BRUTOS'!DX$3:DX$500)))</f>
        <v/>
      </c>
      <c r="GY39" s="122">
        <f>IF(OR(GY$4="",$B39=""),0,SUMIF('DADOS BRUTOS'!$A$3:$A$500,$B39,'DADOS BRUTOS'!DY$3:DY$500)+IF($C39="",0,SUMIF('DADOS BRUTOS'!$A$3:$A$500,$C39,'DADOS BRUTOS'!DY$3:DY$500)))</f>
        <v/>
      </c>
      <c r="GZ39" s="122">
        <f>IF(OR(GZ$4="",$B39=""),0,SUMIF('DADOS BRUTOS'!$A$3:$A$500,$B39,'DADOS BRUTOS'!DZ$3:DZ$500)+IF($C39="",0,SUMIF('DADOS BRUTOS'!$A$3:$A$500,$C39,'DADOS BRUTOS'!DZ$3:DZ$500)))</f>
        <v/>
      </c>
      <c r="HA39" s="122">
        <f>IF(OR(HA$4="",$B39=""),0,SUMIF('DADOS BRUTOS'!$A$3:$A$500,$B39,'DADOS BRUTOS'!EA$3:EA$500)+IF($C39="",0,SUMIF('DADOS BRUTOS'!$A$3:$A$500,$C39,'DADOS BRUTOS'!EA$3:EA$500)))</f>
        <v/>
      </c>
      <c r="HB39" s="122">
        <f>IF(OR(HB$4="",$B39=""),0,SUMIF('DADOS BRUTOS'!$A$3:$A$500,$B39,'DADOS BRUTOS'!EB$3:EB$500)+IF($C39="",0,SUMIF('DADOS BRUTOS'!$A$3:$A$500,$C39,'DADOS BRUTOS'!EB$3:EB$500)))</f>
        <v/>
      </c>
      <c r="HC39" s="122">
        <f>IF(OR(HC$4="",$B39=""),0,SUMIF('DADOS BRUTOS'!$A$3:$A$500,$B39,'DADOS BRUTOS'!EC$3:EC$500)+IF($C39="",0,SUMIF('DADOS BRUTOS'!$A$3:$A$500,$C39,'DADOS BRUTOS'!EC$3:EC$500)))</f>
        <v/>
      </c>
      <c r="HD39" s="122">
        <f>IF(OR(HD$4="",$B39=""),0,SUMIF('DADOS BRUTOS'!$A$3:$A$500,$B39,'DADOS BRUTOS'!ED$3:ED$500)+IF($C39="",0,SUMIF('DADOS BRUTOS'!$A$3:$A$500,$C39,'DADOS BRUTOS'!ED$3:ED$500)))</f>
        <v/>
      </c>
      <c r="HE39" s="122">
        <f>IF(OR(HE$4="",$B39=""),0,SUMIF('DADOS BRUTOS'!$A$3:$A$500,$B39,'DADOS BRUTOS'!EE$3:EE$500)+IF($C39="",0,SUMIF('DADOS BRUTOS'!$A$3:$A$500,$C39,'DADOS BRUTOS'!EE$3:EE$500)))</f>
        <v/>
      </c>
      <c r="HF39" s="122">
        <f>IF(OR(HF$4="",$B39=""),0,SUMIF('DADOS BRUTOS'!$A$3:$A$500,$B39,'DADOS BRUTOS'!EF$3:EF$500)+IF($C39="",0,SUMIF('DADOS BRUTOS'!$A$3:$A$500,$C39,'DADOS BRUTOS'!EF$3:EF$500)))</f>
        <v/>
      </c>
      <c r="HG39" s="122">
        <f>IF(OR(HG$4="",$B39=""),0,SUMIF('DADOS BRUTOS'!$A$3:$A$500,$B39,'DADOS BRUTOS'!EG$3:EG$500)+IF($C39="",0,SUMIF('DADOS BRUTOS'!$A$3:$A$500,$C39,'DADOS BRUTOS'!EG$3:EG$500)))</f>
        <v/>
      </c>
      <c r="HH39" s="122">
        <f>IF(OR(HH$4="",$B39=""),0,SUMIF('DADOS BRUTOS'!$A$3:$A$500,$B39,'DADOS BRUTOS'!EH$3:EH$500)+IF($C39="",0,SUMIF('DADOS BRUTOS'!$A$3:$A$500,$C39,'DADOS BRUTOS'!EH$3:EH$500)))</f>
        <v/>
      </c>
      <c r="HI39" s="122">
        <f>IF(OR(HI$4="",$B39=""),0,SUMIF('DADOS BRUTOS'!$A$3:$A$500,$B39,'DADOS BRUTOS'!EI$3:EI$500)+IF($C39="",0,SUMIF('DADOS BRUTOS'!$A$3:$A$500,$C39,'DADOS BRUTOS'!EI$3:EI$500)))</f>
        <v/>
      </c>
      <c r="HJ39" s="122">
        <f>IF(OR(HJ$4="",$B39=""),0,SUMIF('DADOS BRUTOS'!$A$3:$A$500,$B39,'DADOS BRUTOS'!EJ$3:EJ$500)+IF($C39="",0,SUMIF('DADOS BRUTOS'!$A$3:$A$500,$C39,'DADOS BRUTOS'!EJ$3:EJ$500)))</f>
        <v/>
      </c>
      <c r="HK39" s="122">
        <f>IF(OR(HK$4="",$B39=""),0,SUMIF('DADOS BRUTOS'!$A$3:$A$500,$B39,'DADOS BRUTOS'!EK$3:EK$500)+IF($C39="",0,SUMIF('DADOS BRUTOS'!$A$3:$A$500,$C39,'DADOS BRUTOS'!EK$3:EK$500)))</f>
        <v/>
      </c>
      <c r="HL39" s="122">
        <f>IF(OR(HL$4="",$B39=""),0,SUMIF('DADOS BRUTOS'!$A$3:$A$500,$B39,'DADOS BRUTOS'!EL$3:EL$500)+IF($C39="",0,SUMIF('DADOS BRUTOS'!$A$3:$A$500,$C39,'DADOS BRUTOS'!EL$3:EL$500)))</f>
        <v/>
      </c>
      <c r="HM39" s="122">
        <f>IF(OR(HM$4="",$B39=""),0,SUMIF('DADOS BRUTOS'!$A$3:$A$500,$B39,'DADOS BRUTOS'!EM$3:EM$500)+IF($C39="",0,SUMIF('DADOS BRUTOS'!$A$3:$A$500,$C39,'DADOS BRUTOS'!EM$3:EM$500)))</f>
        <v/>
      </c>
      <c r="HN39" s="122">
        <f>IF(OR(HN$4="",$B39=""),0,SUMIF('DADOS BRUTOS'!$A$3:$A$500,$B39,'DADOS BRUTOS'!EN$3:EN$500)+IF($C39="",0,SUMIF('DADOS BRUTOS'!$A$3:$A$500,$C39,'DADOS BRUTOS'!EN$3:EN$500)))</f>
        <v/>
      </c>
      <c r="HO39" s="122">
        <f>IF(OR(HO$4="",$B39=""),0,SUMIF('DADOS BRUTOS'!$A$3:$A$500,$B39,'DADOS BRUTOS'!EO$3:EO$500)+IF($C39="",0,SUMIF('DADOS BRUTOS'!$A$3:$A$500,$C39,'DADOS BRUTOS'!EO$3:EO$500)))</f>
        <v/>
      </c>
      <c r="HP39" s="122">
        <f>IF(OR(HP$4="",$B39=""),0,SUMIF('DADOS BRUTOS'!$A$3:$A$500,$B39,'DADOS BRUTOS'!EP$3:EP$500)+IF($C39="",0,SUMIF('DADOS BRUTOS'!$A$3:$A$500,$C39,'DADOS BRUTOS'!EP$3:EP$500)))</f>
        <v/>
      </c>
      <c r="HQ39" s="122">
        <f>IF(OR(HQ$4="",$B39=""),0,SUMIF('DADOS BRUTOS'!$A$3:$A$500,$B39,'DADOS BRUTOS'!EQ$3:EQ$500)+IF($C39="",0,SUMIF('DADOS BRUTOS'!$A$3:$A$500,$C39,'DADOS BRUTOS'!EQ$3:EQ$500)))</f>
        <v/>
      </c>
      <c r="HR39" s="122">
        <f>IF(OR(HR$4="",$B39=""),0,SUMIF('DADOS BRUTOS'!$A$3:$A$500,$B39,'DADOS BRUTOS'!ER$3:ER$500)+IF($C39="",0,SUMIF('DADOS BRUTOS'!$A$3:$A$500,$C39,'DADOS BRUTOS'!ER$3:ER$500)))</f>
        <v/>
      </c>
      <c r="HS39" s="122">
        <f>IF(OR(HS$4="",$B39=""),0,SUMIF('DADOS BRUTOS'!$A$3:$A$500,$B39,'DADOS BRUTOS'!ES$3:ES$500)+IF($C39="",0,SUMIF('DADOS BRUTOS'!$A$3:$A$500,$C39,'DADOS BRUTOS'!ES$3:ES$500)))</f>
        <v/>
      </c>
      <c r="HT39" s="122">
        <f>IF(OR(HT$4="",$B39=""),0,SUMIF('DADOS BRUTOS'!$A$3:$A$500,$B39,'DADOS BRUTOS'!ET$3:ET$500)+IF($C39="",0,SUMIF('DADOS BRUTOS'!$A$3:$A$500,$C39,'DADOS BRUTOS'!ET$3:ET$500)))</f>
        <v/>
      </c>
      <c r="HU39" s="122">
        <f>IF(OR(HU$4="",$B39=""),0,SUMIF('DADOS BRUTOS'!$A$3:$A$500,$B39,'DADOS BRUTOS'!EU$3:EU$500)+IF($C39="",0,SUMIF('DADOS BRUTOS'!$A$3:$A$500,$C39,'DADOS BRUTOS'!EU$3:EU$500)))</f>
        <v/>
      </c>
      <c r="HV39" s="122">
        <f>IF(OR(HV$4="",$B39=""),0,SUMIF('DADOS BRUTOS'!$A$3:$A$500,$B39,'DADOS BRUTOS'!EV$3:EV$500)+IF($C39="",0,SUMIF('DADOS BRUTOS'!$A$3:$A$500,$C39,'DADOS BRUTOS'!EV$3:EV$500)))</f>
        <v/>
      </c>
      <c r="HW39" s="122">
        <f>IF(OR(HW$4="",$B39=""),0,SUMIF('DADOS BRUTOS'!$A$3:$A$500,$B39,'DADOS BRUTOS'!EW$3:EW$500)+IF($C39="",0,SUMIF('DADOS BRUTOS'!$A$3:$A$500,$C39,'DADOS BRUTOS'!EW$3:EW$500)))</f>
        <v/>
      </c>
      <c r="HX39" s="122">
        <f>IF(OR(HX$4="",$B39=""),0,SUMIF('DADOS BRUTOS'!$A$3:$A$500,$B39,'DADOS BRUTOS'!EX$3:EX$500)+IF($C39="",0,SUMIF('DADOS BRUTOS'!$A$3:$A$500,$C39,'DADOS BRUTOS'!EX$3:EX$500)))</f>
        <v/>
      </c>
      <c r="HY39" s="122">
        <f>IF(OR(HY$4="",$B39=""),0,SUMIF('DADOS BRUTOS'!$A$3:$A$500,$B39,'DADOS BRUTOS'!EY$3:EY$500)+IF($C39="",0,SUMIF('DADOS BRUTOS'!$A$3:$A$500,$C39,'DADOS BRUTOS'!EY$3:EY$500)))</f>
        <v/>
      </c>
      <c r="HZ39" s="122">
        <f>IF(OR(HZ$4="",$B39=""),0,SUMIF('DADOS BRUTOS'!$A$3:$A$500,$B39,'DADOS BRUTOS'!EZ$3:EZ$500)+IF($C39="",0,SUMIF('DADOS BRUTOS'!$A$3:$A$500,$C39,'DADOS BRUTOS'!EZ$3:EZ$500)))</f>
        <v/>
      </c>
      <c r="IA39" s="122">
        <f>IF(OR(IA$4="",$B39=""),0,SUMIF('DADOS BRUTOS'!$A$3:$A$500,$B39,'DADOS BRUTOS'!FA$3:FA$500)+IF($C39="",0,SUMIF('DADOS BRUTOS'!$A$3:$A$500,$C39,'DADOS BRUTOS'!FA$3:FA$500)))</f>
        <v/>
      </c>
      <c r="IB39" s="122">
        <f>IF(OR(IB$4="",$B39=""),0,SUMIF('DADOS BRUTOS'!$A$3:$A$500,$B39,'DADOS BRUTOS'!FB$3:FB$500)+IF($C39="",0,SUMIF('DADOS BRUTOS'!$A$3:$A$500,$C39,'DADOS BRUTOS'!FB$3:FB$500)))</f>
        <v/>
      </c>
      <c r="IC39" s="122">
        <f>IF(OR(IC$4="",$B39=""),0,SUMIF('DADOS BRUTOS'!$A$3:$A$500,$B39,'DADOS BRUTOS'!FC$3:FC$500)+IF($C39="",0,SUMIF('DADOS BRUTOS'!$A$3:$A$500,$C39,'DADOS BRUTOS'!FC$3:FC$500)))</f>
        <v/>
      </c>
      <c r="ID39" s="122">
        <f>IF(OR(ID$4="",$B39=""),0,SUMIF('DADOS BRUTOS'!$A$3:$A$500,$B39,'DADOS BRUTOS'!FD$3:FD$500)+IF($C39="",0,SUMIF('DADOS BRUTOS'!$A$3:$A$500,$C39,'DADOS BRUTOS'!FD$3:FD$500)))</f>
        <v/>
      </c>
      <c r="IE39" s="122">
        <f>IF(OR(IE$4="",$B39=""),0,SUMIF('DADOS BRUTOS'!$A$3:$A$500,$B39,'DADOS BRUTOS'!FE$3:FE$500)+IF($C39="",0,SUMIF('DADOS BRUTOS'!$A$3:$A$500,$C39,'DADOS BRUTOS'!FE$3:FE$500)))</f>
        <v/>
      </c>
      <c r="IF39" s="122">
        <f>IF(OR(IF$4="",$B39=""),0,SUMIF('DADOS BRUTOS'!$A$3:$A$500,$B39,'DADOS BRUTOS'!FF$3:FF$500)+IF($C39="",0,SUMIF('DADOS BRUTOS'!$A$3:$A$500,$C39,'DADOS BRUTOS'!FF$3:FF$500)))</f>
        <v/>
      </c>
      <c r="IG39" s="122">
        <f>IF(OR(IG$4="",$B39=""),0,SUMIF('DADOS BRUTOS'!$A$3:$A$500,$B39,'DADOS BRUTOS'!FG$3:FG$500)+IF($C39="",0,SUMIF('DADOS BRUTOS'!$A$3:$A$500,$C39,'DADOS BRUTOS'!FG$3:FG$500)))</f>
        <v/>
      </c>
      <c r="IH39" s="122">
        <f>IF(OR(IH$4="",$B39=""),0,SUMIF('DADOS BRUTOS'!$A$3:$A$500,$B39,'DADOS BRUTOS'!FH$3:FH$500)+IF($C39="",0,SUMIF('DADOS BRUTOS'!$A$3:$A$500,$C39,'DADOS BRUTOS'!FH$3:FH$500)))</f>
        <v/>
      </c>
      <c r="II39" s="122">
        <f>IF(OR(II$4="",$B39=""),0,SUMIF('DADOS BRUTOS'!$A$3:$A$500,$B39,'DADOS BRUTOS'!FI$3:FI$500)+IF($C39="",0,SUMIF('DADOS BRUTOS'!$A$3:$A$500,$C39,'DADOS BRUTOS'!FI$3:FI$500)))</f>
        <v/>
      </c>
      <c r="IJ39" s="122">
        <f>IF(OR(IJ$4="",$B39=""),0,SUMIF('DADOS BRUTOS'!$A$3:$A$500,$B39,'DADOS BRUTOS'!FJ$3:FJ$500)+IF($C39="",0,SUMIF('DADOS BRUTOS'!$A$3:$A$500,$C39,'DADOS BRUTOS'!FJ$3:FJ$500)))</f>
        <v/>
      </c>
      <c r="IK39" s="122">
        <f>IF(OR(IK$4="",$B39=""),0,SUMIF('DADOS BRUTOS'!$A$3:$A$500,$B39,'DADOS BRUTOS'!FK$3:FK$500)+IF($C39="",0,SUMIF('DADOS BRUTOS'!$A$3:$A$500,$C39,'DADOS BRUTOS'!FK$3:FK$500)))</f>
        <v/>
      </c>
      <c r="IL39" s="122">
        <f>IF(OR(IL$4="",$B39=""),0,SUMIF('DADOS BRUTOS'!$A$3:$A$500,$B39,'DADOS BRUTOS'!FL$3:FL$500)+IF($C39="",0,SUMIF('DADOS BRUTOS'!$A$3:$A$500,$C39,'DADOS BRUTOS'!FL$3:FL$500)))</f>
        <v/>
      </c>
      <c r="IM39" s="122">
        <f>IF(OR(IM$4="",$B39=""),0,SUMIF('DADOS BRUTOS'!$A$3:$A$500,$B39,'DADOS BRUTOS'!FM$3:FM$500)+IF($C39="",0,SUMIF('DADOS BRUTOS'!$A$3:$A$500,$C39,'DADOS BRUTOS'!FM$3:FM$500)))</f>
        <v/>
      </c>
      <c r="IN39" s="122">
        <f>IF(OR(IN$4="",$B39=""),0,SUMIF('DADOS BRUTOS'!$A$3:$A$500,$B39,'DADOS BRUTOS'!FN$3:FN$500)+IF($C39="",0,SUMIF('DADOS BRUTOS'!$A$3:$A$500,$C39,'DADOS BRUTOS'!FN$3:FN$500)))</f>
        <v/>
      </c>
      <c r="IO39" s="122">
        <f>IF(OR(IO$4="",$B39=""),0,SUMIF('DADOS BRUTOS'!$A$3:$A$500,$B39,'DADOS BRUTOS'!FO$3:FO$500)+IF($C39="",0,SUMIF('DADOS BRUTOS'!$A$3:$A$500,$C39,'DADOS BRUTOS'!FO$3:FO$500)))</f>
        <v/>
      </c>
      <c r="IP39" s="122">
        <f>IF(OR(IP$4="",$B39=""),0,SUMIF('DADOS BRUTOS'!$A$3:$A$500,$B39,'DADOS BRUTOS'!FP$3:FP$500)+IF($C39="",0,SUMIF('DADOS BRUTOS'!$A$3:$A$500,$C39,'DADOS BRUTOS'!FP$3:FP$500)))</f>
        <v/>
      </c>
      <c r="IQ39" s="122">
        <f>IF(OR(IQ$4="",$B39=""),0,SUMIF('DADOS BRUTOS'!$A$3:$A$500,$B39,'DADOS BRUTOS'!FQ$3:FQ$500)+IF($C39="",0,SUMIF('DADOS BRUTOS'!$A$3:$A$500,$C39,'DADOS BRUTOS'!FQ$3:FQ$500)))</f>
        <v/>
      </c>
      <c r="IR39" s="122">
        <f>IF(OR(IR$4="",$B39=""),0,SUMIF('DADOS BRUTOS'!$A$3:$A$500,$B39,'DADOS BRUTOS'!FR$3:FR$500)+IF($C39="",0,SUMIF('DADOS BRUTOS'!$A$3:$A$500,$C39,'DADOS BRUTOS'!FR$3:FR$500)))</f>
        <v/>
      </c>
      <c r="IS39" s="122">
        <f>IF(OR(IS$4="",$B39=""),0,SUMIF('DADOS BRUTOS'!$A$3:$A$500,$B39,'DADOS BRUTOS'!FS$3:FS$500)+IF($C39="",0,SUMIF('DADOS BRUTOS'!$A$3:$A$500,$C39,'DADOS BRUTOS'!FS$3:FS$500)))</f>
        <v/>
      </c>
      <c r="IT39" s="122">
        <f>IF(OR(IT$4="",$B39=""),0,SUMIF('DADOS BRUTOS'!$A$3:$A$500,$B39,'DADOS BRUTOS'!FT$3:FT$500)+IF($C39="",0,SUMIF('DADOS BRUTOS'!$A$3:$A$500,$C39,'DADOS BRUTOS'!FT$3:FT$500)))</f>
        <v/>
      </c>
      <c r="IU39" s="122">
        <f>IF(OR(IU$4="",$B39=""),0,SUMIF('DADOS BRUTOS'!$A$3:$A$500,$B39,'DADOS BRUTOS'!FU$3:FU$500)+IF($C39="",0,SUMIF('DADOS BRUTOS'!$A$3:$A$500,$C39,'DADOS BRUTOS'!FU$3:FU$500)))</f>
        <v/>
      </c>
      <c r="IV39" s="122">
        <f>IF(OR(IV$4="",$B39=""),0,SUMIF('DADOS BRUTOS'!$A$3:$A$500,$B39,'DADOS BRUTOS'!FV$3:FV$500)+IF($C39="",0,SUMIF('DADOS BRUTOS'!$A$3:$A$500,$C39,'DADOS BRUTOS'!FV$3:FV$500)))</f>
        <v/>
      </c>
      <c r="IW39" s="122">
        <f>IF(OR(IW$4="",$B39=""),0,SUMIF('DADOS BRUTOS'!$A$3:$A$500,$B39,'DADOS BRUTOS'!FW$3:FW$500)+IF($C39="",0,SUMIF('DADOS BRUTOS'!$A$3:$A$500,$C39,'DADOS BRUTOS'!FW$3:FW$500)))</f>
        <v/>
      </c>
      <c r="IX39" s="122">
        <f>IF(OR(IX$4="",$B39=""),0,SUMIF('DADOS BRUTOS'!$A$3:$A$500,$B39,'DADOS BRUTOS'!FX$3:FX$500)+IF($C39="",0,SUMIF('DADOS BRUTOS'!$A$3:$A$500,$C39,'DADOS BRUTOS'!FX$3:FX$500)))</f>
        <v/>
      </c>
      <c r="IY39" s="122">
        <f>IF(OR(IY$4="",$B39=""),0,SUMIF('DADOS BRUTOS'!$A$3:$A$500,$B39,'DADOS BRUTOS'!FY$3:FY$500)+IF($C39="",0,SUMIF('DADOS BRUTOS'!$A$3:$A$500,$C39,'DADOS BRUTOS'!FY$3:FY$500)))</f>
        <v/>
      </c>
      <c r="IZ39" s="122">
        <f>IF(OR(IZ$4="",$B39=""),0,SUMIF('DADOS BRUTOS'!$A$3:$A$500,$B39,'DADOS BRUTOS'!FZ$3:FZ$500)+IF($C39="",0,SUMIF('DADOS BRUTOS'!$A$3:$A$500,$C39,'DADOS BRUTOS'!FZ$3:FZ$500)))</f>
        <v/>
      </c>
      <c r="JA39" s="122">
        <f>IF(OR(JA$4="",$B39=""),0,SUMIF('DADOS BRUTOS'!$A$3:$A$500,$B39,'DADOS BRUTOS'!GA$3:GA$500)+IF($C39="",0,SUMIF('DADOS BRUTOS'!$A$3:$A$500,$C39,'DADOS BRUTOS'!GA$3:GA$500)))</f>
        <v/>
      </c>
      <c r="JB39" s="122">
        <f>IF(OR(JB$4="",$B39=""),0,SUMIF('DADOS BRUTOS'!$A$3:$A$500,$B39,'DADOS BRUTOS'!GB$3:GB$500)+IF($C39="",0,SUMIF('DADOS BRUTOS'!$A$3:$A$500,$C39,'DADOS BRUTOS'!GB$3:GB$500)))</f>
        <v/>
      </c>
      <c r="JC39" s="122">
        <f>IF(OR(JC$4="",$B39=""),0,SUMIF('DADOS BRUTOS'!$A$3:$A$500,$B39,'DADOS BRUTOS'!GC$3:GC$500)+IF($C39="",0,SUMIF('DADOS BRUTOS'!$A$3:$A$500,$C39,'DADOS BRUTOS'!GC$3:GC$500)))</f>
        <v/>
      </c>
      <c r="JD39" s="122">
        <f>IF(OR(JD$4="",$B39=""),0,SUMIF('DADOS BRUTOS'!$A$3:$A$500,$B39,'DADOS BRUTOS'!GD$3:GD$500)+IF($C39="",0,SUMIF('DADOS BRUTOS'!$A$3:$A$500,$C39,'DADOS BRUTOS'!GD$3:GD$500)))</f>
        <v/>
      </c>
      <c r="JE39" s="122">
        <f>IF(OR(JE$4="",$B39=""),0,SUMIF('DADOS BRUTOS'!$A$3:$A$500,$B39,'DADOS BRUTOS'!GE$3:GE$500)+IF($C39="",0,SUMIF('DADOS BRUTOS'!$A$3:$A$500,$C39,'DADOS BRUTOS'!GE$3:GE$500)))</f>
        <v/>
      </c>
      <c r="JF39" s="122">
        <f>IF(OR(JF$4="",$B39=""),0,SUMIF('DADOS BRUTOS'!$A$3:$A$500,$B39,'DADOS BRUTOS'!GF$3:GF$500)+IF($C39="",0,SUMIF('DADOS BRUTOS'!$A$3:$A$500,$C39,'DADOS BRUTOS'!GF$3:GF$500)))</f>
        <v/>
      </c>
      <c r="JG39" s="122">
        <f>IF(OR(JG$4="",$B39=""),0,SUMIF('DADOS BRUTOS'!$A$3:$A$500,$B39,'DADOS BRUTOS'!GG$3:GG$500)+IF($C39="",0,SUMIF('DADOS BRUTOS'!$A$3:$A$500,$C39,'DADOS BRUTOS'!GG$3:GG$500)))</f>
        <v/>
      </c>
      <c r="JH39" s="122">
        <f>IF(OR(JH$4="",$B39=""),0,SUMIF('DADOS BRUTOS'!$A$3:$A$500,$B39,'DADOS BRUTOS'!GH$3:GH$500)+IF($C39="",0,SUMIF('DADOS BRUTOS'!$A$3:$A$500,$C39,'DADOS BRUTOS'!GH$3:GH$500)))</f>
        <v/>
      </c>
      <c r="JI39" s="122">
        <f>IF(OR(JI$4="",$B39=""),0,SUMIF('DADOS BRUTOS'!$A$3:$A$500,$B39,'DADOS BRUTOS'!GI$3:GI$500)+IF($C39="",0,SUMIF('DADOS BRUTOS'!$A$3:$A$500,$C39,'DADOS BRUTOS'!GI$3:GI$500)))</f>
        <v/>
      </c>
      <c r="JJ39" s="122">
        <f>IF(OR(JJ$4="",$B39=""),0,SUMIF('DADOS BRUTOS'!$A$3:$A$500,$B39,'DADOS BRUTOS'!GJ$3:GJ$500)+IF($C39="",0,SUMIF('DADOS BRUTOS'!$A$3:$A$500,$C39,'DADOS BRUTOS'!GJ$3:GJ$500)))</f>
        <v/>
      </c>
      <c r="JK39" s="122">
        <f>IF(OR(JK$4="",$B39=""),0,SUMIF('DADOS BRUTOS'!$A$3:$A$500,$B39,'DADOS BRUTOS'!GK$3:GK$500)+IF($C39="",0,SUMIF('DADOS BRUTOS'!$A$3:$A$500,$C39,'DADOS BRUTOS'!GK$3:GK$500)))</f>
        <v/>
      </c>
      <c r="JL39" s="122">
        <f>IF(OR(JL$4="",$B39=""),0,SUMIF('DADOS BRUTOS'!$A$3:$A$500,$B39,'DADOS BRUTOS'!GL$3:GL$500)+IF($C39="",0,SUMIF('DADOS BRUTOS'!$A$3:$A$500,$C39,'DADOS BRUTOS'!GL$3:GL$500)))</f>
        <v/>
      </c>
      <c r="JM39" s="122">
        <f>IF(OR(JM$4="",$B39=""),0,SUMIF('DADOS BRUTOS'!$A$3:$A$500,$B39,'DADOS BRUTOS'!GM$3:GM$500)+IF($C39="",0,SUMIF('DADOS BRUTOS'!$A$3:$A$500,$C39,'DADOS BRUTOS'!GM$3:GM$500)))</f>
        <v/>
      </c>
      <c r="JN39" s="122">
        <f>IF(OR(JN$4="",$B39=""),0,SUMIF('DADOS BRUTOS'!$A$3:$A$500,$B39,'DADOS BRUTOS'!GN$3:GN$500)+IF($C39="",0,SUMIF('DADOS BRUTOS'!$A$3:$A$500,$C39,'DADOS BRUTOS'!GN$3:GN$500)))</f>
        <v/>
      </c>
      <c r="JO39" s="122">
        <f>IF(OR(JO$4="",$B39=""),0,SUMIF('DADOS BRUTOS'!$A$3:$A$500,$B39,'DADOS BRUTOS'!GO$3:GO$500)+IF($C39="",0,SUMIF('DADOS BRUTOS'!$A$3:$A$500,$C39,'DADOS BRUTOS'!GO$3:GO$500)))</f>
        <v/>
      </c>
      <c r="JP39" s="122">
        <f>IF(OR(JP$4="",$B39=""),0,SUMIF('DADOS BRUTOS'!$A$3:$A$500,$B39,'DADOS BRUTOS'!GP$3:GP$500)+IF($C39="",0,SUMIF('DADOS BRUTOS'!$A$3:$A$500,$C39,'DADOS BRUTOS'!GP$3:GP$500)))</f>
        <v/>
      </c>
      <c r="JQ39" s="122">
        <f>IF(OR(JQ$4="",$B39=""),0,SUMIF('DADOS BRUTOS'!$A$3:$A$500,$B39,'DADOS BRUTOS'!GQ$3:GQ$500)+IF($C39="",0,SUMIF('DADOS BRUTOS'!$A$3:$A$500,$C39,'DADOS BRUTOS'!GQ$3:GQ$500)))</f>
        <v/>
      </c>
      <c r="JR39" s="122">
        <f>IF(OR(JR$4="",$B39=""),0,SUMIF('DADOS BRUTOS'!$A$3:$A$500,$B39,'DADOS BRUTOS'!GR$3:GR$500)+IF($C39="",0,SUMIF('DADOS BRUTOS'!$A$3:$A$500,$C39,'DADOS BRUTOS'!GR$3:GR$500)))</f>
        <v/>
      </c>
      <c r="JS39" s="122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2">
        <f>IF(OR(CB$4="",$B40=""),0,SUMIF('DADOS BRUTOS'!$A$3:$A$500,$B40,'DADOS BRUTOS'!B$3:B$500)+IF($C40="",0,SUMIF('DADOS BRUTOS'!$A$3:$A$500,$C40,'DADOS BRUTOS'!B$3:B$500)))</f>
        <v/>
      </c>
      <c r="CC40" s="122">
        <f>IF(OR(CC$4="",$B40=""),0,SUMIF('DADOS BRUTOS'!$A$3:$A$500,$B40,'DADOS BRUTOS'!C$3:C$500)+IF($C40="",0,SUMIF('DADOS BRUTOS'!$A$3:$A$500,$C40,'DADOS BRUTOS'!C$3:C$500)))</f>
        <v/>
      </c>
      <c r="CD40" s="122">
        <f>IF(OR(CD$4="",$B40=""),0,SUMIF('DADOS BRUTOS'!$A$3:$A$500,$B40,'DADOS BRUTOS'!D$3:D$500)+IF($C40="",0,SUMIF('DADOS BRUTOS'!$A$3:$A$500,$C40,'DADOS BRUTOS'!D$3:D$500)))</f>
        <v/>
      </c>
      <c r="CE40" s="122">
        <f>IF(OR(CE$4="",$B40=""),0,SUMIF('DADOS BRUTOS'!$A$3:$A$500,$B40,'DADOS BRUTOS'!E$3:E$500)+IF($C40="",0,SUMIF('DADOS BRUTOS'!$A$3:$A$500,$C40,'DADOS BRUTOS'!E$3:E$500)))</f>
        <v/>
      </c>
      <c r="CF40" s="122">
        <f>IF(OR(CF$4="",$B40=""),0,SUMIF('DADOS BRUTOS'!$A$3:$A$500,$B40,'DADOS BRUTOS'!F$3:F$500)+IF($C40="",0,SUMIF('DADOS BRUTOS'!$A$3:$A$500,$C40,'DADOS BRUTOS'!F$3:F$500)))</f>
        <v/>
      </c>
      <c r="CG40" s="122">
        <f>IF(OR(CG$4="",$B40=""),0,SUMIF('DADOS BRUTOS'!$A$3:$A$500,$B40,'DADOS BRUTOS'!G$3:G$500)+IF($C40="",0,SUMIF('DADOS BRUTOS'!$A$3:$A$500,$C40,'DADOS BRUTOS'!G$3:G$500)))</f>
        <v/>
      </c>
      <c r="CH40" s="122">
        <f>IF(OR(CH$4="",$B40=""),0,SUMIF('DADOS BRUTOS'!$A$3:$A$500,$B40,'DADOS BRUTOS'!H$3:H$500)+IF($C40="",0,SUMIF('DADOS BRUTOS'!$A$3:$A$500,$C40,'DADOS BRUTOS'!H$3:H$500)))</f>
        <v/>
      </c>
      <c r="CI40" s="122">
        <f>IF(OR(CI$4="",$B40=""),0,SUMIF('DADOS BRUTOS'!$A$3:$A$500,$B40,'DADOS BRUTOS'!I$3:I$500)+IF($C40="",0,SUMIF('DADOS BRUTOS'!$A$3:$A$500,$C40,'DADOS BRUTOS'!I$3:I$500)))</f>
        <v/>
      </c>
      <c r="CJ40" s="122">
        <f>IF(OR(CJ$4="",$B40=""),0,SUMIF('DADOS BRUTOS'!$A$3:$A$500,$B40,'DADOS BRUTOS'!J$3:J$500)+IF($C40="",0,SUMIF('DADOS BRUTOS'!$A$3:$A$500,$C40,'DADOS BRUTOS'!J$3:J$500)))</f>
        <v/>
      </c>
      <c r="CK40" s="122">
        <f>IF(OR(CK$4="",$B40=""),0,SUMIF('DADOS BRUTOS'!$A$3:$A$500,$B40,'DADOS BRUTOS'!K$3:K$500)+IF($C40="",0,SUMIF('DADOS BRUTOS'!$A$3:$A$500,$C40,'DADOS BRUTOS'!K$3:K$500)))</f>
        <v/>
      </c>
      <c r="CL40" s="122">
        <f>IF(OR(CL$4="",$B40=""),0,SUMIF('DADOS BRUTOS'!$A$3:$A$500,$B40,'DADOS BRUTOS'!L$3:L$500)+IF($C40="",0,SUMIF('DADOS BRUTOS'!$A$3:$A$500,$C40,'DADOS BRUTOS'!L$3:L$500)))</f>
        <v/>
      </c>
      <c r="CM40" s="122">
        <f>IF(OR(CM$4="",$B40=""),0,SUMIF('DADOS BRUTOS'!$A$3:$A$500,$B40,'DADOS BRUTOS'!M$3:M$500)+IF($C40="",0,SUMIF('DADOS BRUTOS'!$A$3:$A$500,$C40,'DADOS BRUTOS'!M$3:M$500)))</f>
        <v/>
      </c>
      <c r="CN40" s="122">
        <f>IF(OR(CN$4="",$B40=""),0,SUMIF('DADOS BRUTOS'!$A$3:$A$500,$B40,'DADOS BRUTOS'!N$3:N$500)+IF($C40="",0,SUMIF('DADOS BRUTOS'!$A$3:$A$500,$C40,'DADOS BRUTOS'!N$3:N$500)))</f>
        <v/>
      </c>
      <c r="CO40" s="122">
        <f>IF(OR(CO$4="",$B40=""),0,SUMIF('DADOS BRUTOS'!$A$3:$A$500,$B40,'DADOS BRUTOS'!O$3:O$500)+IF($C40="",0,SUMIF('DADOS BRUTOS'!$A$3:$A$500,$C40,'DADOS BRUTOS'!O$3:O$500)))</f>
        <v/>
      </c>
      <c r="CP40" s="122">
        <f>IF(OR(CP$4="",$B40=""),0,SUMIF('DADOS BRUTOS'!$A$3:$A$500,$B40,'DADOS BRUTOS'!P$3:P$500)+IF($C40="",0,SUMIF('DADOS BRUTOS'!$A$3:$A$500,$C40,'DADOS BRUTOS'!P$3:P$500)))</f>
        <v/>
      </c>
      <c r="CQ40" s="122">
        <f>IF(OR(CQ$4="",$B40=""),0,SUMIF('DADOS BRUTOS'!$A$3:$A$500,$B40,'DADOS BRUTOS'!Q$3:Q$500)+IF($C40="",0,SUMIF('DADOS BRUTOS'!$A$3:$A$500,$C40,'DADOS BRUTOS'!Q$3:Q$500)))</f>
        <v/>
      </c>
      <c r="CR40" s="122">
        <f>IF(OR(CR$4="",$B40=""),0,SUMIF('DADOS BRUTOS'!$A$3:$A$500,$B40,'DADOS BRUTOS'!R$3:R$500)+IF($C40="",0,SUMIF('DADOS BRUTOS'!$A$3:$A$500,$C40,'DADOS BRUTOS'!R$3:R$500)))</f>
        <v/>
      </c>
      <c r="CS40" s="122">
        <f>IF(OR(CS$4="",$B40=""),0,SUMIF('DADOS BRUTOS'!$A$3:$A$500,$B40,'DADOS BRUTOS'!S$3:S$500)+IF($C40="",0,SUMIF('DADOS BRUTOS'!$A$3:$A$500,$C40,'DADOS BRUTOS'!S$3:S$500)))</f>
        <v/>
      </c>
      <c r="CT40" s="122">
        <f>IF(OR(CT$4="",$B40=""),0,SUMIF('DADOS BRUTOS'!$A$3:$A$500,$B40,'DADOS BRUTOS'!T$3:T$500)+IF($C40="",0,SUMIF('DADOS BRUTOS'!$A$3:$A$500,$C40,'DADOS BRUTOS'!T$3:T$500)))</f>
        <v/>
      </c>
      <c r="CU40" s="122">
        <f>IF(OR(CU$4="",$B40=""),0,SUMIF('DADOS BRUTOS'!$A$3:$A$500,$B40,'DADOS BRUTOS'!U$3:U$500)+IF($C40="",0,SUMIF('DADOS BRUTOS'!$A$3:$A$500,$C40,'DADOS BRUTOS'!U$3:U$500)))</f>
        <v/>
      </c>
      <c r="CV40" s="122">
        <f>IF(OR(CV$4="",$B40=""),0,SUMIF('DADOS BRUTOS'!$A$3:$A$500,$B40,'DADOS BRUTOS'!V$3:V$500)+IF($C40="",0,SUMIF('DADOS BRUTOS'!$A$3:$A$500,$C40,'DADOS BRUTOS'!V$3:V$500)))</f>
        <v/>
      </c>
      <c r="CW40" s="122">
        <f>IF(OR(CW$4="",$B40=""),0,SUMIF('DADOS BRUTOS'!$A$3:$A$500,$B40,'DADOS BRUTOS'!W$3:W$500)+IF($C40="",0,SUMIF('DADOS BRUTOS'!$A$3:$A$500,$C40,'DADOS BRUTOS'!W$3:W$500)))</f>
        <v/>
      </c>
      <c r="CX40" s="122">
        <f>IF(OR(CX$4="",$B40=""),0,SUMIF('DADOS BRUTOS'!$A$3:$A$500,$B40,'DADOS BRUTOS'!X$3:X$500)+IF($C40="",0,SUMIF('DADOS BRUTOS'!$A$3:$A$500,$C40,'DADOS BRUTOS'!X$3:X$500)))</f>
        <v/>
      </c>
      <c r="CY40" s="122">
        <f>IF(OR(CY$4="",$B40=""),0,SUMIF('DADOS BRUTOS'!$A$3:$A$500,$B40,'DADOS BRUTOS'!Y$3:Y$500)+IF($C40="",0,SUMIF('DADOS BRUTOS'!$A$3:$A$500,$C40,'DADOS BRUTOS'!Y$3:Y$500)))</f>
        <v/>
      </c>
      <c r="CZ40" s="122">
        <f>IF(OR(CZ$4="",$B40=""),0,SUMIF('DADOS BRUTOS'!$A$3:$A$500,$B40,'DADOS BRUTOS'!Z$3:Z$500)+IF($C40="",0,SUMIF('DADOS BRUTOS'!$A$3:$A$500,$C40,'DADOS BRUTOS'!Z$3:Z$500)))</f>
        <v/>
      </c>
      <c r="DA40" s="122">
        <f>IF(OR(DA$4="",$B40=""),0,SUMIF('DADOS BRUTOS'!$A$3:$A$500,$B40,'DADOS BRUTOS'!AA$3:AA$500)+IF($C40="",0,SUMIF('DADOS BRUTOS'!$A$3:$A$500,$C40,'DADOS BRUTOS'!AA$3:AA$500)))</f>
        <v/>
      </c>
      <c r="DB40" s="122">
        <f>IF(OR(DB$4="",$B40=""),0,SUMIF('DADOS BRUTOS'!$A$3:$A$500,$B40,'DADOS BRUTOS'!AB$3:AB$500)+IF($C40="",0,SUMIF('DADOS BRUTOS'!$A$3:$A$500,$C40,'DADOS BRUTOS'!AB$3:AB$500)))</f>
        <v/>
      </c>
      <c r="DC40" s="122">
        <f>IF(OR(DC$4="",$B40=""),0,SUMIF('DADOS BRUTOS'!$A$3:$A$500,$B40,'DADOS BRUTOS'!AC$3:AC$500)+IF($C40="",0,SUMIF('DADOS BRUTOS'!$A$3:$A$500,$C40,'DADOS BRUTOS'!AC$3:AC$500)))</f>
        <v/>
      </c>
      <c r="DD40" s="122">
        <f>IF(OR(DD$4="",$B40=""),0,SUMIF('DADOS BRUTOS'!$A$3:$A$500,$B40,'DADOS BRUTOS'!AD$3:AD$500)+IF($C40="",0,SUMIF('DADOS BRUTOS'!$A$3:$A$500,$C40,'DADOS BRUTOS'!AD$3:AD$500)))</f>
        <v/>
      </c>
      <c r="DE40" s="122">
        <f>IF(OR(DE$4="",$B40=""),0,SUMIF('DADOS BRUTOS'!$A$3:$A$500,$B40,'DADOS BRUTOS'!AE$3:AE$500)+IF($C40="",0,SUMIF('DADOS BRUTOS'!$A$3:$A$500,$C40,'DADOS BRUTOS'!AE$3:AE$500)))</f>
        <v/>
      </c>
      <c r="DF40" s="122">
        <f>IF(OR(DF$4="",$B40=""),0,SUMIF('DADOS BRUTOS'!$A$3:$A$500,$B40,'DADOS BRUTOS'!AF$3:AF$500)+IF($C40="",0,SUMIF('DADOS BRUTOS'!$A$3:$A$500,$C40,'DADOS BRUTOS'!AF$3:AF$500)))</f>
        <v/>
      </c>
      <c r="DG40" s="122">
        <f>IF(OR(DG$4="",$B40=""),0,SUMIF('DADOS BRUTOS'!$A$3:$A$500,$B40,'DADOS BRUTOS'!AG$3:AG$500)+IF($C40="",0,SUMIF('DADOS BRUTOS'!$A$3:$A$500,$C40,'DADOS BRUTOS'!AG$3:AG$500)))</f>
        <v/>
      </c>
      <c r="DH40" s="122">
        <f>IF(OR(DH$4="",$B40=""),0,SUMIF('DADOS BRUTOS'!$A$3:$A$500,$B40,'DADOS BRUTOS'!AH$3:AH$500)+IF($C40="",0,SUMIF('DADOS BRUTOS'!$A$3:$A$500,$C40,'DADOS BRUTOS'!AH$3:AH$500)))</f>
        <v/>
      </c>
      <c r="DI40" s="122">
        <f>IF(OR(DI$4="",$B40=""),0,SUMIF('DADOS BRUTOS'!$A$3:$A$500,$B40,'DADOS BRUTOS'!AI$3:AI$500)+IF($C40="",0,SUMIF('DADOS BRUTOS'!$A$3:$A$500,$C40,'DADOS BRUTOS'!AI$3:AI$500)))</f>
        <v/>
      </c>
      <c r="DJ40" s="122">
        <f>IF(OR(DJ$4="",$B40=""),0,SUMIF('DADOS BRUTOS'!$A$3:$A$500,$B40,'DADOS BRUTOS'!AJ$3:AJ$500)+IF($C40="",0,SUMIF('DADOS BRUTOS'!$A$3:$A$500,$C40,'DADOS BRUTOS'!AJ$3:AJ$500)))</f>
        <v/>
      </c>
      <c r="DK40" s="122">
        <f>IF(OR(DK$4="",$B40=""),0,SUMIF('DADOS BRUTOS'!$A$3:$A$500,$B40,'DADOS BRUTOS'!AK$3:AK$500)+IF($C40="",0,SUMIF('DADOS BRUTOS'!$A$3:$A$500,$C40,'DADOS BRUTOS'!AK$3:AK$500)))</f>
        <v/>
      </c>
      <c r="DL40" s="122">
        <f>IF(OR(DL$4="",$B40=""),0,SUMIF('DADOS BRUTOS'!$A$3:$A$500,$B40,'DADOS BRUTOS'!AL$3:AL$500)+IF($C40="",0,SUMIF('DADOS BRUTOS'!$A$3:$A$500,$C40,'DADOS BRUTOS'!AL$3:AL$500)))</f>
        <v/>
      </c>
      <c r="DM40" s="122">
        <f>IF(OR(DM$4="",$B40=""),0,SUMIF('DADOS BRUTOS'!$A$3:$A$500,$B40,'DADOS BRUTOS'!AM$3:AM$500)+IF($C40="",0,SUMIF('DADOS BRUTOS'!$A$3:$A$500,$C40,'DADOS BRUTOS'!AM$3:AM$500)))</f>
        <v/>
      </c>
      <c r="DN40" s="122">
        <f>IF(OR(DN$4="",$B40=""),0,SUMIF('DADOS BRUTOS'!$A$3:$A$500,$B40,'DADOS BRUTOS'!AN$3:AN$500)+IF($C40="",0,SUMIF('DADOS BRUTOS'!$A$3:$A$500,$C40,'DADOS BRUTOS'!AN$3:AN$500)))</f>
        <v/>
      </c>
      <c r="DO40" s="122">
        <f>IF(OR(DO$4="",$B40=""),0,SUMIF('DADOS BRUTOS'!$A$3:$A$500,$B40,'DADOS BRUTOS'!AO$3:AO$500)+IF($C40="",0,SUMIF('DADOS BRUTOS'!$A$3:$A$500,$C40,'DADOS BRUTOS'!AO$3:AO$500)))</f>
        <v/>
      </c>
      <c r="DP40" s="122">
        <f>IF(OR(DP$4="",$B40=""),0,SUMIF('DADOS BRUTOS'!$A$3:$A$500,$B40,'DADOS BRUTOS'!AP$3:AP$500)+IF($C40="",0,SUMIF('DADOS BRUTOS'!$A$3:$A$500,$C40,'DADOS BRUTOS'!AP$3:AP$500)))</f>
        <v/>
      </c>
      <c r="DQ40" s="122">
        <f>IF(OR(DQ$4="",$B40=""),0,SUMIF('DADOS BRUTOS'!$A$3:$A$500,$B40,'DADOS BRUTOS'!AQ$3:AQ$500)+IF($C40="",0,SUMIF('DADOS BRUTOS'!$A$3:$A$500,$C40,'DADOS BRUTOS'!AQ$3:AQ$500)))</f>
        <v/>
      </c>
      <c r="DR40" s="122">
        <f>IF(OR(DR$4="",$B40=""),0,SUMIF('DADOS BRUTOS'!$A$3:$A$500,$B40,'DADOS BRUTOS'!AR$3:AR$500)+IF($C40="",0,SUMIF('DADOS BRUTOS'!$A$3:$A$500,$C40,'DADOS BRUTOS'!AR$3:AR$500)))</f>
        <v/>
      </c>
      <c r="DS40" s="122">
        <f>IF(OR(DS$4="",$B40=""),0,SUMIF('DADOS BRUTOS'!$A$3:$A$500,$B40,'DADOS BRUTOS'!AS$3:AS$500)+IF($C40="",0,SUMIF('DADOS BRUTOS'!$A$3:$A$500,$C40,'DADOS BRUTOS'!AS$3:AS$500)))</f>
        <v/>
      </c>
      <c r="DT40" s="122">
        <f>IF(OR(DT$4="",$B40=""),0,SUMIF('DADOS BRUTOS'!$A$3:$A$500,$B40,'DADOS BRUTOS'!AT$3:AT$500)+IF($C40="",0,SUMIF('DADOS BRUTOS'!$A$3:$A$500,$C40,'DADOS BRUTOS'!AT$3:AT$500)))</f>
        <v/>
      </c>
      <c r="DU40" s="122">
        <f>IF(OR(DU$4="",$B40=""),0,SUMIF('DADOS BRUTOS'!$A$3:$A$500,$B40,'DADOS BRUTOS'!AU$3:AU$500)+IF($C40="",0,SUMIF('DADOS BRUTOS'!$A$3:$A$500,$C40,'DADOS BRUTOS'!AU$3:AU$500)))</f>
        <v/>
      </c>
      <c r="DV40" s="122">
        <f>IF(OR(DV$4="",$B40=""),0,SUMIF('DADOS BRUTOS'!$A$3:$A$500,$B40,'DADOS BRUTOS'!AV$3:AV$500)+IF($C40="",0,SUMIF('DADOS BRUTOS'!$A$3:$A$500,$C40,'DADOS BRUTOS'!AV$3:AV$500)))</f>
        <v/>
      </c>
      <c r="DW40" s="122">
        <f>IF(OR(DW$4="",$B40=""),0,SUMIF('DADOS BRUTOS'!$A$3:$A$500,$B40,'DADOS BRUTOS'!AW$3:AW$500)+IF($C40="",0,SUMIF('DADOS BRUTOS'!$A$3:$A$500,$C40,'DADOS BRUTOS'!AW$3:AW$500)))</f>
        <v/>
      </c>
      <c r="DX40" s="122">
        <f>IF(OR(DX$4="",$B40=""),0,SUMIF('DADOS BRUTOS'!$A$3:$A$500,$B40,'DADOS BRUTOS'!AX$3:AX$500)+IF($C40="",0,SUMIF('DADOS BRUTOS'!$A$3:$A$500,$C40,'DADOS BRUTOS'!AX$3:AX$500)))</f>
        <v/>
      </c>
      <c r="DY40" s="122">
        <f>IF(OR(DY$4="",$B40=""),0,SUMIF('DADOS BRUTOS'!$A$3:$A$500,$B40,'DADOS BRUTOS'!AY$3:AY$500)+IF($C40="",0,SUMIF('DADOS BRUTOS'!$A$3:$A$500,$C40,'DADOS BRUTOS'!AY$3:AY$500)))</f>
        <v/>
      </c>
      <c r="DZ40" s="122">
        <f>IF(OR(DZ$4="",$B40=""),0,SUMIF('DADOS BRUTOS'!$A$3:$A$500,$B40,'DADOS BRUTOS'!AZ$3:AZ$500)+IF($C40="",0,SUMIF('DADOS BRUTOS'!$A$3:$A$500,$C40,'DADOS BRUTOS'!AZ$3:AZ$500)))</f>
        <v/>
      </c>
      <c r="EA40" s="122">
        <f>IF(OR(EA$4="",$B40=""),0,SUMIF('DADOS BRUTOS'!$A$3:$A$500,$B40,'DADOS BRUTOS'!BA$3:BA$500)+IF($C40="",0,SUMIF('DADOS BRUTOS'!$A$3:$A$500,$C40,'DADOS BRUTOS'!BA$3:BA$500)))</f>
        <v/>
      </c>
      <c r="EB40" s="122">
        <f>IF(OR(EB$4="",$B40=""),0,SUMIF('DADOS BRUTOS'!$A$3:$A$500,$B40,'DADOS BRUTOS'!BB$3:BB$500)+IF($C40="",0,SUMIF('DADOS BRUTOS'!$A$3:$A$500,$C40,'DADOS BRUTOS'!BB$3:BB$500)))</f>
        <v/>
      </c>
      <c r="EC40" s="122">
        <f>IF(OR(EC$4="",$B40=""),0,SUMIF('DADOS BRUTOS'!$A$3:$A$500,$B40,'DADOS BRUTOS'!BC$3:BC$500)+IF($C40="",0,SUMIF('DADOS BRUTOS'!$A$3:$A$500,$C40,'DADOS BRUTOS'!BC$3:BC$500)))</f>
        <v/>
      </c>
      <c r="ED40" s="122">
        <f>IF(OR(ED$4="",$B40=""),0,SUMIF('DADOS BRUTOS'!$A$3:$A$500,$B40,'DADOS BRUTOS'!BD$3:BD$500)+IF($C40="",0,SUMIF('DADOS BRUTOS'!$A$3:$A$500,$C40,'DADOS BRUTOS'!BD$3:BD$500)))</f>
        <v/>
      </c>
      <c r="EE40" s="122">
        <f>IF(OR(EE$4="",$B40=""),0,SUMIF('DADOS BRUTOS'!$A$3:$A$500,$B40,'DADOS BRUTOS'!BE$3:BE$500)+IF($C40="",0,SUMIF('DADOS BRUTOS'!$A$3:$A$500,$C40,'DADOS BRUTOS'!BE$3:BE$500)))</f>
        <v/>
      </c>
      <c r="EF40" s="122">
        <f>IF(OR(EF$4="",$B40=""),0,SUMIF('DADOS BRUTOS'!$A$3:$A$500,$B40,'DADOS BRUTOS'!BF$3:BF$500)+IF($C40="",0,SUMIF('DADOS BRUTOS'!$A$3:$A$500,$C40,'DADOS BRUTOS'!BF$3:BF$500)))</f>
        <v/>
      </c>
      <c r="EG40" s="122">
        <f>IF(OR(EG$4="",$B40=""),0,SUMIF('DADOS BRUTOS'!$A$3:$A$500,$B40,'DADOS BRUTOS'!BG$3:BG$500)+IF($C40="",0,SUMIF('DADOS BRUTOS'!$A$3:$A$500,$C40,'DADOS BRUTOS'!BG$3:BG$500)))</f>
        <v/>
      </c>
      <c r="EH40" s="122">
        <f>IF(OR(EH$4="",$B40=""),0,SUMIF('DADOS BRUTOS'!$A$3:$A$500,$B40,'DADOS BRUTOS'!BH$3:BH$500)+IF($C40="",0,SUMIF('DADOS BRUTOS'!$A$3:$A$500,$C40,'DADOS BRUTOS'!BH$3:BH$500)))</f>
        <v/>
      </c>
      <c r="EI40" s="122">
        <f>IF(OR(EI$4="",$B40=""),0,SUMIF('DADOS BRUTOS'!$A$3:$A$500,$B40,'DADOS BRUTOS'!BI$3:BI$500)+IF($C40="",0,SUMIF('DADOS BRUTOS'!$A$3:$A$500,$C40,'DADOS BRUTOS'!BI$3:BI$500)))</f>
        <v/>
      </c>
      <c r="EJ40" s="122">
        <f>IF(OR(EJ$4="",$B40=""),0,SUMIF('DADOS BRUTOS'!$A$3:$A$500,$B40,'DADOS BRUTOS'!BJ$3:BJ$500)+IF($C40="",0,SUMIF('DADOS BRUTOS'!$A$3:$A$500,$C40,'DADOS BRUTOS'!BJ$3:BJ$500)))</f>
        <v/>
      </c>
      <c r="EK40" s="122">
        <f>IF(OR(EK$4="",$B40=""),0,SUMIF('DADOS BRUTOS'!$A$3:$A$500,$B40,'DADOS BRUTOS'!BK$3:BK$500)+IF($C40="",0,SUMIF('DADOS BRUTOS'!$A$3:$A$500,$C40,'DADOS BRUTOS'!BK$3:BK$500)))</f>
        <v/>
      </c>
      <c r="EL40" s="122">
        <f>IF(OR(EL$4="",$B40=""),0,SUMIF('DADOS BRUTOS'!$A$3:$A$500,$B40,'DADOS BRUTOS'!BL$3:BL$500)+IF($C40="",0,SUMIF('DADOS BRUTOS'!$A$3:$A$500,$C40,'DADOS BRUTOS'!BL$3:BL$500)))</f>
        <v/>
      </c>
      <c r="EM40" s="122">
        <f>IF(OR(EM$4="",$B40=""),0,SUMIF('DADOS BRUTOS'!$A$3:$A$500,$B40,'DADOS BRUTOS'!BM$3:BM$500)+IF($C40="",0,SUMIF('DADOS BRUTOS'!$A$3:$A$500,$C40,'DADOS BRUTOS'!BM$3:BM$500)))</f>
        <v/>
      </c>
      <c r="EN40" s="122">
        <f>IF(OR(EN$4="",$B40=""),0,SUMIF('DADOS BRUTOS'!$A$3:$A$500,$B40,'DADOS BRUTOS'!BN$3:BN$500)+IF($C40="",0,SUMIF('DADOS BRUTOS'!$A$3:$A$500,$C40,'DADOS BRUTOS'!BN$3:BN$500)))</f>
        <v/>
      </c>
      <c r="EO40" s="122">
        <f>IF(OR(EO$4="",$B40=""),0,SUMIF('DADOS BRUTOS'!$A$3:$A$500,$B40,'DADOS BRUTOS'!BO$3:BO$500)+IF($C40="",0,SUMIF('DADOS BRUTOS'!$A$3:$A$500,$C40,'DADOS BRUTOS'!BO$3:BO$500)))</f>
        <v/>
      </c>
      <c r="EP40" s="122">
        <f>IF(OR(EP$4="",$B40=""),0,SUMIF('DADOS BRUTOS'!$A$3:$A$500,$B40,'DADOS BRUTOS'!BP$3:BP$500)+IF($C40="",0,SUMIF('DADOS BRUTOS'!$A$3:$A$500,$C40,'DADOS BRUTOS'!BP$3:BP$500)))</f>
        <v/>
      </c>
      <c r="EQ40" s="122">
        <f>IF(OR(EQ$4="",$B40=""),0,SUMIF('DADOS BRUTOS'!$A$3:$A$500,$B40,'DADOS BRUTOS'!BQ$3:BQ$500)+IF($C40="",0,SUMIF('DADOS BRUTOS'!$A$3:$A$500,$C40,'DADOS BRUTOS'!BQ$3:BQ$500)))</f>
        <v/>
      </c>
      <c r="ER40" s="122">
        <f>IF(OR(ER$4="",$B40=""),0,SUMIF('DADOS BRUTOS'!$A$3:$A$500,$B40,'DADOS BRUTOS'!BR$3:BR$500)+IF($C40="",0,SUMIF('DADOS BRUTOS'!$A$3:$A$500,$C40,'DADOS BRUTOS'!BR$3:BR$500)))</f>
        <v/>
      </c>
      <c r="ES40" s="122">
        <f>IF(OR(ES$4="",$B40=""),0,SUMIF('DADOS BRUTOS'!$A$3:$A$500,$B40,'DADOS BRUTOS'!BS$3:BS$500)+IF($C40="",0,SUMIF('DADOS BRUTOS'!$A$3:$A$500,$C40,'DADOS BRUTOS'!BS$3:BS$500)))</f>
        <v/>
      </c>
      <c r="ET40" s="122">
        <f>IF(OR(ET$4="",$B40=""),0,SUMIF('DADOS BRUTOS'!$A$3:$A$500,$B40,'DADOS BRUTOS'!BT$3:BT$500)+IF($C40="",0,SUMIF('DADOS BRUTOS'!$A$3:$A$500,$C40,'DADOS BRUTOS'!BT$3:BT$500)))</f>
        <v/>
      </c>
      <c r="EU40" s="122">
        <f>IF(OR(EU$4="",$B40=""),0,SUMIF('DADOS BRUTOS'!$A$3:$A$500,$B40,'DADOS BRUTOS'!BU$3:BU$500)+IF($C40="",0,SUMIF('DADOS BRUTOS'!$A$3:$A$500,$C40,'DADOS BRUTOS'!BU$3:BU$500)))</f>
        <v/>
      </c>
      <c r="EV40" s="122">
        <f>IF(OR(EV$4="",$B40=""),0,SUMIF('DADOS BRUTOS'!$A$3:$A$500,$B40,'DADOS BRUTOS'!BV$3:BV$500)+IF($C40="",0,SUMIF('DADOS BRUTOS'!$A$3:$A$500,$C40,'DADOS BRUTOS'!BV$3:BV$500)))</f>
        <v/>
      </c>
      <c r="EW40" s="122">
        <f>IF(OR(EW$4="",$B40=""),0,SUMIF('DADOS BRUTOS'!$A$3:$A$500,$B40,'DADOS BRUTOS'!BW$3:BW$500)+IF($C40="",0,SUMIF('DADOS BRUTOS'!$A$3:$A$500,$C40,'DADOS BRUTOS'!BW$3:BW$500)))</f>
        <v/>
      </c>
      <c r="EX40" s="122">
        <f>IF(OR(EX$4="",$B40=""),0,SUMIF('DADOS BRUTOS'!$A$3:$A$500,$B40,'DADOS BRUTOS'!BX$3:BX$500)+IF($C40="",0,SUMIF('DADOS BRUTOS'!$A$3:$A$500,$C40,'DADOS BRUTOS'!BX$3:BX$500)))</f>
        <v/>
      </c>
      <c r="EY40" s="122">
        <f>IF(OR(EY$4="",$B40=""),0,SUMIF('DADOS BRUTOS'!$A$3:$A$500,$B40,'DADOS BRUTOS'!BY$3:BY$500)+IF($C40="",0,SUMIF('DADOS BRUTOS'!$A$3:$A$500,$C40,'DADOS BRUTOS'!BY$3:BY$500)))</f>
        <v/>
      </c>
      <c r="EZ40" s="122">
        <f>IF(OR(EZ$4="",$B40=""),0,SUMIF('DADOS BRUTOS'!$A$3:$A$500,$B40,'DADOS BRUTOS'!BZ$3:BZ$500)+IF($C40="",0,SUMIF('DADOS BRUTOS'!$A$3:$A$500,$C40,'DADOS BRUTOS'!BZ$3:BZ$500)))</f>
        <v/>
      </c>
      <c r="FA40" s="122">
        <f>IF(OR(FA$4="",$B40=""),0,SUMIF('DADOS BRUTOS'!$A$3:$A$500,$B40,'DADOS BRUTOS'!CA$3:CA$500)+IF($C40="",0,SUMIF('DADOS BRUTOS'!$A$3:$A$500,$C40,'DADOS BRUTOS'!CA$3:CA$500)))</f>
        <v/>
      </c>
      <c r="FB40" s="122">
        <f>IF(OR(FB$4="",$B40=""),0,SUMIF('DADOS BRUTOS'!$A$3:$A$500,$B40,'DADOS BRUTOS'!CB$3:CB$500)+IF($C40="",0,SUMIF('DADOS BRUTOS'!$A$3:$A$500,$C40,'DADOS BRUTOS'!CB$3:CB$500)))</f>
        <v/>
      </c>
      <c r="FC40" s="122">
        <f>IF(OR(FC$4="",$B40=""),0,SUMIF('DADOS BRUTOS'!$A$3:$A$500,$B40,'DADOS BRUTOS'!CC$3:CC$500)+IF($C40="",0,SUMIF('DADOS BRUTOS'!$A$3:$A$500,$C40,'DADOS BRUTOS'!CC$3:CC$500)))</f>
        <v/>
      </c>
      <c r="FD40" s="122">
        <f>IF(OR(FD$4="",$B40=""),0,SUMIF('DADOS BRUTOS'!$A$3:$A$500,$B40,'DADOS BRUTOS'!CD$3:CD$500)+IF($C40="",0,SUMIF('DADOS BRUTOS'!$A$3:$A$500,$C40,'DADOS BRUTOS'!CD$3:CD$500)))</f>
        <v/>
      </c>
      <c r="FE40" s="122">
        <f>IF(OR(FE$4="",$B40=""),0,SUMIF('DADOS BRUTOS'!$A$3:$A$500,$B40,'DADOS BRUTOS'!CE$3:CE$500)+IF($C40="",0,SUMIF('DADOS BRUTOS'!$A$3:$A$500,$C40,'DADOS BRUTOS'!CE$3:CE$500)))</f>
        <v/>
      </c>
      <c r="FF40" s="122">
        <f>IF(OR(FF$4="",$B40=""),0,SUMIF('DADOS BRUTOS'!$A$3:$A$500,$B40,'DADOS BRUTOS'!CF$3:CF$500)+IF($C40="",0,SUMIF('DADOS BRUTOS'!$A$3:$A$500,$C40,'DADOS BRUTOS'!CF$3:CF$500)))</f>
        <v/>
      </c>
      <c r="FG40" s="122">
        <f>IF(OR(FG$4="",$B40=""),0,SUMIF('DADOS BRUTOS'!$A$3:$A$500,$B40,'DADOS BRUTOS'!CG$3:CG$500)+IF($C40="",0,SUMIF('DADOS BRUTOS'!$A$3:$A$500,$C40,'DADOS BRUTOS'!CG$3:CG$500)))</f>
        <v/>
      </c>
      <c r="FH40" s="122">
        <f>IF(OR(FH$4="",$B40=""),0,SUMIF('DADOS BRUTOS'!$A$3:$A$500,$B40,'DADOS BRUTOS'!CH$3:CH$500)+IF($C40="",0,SUMIF('DADOS BRUTOS'!$A$3:$A$500,$C40,'DADOS BRUTOS'!CH$3:CH$500)))</f>
        <v/>
      </c>
      <c r="FI40" s="122">
        <f>IF(OR(FI$4="",$B40=""),0,SUMIF('DADOS BRUTOS'!$A$3:$A$500,$B40,'DADOS BRUTOS'!CI$3:CI$500)+IF($C40="",0,SUMIF('DADOS BRUTOS'!$A$3:$A$500,$C40,'DADOS BRUTOS'!CI$3:CI$500)))</f>
        <v/>
      </c>
      <c r="FJ40" s="122">
        <f>IF(OR(FJ$4="",$B40=""),0,SUMIF('DADOS BRUTOS'!$A$3:$A$500,$B40,'DADOS BRUTOS'!CJ$3:CJ$500)+IF($C40="",0,SUMIF('DADOS BRUTOS'!$A$3:$A$500,$C40,'DADOS BRUTOS'!CJ$3:CJ$500)))</f>
        <v/>
      </c>
      <c r="FK40" s="122">
        <f>IF(OR(FK$4="",$B40=""),0,SUMIF('DADOS BRUTOS'!$A$3:$A$500,$B40,'DADOS BRUTOS'!CK$3:CK$500)+IF($C40="",0,SUMIF('DADOS BRUTOS'!$A$3:$A$500,$C40,'DADOS BRUTOS'!CK$3:CK$500)))</f>
        <v/>
      </c>
      <c r="FL40" s="122">
        <f>IF(OR(FL$4="",$B40=""),0,SUMIF('DADOS BRUTOS'!$A$3:$A$500,$B40,'DADOS BRUTOS'!CL$3:CL$500)+IF($C40="",0,SUMIF('DADOS BRUTOS'!$A$3:$A$500,$C40,'DADOS BRUTOS'!CL$3:CL$500)))</f>
        <v/>
      </c>
      <c r="FM40" s="122">
        <f>IF(OR(FM$4="",$B40=""),0,SUMIF('DADOS BRUTOS'!$A$3:$A$500,$B40,'DADOS BRUTOS'!CM$3:CM$500)+IF($C40="",0,SUMIF('DADOS BRUTOS'!$A$3:$A$500,$C40,'DADOS BRUTOS'!CM$3:CM$500)))</f>
        <v/>
      </c>
      <c r="FN40" s="122">
        <f>IF(OR(FN$4="",$B40=""),0,SUMIF('DADOS BRUTOS'!$A$3:$A$500,$B40,'DADOS BRUTOS'!CN$3:CN$500)+IF($C40="",0,SUMIF('DADOS BRUTOS'!$A$3:$A$500,$C40,'DADOS BRUTOS'!CN$3:CN$500)))</f>
        <v/>
      </c>
      <c r="FO40" s="122">
        <f>IF(OR(FO$4="",$B40=""),0,SUMIF('DADOS BRUTOS'!$A$3:$A$500,$B40,'DADOS BRUTOS'!CO$3:CO$500)+IF($C40="",0,SUMIF('DADOS BRUTOS'!$A$3:$A$500,$C40,'DADOS BRUTOS'!CO$3:CO$500)))</f>
        <v/>
      </c>
      <c r="FP40" s="122">
        <f>IF(OR(FP$4="",$B40=""),0,SUMIF('DADOS BRUTOS'!$A$3:$A$500,$B40,'DADOS BRUTOS'!CP$3:CP$500)+IF($C40="",0,SUMIF('DADOS BRUTOS'!$A$3:$A$500,$C40,'DADOS BRUTOS'!CP$3:CP$500)))</f>
        <v/>
      </c>
      <c r="FQ40" s="122">
        <f>IF(OR(FQ$4="",$B40=""),0,SUMIF('DADOS BRUTOS'!$A$3:$A$500,$B40,'DADOS BRUTOS'!CQ$3:CQ$500)+IF($C40="",0,SUMIF('DADOS BRUTOS'!$A$3:$A$500,$C40,'DADOS BRUTOS'!CQ$3:CQ$500)))</f>
        <v/>
      </c>
      <c r="FR40" s="122">
        <f>IF(OR(FR$4="",$B40=""),0,SUMIF('DADOS BRUTOS'!$A$3:$A$500,$B40,'DADOS BRUTOS'!CR$3:CR$500)+IF($C40="",0,SUMIF('DADOS BRUTOS'!$A$3:$A$500,$C40,'DADOS BRUTOS'!CR$3:CR$500)))</f>
        <v/>
      </c>
      <c r="FS40" s="122">
        <f>IF(OR(FS$4="",$B40=""),0,SUMIF('DADOS BRUTOS'!$A$3:$A$500,$B40,'DADOS BRUTOS'!CS$3:CS$500)+IF($C40="",0,SUMIF('DADOS BRUTOS'!$A$3:$A$500,$C40,'DADOS BRUTOS'!CS$3:CS$500)))</f>
        <v/>
      </c>
      <c r="FT40" s="122">
        <f>IF(OR(FT$4="",$B40=""),0,SUMIF('DADOS BRUTOS'!$A$3:$A$500,$B40,'DADOS BRUTOS'!CT$3:CT$500)+IF($C40="",0,SUMIF('DADOS BRUTOS'!$A$3:$A$500,$C40,'DADOS BRUTOS'!CT$3:CT$500)))</f>
        <v/>
      </c>
      <c r="FU40" s="122">
        <f>IF(OR(FU$4="",$B40=""),0,SUMIF('DADOS BRUTOS'!$A$3:$A$500,$B40,'DADOS BRUTOS'!CU$3:CU$500)+IF($C40="",0,SUMIF('DADOS BRUTOS'!$A$3:$A$500,$C40,'DADOS BRUTOS'!CU$3:CU$500)))</f>
        <v/>
      </c>
      <c r="FV40" s="122">
        <f>IF(OR(FV$4="",$B40=""),0,SUMIF('DADOS BRUTOS'!$A$3:$A$500,$B40,'DADOS BRUTOS'!CV$3:CV$500)+IF($C40="",0,SUMIF('DADOS BRUTOS'!$A$3:$A$500,$C40,'DADOS BRUTOS'!CV$3:CV$500)))</f>
        <v/>
      </c>
      <c r="FW40" s="122">
        <f>IF(OR(FW$4="",$B40=""),0,SUMIF('DADOS BRUTOS'!$A$3:$A$500,$B40,'DADOS BRUTOS'!CW$3:CW$500)+IF($C40="",0,SUMIF('DADOS BRUTOS'!$A$3:$A$500,$C40,'DADOS BRUTOS'!CW$3:CW$500)))</f>
        <v/>
      </c>
      <c r="FX40" s="122">
        <f>IF(OR(FX$4="",$B40=""),0,SUMIF('DADOS BRUTOS'!$A$3:$A$500,$B40,'DADOS BRUTOS'!CX$3:CX$500)+IF($C40="",0,SUMIF('DADOS BRUTOS'!$A$3:$A$500,$C40,'DADOS BRUTOS'!CX$3:CX$500)))</f>
        <v/>
      </c>
      <c r="FY40" s="122">
        <f>IF(OR(FY$4="",$B40=""),0,SUMIF('DADOS BRUTOS'!$A$3:$A$500,$B40,'DADOS BRUTOS'!CY$3:CY$500)+IF($C40="",0,SUMIF('DADOS BRUTOS'!$A$3:$A$500,$C40,'DADOS BRUTOS'!CY$3:CY$500)))</f>
        <v/>
      </c>
      <c r="FZ40" s="122">
        <f>IF(OR(FZ$4="",$B40=""),0,SUMIF('DADOS BRUTOS'!$A$3:$A$500,$B40,'DADOS BRUTOS'!CZ$3:CZ$500)+IF($C40="",0,SUMIF('DADOS BRUTOS'!$A$3:$A$500,$C40,'DADOS BRUTOS'!CZ$3:CZ$500)))</f>
        <v/>
      </c>
      <c r="GA40" s="122">
        <f>IF(OR(GA$4="",$B40=""),0,SUMIF('DADOS BRUTOS'!$A$3:$A$500,$B40,'DADOS BRUTOS'!DA$3:DA$500)+IF($C40="",0,SUMIF('DADOS BRUTOS'!$A$3:$A$500,$C40,'DADOS BRUTOS'!DA$3:DA$500)))</f>
        <v/>
      </c>
      <c r="GB40" s="122">
        <f>IF(OR(GB$4="",$B40=""),0,SUMIF('DADOS BRUTOS'!$A$3:$A$500,$B40,'DADOS BRUTOS'!DB$3:DB$500)+IF($C40="",0,SUMIF('DADOS BRUTOS'!$A$3:$A$500,$C40,'DADOS BRUTOS'!DB$3:DB$500)))</f>
        <v/>
      </c>
      <c r="GC40" s="122">
        <f>IF(OR(GC$4="",$B40=""),0,SUMIF('DADOS BRUTOS'!$A$3:$A$500,$B40,'DADOS BRUTOS'!DC$3:DC$500)+IF($C40="",0,SUMIF('DADOS BRUTOS'!$A$3:$A$500,$C40,'DADOS BRUTOS'!DC$3:DC$500)))</f>
        <v/>
      </c>
      <c r="GD40" s="122">
        <f>IF(OR(GD$4="",$B40=""),0,SUMIF('DADOS BRUTOS'!$A$3:$A$500,$B40,'DADOS BRUTOS'!DD$3:DD$500)+IF($C40="",0,SUMIF('DADOS BRUTOS'!$A$3:$A$500,$C40,'DADOS BRUTOS'!DD$3:DD$500)))</f>
        <v/>
      </c>
      <c r="GE40" s="122">
        <f>IF(OR(GE$4="",$B40=""),0,SUMIF('DADOS BRUTOS'!$A$3:$A$500,$B40,'DADOS BRUTOS'!DE$3:DE$500)+IF($C40="",0,SUMIF('DADOS BRUTOS'!$A$3:$A$500,$C40,'DADOS BRUTOS'!DE$3:DE$500)))</f>
        <v/>
      </c>
      <c r="GF40" s="122">
        <f>IF(OR(GF$4="",$B40=""),0,SUMIF('DADOS BRUTOS'!$A$3:$A$500,$B40,'DADOS BRUTOS'!DF$3:DF$500)+IF($C40="",0,SUMIF('DADOS BRUTOS'!$A$3:$A$500,$C40,'DADOS BRUTOS'!DF$3:DF$500)))</f>
        <v/>
      </c>
      <c r="GG40" s="122">
        <f>IF(OR(GG$4="",$B40=""),0,SUMIF('DADOS BRUTOS'!$A$3:$A$500,$B40,'DADOS BRUTOS'!DG$3:DG$500)+IF($C40="",0,SUMIF('DADOS BRUTOS'!$A$3:$A$500,$C40,'DADOS BRUTOS'!DG$3:DG$500)))</f>
        <v/>
      </c>
      <c r="GH40" s="122">
        <f>IF(OR(GH$4="",$B40=""),0,SUMIF('DADOS BRUTOS'!$A$3:$A$500,$B40,'DADOS BRUTOS'!DH$3:DH$500)+IF($C40="",0,SUMIF('DADOS BRUTOS'!$A$3:$A$500,$C40,'DADOS BRUTOS'!DH$3:DH$500)))</f>
        <v/>
      </c>
      <c r="GI40" s="122">
        <f>IF(OR(GI$4="",$B40=""),0,SUMIF('DADOS BRUTOS'!$A$3:$A$500,$B40,'DADOS BRUTOS'!DI$3:DI$500)+IF($C40="",0,SUMIF('DADOS BRUTOS'!$A$3:$A$500,$C40,'DADOS BRUTOS'!DI$3:DI$500)))</f>
        <v/>
      </c>
      <c r="GJ40" s="122">
        <f>IF(OR(GJ$4="",$B40=""),0,SUMIF('DADOS BRUTOS'!$A$3:$A$500,$B40,'DADOS BRUTOS'!DJ$3:DJ$500)+IF($C40="",0,SUMIF('DADOS BRUTOS'!$A$3:$A$500,$C40,'DADOS BRUTOS'!DJ$3:DJ$500)))</f>
        <v/>
      </c>
      <c r="GK40" s="122">
        <f>IF(OR(GK$4="",$B40=""),0,SUMIF('DADOS BRUTOS'!$A$3:$A$500,$B40,'DADOS BRUTOS'!DK$3:DK$500)+IF($C40="",0,SUMIF('DADOS BRUTOS'!$A$3:$A$500,$C40,'DADOS BRUTOS'!DK$3:DK$500)))</f>
        <v/>
      </c>
      <c r="GL40" s="122">
        <f>IF(OR(GL$4="",$B40=""),0,SUMIF('DADOS BRUTOS'!$A$3:$A$500,$B40,'DADOS BRUTOS'!DL$3:DL$500)+IF($C40="",0,SUMIF('DADOS BRUTOS'!$A$3:$A$500,$C40,'DADOS BRUTOS'!DL$3:DL$500)))</f>
        <v/>
      </c>
      <c r="GM40" s="122">
        <f>IF(OR(GM$4="",$B40=""),0,SUMIF('DADOS BRUTOS'!$A$3:$A$500,$B40,'DADOS BRUTOS'!DM$3:DM$500)+IF($C40="",0,SUMIF('DADOS BRUTOS'!$A$3:$A$500,$C40,'DADOS BRUTOS'!DM$3:DM$500)))</f>
        <v/>
      </c>
      <c r="GN40" s="122">
        <f>IF(OR(GN$4="",$B40=""),0,SUMIF('DADOS BRUTOS'!$A$3:$A$500,$B40,'DADOS BRUTOS'!DN$3:DN$500)+IF($C40="",0,SUMIF('DADOS BRUTOS'!$A$3:$A$500,$C40,'DADOS BRUTOS'!DN$3:DN$500)))</f>
        <v/>
      </c>
      <c r="GO40" s="122">
        <f>IF(OR(GO$4="",$B40=""),0,SUMIF('DADOS BRUTOS'!$A$3:$A$500,$B40,'DADOS BRUTOS'!DO$3:DO$500)+IF($C40="",0,SUMIF('DADOS BRUTOS'!$A$3:$A$500,$C40,'DADOS BRUTOS'!DO$3:DO$500)))</f>
        <v/>
      </c>
      <c r="GP40" s="122">
        <f>IF(OR(GP$4="",$B40=""),0,SUMIF('DADOS BRUTOS'!$A$3:$A$500,$B40,'DADOS BRUTOS'!DP$3:DP$500)+IF($C40="",0,SUMIF('DADOS BRUTOS'!$A$3:$A$500,$C40,'DADOS BRUTOS'!DP$3:DP$500)))</f>
        <v/>
      </c>
      <c r="GQ40" s="122">
        <f>IF(OR(GQ$4="",$B40=""),0,SUMIF('DADOS BRUTOS'!$A$3:$A$500,$B40,'DADOS BRUTOS'!DQ$3:DQ$500)+IF($C40="",0,SUMIF('DADOS BRUTOS'!$A$3:$A$500,$C40,'DADOS BRUTOS'!DQ$3:DQ$500)))</f>
        <v/>
      </c>
      <c r="GR40" s="122">
        <f>IF(OR(GR$4="",$B40=""),0,SUMIF('DADOS BRUTOS'!$A$3:$A$500,$B40,'DADOS BRUTOS'!DR$3:DR$500)+IF($C40="",0,SUMIF('DADOS BRUTOS'!$A$3:$A$500,$C40,'DADOS BRUTOS'!DR$3:DR$500)))</f>
        <v/>
      </c>
      <c r="GS40" s="122">
        <f>IF(OR(GS$4="",$B40=""),0,SUMIF('DADOS BRUTOS'!$A$3:$A$500,$B40,'DADOS BRUTOS'!DS$3:DS$500)+IF($C40="",0,SUMIF('DADOS BRUTOS'!$A$3:$A$500,$C40,'DADOS BRUTOS'!DS$3:DS$500)))</f>
        <v/>
      </c>
      <c r="GT40" s="122">
        <f>IF(OR(GT$4="",$B40=""),0,SUMIF('DADOS BRUTOS'!$A$3:$A$500,$B40,'DADOS BRUTOS'!DT$3:DT$500)+IF($C40="",0,SUMIF('DADOS BRUTOS'!$A$3:$A$500,$C40,'DADOS BRUTOS'!DT$3:DT$500)))</f>
        <v/>
      </c>
      <c r="GU40" s="122">
        <f>IF(OR(GU$4="",$B40=""),0,SUMIF('DADOS BRUTOS'!$A$3:$A$500,$B40,'DADOS BRUTOS'!DU$3:DU$500)+IF($C40="",0,SUMIF('DADOS BRUTOS'!$A$3:$A$500,$C40,'DADOS BRUTOS'!DU$3:DU$500)))</f>
        <v/>
      </c>
      <c r="GV40" s="122">
        <f>IF(OR(GV$4="",$B40=""),0,SUMIF('DADOS BRUTOS'!$A$3:$A$500,$B40,'DADOS BRUTOS'!DV$3:DV$500)+IF($C40="",0,SUMIF('DADOS BRUTOS'!$A$3:$A$500,$C40,'DADOS BRUTOS'!DV$3:DV$500)))</f>
        <v/>
      </c>
      <c r="GW40" s="122">
        <f>IF(OR(GW$4="",$B40=""),0,SUMIF('DADOS BRUTOS'!$A$3:$A$500,$B40,'DADOS BRUTOS'!DW$3:DW$500)+IF($C40="",0,SUMIF('DADOS BRUTOS'!$A$3:$A$500,$C40,'DADOS BRUTOS'!DW$3:DW$500)))</f>
        <v/>
      </c>
      <c r="GX40" s="122">
        <f>IF(OR(GX$4="",$B40=""),0,SUMIF('DADOS BRUTOS'!$A$3:$A$500,$B40,'DADOS BRUTOS'!DX$3:DX$500)+IF($C40="",0,SUMIF('DADOS BRUTOS'!$A$3:$A$500,$C40,'DADOS BRUTOS'!DX$3:DX$500)))</f>
        <v/>
      </c>
      <c r="GY40" s="122">
        <f>IF(OR(GY$4="",$B40=""),0,SUMIF('DADOS BRUTOS'!$A$3:$A$500,$B40,'DADOS BRUTOS'!DY$3:DY$500)+IF($C40="",0,SUMIF('DADOS BRUTOS'!$A$3:$A$500,$C40,'DADOS BRUTOS'!DY$3:DY$500)))</f>
        <v/>
      </c>
      <c r="GZ40" s="122">
        <f>IF(OR(GZ$4="",$B40=""),0,SUMIF('DADOS BRUTOS'!$A$3:$A$500,$B40,'DADOS BRUTOS'!DZ$3:DZ$500)+IF($C40="",0,SUMIF('DADOS BRUTOS'!$A$3:$A$500,$C40,'DADOS BRUTOS'!DZ$3:DZ$500)))</f>
        <v/>
      </c>
      <c r="HA40" s="122">
        <f>IF(OR(HA$4="",$B40=""),0,SUMIF('DADOS BRUTOS'!$A$3:$A$500,$B40,'DADOS BRUTOS'!EA$3:EA$500)+IF($C40="",0,SUMIF('DADOS BRUTOS'!$A$3:$A$500,$C40,'DADOS BRUTOS'!EA$3:EA$500)))</f>
        <v/>
      </c>
      <c r="HB40" s="122">
        <f>IF(OR(HB$4="",$B40=""),0,SUMIF('DADOS BRUTOS'!$A$3:$A$500,$B40,'DADOS BRUTOS'!EB$3:EB$500)+IF($C40="",0,SUMIF('DADOS BRUTOS'!$A$3:$A$500,$C40,'DADOS BRUTOS'!EB$3:EB$500)))</f>
        <v/>
      </c>
      <c r="HC40" s="122">
        <f>IF(OR(HC$4="",$B40=""),0,SUMIF('DADOS BRUTOS'!$A$3:$A$500,$B40,'DADOS BRUTOS'!EC$3:EC$500)+IF($C40="",0,SUMIF('DADOS BRUTOS'!$A$3:$A$500,$C40,'DADOS BRUTOS'!EC$3:EC$500)))</f>
        <v/>
      </c>
      <c r="HD40" s="122">
        <f>IF(OR(HD$4="",$B40=""),0,SUMIF('DADOS BRUTOS'!$A$3:$A$500,$B40,'DADOS BRUTOS'!ED$3:ED$500)+IF($C40="",0,SUMIF('DADOS BRUTOS'!$A$3:$A$500,$C40,'DADOS BRUTOS'!ED$3:ED$500)))</f>
        <v/>
      </c>
      <c r="HE40" s="122">
        <f>IF(OR(HE$4="",$B40=""),0,SUMIF('DADOS BRUTOS'!$A$3:$A$500,$B40,'DADOS BRUTOS'!EE$3:EE$500)+IF($C40="",0,SUMIF('DADOS BRUTOS'!$A$3:$A$500,$C40,'DADOS BRUTOS'!EE$3:EE$500)))</f>
        <v/>
      </c>
      <c r="HF40" s="122">
        <f>IF(OR(HF$4="",$B40=""),0,SUMIF('DADOS BRUTOS'!$A$3:$A$500,$B40,'DADOS BRUTOS'!EF$3:EF$500)+IF($C40="",0,SUMIF('DADOS BRUTOS'!$A$3:$A$500,$C40,'DADOS BRUTOS'!EF$3:EF$500)))</f>
        <v/>
      </c>
      <c r="HG40" s="122">
        <f>IF(OR(HG$4="",$B40=""),0,SUMIF('DADOS BRUTOS'!$A$3:$A$500,$B40,'DADOS BRUTOS'!EG$3:EG$500)+IF($C40="",0,SUMIF('DADOS BRUTOS'!$A$3:$A$500,$C40,'DADOS BRUTOS'!EG$3:EG$500)))</f>
        <v/>
      </c>
      <c r="HH40" s="122">
        <f>IF(OR(HH$4="",$B40=""),0,SUMIF('DADOS BRUTOS'!$A$3:$A$500,$B40,'DADOS BRUTOS'!EH$3:EH$500)+IF($C40="",0,SUMIF('DADOS BRUTOS'!$A$3:$A$500,$C40,'DADOS BRUTOS'!EH$3:EH$500)))</f>
        <v/>
      </c>
      <c r="HI40" s="122">
        <f>IF(OR(HI$4="",$B40=""),0,SUMIF('DADOS BRUTOS'!$A$3:$A$500,$B40,'DADOS BRUTOS'!EI$3:EI$500)+IF($C40="",0,SUMIF('DADOS BRUTOS'!$A$3:$A$500,$C40,'DADOS BRUTOS'!EI$3:EI$500)))</f>
        <v/>
      </c>
      <c r="HJ40" s="122">
        <f>IF(OR(HJ$4="",$B40=""),0,SUMIF('DADOS BRUTOS'!$A$3:$A$500,$B40,'DADOS BRUTOS'!EJ$3:EJ$500)+IF($C40="",0,SUMIF('DADOS BRUTOS'!$A$3:$A$500,$C40,'DADOS BRUTOS'!EJ$3:EJ$500)))</f>
        <v/>
      </c>
      <c r="HK40" s="122">
        <f>IF(OR(HK$4="",$B40=""),0,SUMIF('DADOS BRUTOS'!$A$3:$A$500,$B40,'DADOS BRUTOS'!EK$3:EK$500)+IF($C40="",0,SUMIF('DADOS BRUTOS'!$A$3:$A$500,$C40,'DADOS BRUTOS'!EK$3:EK$500)))</f>
        <v/>
      </c>
      <c r="HL40" s="122">
        <f>IF(OR(HL$4="",$B40=""),0,SUMIF('DADOS BRUTOS'!$A$3:$A$500,$B40,'DADOS BRUTOS'!EL$3:EL$500)+IF($C40="",0,SUMIF('DADOS BRUTOS'!$A$3:$A$500,$C40,'DADOS BRUTOS'!EL$3:EL$500)))</f>
        <v/>
      </c>
      <c r="HM40" s="122">
        <f>IF(OR(HM$4="",$B40=""),0,SUMIF('DADOS BRUTOS'!$A$3:$A$500,$B40,'DADOS BRUTOS'!EM$3:EM$500)+IF($C40="",0,SUMIF('DADOS BRUTOS'!$A$3:$A$500,$C40,'DADOS BRUTOS'!EM$3:EM$500)))</f>
        <v/>
      </c>
      <c r="HN40" s="122">
        <f>IF(OR(HN$4="",$B40=""),0,SUMIF('DADOS BRUTOS'!$A$3:$A$500,$B40,'DADOS BRUTOS'!EN$3:EN$500)+IF($C40="",0,SUMIF('DADOS BRUTOS'!$A$3:$A$500,$C40,'DADOS BRUTOS'!EN$3:EN$500)))</f>
        <v/>
      </c>
      <c r="HO40" s="122">
        <f>IF(OR(HO$4="",$B40=""),0,SUMIF('DADOS BRUTOS'!$A$3:$A$500,$B40,'DADOS BRUTOS'!EO$3:EO$500)+IF($C40="",0,SUMIF('DADOS BRUTOS'!$A$3:$A$500,$C40,'DADOS BRUTOS'!EO$3:EO$500)))</f>
        <v/>
      </c>
      <c r="HP40" s="122">
        <f>IF(OR(HP$4="",$B40=""),0,SUMIF('DADOS BRUTOS'!$A$3:$A$500,$B40,'DADOS BRUTOS'!EP$3:EP$500)+IF($C40="",0,SUMIF('DADOS BRUTOS'!$A$3:$A$500,$C40,'DADOS BRUTOS'!EP$3:EP$500)))</f>
        <v/>
      </c>
      <c r="HQ40" s="122">
        <f>IF(OR(HQ$4="",$B40=""),0,SUMIF('DADOS BRUTOS'!$A$3:$A$500,$B40,'DADOS BRUTOS'!EQ$3:EQ$500)+IF($C40="",0,SUMIF('DADOS BRUTOS'!$A$3:$A$500,$C40,'DADOS BRUTOS'!EQ$3:EQ$500)))</f>
        <v/>
      </c>
      <c r="HR40" s="122">
        <f>IF(OR(HR$4="",$B40=""),0,SUMIF('DADOS BRUTOS'!$A$3:$A$500,$B40,'DADOS BRUTOS'!ER$3:ER$500)+IF($C40="",0,SUMIF('DADOS BRUTOS'!$A$3:$A$500,$C40,'DADOS BRUTOS'!ER$3:ER$500)))</f>
        <v/>
      </c>
      <c r="HS40" s="122">
        <f>IF(OR(HS$4="",$B40=""),0,SUMIF('DADOS BRUTOS'!$A$3:$A$500,$B40,'DADOS BRUTOS'!ES$3:ES$500)+IF($C40="",0,SUMIF('DADOS BRUTOS'!$A$3:$A$500,$C40,'DADOS BRUTOS'!ES$3:ES$500)))</f>
        <v/>
      </c>
      <c r="HT40" s="122">
        <f>IF(OR(HT$4="",$B40=""),0,SUMIF('DADOS BRUTOS'!$A$3:$A$500,$B40,'DADOS BRUTOS'!ET$3:ET$500)+IF($C40="",0,SUMIF('DADOS BRUTOS'!$A$3:$A$500,$C40,'DADOS BRUTOS'!ET$3:ET$500)))</f>
        <v/>
      </c>
      <c r="HU40" s="122">
        <f>IF(OR(HU$4="",$B40=""),0,SUMIF('DADOS BRUTOS'!$A$3:$A$500,$B40,'DADOS BRUTOS'!EU$3:EU$500)+IF($C40="",0,SUMIF('DADOS BRUTOS'!$A$3:$A$500,$C40,'DADOS BRUTOS'!EU$3:EU$500)))</f>
        <v/>
      </c>
      <c r="HV40" s="122">
        <f>IF(OR(HV$4="",$B40=""),0,SUMIF('DADOS BRUTOS'!$A$3:$A$500,$B40,'DADOS BRUTOS'!EV$3:EV$500)+IF($C40="",0,SUMIF('DADOS BRUTOS'!$A$3:$A$500,$C40,'DADOS BRUTOS'!EV$3:EV$500)))</f>
        <v/>
      </c>
      <c r="HW40" s="122">
        <f>IF(OR(HW$4="",$B40=""),0,SUMIF('DADOS BRUTOS'!$A$3:$A$500,$B40,'DADOS BRUTOS'!EW$3:EW$500)+IF($C40="",0,SUMIF('DADOS BRUTOS'!$A$3:$A$500,$C40,'DADOS BRUTOS'!EW$3:EW$500)))</f>
        <v/>
      </c>
      <c r="HX40" s="122">
        <f>IF(OR(HX$4="",$B40=""),0,SUMIF('DADOS BRUTOS'!$A$3:$A$500,$B40,'DADOS BRUTOS'!EX$3:EX$500)+IF($C40="",0,SUMIF('DADOS BRUTOS'!$A$3:$A$500,$C40,'DADOS BRUTOS'!EX$3:EX$500)))</f>
        <v/>
      </c>
      <c r="HY40" s="122">
        <f>IF(OR(HY$4="",$B40=""),0,SUMIF('DADOS BRUTOS'!$A$3:$A$500,$B40,'DADOS BRUTOS'!EY$3:EY$500)+IF($C40="",0,SUMIF('DADOS BRUTOS'!$A$3:$A$500,$C40,'DADOS BRUTOS'!EY$3:EY$500)))</f>
        <v/>
      </c>
      <c r="HZ40" s="122">
        <f>IF(OR(HZ$4="",$B40=""),0,SUMIF('DADOS BRUTOS'!$A$3:$A$500,$B40,'DADOS BRUTOS'!EZ$3:EZ$500)+IF($C40="",0,SUMIF('DADOS BRUTOS'!$A$3:$A$500,$C40,'DADOS BRUTOS'!EZ$3:EZ$500)))</f>
        <v/>
      </c>
      <c r="IA40" s="122">
        <f>IF(OR(IA$4="",$B40=""),0,SUMIF('DADOS BRUTOS'!$A$3:$A$500,$B40,'DADOS BRUTOS'!FA$3:FA$500)+IF($C40="",0,SUMIF('DADOS BRUTOS'!$A$3:$A$500,$C40,'DADOS BRUTOS'!FA$3:FA$500)))</f>
        <v/>
      </c>
      <c r="IB40" s="122">
        <f>IF(OR(IB$4="",$B40=""),0,SUMIF('DADOS BRUTOS'!$A$3:$A$500,$B40,'DADOS BRUTOS'!FB$3:FB$500)+IF($C40="",0,SUMIF('DADOS BRUTOS'!$A$3:$A$500,$C40,'DADOS BRUTOS'!FB$3:FB$500)))</f>
        <v/>
      </c>
      <c r="IC40" s="122">
        <f>IF(OR(IC$4="",$B40=""),0,SUMIF('DADOS BRUTOS'!$A$3:$A$500,$B40,'DADOS BRUTOS'!FC$3:FC$500)+IF($C40="",0,SUMIF('DADOS BRUTOS'!$A$3:$A$500,$C40,'DADOS BRUTOS'!FC$3:FC$500)))</f>
        <v/>
      </c>
      <c r="ID40" s="122">
        <f>IF(OR(ID$4="",$B40=""),0,SUMIF('DADOS BRUTOS'!$A$3:$A$500,$B40,'DADOS BRUTOS'!FD$3:FD$500)+IF($C40="",0,SUMIF('DADOS BRUTOS'!$A$3:$A$500,$C40,'DADOS BRUTOS'!FD$3:FD$500)))</f>
        <v/>
      </c>
      <c r="IE40" s="122">
        <f>IF(OR(IE$4="",$B40=""),0,SUMIF('DADOS BRUTOS'!$A$3:$A$500,$B40,'DADOS BRUTOS'!FE$3:FE$500)+IF($C40="",0,SUMIF('DADOS BRUTOS'!$A$3:$A$500,$C40,'DADOS BRUTOS'!FE$3:FE$500)))</f>
        <v/>
      </c>
      <c r="IF40" s="122">
        <f>IF(OR(IF$4="",$B40=""),0,SUMIF('DADOS BRUTOS'!$A$3:$A$500,$B40,'DADOS BRUTOS'!FF$3:FF$500)+IF($C40="",0,SUMIF('DADOS BRUTOS'!$A$3:$A$500,$C40,'DADOS BRUTOS'!FF$3:FF$500)))</f>
        <v/>
      </c>
      <c r="IG40" s="122">
        <f>IF(OR(IG$4="",$B40=""),0,SUMIF('DADOS BRUTOS'!$A$3:$A$500,$B40,'DADOS BRUTOS'!FG$3:FG$500)+IF($C40="",0,SUMIF('DADOS BRUTOS'!$A$3:$A$500,$C40,'DADOS BRUTOS'!FG$3:FG$500)))</f>
        <v/>
      </c>
      <c r="IH40" s="122">
        <f>IF(OR(IH$4="",$B40=""),0,SUMIF('DADOS BRUTOS'!$A$3:$A$500,$B40,'DADOS BRUTOS'!FH$3:FH$500)+IF($C40="",0,SUMIF('DADOS BRUTOS'!$A$3:$A$500,$C40,'DADOS BRUTOS'!FH$3:FH$500)))</f>
        <v/>
      </c>
      <c r="II40" s="122">
        <f>IF(OR(II$4="",$B40=""),0,SUMIF('DADOS BRUTOS'!$A$3:$A$500,$B40,'DADOS BRUTOS'!FI$3:FI$500)+IF($C40="",0,SUMIF('DADOS BRUTOS'!$A$3:$A$500,$C40,'DADOS BRUTOS'!FI$3:FI$500)))</f>
        <v/>
      </c>
      <c r="IJ40" s="122">
        <f>IF(OR(IJ$4="",$B40=""),0,SUMIF('DADOS BRUTOS'!$A$3:$A$500,$B40,'DADOS BRUTOS'!FJ$3:FJ$500)+IF($C40="",0,SUMIF('DADOS BRUTOS'!$A$3:$A$500,$C40,'DADOS BRUTOS'!FJ$3:FJ$500)))</f>
        <v/>
      </c>
      <c r="IK40" s="122">
        <f>IF(OR(IK$4="",$B40=""),0,SUMIF('DADOS BRUTOS'!$A$3:$A$500,$B40,'DADOS BRUTOS'!FK$3:FK$500)+IF($C40="",0,SUMIF('DADOS BRUTOS'!$A$3:$A$500,$C40,'DADOS BRUTOS'!FK$3:FK$500)))</f>
        <v/>
      </c>
      <c r="IL40" s="122">
        <f>IF(OR(IL$4="",$B40=""),0,SUMIF('DADOS BRUTOS'!$A$3:$A$500,$B40,'DADOS BRUTOS'!FL$3:FL$500)+IF($C40="",0,SUMIF('DADOS BRUTOS'!$A$3:$A$500,$C40,'DADOS BRUTOS'!FL$3:FL$500)))</f>
        <v/>
      </c>
      <c r="IM40" s="122">
        <f>IF(OR(IM$4="",$B40=""),0,SUMIF('DADOS BRUTOS'!$A$3:$A$500,$B40,'DADOS BRUTOS'!FM$3:FM$500)+IF($C40="",0,SUMIF('DADOS BRUTOS'!$A$3:$A$500,$C40,'DADOS BRUTOS'!FM$3:FM$500)))</f>
        <v/>
      </c>
      <c r="IN40" s="122">
        <f>IF(OR(IN$4="",$B40=""),0,SUMIF('DADOS BRUTOS'!$A$3:$A$500,$B40,'DADOS BRUTOS'!FN$3:FN$500)+IF($C40="",0,SUMIF('DADOS BRUTOS'!$A$3:$A$500,$C40,'DADOS BRUTOS'!FN$3:FN$500)))</f>
        <v/>
      </c>
      <c r="IO40" s="122">
        <f>IF(OR(IO$4="",$B40=""),0,SUMIF('DADOS BRUTOS'!$A$3:$A$500,$B40,'DADOS BRUTOS'!FO$3:FO$500)+IF($C40="",0,SUMIF('DADOS BRUTOS'!$A$3:$A$500,$C40,'DADOS BRUTOS'!FO$3:FO$500)))</f>
        <v/>
      </c>
      <c r="IP40" s="122">
        <f>IF(OR(IP$4="",$B40=""),0,SUMIF('DADOS BRUTOS'!$A$3:$A$500,$B40,'DADOS BRUTOS'!FP$3:FP$500)+IF($C40="",0,SUMIF('DADOS BRUTOS'!$A$3:$A$500,$C40,'DADOS BRUTOS'!FP$3:FP$500)))</f>
        <v/>
      </c>
      <c r="IQ40" s="122">
        <f>IF(OR(IQ$4="",$B40=""),0,SUMIF('DADOS BRUTOS'!$A$3:$A$500,$B40,'DADOS BRUTOS'!FQ$3:FQ$500)+IF($C40="",0,SUMIF('DADOS BRUTOS'!$A$3:$A$500,$C40,'DADOS BRUTOS'!FQ$3:FQ$500)))</f>
        <v/>
      </c>
      <c r="IR40" s="122">
        <f>IF(OR(IR$4="",$B40=""),0,SUMIF('DADOS BRUTOS'!$A$3:$A$500,$B40,'DADOS BRUTOS'!FR$3:FR$500)+IF($C40="",0,SUMIF('DADOS BRUTOS'!$A$3:$A$500,$C40,'DADOS BRUTOS'!FR$3:FR$500)))</f>
        <v/>
      </c>
      <c r="IS40" s="122">
        <f>IF(OR(IS$4="",$B40=""),0,SUMIF('DADOS BRUTOS'!$A$3:$A$500,$B40,'DADOS BRUTOS'!FS$3:FS$500)+IF($C40="",0,SUMIF('DADOS BRUTOS'!$A$3:$A$500,$C40,'DADOS BRUTOS'!FS$3:FS$500)))</f>
        <v/>
      </c>
      <c r="IT40" s="122">
        <f>IF(OR(IT$4="",$B40=""),0,SUMIF('DADOS BRUTOS'!$A$3:$A$500,$B40,'DADOS BRUTOS'!FT$3:FT$500)+IF($C40="",0,SUMIF('DADOS BRUTOS'!$A$3:$A$500,$C40,'DADOS BRUTOS'!FT$3:FT$500)))</f>
        <v/>
      </c>
      <c r="IU40" s="122">
        <f>IF(OR(IU$4="",$B40=""),0,SUMIF('DADOS BRUTOS'!$A$3:$A$500,$B40,'DADOS BRUTOS'!FU$3:FU$500)+IF($C40="",0,SUMIF('DADOS BRUTOS'!$A$3:$A$500,$C40,'DADOS BRUTOS'!FU$3:FU$500)))</f>
        <v/>
      </c>
      <c r="IV40" s="122">
        <f>IF(OR(IV$4="",$B40=""),0,SUMIF('DADOS BRUTOS'!$A$3:$A$500,$B40,'DADOS BRUTOS'!FV$3:FV$500)+IF($C40="",0,SUMIF('DADOS BRUTOS'!$A$3:$A$500,$C40,'DADOS BRUTOS'!FV$3:FV$500)))</f>
        <v/>
      </c>
      <c r="IW40" s="122">
        <f>IF(OR(IW$4="",$B40=""),0,SUMIF('DADOS BRUTOS'!$A$3:$A$500,$B40,'DADOS BRUTOS'!FW$3:FW$500)+IF($C40="",0,SUMIF('DADOS BRUTOS'!$A$3:$A$500,$C40,'DADOS BRUTOS'!FW$3:FW$500)))</f>
        <v/>
      </c>
      <c r="IX40" s="122">
        <f>IF(OR(IX$4="",$B40=""),0,SUMIF('DADOS BRUTOS'!$A$3:$A$500,$B40,'DADOS BRUTOS'!FX$3:FX$500)+IF($C40="",0,SUMIF('DADOS BRUTOS'!$A$3:$A$500,$C40,'DADOS BRUTOS'!FX$3:FX$500)))</f>
        <v/>
      </c>
      <c r="IY40" s="122">
        <f>IF(OR(IY$4="",$B40=""),0,SUMIF('DADOS BRUTOS'!$A$3:$A$500,$B40,'DADOS BRUTOS'!FY$3:FY$500)+IF($C40="",0,SUMIF('DADOS BRUTOS'!$A$3:$A$500,$C40,'DADOS BRUTOS'!FY$3:FY$500)))</f>
        <v/>
      </c>
      <c r="IZ40" s="122">
        <f>IF(OR(IZ$4="",$B40=""),0,SUMIF('DADOS BRUTOS'!$A$3:$A$500,$B40,'DADOS BRUTOS'!FZ$3:FZ$500)+IF($C40="",0,SUMIF('DADOS BRUTOS'!$A$3:$A$500,$C40,'DADOS BRUTOS'!FZ$3:FZ$500)))</f>
        <v/>
      </c>
      <c r="JA40" s="122">
        <f>IF(OR(JA$4="",$B40=""),0,SUMIF('DADOS BRUTOS'!$A$3:$A$500,$B40,'DADOS BRUTOS'!GA$3:GA$500)+IF($C40="",0,SUMIF('DADOS BRUTOS'!$A$3:$A$500,$C40,'DADOS BRUTOS'!GA$3:GA$500)))</f>
        <v/>
      </c>
      <c r="JB40" s="122">
        <f>IF(OR(JB$4="",$B40=""),0,SUMIF('DADOS BRUTOS'!$A$3:$A$500,$B40,'DADOS BRUTOS'!GB$3:GB$500)+IF($C40="",0,SUMIF('DADOS BRUTOS'!$A$3:$A$500,$C40,'DADOS BRUTOS'!GB$3:GB$500)))</f>
        <v/>
      </c>
      <c r="JC40" s="122">
        <f>IF(OR(JC$4="",$B40=""),0,SUMIF('DADOS BRUTOS'!$A$3:$A$500,$B40,'DADOS BRUTOS'!GC$3:GC$500)+IF($C40="",0,SUMIF('DADOS BRUTOS'!$A$3:$A$500,$C40,'DADOS BRUTOS'!GC$3:GC$500)))</f>
        <v/>
      </c>
      <c r="JD40" s="122">
        <f>IF(OR(JD$4="",$B40=""),0,SUMIF('DADOS BRUTOS'!$A$3:$A$500,$B40,'DADOS BRUTOS'!GD$3:GD$500)+IF($C40="",0,SUMIF('DADOS BRUTOS'!$A$3:$A$500,$C40,'DADOS BRUTOS'!GD$3:GD$500)))</f>
        <v/>
      </c>
      <c r="JE40" s="122">
        <f>IF(OR(JE$4="",$B40=""),0,SUMIF('DADOS BRUTOS'!$A$3:$A$500,$B40,'DADOS BRUTOS'!GE$3:GE$500)+IF($C40="",0,SUMIF('DADOS BRUTOS'!$A$3:$A$500,$C40,'DADOS BRUTOS'!GE$3:GE$500)))</f>
        <v/>
      </c>
      <c r="JF40" s="122">
        <f>IF(OR(JF$4="",$B40=""),0,SUMIF('DADOS BRUTOS'!$A$3:$A$500,$B40,'DADOS BRUTOS'!GF$3:GF$500)+IF($C40="",0,SUMIF('DADOS BRUTOS'!$A$3:$A$500,$C40,'DADOS BRUTOS'!GF$3:GF$500)))</f>
        <v/>
      </c>
      <c r="JG40" s="122">
        <f>IF(OR(JG$4="",$B40=""),0,SUMIF('DADOS BRUTOS'!$A$3:$A$500,$B40,'DADOS BRUTOS'!GG$3:GG$500)+IF($C40="",0,SUMIF('DADOS BRUTOS'!$A$3:$A$500,$C40,'DADOS BRUTOS'!GG$3:GG$500)))</f>
        <v/>
      </c>
      <c r="JH40" s="122">
        <f>IF(OR(JH$4="",$B40=""),0,SUMIF('DADOS BRUTOS'!$A$3:$A$500,$B40,'DADOS BRUTOS'!GH$3:GH$500)+IF($C40="",0,SUMIF('DADOS BRUTOS'!$A$3:$A$500,$C40,'DADOS BRUTOS'!GH$3:GH$500)))</f>
        <v/>
      </c>
      <c r="JI40" s="122">
        <f>IF(OR(JI$4="",$B40=""),0,SUMIF('DADOS BRUTOS'!$A$3:$A$500,$B40,'DADOS BRUTOS'!GI$3:GI$500)+IF($C40="",0,SUMIF('DADOS BRUTOS'!$A$3:$A$500,$C40,'DADOS BRUTOS'!GI$3:GI$500)))</f>
        <v/>
      </c>
      <c r="JJ40" s="122">
        <f>IF(OR(JJ$4="",$B40=""),0,SUMIF('DADOS BRUTOS'!$A$3:$A$500,$B40,'DADOS BRUTOS'!GJ$3:GJ$500)+IF($C40="",0,SUMIF('DADOS BRUTOS'!$A$3:$A$500,$C40,'DADOS BRUTOS'!GJ$3:GJ$500)))</f>
        <v/>
      </c>
      <c r="JK40" s="122">
        <f>IF(OR(JK$4="",$B40=""),0,SUMIF('DADOS BRUTOS'!$A$3:$A$500,$B40,'DADOS BRUTOS'!GK$3:GK$500)+IF($C40="",0,SUMIF('DADOS BRUTOS'!$A$3:$A$500,$C40,'DADOS BRUTOS'!GK$3:GK$500)))</f>
        <v/>
      </c>
      <c r="JL40" s="122">
        <f>IF(OR(JL$4="",$B40=""),0,SUMIF('DADOS BRUTOS'!$A$3:$A$500,$B40,'DADOS BRUTOS'!GL$3:GL$500)+IF($C40="",0,SUMIF('DADOS BRUTOS'!$A$3:$A$500,$C40,'DADOS BRUTOS'!GL$3:GL$500)))</f>
        <v/>
      </c>
      <c r="JM40" s="122">
        <f>IF(OR(JM$4="",$B40=""),0,SUMIF('DADOS BRUTOS'!$A$3:$A$500,$B40,'DADOS BRUTOS'!GM$3:GM$500)+IF($C40="",0,SUMIF('DADOS BRUTOS'!$A$3:$A$500,$C40,'DADOS BRUTOS'!GM$3:GM$500)))</f>
        <v/>
      </c>
      <c r="JN40" s="122">
        <f>IF(OR(JN$4="",$B40=""),0,SUMIF('DADOS BRUTOS'!$A$3:$A$500,$B40,'DADOS BRUTOS'!GN$3:GN$500)+IF($C40="",0,SUMIF('DADOS BRUTOS'!$A$3:$A$500,$C40,'DADOS BRUTOS'!GN$3:GN$500)))</f>
        <v/>
      </c>
      <c r="JO40" s="122">
        <f>IF(OR(JO$4="",$B40=""),0,SUMIF('DADOS BRUTOS'!$A$3:$A$500,$B40,'DADOS BRUTOS'!GO$3:GO$500)+IF($C40="",0,SUMIF('DADOS BRUTOS'!$A$3:$A$500,$C40,'DADOS BRUTOS'!GO$3:GO$500)))</f>
        <v/>
      </c>
      <c r="JP40" s="122">
        <f>IF(OR(JP$4="",$B40=""),0,SUMIF('DADOS BRUTOS'!$A$3:$A$500,$B40,'DADOS BRUTOS'!GP$3:GP$500)+IF($C40="",0,SUMIF('DADOS BRUTOS'!$A$3:$A$500,$C40,'DADOS BRUTOS'!GP$3:GP$500)))</f>
        <v/>
      </c>
      <c r="JQ40" s="122">
        <f>IF(OR(JQ$4="",$B40=""),0,SUMIF('DADOS BRUTOS'!$A$3:$A$500,$B40,'DADOS BRUTOS'!GQ$3:GQ$500)+IF($C40="",0,SUMIF('DADOS BRUTOS'!$A$3:$A$500,$C40,'DADOS BRUTOS'!GQ$3:GQ$500)))</f>
        <v/>
      </c>
      <c r="JR40" s="122">
        <f>IF(OR(JR$4="",$B40=""),0,SUMIF('DADOS BRUTOS'!$A$3:$A$500,$B40,'DADOS BRUTOS'!GR$3:GR$500)+IF($C40="",0,SUMIF('DADOS BRUTOS'!$A$3:$A$500,$C40,'DADOS BRUTOS'!GR$3:GR$500)))</f>
        <v/>
      </c>
      <c r="JS40" s="122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2">
        <f>IF(OR(CB$4="",$B41=""),0,SUMIF('DADOS BRUTOS'!$A$3:$A$500,$B41,'DADOS BRUTOS'!B$3:B$500)+IF($C41="",0,SUMIF('DADOS BRUTOS'!$A$3:$A$500,$C41,'DADOS BRUTOS'!B$3:B$500)))</f>
        <v/>
      </c>
      <c r="CC41" s="122">
        <f>IF(OR(CC$4="",$B41=""),0,SUMIF('DADOS BRUTOS'!$A$3:$A$500,$B41,'DADOS BRUTOS'!C$3:C$500)+IF($C41="",0,SUMIF('DADOS BRUTOS'!$A$3:$A$500,$C41,'DADOS BRUTOS'!C$3:C$500)))</f>
        <v/>
      </c>
      <c r="CD41" s="122">
        <f>IF(OR(CD$4="",$B41=""),0,SUMIF('DADOS BRUTOS'!$A$3:$A$500,$B41,'DADOS BRUTOS'!D$3:D$500)+IF($C41="",0,SUMIF('DADOS BRUTOS'!$A$3:$A$500,$C41,'DADOS BRUTOS'!D$3:D$500)))</f>
        <v/>
      </c>
      <c r="CE41" s="122">
        <f>IF(OR(CE$4="",$B41=""),0,SUMIF('DADOS BRUTOS'!$A$3:$A$500,$B41,'DADOS BRUTOS'!E$3:E$500)+IF($C41="",0,SUMIF('DADOS BRUTOS'!$A$3:$A$500,$C41,'DADOS BRUTOS'!E$3:E$500)))</f>
        <v/>
      </c>
      <c r="CF41" s="122">
        <f>IF(OR(CF$4="",$B41=""),0,SUMIF('DADOS BRUTOS'!$A$3:$A$500,$B41,'DADOS BRUTOS'!F$3:F$500)+IF($C41="",0,SUMIF('DADOS BRUTOS'!$A$3:$A$500,$C41,'DADOS BRUTOS'!F$3:F$500)))</f>
        <v/>
      </c>
      <c r="CG41" s="122">
        <f>IF(OR(CG$4="",$B41=""),0,SUMIF('DADOS BRUTOS'!$A$3:$A$500,$B41,'DADOS BRUTOS'!G$3:G$500)+IF($C41="",0,SUMIF('DADOS BRUTOS'!$A$3:$A$500,$C41,'DADOS BRUTOS'!G$3:G$500)))</f>
        <v/>
      </c>
      <c r="CH41" s="122">
        <f>IF(OR(CH$4="",$B41=""),0,SUMIF('DADOS BRUTOS'!$A$3:$A$500,$B41,'DADOS BRUTOS'!H$3:H$500)+IF($C41="",0,SUMIF('DADOS BRUTOS'!$A$3:$A$500,$C41,'DADOS BRUTOS'!H$3:H$500)))</f>
        <v/>
      </c>
      <c r="CI41" s="122">
        <f>IF(OR(CI$4="",$B41=""),0,SUMIF('DADOS BRUTOS'!$A$3:$A$500,$B41,'DADOS BRUTOS'!I$3:I$500)+IF($C41="",0,SUMIF('DADOS BRUTOS'!$A$3:$A$500,$C41,'DADOS BRUTOS'!I$3:I$500)))</f>
        <v/>
      </c>
      <c r="CJ41" s="122">
        <f>IF(OR(CJ$4="",$B41=""),0,SUMIF('DADOS BRUTOS'!$A$3:$A$500,$B41,'DADOS BRUTOS'!J$3:J$500)+IF($C41="",0,SUMIF('DADOS BRUTOS'!$A$3:$A$500,$C41,'DADOS BRUTOS'!J$3:J$500)))</f>
        <v/>
      </c>
      <c r="CK41" s="122">
        <f>IF(OR(CK$4="",$B41=""),0,SUMIF('DADOS BRUTOS'!$A$3:$A$500,$B41,'DADOS BRUTOS'!K$3:K$500)+IF($C41="",0,SUMIF('DADOS BRUTOS'!$A$3:$A$500,$C41,'DADOS BRUTOS'!K$3:K$500)))</f>
        <v/>
      </c>
      <c r="CL41" s="122">
        <f>IF(OR(CL$4="",$B41=""),0,SUMIF('DADOS BRUTOS'!$A$3:$A$500,$B41,'DADOS BRUTOS'!L$3:L$500)+IF($C41="",0,SUMIF('DADOS BRUTOS'!$A$3:$A$500,$C41,'DADOS BRUTOS'!L$3:L$500)))</f>
        <v/>
      </c>
      <c r="CM41" s="122">
        <f>IF(OR(CM$4="",$B41=""),0,SUMIF('DADOS BRUTOS'!$A$3:$A$500,$B41,'DADOS BRUTOS'!M$3:M$500)+IF($C41="",0,SUMIF('DADOS BRUTOS'!$A$3:$A$500,$C41,'DADOS BRUTOS'!M$3:M$500)))</f>
        <v/>
      </c>
      <c r="CN41" s="122">
        <f>IF(OR(CN$4="",$B41=""),0,SUMIF('DADOS BRUTOS'!$A$3:$A$500,$B41,'DADOS BRUTOS'!N$3:N$500)+IF($C41="",0,SUMIF('DADOS BRUTOS'!$A$3:$A$500,$C41,'DADOS BRUTOS'!N$3:N$500)))</f>
        <v/>
      </c>
      <c r="CO41" s="122">
        <f>IF(OR(CO$4="",$B41=""),0,SUMIF('DADOS BRUTOS'!$A$3:$A$500,$B41,'DADOS BRUTOS'!O$3:O$500)+IF($C41="",0,SUMIF('DADOS BRUTOS'!$A$3:$A$500,$C41,'DADOS BRUTOS'!O$3:O$500)))</f>
        <v/>
      </c>
      <c r="CP41" s="122">
        <f>IF(OR(CP$4="",$B41=""),0,SUMIF('DADOS BRUTOS'!$A$3:$A$500,$B41,'DADOS BRUTOS'!P$3:P$500)+IF($C41="",0,SUMIF('DADOS BRUTOS'!$A$3:$A$500,$C41,'DADOS BRUTOS'!P$3:P$500)))</f>
        <v/>
      </c>
      <c r="CQ41" s="122">
        <f>IF(OR(CQ$4="",$B41=""),0,SUMIF('DADOS BRUTOS'!$A$3:$A$500,$B41,'DADOS BRUTOS'!Q$3:Q$500)+IF($C41="",0,SUMIF('DADOS BRUTOS'!$A$3:$A$500,$C41,'DADOS BRUTOS'!Q$3:Q$500)))</f>
        <v/>
      </c>
      <c r="CR41" s="122">
        <f>IF(OR(CR$4="",$B41=""),0,SUMIF('DADOS BRUTOS'!$A$3:$A$500,$B41,'DADOS BRUTOS'!R$3:R$500)+IF($C41="",0,SUMIF('DADOS BRUTOS'!$A$3:$A$500,$C41,'DADOS BRUTOS'!R$3:R$500)))</f>
        <v/>
      </c>
      <c r="CS41" s="122">
        <f>IF(OR(CS$4="",$B41=""),0,SUMIF('DADOS BRUTOS'!$A$3:$A$500,$B41,'DADOS BRUTOS'!S$3:S$500)+IF($C41="",0,SUMIF('DADOS BRUTOS'!$A$3:$A$500,$C41,'DADOS BRUTOS'!S$3:S$500)))</f>
        <v/>
      </c>
      <c r="CT41" s="122">
        <f>IF(OR(CT$4="",$B41=""),0,SUMIF('DADOS BRUTOS'!$A$3:$A$500,$B41,'DADOS BRUTOS'!T$3:T$500)+IF($C41="",0,SUMIF('DADOS BRUTOS'!$A$3:$A$500,$C41,'DADOS BRUTOS'!T$3:T$500)))</f>
        <v/>
      </c>
      <c r="CU41" s="122">
        <f>IF(OR(CU$4="",$B41=""),0,SUMIF('DADOS BRUTOS'!$A$3:$A$500,$B41,'DADOS BRUTOS'!U$3:U$500)+IF($C41="",0,SUMIF('DADOS BRUTOS'!$A$3:$A$500,$C41,'DADOS BRUTOS'!U$3:U$500)))</f>
        <v/>
      </c>
      <c r="CV41" s="122">
        <f>IF(OR(CV$4="",$B41=""),0,SUMIF('DADOS BRUTOS'!$A$3:$A$500,$B41,'DADOS BRUTOS'!V$3:V$500)+IF($C41="",0,SUMIF('DADOS BRUTOS'!$A$3:$A$500,$C41,'DADOS BRUTOS'!V$3:V$500)))</f>
        <v/>
      </c>
      <c r="CW41" s="122">
        <f>IF(OR(CW$4="",$B41=""),0,SUMIF('DADOS BRUTOS'!$A$3:$A$500,$B41,'DADOS BRUTOS'!W$3:W$500)+IF($C41="",0,SUMIF('DADOS BRUTOS'!$A$3:$A$500,$C41,'DADOS BRUTOS'!W$3:W$500)))</f>
        <v/>
      </c>
      <c r="CX41" s="122">
        <f>IF(OR(CX$4="",$B41=""),0,SUMIF('DADOS BRUTOS'!$A$3:$A$500,$B41,'DADOS BRUTOS'!X$3:X$500)+IF($C41="",0,SUMIF('DADOS BRUTOS'!$A$3:$A$500,$C41,'DADOS BRUTOS'!X$3:X$500)))</f>
        <v/>
      </c>
      <c r="CY41" s="122">
        <f>IF(OR(CY$4="",$B41=""),0,SUMIF('DADOS BRUTOS'!$A$3:$A$500,$B41,'DADOS BRUTOS'!Y$3:Y$500)+IF($C41="",0,SUMIF('DADOS BRUTOS'!$A$3:$A$500,$C41,'DADOS BRUTOS'!Y$3:Y$500)))</f>
        <v/>
      </c>
      <c r="CZ41" s="122">
        <f>IF(OR(CZ$4="",$B41=""),0,SUMIF('DADOS BRUTOS'!$A$3:$A$500,$B41,'DADOS BRUTOS'!Z$3:Z$500)+IF($C41="",0,SUMIF('DADOS BRUTOS'!$A$3:$A$500,$C41,'DADOS BRUTOS'!Z$3:Z$500)))</f>
        <v/>
      </c>
      <c r="DA41" s="122">
        <f>IF(OR(DA$4="",$B41=""),0,SUMIF('DADOS BRUTOS'!$A$3:$A$500,$B41,'DADOS BRUTOS'!AA$3:AA$500)+IF($C41="",0,SUMIF('DADOS BRUTOS'!$A$3:$A$500,$C41,'DADOS BRUTOS'!AA$3:AA$500)))</f>
        <v/>
      </c>
      <c r="DB41" s="122">
        <f>IF(OR(DB$4="",$B41=""),0,SUMIF('DADOS BRUTOS'!$A$3:$A$500,$B41,'DADOS BRUTOS'!AB$3:AB$500)+IF($C41="",0,SUMIF('DADOS BRUTOS'!$A$3:$A$500,$C41,'DADOS BRUTOS'!AB$3:AB$500)))</f>
        <v/>
      </c>
      <c r="DC41" s="122">
        <f>IF(OR(DC$4="",$B41=""),0,SUMIF('DADOS BRUTOS'!$A$3:$A$500,$B41,'DADOS BRUTOS'!AC$3:AC$500)+IF($C41="",0,SUMIF('DADOS BRUTOS'!$A$3:$A$500,$C41,'DADOS BRUTOS'!AC$3:AC$500)))</f>
        <v/>
      </c>
      <c r="DD41" s="122">
        <f>IF(OR(DD$4="",$B41=""),0,SUMIF('DADOS BRUTOS'!$A$3:$A$500,$B41,'DADOS BRUTOS'!AD$3:AD$500)+IF($C41="",0,SUMIF('DADOS BRUTOS'!$A$3:$A$500,$C41,'DADOS BRUTOS'!AD$3:AD$500)))</f>
        <v/>
      </c>
      <c r="DE41" s="122">
        <f>IF(OR(DE$4="",$B41=""),0,SUMIF('DADOS BRUTOS'!$A$3:$A$500,$B41,'DADOS BRUTOS'!AE$3:AE$500)+IF($C41="",0,SUMIF('DADOS BRUTOS'!$A$3:$A$500,$C41,'DADOS BRUTOS'!AE$3:AE$500)))</f>
        <v/>
      </c>
      <c r="DF41" s="122">
        <f>IF(OR(DF$4="",$B41=""),0,SUMIF('DADOS BRUTOS'!$A$3:$A$500,$B41,'DADOS BRUTOS'!AF$3:AF$500)+IF($C41="",0,SUMIF('DADOS BRUTOS'!$A$3:$A$500,$C41,'DADOS BRUTOS'!AF$3:AF$500)))</f>
        <v/>
      </c>
      <c r="DG41" s="122">
        <f>IF(OR(DG$4="",$B41=""),0,SUMIF('DADOS BRUTOS'!$A$3:$A$500,$B41,'DADOS BRUTOS'!AG$3:AG$500)+IF($C41="",0,SUMIF('DADOS BRUTOS'!$A$3:$A$500,$C41,'DADOS BRUTOS'!AG$3:AG$500)))</f>
        <v/>
      </c>
      <c r="DH41" s="122">
        <f>IF(OR(DH$4="",$B41=""),0,SUMIF('DADOS BRUTOS'!$A$3:$A$500,$B41,'DADOS BRUTOS'!AH$3:AH$500)+IF($C41="",0,SUMIF('DADOS BRUTOS'!$A$3:$A$500,$C41,'DADOS BRUTOS'!AH$3:AH$500)))</f>
        <v/>
      </c>
      <c r="DI41" s="122">
        <f>IF(OR(DI$4="",$B41=""),0,SUMIF('DADOS BRUTOS'!$A$3:$A$500,$B41,'DADOS BRUTOS'!AI$3:AI$500)+IF($C41="",0,SUMIF('DADOS BRUTOS'!$A$3:$A$500,$C41,'DADOS BRUTOS'!AI$3:AI$500)))</f>
        <v/>
      </c>
      <c r="DJ41" s="122">
        <f>IF(OR(DJ$4="",$B41=""),0,SUMIF('DADOS BRUTOS'!$A$3:$A$500,$B41,'DADOS BRUTOS'!AJ$3:AJ$500)+IF($C41="",0,SUMIF('DADOS BRUTOS'!$A$3:$A$500,$C41,'DADOS BRUTOS'!AJ$3:AJ$500)))</f>
        <v/>
      </c>
      <c r="DK41" s="122">
        <f>IF(OR(DK$4="",$B41=""),0,SUMIF('DADOS BRUTOS'!$A$3:$A$500,$B41,'DADOS BRUTOS'!AK$3:AK$500)+IF($C41="",0,SUMIF('DADOS BRUTOS'!$A$3:$A$500,$C41,'DADOS BRUTOS'!AK$3:AK$500)))</f>
        <v/>
      </c>
      <c r="DL41" s="122">
        <f>IF(OR(DL$4="",$B41=""),0,SUMIF('DADOS BRUTOS'!$A$3:$A$500,$B41,'DADOS BRUTOS'!AL$3:AL$500)+IF($C41="",0,SUMIF('DADOS BRUTOS'!$A$3:$A$500,$C41,'DADOS BRUTOS'!AL$3:AL$500)))</f>
        <v/>
      </c>
      <c r="DM41" s="122">
        <f>IF(OR(DM$4="",$B41=""),0,SUMIF('DADOS BRUTOS'!$A$3:$A$500,$B41,'DADOS BRUTOS'!AM$3:AM$500)+IF($C41="",0,SUMIF('DADOS BRUTOS'!$A$3:$A$500,$C41,'DADOS BRUTOS'!AM$3:AM$500)))</f>
        <v/>
      </c>
      <c r="DN41" s="122">
        <f>IF(OR(DN$4="",$B41=""),0,SUMIF('DADOS BRUTOS'!$A$3:$A$500,$B41,'DADOS BRUTOS'!AN$3:AN$500)+IF($C41="",0,SUMIF('DADOS BRUTOS'!$A$3:$A$500,$C41,'DADOS BRUTOS'!AN$3:AN$500)))</f>
        <v/>
      </c>
      <c r="DO41" s="122">
        <f>IF(OR(DO$4="",$B41=""),0,SUMIF('DADOS BRUTOS'!$A$3:$A$500,$B41,'DADOS BRUTOS'!AO$3:AO$500)+IF($C41="",0,SUMIF('DADOS BRUTOS'!$A$3:$A$500,$C41,'DADOS BRUTOS'!AO$3:AO$500)))</f>
        <v/>
      </c>
      <c r="DP41" s="122">
        <f>IF(OR(DP$4="",$B41=""),0,SUMIF('DADOS BRUTOS'!$A$3:$A$500,$B41,'DADOS BRUTOS'!AP$3:AP$500)+IF($C41="",0,SUMIF('DADOS BRUTOS'!$A$3:$A$500,$C41,'DADOS BRUTOS'!AP$3:AP$500)))</f>
        <v/>
      </c>
      <c r="DQ41" s="122">
        <f>IF(OR(DQ$4="",$B41=""),0,SUMIF('DADOS BRUTOS'!$A$3:$A$500,$B41,'DADOS BRUTOS'!AQ$3:AQ$500)+IF($C41="",0,SUMIF('DADOS BRUTOS'!$A$3:$A$500,$C41,'DADOS BRUTOS'!AQ$3:AQ$500)))</f>
        <v/>
      </c>
      <c r="DR41" s="122">
        <f>IF(OR(DR$4="",$B41=""),0,SUMIF('DADOS BRUTOS'!$A$3:$A$500,$B41,'DADOS BRUTOS'!AR$3:AR$500)+IF($C41="",0,SUMIF('DADOS BRUTOS'!$A$3:$A$500,$C41,'DADOS BRUTOS'!AR$3:AR$500)))</f>
        <v/>
      </c>
      <c r="DS41" s="122">
        <f>IF(OR(DS$4="",$B41=""),0,SUMIF('DADOS BRUTOS'!$A$3:$A$500,$B41,'DADOS BRUTOS'!AS$3:AS$500)+IF($C41="",0,SUMIF('DADOS BRUTOS'!$A$3:$A$500,$C41,'DADOS BRUTOS'!AS$3:AS$500)))</f>
        <v/>
      </c>
      <c r="DT41" s="122">
        <f>IF(OR(DT$4="",$B41=""),0,SUMIF('DADOS BRUTOS'!$A$3:$A$500,$B41,'DADOS BRUTOS'!AT$3:AT$500)+IF($C41="",0,SUMIF('DADOS BRUTOS'!$A$3:$A$500,$C41,'DADOS BRUTOS'!AT$3:AT$500)))</f>
        <v/>
      </c>
      <c r="DU41" s="122">
        <f>IF(OR(DU$4="",$B41=""),0,SUMIF('DADOS BRUTOS'!$A$3:$A$500,$B41,'DADOS BRUTOS'!AU$3:AU$500)+IF($C41="",0,SUMIF('DADOS BRUTOS'!$A$3:$A$500,$C41,'DADOS BRUTOS'!AU$3:AU$500)))</f>
        <v/>
      </c>
      <c r="DV41" s="122">
        <f>IF(OR(DV$4="",$B41=""),0,SUMIF('DADOS BRUTOS'!$A$3:$A$500,$B41,'DADOS BRUTOS'!AV$3:AV$500)+IF($C41="",0,SUMIF('DADOS BRUTOS'!$A$3:$A$500,$C41,'DADOS BRUTOS'!AV$3:AV$500)))</f>
        <v/>
      </c>
      <c r="DW41" s="122">
        <f>IF(OR(DW$4="",$B41=""),0,SUMIF('DADOS BRUTOS'!$A$3:$A$500,$B41,'DADOS BRUTOS'!AW$3:AW$500)+IF($C41="",0,SUMIF('DADOS BRUTOS'!$A$3:$A$500,$C41,'DADOS BRUTOS'!AW$3:AW$500)))</f>
        <v/>
      </c>
      <c r="DX41" s="122">
        <f>IF(OR(DX$4="",$B41=""),0,SUMIF('DADOS BRUTOS'!$A$3:$A$500,$B41,'DADOS BRUTOS'!AX$3:AX$500)+IF($C41="",0,SUMIF('DADOS BRUTOS'!$A$3:$A$500,$C41,'DADOS BRUTOS'!AX$3:AX$500)))</f>
        <v/>
      </c>
      <c r="DY41" s="122">
        <f>IF(OR(DY$4="",$B41=""),0,SUMIF('DADOS BRUTOS'!$A$3:$A$500,$B41,'DADOS BRUTOS'!AY$3:AY$500)+IF($C41="",0,SUMIF('DADOS BRUTOS'!$A$3:$A$500,$C41,'DADOS BRUTOS'!AY$3:AY$500)))</f>
        <v/>
      </c>
      <c r="DZ41" s="122">
        <f>IF(OR(DZ$4="",$B41=""),0,SUMIF('DADOS BRUTOS'!$A$3:$A$500,$B41,'DADOS BRUTOS'!AZ$3:AZ$500)+IF($C41="",0,SUMIF('DADOS BRUTOS'!$A$3:$A$500,$C41,'DADOS BRUTOS'!AZ$3:AZ$500)))</f>
        <v/>
      </c>
      <c r="EA41" s="122">
        <f>IF(OR(EA$4="",$B41=""),0,SUMIF('DADOS BRUTOS'!$A$3:$A$500,$B41,'DADOS BRUTOS'!BA$3:BA$500)+IF($C41="",0,SUMIF('DADOS BRUTOS'!$A$3:$A$500,$C41,'DADOS BRUTOS'!BA$3:BA$500)))</f>
        <v/>
      </c>
      <c r="EB41" s="122">
        <f>IF(OR(EB$4="",$B41=""),0,SUMIF('DADOS BRUTOS'!$A$3:$A$500,$B41,'DADOS BRUTOS'!BB$3:BB$500)+IF($C41="",0,SUMIF('DADOS BRUTOS'!$A$3:$A$500,$C41,'DADOS BRUTOS'!BB$3:BB$500)))</f>
        <v/>
      </c>
      <c r="EC41" s="122">
        <f>IF(OR(EC$4="",$B41=""),0,SUMIF('DADOS BRUTOS'!$A$3:$A$500,$B41,'DADOS BRUTOS'!BC$3:BC$500)+IF($C41="",0,SUMIF('DADOS BRUTOS'!$A$3:$A$500,$C41,'DADOS BRUTOS'!BC$3:BC$500)))</f>
        <v/>
      </c>
      <c r="ED41" s="122">
        <f>IF(OR(ED$4="",$B41=""),0,SUMIF('DADOS BRUTOS'!$A$3:$A$500,$B41,'DADOS BRUTOS'!BD$3:BD$500)+IF($C41="",0,SUMIF('DADOS BRUTOS'!$A$3:$A$500,$C41,'DADOS BRUTOS'!BD$3:BD$500)))</f>
        <v/>
      </c>
      <c r="EE41" s="122">
        <f>IF(OR(EE$4="",$B41=""),0,SUMIF('DADOS BRUTOS'!$A$3:$A$500,$B41,'DADOS BRUTOS'!BE$3:BE$500)+IF($C41="",0,SUMIF('DADOS BRUTOS'!$A$3:$A$500,$C41,'DADOS BRUTOS'!BE$3:BE$500)))</f>
        <v/>
      </c>
      <c r="EF41" s="122">
        <f>IF(OR(EF$4="",$B41=""),0,SUMIF('DADOS BRUTOS'!$A$3:$A$500,$B41,'DADOS BRUTOS'!BF$3:BF$500)+IF($C41="",0,SUMIF('DADOS BRUTOS'!$A$3:$A$500,$C41,'DADOS BRUTOS'!BF$3:BF$500)))</f>
        <v/>
      </c>
      <c r="EG41" s="122">
        <f>IF(OR(EG$4="",$B41=""),0,SUMIF('DADOS BRUTOS'!$A$3:$A$500,$B41,'DADOS BRUTOS'!BG$3:BG$500)+IF($C41="",0,SUMIF('DADOS BRUTOS'!$A$3:$A$500,$C41,'DADOS BRUTOS'!BG$3:BG$500)))</f>
        <v/>
      </c>
      <c r="EH41" s="122">
        <f>IF(OR(EH$4="",$B41=""),0,SUMIF('DADOS BRUTOS'!$A$3:$A$500,$B41,'DADOS BRUTOS'!BH$3:BH$500)+IF($C41="",0,SUMIF('DADOS BRUTOS'!$A$3:$A$500,$C41,'DADOS BRUTOS'!BH$3:BH$500)))</f>
        <v/>
      </c>
      <c r="EI41" s="122">
        <f>IF(OR(EI$4="",$B41=""),0,SUMIF('DADOS BRUTOS'!$A$3:$A$500,$B41,'DADOS BRUTOS'!BI$3:BI$500)+IF($C41="",0,SUMIF('DADOS BRUTOS'!$A$3:$A$500,$C41,'DADOS BRUTOS'!BI$3:BI$500)))</f>
        <v/>
      </c>
      <c r="EJ41" s="122">
        <f>IF(OR(EJ$4="",$B41=""),0,SUMIF('DADOS BRUTOS'!$A$3:$A$500,$B41,'DADOS BRUTOS'!BJ$3:BJ$500)+IF($C41="",0,SUMIF('DADOS BRUTOS'!$A$3:$A$500,$C41,'DADOS BRUTOS'!BJ$3:BJ$500)))</f>
        <v/>
      </c>
      <c r="EK41" s="122">
        <f>IF(OR(EK$4="",$B41=""),0,SUMIF('DADOS BRUTOS'!$A$3:$A$500,$B41,'DADOS BRUTOS'!BK$3:BK$500)+IF($C41="",0,SUMIF('DADOS BRUTOS'!$A$3:$A$500,$C41,'DADOS BRUTOS'!BK$3:BK$500)))</f>
        <v/>
      </c>
      <c r="EL41" s="122">
        <f>IF(OR(EL$4="",$B41=""),0,SUMIF('DADOS BRUTOS'!$A$3:$A$500,$B41,'DADOS BRUTOS'!BL$3:BL$500)+IF($C41="",0,SUMIF('DADOS BRUTOS'!$A$3:$A$500,$C41,'DADOS BRUTOS'!BL$3:BL$500)))</f>
        <v/>
      </c>
      <c r="EM41" s="122">
        <f>IF(OR(EM$4="",$B41=""),0,SUMIF('DADOS BRUTOS'!$A$3:$A$500,$B41,'DADOS BRUTOS'!BM$3:BM$500)+IF($C41="",0,SUMIF('DADOS BRUTOS'!$A$3:$A$500,$C41,'DADOS BRUTOS'!BM$3:BM$500)))</f>
        <v/>
      </c>
      <c r="EN41" s="122">
        <f>IF(OR(EN$4="",$B41=""),0,SUMIF('DADOS BRUTOS'!$A$3:$A$500,$B41,'DADOS BRUTOS'!BN$3:BN$500)+IF($C41="",0,SUMIF('DADOS BRUTOS'!$A$3:$A$500,$C41,'DADOS BRUTOS'!BN$3:BN$500)))</f>
        <v/>
      </c>
      <c r="EO41" s="122">
        <f>IF(OR(EO$4="",$B41=""),0,SUMIF('DADOS BRUTOS'!$A$3:$A$500,$B41,'DADOS BRUTOS'!BO$3:BO$500)+IF($C41="",0,SUMIF('DADOS BRUTOS'!$A$3:$A$500,$C41,'DADOS BRUTOS'!BO$3:BO$500)))</f>
        <v/>
      </c>
      <c r="EP41" s="122">
        <f>IF(OR(EP$4="",$B41=""),0,SUMIF('DADOS BRUTOS'!$A$3:$A$500,$B41,'DADOS BRUTOS'!BP$3:BP$500)+IF($C41="",0,SUMIF('DADOS BRUTOS'!$A$3:$A$500,$C41,'DADOS BRUTOS'!BP$3:BP$500)))</f>
        <v/>
      </c>
      <c r="EQ41" s="122">
        <f>IF(OR(EQ$4="",$B41=""),0,SUMIF('DADOS BRUTOS'!$A$3:$A$500,$B41,'DADOS BRUTOS'!BQ$3:BQ$500)+IF($C41="",0,SUMIF('DADOS BRUTOS'!$A$3:$A$500,$C41,'DADOS BRUTOS'!BQ$3:BQ$500)))</f>
        <v/>
      </c>
      <c r="ER41" s="122">
        <f>IF(OR(ER$4="",$B41=""),0,SUMIF('DADOS BRUTOS'!$A$3:$A$500,$B41,'DADOS BRUTOS'!BR$3:BR$500)+IF($C41="",0,SUMIF('DADOS BRUTOS'!$A$3:$A$500,$C41,'DADOS BRUTOS'!BR$3:BR$500)))</f>
        <v/>
      </c>
      <c r="ES41" s="122">
        <f>IF(OR(ES$4="",$B41=""),0,SUMIF('DADOS BRUTOS'!$A$3:$A$500,$B41,'DADOS BRUTOS'!BS$3:BS$500)+IF($C41="",0,SUMIF('DADOS BRUTOS'!$A$3:$A$500,$C41,'DADOS BRUTOS'!BS$3:BS$500)))</f>
        <v/>
      </c>
      <c r="ET41" s="122">
        <f>IF(OR(ET$4="",$B41=""),0,SUMIF('DADOS BRUTOS'!$A$3:$A$500,$B41,'DADOS BRUTOS'!BT$3:BT$500)+IF($C41="",0,SUMIF('DADOS BRUTOS'!$A$3:$A$500,$C41,'DADOS BRUTOS'!BT$3:BT$500)))</f>
        <v/>
      </c>
      <c r="EU41" s="122">
        <f>IF(OR(EU$4="",$B41=""),0,SUMIF('DADOS BRUTOS'!$A$3:$A$500,$B41,'DADOS BRUTOS'!BU$3:BU$500)+IF($C41="",0,SUMIF('DADOS BRUTOS'!$A$3:$A$500,$C41,'DADOS BRUTOS'!BU$3:BU$500)))</f>
        <v/>
      </c>
      <c r="EV41" s="122">
        <f>IF(OR(EV$4="",$B41=""),0,SUMIF('DADOS BRUTOS'!$A$3:$A$500,$B41,'DADOS BRUTOS'!BV$3:BV$500)+IF($C41="",0,SUMIF('DADOS BRUTOS'!$A$3:$A$500,$C41,'DADOS BRUTOS'!BV$3:BV$500)))</f>
        <v/>
      </c>
      <c r="EW41" s="122">
        <f>IF(OR(EW$4="",$B41=""),0,SUMIF('DADOS BRUTOS'!$A$3:$A$500,$B41,'DADOS BRUTOS'!BW$3:BW$500)+IF($C41="",0,SUMIF('DADOS BRUTOS'!$A$3:$A$500,$C41,'DADOS BRUTOS'!BW$3:BW$500)))</f>
        <v/>
      </c>
      <c r="EX41" s="122">
        <f>IF(OR(EX$4="",$B41=""),0,SUMIF('DADOS BRUTOS'!$A$3:$A$500,$B41,'DADOS BRUTOS'!BX$3:BX$500)+IF($C41="",0,SUMIF('DADOS BRUTOS'!$A$3:$A$500,$C41,'DADOS BRUTOS'!BX$3:BX$500)))</f>
        <v/>
      </c>
      <c r="EY41" s="122">
        <f>IF(OR(EY$4="",$B41=""),0,SUMIF('DADOS BRUTOS'!$A$3:$A$500,$B41,'DADOS BRUTOS'!BY$3:BY$500)+IF($C41="",0,SUMIF('DADOS BRUTOS'!$A$3:$A$500,$C41,'DADOS BRUTOS'!BY$3:BY$500)))</f>
        <v/>
      </c>
      <c r="EZ41" s="122">
        <f>IF(OR(EZ$4="",$B41=""),0,SUMIF('DADOS BRUTOS'!$A$3:$A$500,$B41,'DADOS BRUTOS'!BZ$3:BZ$500)+IF($C41="",0,SUMIF('DADOS BRUTOS'!$A$3:$A$500,$C41,'DADOS BRUTOS'!BZ$3:BZ$500)))</f>
        <v/>
      </c>
      <c r="FA41" s="122">
        <f>IF(OR(FA$4="",$B41=""),0,SUMIF('DADOS BRUTOS'!$A$3:$A$500,$B41,'DADOS BRUTOS'!CA$3:CA$500)+IF($C41="",0,SUMIF('DADOS BRUTOS'!$A$3:$A$500,$C41,'DADOS BRUTOS'!CA$3:CA$500)))</f>
        <v/>
      </c>
      <c r="FB41" s="122">
        <f>IF(OR(FB$4="",$B41=""),0,SUMIF('DADOS BRUTOS'!$A$3:$A$500,$B41,'DADOS BRUTOS'!CB$3:CB$500)+IF($C41="",0,SUMIF('DADOS BRUTOS'!$A$3:$A$500,$C41,'DADOS BRUTOS'!CB$3:CB$500)))</f>
        <v/>
      </c>
      <c r="FC41" s="122">
        <f>IF(OR(FC$4="",$B41=""),0,SUMIF('DADOS BRUTOS'!$A$3:$A$500,$B41,'DADOS BRUTOS'!CC$3:CC$500)+IF($C41="",0,SUMIF('DADOS BRUTOS'!$A$3:$A$500,$C41,'DADOS BRUTOS'!CC$3:CC$500)))</f>
        <v/>
      </c>
      <c r="FD41" s="122">
        <f>IF(OR(FD$4="",$B41=""),0,SUMIF('DADOS BRUTOS'!$A$3:$A$500,$B41,'DADOS BRUTOS'!CD$3:CD$500)+IF($C41="",0,SUMIF('DADOS BRUTOS'!$A$3:$A$500,$C41,'DADOS BRUTOS'!CD$3:CD$500)))</f>
        <v/>
      </c>
      <c r="FE41" s="122">
        <f>IF(OR(FE$4="",$B41=""),0,SUMIF('DADOS BRUTOS'!$A$3:$A$500,$B41,'DADOS BRUTOS'!CE$3:CE$500)+IF($C41="",0,SUMIF('DADOS BRUTOS'!$A$3:$A$500,$C41,'DADOS BRUTOS'!CE$3:CE$500)))</f>
        <v/>
      </c>
      <c r="FF41" s="122">
        <f>IF(OR(FF$4="",$B41=""),0,SUMIF('DADOS BRUTOS'!$A$3:$A$500,$B41,'DADOS BRUTOS'!CF$3:CF$500)+IF($C41="",0,SUMIF('DADOS BRUTOS'!$A$3:$A$500,$C41,'DADOS BRUTOS'!CF$3:CF$500)))</f>
        <v/>
      </c>
      <c r="FG41" s="122">
        <f>IF(OR(FG$4="",$B41=""),0,SUMIF('DADOS BRUTOS'!$A$3:$A$500,$B41,'DADOS BRUTOS'!CG$3:CG$500)+IF($C41="",0,SUMIF('DADOS BRUTOS'!$A$3:$A$500,$C41,'DADOS BRUTOS'!CG$3:CG$500)))</f>
        <v/>
      </c>
      <c r="FH41" s="122">
        <f>IF(OR(FH$4="",$B41=""),0,SUMIF('DADOS BRUTOS'!$A$3:$A$500,$B41,'DADOS BRUTOS'!CH$3:CH$500)+IF($C41="",0,SUMIF('DADOS BRUTOS'!$A$3:$A$500,$C41,'DADOS BRUTOS'!CH$3:CH$500)))</f>
        <v/>
      </c>
      <c r="FI41" s="122">
        <f>IF(OR(FI$4="",$B41=""),0,SUMIF('DADOS BRUTOS'!$A$3:$A$500,$B41,'DADOS BRUTOS'!CI$3:CI$500)+IF($C41="",0,SUMIF('DADOS BRUTOS'!$A$3:$A$500,$C41,'DADOS BRUTOS'!CI$3:CI$500)))</f>
        <v/>
      </c>
      <c r="FJ41" s="122">
        <f>IF(OR(FJ$4="",$B41=""),0,SUMIF('DADOS BRUTOS'!$A$3:$A$500,$B41,'DADOS BRUTOS'!CJ$3:CJ$500)+IF($C41="",0,SUMIF('DADOS BRUTOS'!$A$3:$A$500,$C41,'DADOS BRUTOS'!CJ$3:CJ$500)))</f>
        <v/>
      </c>
      <c r="FK41" s="122">
        <f>IF(OR(FK$4="",$B41=""),0,SUMIF('DADOS BRUTOS'!$A$3:$A$500,$B41,'DADOS BRUTOS'!CK$3:CK$500)+IF($C41="",0,SUMIF('DADOS BRUTOS'!$A$3:$A$500,$C41,'DADOS BRUTOS'!CK$3:CK$500)))</f>
        <v/>
      </c>
      <c r="FL41" s="122">
        <f>IF(OR(FL$4="",$B41=""),0,SUMIF('DADOS BRUTOS'!$A$3:$A$500,$B41,'DADOS BRUTOS'!CL$3:CL$500)+IF($C41="",0,SUMIF('DADOS BRUTOS'!$A$3:$A$500,$C41,'DADOS BRUTOS'!CL$3:CL$500)))</f>
        <v/>
      </c>
      <c r="FM41" s="122">
        <f>IF(OR(FM$4="",$B41=""),0,SUMIF('DADOS BRUTOS'!$A$3:$A$500,$B41,'DADOS BRUTOS'!CM$3:CM$500)+IF($C41="",0,SUMIF('DADOS BRUTOS'!$A$3:$A$500,$C41,'DADOS BRUTOS'!CM$3:CM$500)))</f>
        <v/>
      </c>
      <c r="FN41" s="122">
        <f>IF(OR(FN$4="",$B41=""),0,SUMIF('DADOS BRUTOS'!$A$3:$A$500,$B41,'DADOS BRUTOS'!CN$3:CN$500)+IF($C41="",0,SUMIF('DADOS BRUTOS'!$A$3:$A$500,$C41,'DADOS BRUTOS'!CN$3:CN$500)))</f>
        <v/>
      </c>
      <c r="FO41" s="122">
        <f>IF(OR(FO$4="",$B41=""),0,SUMIF('DADOS BRUTOS'!$A$3:$A$500,$B41,'DADOS BRUTOS'!CO$3:CO$500)+IF($C41="",0,SUMIF('DADOS BRUTOS'!$A$3:$A$500,$C41,'DADOS BRUTOS'!CO$3:CO$500)))</f>
        <v/>
      </c>
      <c r="FP41" s="122">
        <f>IF(OR(FP$4="",$B41=""),0,SUMIF('DADOS BRUTOS'!$A$3:$A$500,$B41,'DADOS BRUTOS'!CP$3:CP$500)+IF($C41="",0,SUMIF('DADOS BRUTOS'!$A$3:$A$500,$C41,'DADOS BRUTOS'!CP$3:CP$500)))</f>
        <v/>
      </c>
      <c r="FQ41" s="122">
        <f>IF(OR(FQ$4="",$B41=""),0,SUMIF('DADOS BRUTOS'!$A$3:$A$500,$B41,'DADOS BRUTOS'!CQ$3:CQ$500)+IF($C41="",0,SUMIF('DADOS BRUTOS'!$A$3:$A$500,$C41,'DADOS BRUTOS'!CQ$3:CQ$500)))</f>
        <v/>
      </c>
      <c r="FR41" s="122">
        <f>IF(OR(FR$4="",$B41=""),0,SUMIF('DADOS BRUTOS'!$A$3:$A$500,$B41,'DADOS BRUTOS'!CR$3:CR$500)+IF($C41="",0,SUMIF('DADOS BRUTOS'!$A$3:$A$500,$C41,'DADOS BRUTOS'!CR$3:CR$500)))</f>
        <v/>
      </c>
      <c r="FS41" s="122">
        <f>IF(OR(FS$4="",$B41=""),0,SUMIF('DADOS BRUTOS'!$A$3:$A$500,$B41,'DADOS BRUTOS'!CS$3:CS$500)+IF($C41="",0,SUMIF('DADOS BRUTOS'!$A$3:$A$500,$C41,'DADOS BRUTOS'!CS$3:CS$500)))</f>
        <v/>
      </c>
      <c r="FT41" s="122">
        <f>IF(OR(FT$4="",$B41=""),0,SUMIF('DADOS BRUTOS'!$A$3:$A$500,$B41,'DADOS BRUTOS'!CT$3:CT$500)+IF($C41="",0,SUMIF('DADOS BRUTOS'!$A$3:$A$500,$C41,'DADOS BRUTOS'!CT$3:CT$500)))</f>
        <v/>
      </c>
      <c r="FU41" s="122">
        <f>IF(OR(FU$4="",$B41=""),0,SUMIF('DADOS BRUTOS'!$A$3:$A$500,$B41,'DADOS BRUTOS'!CU$3:CU$500)+IF($C41="",0,SUMIF('DADOS BRUTOS'!$A$3:$A$500,$C41,'DADOS BRUTOS'!CU$3:CU$500)))</f>
        <v/>
      </c>
      <c r="FV41" s="122">
        <f>IF(OR(FV$4="",$B41=""),0,SUMIF('DADOS BRUTOS'!$A$3:$A$500,$B41,'DADOS BRUTOS'!CV$3:CV$500)+IF($C41="",0,SUMIF('DADOS BRUTOS'!$A$3:$A$500,$C41,'DADOS BRUTOS'!CV$3:CV$500)))</f>
        <v/>
      </c>
      <c r="FW41" s="122">
        <f>IF(OR(FW$4="",$B41=""),0,SUMIF('DADOS BRUTOS'!$A$3:$A$500,$B41,'DADOS BRUTOS'!CW$3:CW$500)+IF($C41="",0,SUMIF('DADOS BRUTOS'!$A$3:$A$500,$C41,'DADOS BRUTOS'!CW$3:CW$500)))</f>
        <v/>
      </c>
      <c r="FX41" s="122">
        <f>IF(OR(FX$4="",$B41=""),0,SUMIF('DADOS BRUTOS'!$A$3:$A$500,$B41,'DADOS BRUTOS'!CX$3:CX$500)+IF($C41="",0,SUMIF('DADOS BRUTOS'!$A$3:$A$500,$C41,'DADOS BRUTOS'!CX$3:CX$500)))</f>
        <v/>
      </c>
      <c r="FY41" s="122">
        <f>IF(OR(FY$4="",$B41=""),0,SUMIF('DADOS BRUTOS'!$A$3:$A$500,$B41,'DADOS BRUTOS'!CY$3:CY$500)+IF($C41="",0,SUMIF('DADOS BRUTOS'!$A$3:$A$500,$C41,'DADOS BRUTOS'!CY$3:CY$500)))</f>
        <v/>
      </c>
      <c r="FZ41" s="122">
        <f>IF(OR(FZ$4="",$B41=""),0,SUMIF('DADOS BRUTOS'!$A$3:$A$500,$B41,'DADOS BRUTOS'!CZ$3:CZ$500)+IF($C41="",0,SUMIF('DADOS BRUTOS'!$A$3:$A$500,$C41,'DADOS BRUTOS'!CZ$3:CZ$500)))</f>
        <v/>
      </c>
      <c r="GA41" s="122">
        <f>IF(OR(GA$4="",$B41=""),0,SUMIF('DADOS BRUTOS'!$A$3:$A$500,$B41,'DADOS BRUTOS'!DA$3:DA$500)+IF($C41="",0,SUMIF('DADOS BRUTOS'!$A$3:$A$500,$C41,'DADOS BRUTOS'!DA$3:DA$500)))</f>
        <v/>
      </c>
      <c r="GB41" s="122">
        <f>IF(OR(GB$4="",$B41=""),0,SUMIF('DADOS BRUTOS'!$A$3:$A$500,$B41,'DADOS BRUTOS'!DB$3:DB$500)+IF($C41="",0,SUMIF('DADOS BRUTOS'!$A$3:$A$500,$C41,'DADOS BRUTOS'!DB$3:DB$500)))</f>
        <v/>
      </c>
      <c r="GC41" s="122">
        <f>IF(OR(GC$4="",$B41=""),0,SUMIF('DADOS BRUTOS'!$A$3:$A$500,$B41,'DADOS BRUTOS'!DC$3:DC$500)+IF($C41="",0,SUMIF('DADOS BRUTOS'!$A$3:$A$500,$C41,'DADOS BRUTOS'!DC$3:DC$500)))</f>
        <v/>
      </c>
      <c r="GD41" s="122">
        <f>IF(OR(GD$4="",$B41=""),0,SUMIF('DADOS BRUTOS'!$A$3:$A$500,$B41,'DADOS BRUTOS'!DD$3:DD$500)+IF($C41="",0,SUMIF('DADOS BRUTOS'!$A$3:$A$500,$C41,'DADOS BRUTOS'!DD$3:DD$500)))</f>
        <v/>
      </c>
      <c r="GE41" s="122">
        <f>IF(OR(GE$4="",$B41=""),0,SUMIF('DADOS BRUTOS'!$A$3:$A$500,$B41,'DADOS BRUTOS'!DE$3:DE$500)+IF($C41="",0,SUMIF('DADOS BRUTOS'!$A$3:$A$500,$C41,'DADOS BRUTOS'!DE$3:DE$500)))</f>
        <v/>
      </c>
      <c r="GF41" s="122">
        <f>IF(OR(GF$4="",$B41=""),0,SUMIF('DADOS BRUTOS'!$A$3:$A$500,$B41,'DADOS BRUTOS'!DF$3:DF$500)+IF($C41="",0,SUMIF('DADOS BRUTOS'!$A$3:$A$500,$C41,'DADOS BRUTOS'!DF$3:DF$500)))</f>
        <v/>
      </c>
      <c r="GG41" s="122">
        <f>IF(OR(GG$4="",$B41=""),0,SUMIF('DADOS BRUTOS'!$A$3:$A$500,$B41,'DADOS BRUTOS'!DG$3:DG$500)+IF($C41="",0,SUMIF('DADOS BRUTOS'!$A$3:$A$500,$C41,'DADOS BRUTOS'!DG$3:DG$500)))</f>
        <v/>
      </c>
      <c r="GH41" s="122">
        <f>IF(OR(GH$4="",$B41=""),0,SUMIF('DADOS BRUTOS'!$A$3:$A$500,$B41,'DADOS BRUTOS'!DH$3:DH$500)+IF($C41="",0,SUMIF('DADOS BRUTOS'!$A$3:$A$500,$C41,'DADOS BRUTOS'!DH$3:DH$500)))</f>
        <v/>
      </c>
      <c r="GI41" s="122">
        <f>IF(OR(GI$4="",$B41=""),0,SUMIF('DADOS BRUTOS'!$A$3:$A$500,$B41,'DADOS BRUTOS'!DI$3:DI$500)+IF($C41="",0,SUMIF('DADOS BRUTOS'!$A$3:$A$500,$C41,'DADOS BRUTOS'!DI$3:DI$500)))</f>
        <v/>
      </c>
      <c r="GJ41" s="122">
        <f>IF(OR(GJ$4="",$B41=""),0,SUMIF('DADOS BRUTOS'!$A$3:$A$500,$B41,'DADOS BRUTOS'!DJ$3:DJ$500)+IF($C41="",0,SUMIF('DADOS BRUTOS'!$A$3:$A$500,$C41,'DADOS BRUTOS'!DJ$3:DJ$500)))</f>
        <v/>
      </c>
      <c r="GK41" s="122">
        <f>IF(OR(GK$4="",$B41=""),0,SUMIF('DADOS BRUTOS'!$A$3:$A$500,$B41,'DADOS BRUTOS'!DK$3:DK$500)+IF($C41="",0,SUMIF('DADOS BRUTOS'!$A$3:$A$500,$C41,'DADOS BRUTOS'!DK$3:DK$500)))</f>
        <v/>
      </c>
      <c r="GL41" s="122">
        <f>IF(OR(GL$4="",$B41=""),0,SUMIF('DADOS BRUTOS'!$A$3:$A$500,$B41,'DADOS BRUTOS'!DL$3:DL$500)+IF($C41="",0,SUMIF('DADOS BRUTOS'!$A$3:$A$500,$C41,'DADOS BRUTOS'!DL$3:DL$500)))</f>
        <v/>
      </c>
      <c r="GM41" s="122">
        <f>IF(OR(GM$4="",$B41=""),0,SUMIF('DADOS BRUTOS'!$A$3:$A$500,$B41,'DADOS BRUTOS'!DM$3:DM$500)+IF($C41="",0,SUMIF('DADOS BRUTOS'!$A$3:$A$500,$C41,'DADOS BRUTOS'!DM$3:DM$500)))</f>
        <v/>
      </c>
      <c r="GN41" s="122">
        <f>IF(OR(GN$4="",$B41=""),0,SUMIF('DADOS BRUTOS'!$A$3:$A$500,$B41,'DADOS BRUTOS'!DN$3:DN$500)+IF($C41="",0,SUMIF('DADOS BRUTOS'!$A$3:$A$500,$C41,'DADOS BRUTOS'!DN$3:DN$500)))</f>
        <v/>
      </c>
      <c r="GO41" s="122">
        <f>IF(OR(GO$4="",$B41=""),0,SUMIF('DADOS BRUTOS'!$A$3:$A$500,$B41,'DADOS BRUTOS'!DO$3:DO$500)+IF($C41="",0,SUMIF('DADOS BRUTOS'!$A$3:$A$500,$C41,'DADOS BRUTOS'!DO$3:DO$500)))</f>
        <v/>
      </c>
      <c r="GP41" s="122">
        <f>IF(OR(GP$4="",$B41=""),0,SUMIF('DADOS BRUTOS'!$A$3:$A$500,$B41,'DADOS BRUTOS'!DP$3:DP$500)+IF($C41="",0,SUMIF('DADOS BRUTOS'!$A$3:$A$500,$C41,'DADOS BRUTOS'!DP$3:DP$500)))</f>
        <v/>
      </c>
      <c r="GQ41" s="122">
        <f>IF(OR(GQ$4="",$B41=""),0,SUMIF('DADOS BRUTOS'!$A$3:$A$500,$B41,'DADOS BRUTOS'!DQ$3:DQ$500)+IF($C41="",0,SUMIF('DADOS BRUTOS'!$A$3:$A$500,$C41,'DADOS BRUTOS'!DQ$3:DQ$500)))</f>
        <v/>
      </c>
      <c r="GR41" s="122">
        <f>IF(OR(GR$4="",$B41=""),0,SUMIF('DADOS BRUTOS'!$A$3:$A$500,$B41,'DADOS BRUTOS'!DR$3:DR$500)+IF($C41="",0,SUMIF('DADOS BRUTOS'!$A$3:$A$500,$C41,'DADOS BRUTOS'!DR$3:DR$500)))</f>
        <v/>
      </c>
      <c r="GS41" s="122">
        <f>IF(OR(GS$4="",$B41=""),0,SUMIF('DADOS BRUTOS'!$A$3:$A$500,$B41,'DADOS BRUTOS'!DS$3:DS$500)+IF($C41="",0,SUMIF('DADOS BRUTOS'!$A$3:$A$500,$C41,'DADOS BRUTOS'!DS$3:DS$500)))</f>
        <v/>
      </c>
      <c r="GT41" s="122">
        <f>IF(OR(GT$4="",$B41=""),0,SUMIF('DADOS BRUTOS'!$A$3:$A$500,$B41,'DADOS BRUTOS'!DT$3:DT$500)+IF($C41="",0,SUMIF('DADOS BRUTOS'!$A$3:$A$500,$C41,'DADOS BRUTOS'!DT$3:DT$500)))</f>
        <v/>
      </c>
      <c r="GU41" s="122">
        <f>IF(OR(GU$4="",$B41=""),0,SUMIF('DADOS BRUTOS'!$A$3:$A$500,$B41,'DADOS BRUTOS'!DU$3:DU$500)+IF($C41="",0,SUMIF('DADOS BRUTOS'!$A$3:$A$500,$C41,'DADOS BRUTOS'!DU$3:DU$500)))</f>
        <v/>
      </c>
      <c r="GV41" s="122">
        <f>IF(OR(GV$4="",$B41=""),0,SUMIF('DADOS BRUTOS'!$A$3:$A$500,$B41,'DADOS BRUTOS'!DV$3:DV$500)+IF($C41="",0,SUMIF('DADOS BRUTOS'!$A$3:$A$500,$C41,'DADOS BRUTOS'!DV$3:DV$500)))</f>
        <v/>
      </c>
      <c r="GW41" s="122">
        <f>IF(OR(GW$4="",$B41=""),0,SUMIF('DADOS BRUTOS'!$A$3:$A$500,$B41,'DADOS BRUTOS'!DW$3:DW$500)+IF($C41="",0,SUMIF('DADOS BRUTOS'!$A$3:$A$500,$C41,'DADOS BRUTOS'!DW$3:DW$500)))</f>
        <v/>
      </c>
      <c r="GX41" s="122">
        <f>IF(OR(GX$4="",$B41=""),0,SUMIF('DADOS BRUTOS'!$A$3:$A$500,$B41,'DADOS BRUTOS'!DX$3:DX$500)+IF($C41="",0,SUMIF('DADOS BRUTOS'!$A$3:$A$500,$C41,'DADOS BRUTOS'!DX$3:DX$500)))</f>
        <v/>
      </c>
      <c r="GY41" s="122">
        <f>IF(OR(GY$4="",$B41=""),0,SUMIF('DADOS BRUTOS'!$A$3:$A$500,$B41,'DADOS BRUTOS'!DY$3:DY$500)+IF($C41="",0,SUMIF('DADOS BRUTOS'!$A$3:$A$500,$C41,'DADOS BRUTOS'!DY$3:DY$500)))</f>
        <v/>
      </c>
      <c r="GZ41" s="122">
        <f>IF(OR(GZ$4="",$B41=""),0,SUMIF('DADOS BRUTOS'!$A$3:$A$500,$B41,'DADOS BRUTOS'!DZ$3:DZ$500)+IF($C41="",0,SUMIF('DADOS BRUTOS'!$A$3:$A$500,$C41,'DADOS BRUTOS'!DZ$3:DZ$500)))</f>
        <v/>
      </c>
      <c r="HA41" s="122">
        <f>IF(OR(HA$4="",$B41=""),0,SUMIF('DADOS BRUTOS'!$A$3:$A$500,$B41,'DADOS BRUTOS'!EA$3:EA$500)+IF($C41="",0,SUMIF('DADOS BRUTOS'!$A$3:$A$500,$C41,'DADOS BRUTOS'!EA$3:EA$500)))</f>
        <v/>
      </c>
      <c r="HB41" s="122">
        <f>IF(OR(HB$4="",$B41=""),0,SUMIF('DADOS BRUTOS'!$A$3:$A$500,$B41,'DADOS BRUTOS'!EB$3:EB$500)+IF($C41="",0,SUMIF('DADOS BRUTOS'!$A$3:$A$500,$C41,'DADOS BRUTOS'!EB$3:EB$500)))</f>
        <v/>
      </c>
      <c r="HC41" s="122">
        <f>IF(OR(HC$4="",$B41=""),0,SUMIF('DADOS BRUTOS'!$A$3:$A$500,$B41,'DADOS BRUTOS'!EC$3:EC$500)+IF($C41="",0,SUMIF('DADOS BRUTOS'!$A$3:$A$500,$C41,'DADOS BRUTOS'!EC$3:EC$500)))</f>
        <v/>
      </c>
      <c r="HD41" s="122">
        <f>IF(OR(HD$4="",$B41=""),0,SUMIF('DADOS BRUTOS'!$A$3:$A$500,$B41,'DADOS BRUTOS'!ED$3:ED$500)+IF($C41="",0,SUMIF('DADOS BRUTOS'!$A$3:$A$500,$C41,'DADOS BRUTOS'!ED$3:ED$500)))</f>
        <v/>
      </c>
      <c r="HE41" s="122">
        <f>IF(OR(HE$4="",$B41=""),0,SUMIF('DADOS BRUTOS'!$A$3:$A$500,$B41,'DADOS BRUTOS'!EE$3:EE$500)+IF($C41="",0,SUMIF('DADOS BRUTOS'!$A$3:$A$500,$C41,'DADOS BRUTOS'!EE$3:EE$500)))</f>
        <v/>
      </c>
      <c r="HF41" s="122">
        <f>IF(OR(HF$4="",$B41=""),0,SUMIF('DADOS BRUTOS'!$A$3:$A$500,$B41,'DADOS BRUTOS'!EF$3:EF$500)+IF($C41="",0,SUMIF('DADOS BRUTOS'!$A$3:$A$500,$C41,'DADOS BRUTOS'!EF$3:EF$500)))</f>
        <v/>
      </c>
      <c r="HG41" s="122">
        <f>IF(OR(HG$4="",$B41=""),0,SUMIF('DADOS BRUTOS'!$A$3:$A$500,$B41,'DADOS BRUTOS'!EG$3:EG$500)+IF($C41="",0,SUMIF('DADOS BRUTOS'!$A$3:$A$500,$C41,'DADOS BRUTOS'!EG$3:EG$500)))</f>
        <v/>
      </c>
      <c r="HH41" s="122">
        <f>IF(OR(HH$4="",$B41=""),0,SUMIF('DADOS BRUTOS'!$A$3:$A$500,$B41,'DADOS BRUTOS'!EH$3:EH$500)+IF($C41="",0,SUMIF('DADOS BRUTOS'!$A$3:$A$500,$C41,'DADOS BRUTOS'!EH$3:EH$500)))</f>
        <v/>
      </c>
      <c r="HI41" s="122">
        <f>IF(OR(HI$4="",$B41=""),0,SUMIF('DADOS BRUTOS'!$A$3:$A$500,$B41,'DADOS BRUTOS'!EI$3:EI$500)+IF($C41="",0,SUMIF('DADOS BRUTOS'!$A$3:$A$500,$C41,'DADOS BRUTOS'!EI$3:EI$500)))</f>
        <v/>
      </c>
      <c r="HJ41" s="122">
        <f>IF(OR(HJ$4="",$B41=""),0,SUMIF('DADOS BRUTOS'!$A$3:$A$500,$B41,'DADOS BRUTOS'!EJ$3:EJ$500)+IF($C41="",0,SUMIF('DADOS BRUTOS'!$A$3:$A$500,$C41,'DADOS BRUTOS'!EJ$3:EJ$500)))</f>
        <v/>
      </c>
      <c r="HK41" s="122">
        <f>IF(OR(HK$4="",$B41=""),0,SUMIF('DADOS BRUTOS'!$A$3:$A$500,$B41,'DADOS BRUTOS'!EK$3:EK$500)+IF($C41="",0,SUMIF('DADOS BRUTOS'!$A$3:$A$500,$C41,'DADOS BRUTOS'!EK$3:EK$500)))</f>
        <v/>
      </c>
      <c r="HL41" s="122">
        <f>IF(OR(HL$4="",$B41=""),0,SUMIF('DADOS BRUTOS'!$A$3:$A$500,$B41,'DADOS BRUTOS'!EL$3:EL$500)+IF($C41="",0,SUMIF('DADOS BRUTOS'!$A$3:$A$500,$C41,'DADOS BRUTOS'!EL$3:EL$500)))</f>
        <v/>
      </c>
      <c r="HM41" s="122">
        <f>IF(OR(HM$4="",$B41=""),0,SUMIF('DADOS BRUTOS'!$A$3:$A$500,$B41,'DADOS BRUTOS'!EM$3:EM$500)+IF($C41="",0,SUMIF('DADOS BRUTOS'!$A$3:$A$500,$C41,'DADOS BRUTOS'!EM$3:EM$500)))</f>
        <v/>
      </c>
      <c r="HN41" s="122">
        <f>IF(OR(HN$4="",$B41=""),0,SUMIF('DADOS BRUTOS'!$A$3:$A$500,$B41,'DADOS BRUTOS'!EN$3:EN$500)+IF($C41="",0,SUMIF('DADOS BRUTOS'!$A$3:$A$500,$C41,'DADOS BRUTOS'!EN$3:EN$500)))</f>
        <v/>
      </c>
      <c r="HO41" s="122">
        <f>IF(OR(HO$4="",$B41=""),0,SUMIF('DADOS BRUTOS'!$A$3:$A$500,$B41,'DADOS BRUTOS'!EO$3:EO$500)+IF($C41="",0,SUMIF('DADOS BRUTOS'!$A$3:$A$500,$C41,'DADOS BRUTOS'!EO$3:EO$500)))</f>
        <v/>
      </c>
      <c r="HP41" s="122">
        <f>IF(OR(HP$4="",$B41=""),0,SUMIF('DADOS BRUTOS'!$A$3:$A$500,$B41,'DADOS BRUTOS'!EP$3:EP$500)+IF($C41="",0,SUMIF('DADOS BRUTOS'!$A$3:$A$500,$C41,'DADOS BRUTOS'!EP$3:EP$500)))</f>
        <v/>
      </c>
      <c r="HQ41" s="122">
        <f>IF(OR(HQ$4="",$B41=""),0,SUMIF('DADOS BRUTOS'!$A$3:$A$500,$B41,'DADOS BRUTOS'!EQ$3:EQ$500)+IF($C41="",0,SUMIF('DADOS BRUTOS'!$A$3:$A$500,$C41,'DADOS BRUTOS'!EQ$3:EQ$500)))</f>
        <v/>
      </c>
      <c r="HR41" s="122">
        <f>IF(OR(HR$4="",$B41=""),0,SUMIF('DADOS BRUTOS'!$A$3:$A$500,$B41,'DADOS BRUTOS'!ER$3:ER$500)+IF($C41="",0,SUMIF('DADOS BRUTOS'!$A$3:$A$500,$C41,'DADOS BRUTOS'!ER$3:ER$500)))</f>
        <v/>
      </c>
      <c r="HS41" s="122">
        <f>IF(OR(HS$4="",$B41=""),0,SUMIF('DADOS BRUTOS'!$A$3:$A$500,$B41,'DADOS BRUTOS'!ES$3:ES$500)+IF($C41="",0,SUMIF('DADOS BRUTOS'!$A$3:$A$500,$C41,'DADOS BRUTOS'!ES$3:ES$500)))</f>
        <v/>
      </c>
      <c r="HT41" s="122">
        <f>IF(OR(HT$4="",$B41=""),0,SUMIF('DADOS BRUTOS'!$A$3:$A$500,$B41,'DADOS BRUTOS'!ET$3:ET$500)+IF($C41="",0,SUMIF('DADOS BRUTOS'!$A$3:$A$500,$C41,'DADOS BRUTOS'!ET$3:ET$500)))</f>
        <v/>
      </c>
      <c r="HU41" s="122">
        <f>IF(OR(HU$4="",$B41=""),0,SUMIF('DADOS BRUTOS'!$A$3:$A$500,$B41,'DADOS BRUTOS'!EU$3:EU$500)+IF($C41="",0,SUMIF('DADOS BRUTOS'!$A$3:$A$500,$C41,'DADOS BRUTOS'!EU$3:EU$500)))</f>
        <v/>
      </c>
      <c r="HV41" s="122">
        <f>IF(OR(HV$4="",$B41=""),0,SUMIF('DADOS BRUTOS'!$A$3:$A$500,$B41,'DADOS BRUTOS'!EV$3:EV$500)+IF($C41="",0,SUMIF('DADOS BRUTOS'!$A$3:$A$500,$C41,'DADOS BRUTOS'!EV$3:EV$500)))</f>
        <v/>
      </c>
      <c r="HW41" s="122">
        <f>IF(OR(HW$4="",$B41=""),0,SUMIF('DADOS BRUTOS'!$A$3:$A$500,$B41,'DADOS BRUTOS'!EW$3:EW$500)+IF($C41="",0,SUMIF('DADOS BRUTOS'!$A$3:$A$500,$C41,'DADOS BRUTOS'!EW$3:EW$500)))</f>
        <v/>
      </c>
      <c r="HX41" s="122">
        <f>IF(OR(HX$4="",$B41=""),0,SUMIF('DADOS BRUTOS'!$A$3:$A$500,$B41,'DADOS BRUTOS'!EX$3:EX$500)+IF($C41="",0,SUMIF('DADOS BRUTOS'!$A$3:$A$500,$C41,'DADOS BRUTOS'!EX$3:EX$500)))</f>
        <v/>
      </c>
      <c r="HY41" s="122">
        <f>IF(OR(HY$4="",$B41=""),0,SUMIF('DADOS BRUTOS'!$A$3:$A$500,$B41,'DADOS BRUTOS'!EY$3:EY$500)+IF($C41="",0,SUMIF('DADOS BRUTOS'!$A$3:$A$500,$C41,'DADOS BRUTOS'!EY$3:EY$500)))</f>
        <v/>
      </c>
      <c r="HZ41" s="122">
        <f>IF(OR(HZ$4="",$B41=""),0,SUMIF('DADOS BRUTOS'!$A$3:$A$500,$B41,'DADOS BRUTOS'!EZ$3:EZ$500)+IF($C41="",0,SUMIF('DADOS BRUTOS'!$A$3:$A$500,$C41,'DADOS BRUTOS'!EZ$3:EZ$500)))</f>
        <v/>
      </c>
      <c r="IA41" s="122">
        <f>IF(OR(IA$4="",$B41=""),0,SUMIF('DADOS BRUTOS'!$A$3:$A$500,$B41,'DADOS BRUTOS'!FA$3:FA$500)+IF($C41="",0,SUMIF('DADOS BRUTOS'!$A$3:$A$500,$C41,'DADOS BRUTOS'!FA$3:FA$500)))</f>
        <v/>
      </c>
      <c r="IB41" s="122">
        <f>IF(OR(IB$4="",$B41=""),0,SUMIF('DADOS BRUTOS'!$A$3:$A$500,$B41,'DADOS BRUTOS'!FB$3:FB$500)+IF($C41="",0,SUMIF('DADOS BRUTOS'!$A$3:$A$500,$C41,'DADOS BRUTOS'!FB$3:FB$500)))</f>
        <v/>
      </c>
      <c r="IC41" s="122">
        <f>IF(OR(IC$4="",$B41=""),0,SUMIF('DADOS BRUTOS'!$A$3:$A$500,$B41,'DADOS BRUTOS'!FC$3:FC$500)+IF($C41="",0,SUMIF('DADOS BRUTOS'!$A$3:$A$500,$C41,'DADOS BRUTOS'!FC$3:FC$500)))</f>
        <v/>
      </c>
      <c r="ID41" s="122">
        <f>IF(OR(ID$4="",$B41=""),0,SUMIF('DADOS BRUTOS'!$A$3:$A$500,$B41,'DADOS BRUTOS'!FD$3:FD$500)+IF($C41="",0,SUMIF('DADOS BRUTOS'!$A$3:$A$500,$C41,'DADOS BRUTOS'!FD$3:FD$500)))</f>
        <v/>
      </c>
      <c r="IE41" s="122">
        <f>IF(OR(IE$4="",$B41=""),0,SUMIF('DADOS BRUTOS'!$A$3:$A$500,$B41,'DADOS BRUTOS'!FE$3:FE$500)+IF($C41="",0,SUMIF('DADOS BRUTOS'!$A$3:$A$500,$C41,'DADOS BRUTOS'!FE$3:FE$500)))</f>
        <v/>
      </c>
      <c r="IF41" s="122">
        <f>IF(OR(IF$4="",$B41=""),0,SUMIF('DADOS BRUTOS'!$A$3:$A$500,$B41,'DADOS BRUTOS'!FF$3:FF$500)+IF($C41="",0,SUMIF('DADOS BRUTOS'!$A$3:$A$500,$C41,'DADOS BRUTOS'!FF$3:FF$500)))</f>
        <v/>
      </c>
      <c r="IG41" s="122">
        <f>IF(OR(IG$4="",$B41=""),0,SUMIF('DADOS BRUTOS'!$A$3:$A$500,$B41,'DADOS BRUTOS'!FG$3:FG$500)+IF($C41="",0,SUMIF('DADOS BRUTOS'!$A$3:$A$500,$C41,'DADOS BRUTOS'!FG$3:FG$500)))</f>
        <v/>
      </c>
      <c r="IH41" s="122">
        <f>IF(OR(IH$4="",$B41=""),0,SUMIF('DADOS BRUTOS'!$A$3:$A$500,$B41,'DADOS BRUTOS'!FH$3:FH$500)+IF($C41="",0,SUMIF('DADOS BRUTOS'!$A$3:$A$500,$C41,'DADOS BRUTOS'!FH$3:FH$500)))</f>
        <v/>
      </c>
      <c r="II41" s="122">
        <f>IF(OR(II$4="",$B41=""),0,SUMIF('DADOS BRUTOS'!$A$3:$A$500,$B41,'DADOS BRUTOS'!FI$3:FI$500)+IF($C41="",0,SUMIF('DADOS BRUTOS'!$A$3:$A$500,$C41,'DADOS BRUTOS'!FI$3:FI$500)))</f>
        <v/>
      </c>
      <c r="IJ41" s="122">
        <f>IF(OR(IJ$4="",$B41=""),0,SUMIF('DADOS BRUTOS'!$A$3:$A$500,$B41,'DADOS BRUTOS'!FJ$3:FJ$500)+IF($C41="",0,SUMIF('DADOS BRUTOS'!$A$3:$A$500,$C41,'DADOS BRUTOS'!FJ$3:FJ$500)))</f>
        <v/>
      </c>
      <c r="IK41" s="122">
        <f>IF(OR(IK$4="",$B41=""),0,SUMIF('DADOS BRUTOS'!$A$3:$A$500,$B41,'DADOS BRUTOS'!FK$3:FK$500)+IF($C41="",0,SUMIF('DADOS BRUTOS'!$A$3:$A$500,$C41,'DADOS BRUTOS'!FK$3:FK$500)))</f>
        <v/>
      </c>
      <c r="IL41" s="122">
        <f>IF(OR(IL$4="",$B41=""),0,SUMIF('DADOS BRUTOS'!$A$3:$A$500,$B41,'DADOS BRUTOS'!FL$3:FL$500)+IF($C41="",0,SUMIF('DADOS BRUTOS'!$A$3:$A$500,$C41,'DADOS BRUTOS'!FL$3:FL$500)))</f>
        <v/>
      </c>
      <c r="IM41" s="122">
        <f>IF(OR(IM$4="",$B41=""),0,SUMIF('DADOS BRUTOS'!$A$3:$A$500,$B41,'DADOS BRUTOS'!FM$3:FM$500)+IF($C41="",0,SUMIF('DADOS BRUTOS'!$A$3:$A$500,$C41,'DADOS BRUTOS'!FM$3:FM$500)))</f>
        <v/>
      </c>
      <c r="IN41" s="122">
        <f>IF(OR(IN$4="",$B41=""),0,SUMIF('DADOS BRUTOS'!$A$3:$A$500,$B41,'DADOS BRUTOS'!FN$3:FN$500)+IF($C41="",0,SUMIF('DADOS BRUTOS'!$A$3:$A$500,$C41,'DADOS BRUTOS'!FN$3:FN$500)))</f>
        <v/>
      </c>
      <c r="IO41" s="122">
        <f>IF(OR(IO$4="",$B41=""),0,SUMIF('DADOS BRUTOS'!$A$3:$A$500,$B41,'DADOS BRUTOS'!FO$3:FO$500)+IF($C41="",0,SUMIF('DADOS BRUTOS'!$A$3:$A$500,$C41,'DADOS BRUTOS'!FO$3:FO$500)))</f>
        <v/>
      </c>
      <c r="IP41" s="122">
        <f>IF(OR(IP$4="",$B41=""),0,SUMIF('DADOS BRUTOS'!$A$3:$A$500,$B41,'DADOS BRUTOS'!FP$3:FP$500)+IF($C41="",0,SUMIF('DADOS BRUTOS'!$A$3:$A$500,$C41,'DADOS BRUTOS'!FP$3:FP$500)))</f>
        <v/>
      </c>
      <c r="IQ41" s="122">
        <f>IF(OR(IQ$4="",$B41=""),0,SUMIF('DADOS BRUTOS'!$A$3:$A$500,$B41,'DADOS BRUTOS'!FQ$3:FQ$500)+IF($C41="",0,SUMIF('DADOS BRUTOS'!$A$3:$A$500,$C41,'DADOS BRUTOS'!FQ$3:FQ$500)))</f>
        <v/>
      </c>
      <c r="IR41" s="122">
        <f>IF(OR(IR$4="",$B41=""),0,SUMIF('DADOS BRUTOS'!$A$3:$A$500,$B41,'DADOS BRUTOS'!FR$3:FR$500)+IF($C41="",0,SUMIF('DADOS BRUTOS'!$A$3:$A$500,$C41,'DADOS BRUTOS'!FR$3:FR$500)))</f>
        <v/>
      </c>
      <c r="IS41" s="122">
        <f>IF(OR(IS$4="",$B41=""),0,SUMIF('DADOS BRUTOS'!$A$3:$A$500,$B41,'DADOS BRUTOS'!FS$3:FS$500)+IF($C41="",0,SUMIF('DADOS BRUTOS'!$A$3:$A$500,$C41,'DADOS BRUTOS'!FS$3:FS$500)))</f>
        <v/>
      </c>
      <c r="IT41" s="122">
        <f>IF(OR(IT$4="",$B41=""),0,SUMIF('DADOS BRUTOS'!$A$3:$A$500,$B41,'DADOS BRUTOS'!FT$3:FT$500)+IF($C41="",0,SUMIF('DADOS BRUTOS'!$A$3:$A$500,$C41,'DADOS BRUTOS'!FT$3:FT$500)))</f>
        <v/>
      </c>
      <c r="IU41" s="122">
        <f>IF(OR(IU$4="",$B41=""),0,SUMIF('DADOS BRUTOS'!$A$3:$A$500,$B41,'DADOS BRUTOS'!FU$3:FU$500)+IF($C41="",0,SUMIF('DADOS BRUTOS'!$A$3:$A$500,$C41,'DADOS BRUTOS'!FU$3:FU$500)))</f>
        <v/>
      </c>
      <c r="IV41" s="122">
        <f>IF(OR(IV$4="",$B41=""),0,SUMIF('DADOS BRUTOS'!$A$3:$A$500,$B41,'DADOS BRUTOS'!FV$3:FV$500)+IF($C41="",0,SUMIF('DADOS BRUTOS'!$A$3:$A$500,$C41,'DADOS BRUTOS'!FV$3:FV$500)))</f>
        <v/>
      </c>
      <c r="IW41" s="122">
        <f>IF(OR(IW$4="",$B41=""),0,SUMIF('DADOS BRUTOS'!$A$3:$A$500,$B41,'DADOS BRUTOS'!FW$3:FW$500)+IF($C41="",0,SUMIF('DADOS BRUTOS'!$A$3:$A$500,$C41,'DADOS BRUTOS'!FW$3:FW$500)))</f>
        <v/>
      </c>
      <c r="IX41" s="122">
        <f>IF(OR(IX$4="",$B41=""),0,SUMIF('DADOS BRUTOS'!$A$3:$A$500,$B41,'DADOS BRUTOS'!FX$3:FX$500)+IF($C41="",0,SUMIF('DADOS BRUTOS'!$A$3:$A$500,$C41,'DADOS BRUTOS'!FX$3:FX$500)))</f>
        <v/>
      </c>
      <c r="IY41" s="122">
        <f>IF(OR(IY$4="",$B41=""),0,SUMIF('DADOS BRUTOS'!$A$3:$A$500,$B41,'DADOS BRUTOS'!FY$3:FY$500)+IF($C41="",0,SUMIF('DADOS BRUTOS'!$A$3:$A$500,$C41,'DADOS BRUTOS'!FY$3:FY$500)))</f>
        <v/>
      </c>
      <c r="IZ41" s="122">
        <f>IF(OR(IZ$4="",$B41=""),0,SUMIF('DADOS BRUTOS'!$A$3:$A$500,$B41,'DADOS BRUTOS'!FZ$3:FZ$500)+IF($C41="",0,SUMIF('DADOS BRUTOS'!$A$3:$A$500,$C41,'DADOS BRUTOS'!FZ$3:FZ$500)))</f>
        <v/>
      </c>
      <c r="JA41" s="122">
        <f>IF(OR(JA$4="",$B41=""),0,SUMIF('DADOS BRUTOS'!$A$3:$A$500,$B41,'DADOS BRUTOS'!GA$3:GA$500)+IF($C41="",0,SUMIF('DADOS BRUTOS'!$A$3:$A$500,$C41,'DADOS BRUTOS'!GA$3:GA$500)))</f>
        <v/>
      </c>
      <c r="JB41" s="122">
        <f>IF(OR(JB$4="",$B41=""),0,SUMIF('DADOS BRUTOS'!$A$3:$A$500,$B41,'DADOS BRUTOS'!GB$3:GB$500)+IF($C41="",0,SUMIF('DADOS BRUTOS'!$A$3:$A$500,$C41,'DADOS BRUTOS'!GB$3:GB$500)))</f>
        <v/>
      </c>
      <c r="JC41" s="122">
        <f>IF(OR(JC$4="",$B41=""),0,SUMIF('DADOS BRUTOS'!$A$3:$A$500,$B41,'DADOS BRUTOS'!GC$3:GC$500)+IF($C41="",0,SUMIF('DADOS BRUTOS'!$A$3:$A$500,$C41,'DADOS BRUTOS'!GC$3:GC$500)))</f>
        <v/>
      </c>
      <c r="JD41" s="122">
        <f>IF(OR(JD$4="",$B41=""),0,SUMIF('DADOS BRUTOS'!$A$3:$A$500,$B41,'DADOS BRUTOS'!GD$3:GD$500)+IF($C41="",0,SUMIF('DADOS BRUTOS'!$A$3:$A$500,$C41,'DADOS BRUTOS'!GD$3:GD$500)))</f>
        <v/>
      </c>
      <c r="JE41" s="122">
        <f>IF(OR(JE$4="",$B41=""),0,SUMIF('DADOS BRUTOS'!$A$3:$A$500,$B41,'DADOS BRUTOS'!GE$3:GE$500)+IF($C41="",0,SUMIF('DADOS BRUTOS'!$A$3:$A$500,$C41,'DADOS BRUTOS'!GE$3:GE$500)))</f>
        <v/>
      </c>
      <c r="JF41" s="122">
        <f>IF(OR(JF$4="",$B41=""),0,SUMIF('DADOS BRUTOS'!$A$3:$A$500,$B41,'DADOS BRUTOS'!GF$3:GF$500)+IF($C41="",0,SUMIF('DADOS BRUTOS'!$A$3:$A$500,$C41,'DADOS BRUTOS'!GF$3:GF$500)))</f>
        <v/>
      </c>
      <c r="JG41" s="122">
        <f>IF(OR(JG$4="",$B41=""),0,SUMIF('DADOS BRUTOS'!$A$3:$A$500,$B41,'DADOS BRUTOS'!GG$3:GG$500)+IF($C41="",0,SUMIF('DADOS BRUTOS'!$A$3:$A$500,$C41,'DADOS BRUTOS'!GG$3:GG$500)))</f>
        <v/>
      </c>
      <c r="JH41" s="122">
        <f>IF(OR(JH$4="",$B41=""),0,SUMIF('DADOS BRUTOS'!$A$3:$A$500,$B41,'DADOS BRUTOS'!GH$3:GH$500)+IF($C41="",0,SUMIF('DADOS BRUTOS'!$A$3:$A$500,$C41,'DADOS BRUTOS'!GH$3:GH$500)))</f>
        <v/>
      </c>
      <c r="JI41" s="122">
        <f>IF(OR(JI$4="",$B41=""),0,SUMIF('DADOS BRUTOS'!$A$3:$A$500,$B41,'DADOS BRUTOS'!GI$3:GI$500)+IF($C41="",0,SUMIF('DADOS BRUTOS'!$A$3:$A$500,$C41,'DADOS BRUTOS'!GI$3:GI$500)))</f>
        <v/>
      </c>
      <c r="JJ41" s="122">
        <f>IF(OR(JJ$4="",$B41=""),0,SUMIF('DADOS BRUTOS'!$A$3:$A$500,$B41,'DADOS BRUTOS'!GJ$3:GJ$500)+IF($C41="",0,SUMIF('DADOS BRUTOS'!$A$3:$A$500,$C41,'DADOS BRUTOS'!GJ$3:GJ$500)))</f>
        <v/>
      </c>
      <c r="JK41" s="122">
        <f>IF(OR(JK$4="",$B41=""),0,SUMIF('DADOS BRUTOS'!$A$3:$A$500,$B41,'DADOS BRUTOS'!GK$3:GK$500)+IF($C41="",0,SUMIF('DADOS BRUTOS'!$A$3:$A$500,$C41,'DADOS BRUTOS'!GK$3:GK$500)))</f>
        <v/>
      </c>
      <c r="JL41" s="122">
        <f>IF(OR(JL$4="",$B41=""),0,SUMIF('DADOS BRUTOS'!$A$3:$A$500,$B41,'DADOS BRUTOS'!GL$3:GL$500)+IF($C41="",0,SUMIF('DADOS BRUTOS'!$A$3:$A$500,$C41,'DADOS BRUTOS'!GL$3:GL$500)))</f>
        <v/>
      </c>
      <c r="JM41" s="122">
        <f>IF(OR(JM$4="",$B41=""),0,SUMIF('DADOS BRUTOS'!$A$3:$A$500,$B41,'DADOS BRUTOS'!GM$3:GM$500)+IF($C41="",0,SUMIF('DADOS BRUTOS'!$A$3:$A$500,$C41,'DADOS BRUTOS'!GM$3:GM$500)))</f>
        <v/>
      </c>
      <c r="JN41" s="122">
        <f>IF(OR(JN$4="",$B41=""),0,SUMIF('DADOS BRUTOS'!$A$3:$A$500,$B41,'DADOS BRUTOS'!GN$3:GN$500)+IF($C41="",0,SUMIF('DADOS BRUTOS'!$A$3:$A$500,$C41,'DADOS BRUTOS'!GN$3:GN$500)))</f>
        <v/>
      </c>
      <c r="JO41" s="122">
        <f>IF(OR(JO$4="",$B41=""),0,SUMIF('DADOS BRUTOS'!$A$3:$A$500,$B41,'DADOS BRUTOS'!GO$3:GO$500)+IF($C41="",0,SUMIF('DADOS BRUTOS'!$A$3:$A$500,$C41,'DADOS BRUTOS'!GO$3:GO$500)))</f>
        <v/>
      </c>
      <c r="JP41" s="122">
        <f>IF(OR(JP$4="",$B41=""),0,SUMIF('DADOS BRUTOS'!$A$3:$A$500,$B41,'DADOS BRUTOS'!GP$3:GP$500)+IF($C41="",0,SUMIF('DADOS BRUTOS'!$A$3:$A$500,$C41,'DADOS BRUTOS'!GP$3:GP$500)))</f>
        <v/>
      </c>
      <c r="JQ41" s="122">
        <f>IF(OR(JQ$4="",$B41=""),0,SUMIF('DADOS BRUTOS'!$A$3:$A$500,$B41,'DADOS BRUTOS'!GQ$3:GQ$500)+IF($C41="",0,SUMIF('DADOS BRUTOS'!$A$3:$A$500,$C41,'DADOS BRUTOS'!GQ$3:GQ$500)))</f>
        <v/>
      </c>
      <c r="JR41" s="122">
        <f>IF(OR(JR$4="",$B41=""),0,SUMIF('DADOS BRUTOS'!$A$3:$A$500,$B41,'DADOS BRUTOS'!GR$3:GR$500)+IF($C41="",0,SUMIF('DADOS BRUTOS'!$A$3:$A$500,$C41,'DADOS BRUTOS'!GR$3:GR$500)))</f>
        <v/>
      </c>
      <c r="JS41" s="122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2">
        <f>IF(OR(CB$4="",$B42=""),0,SUMIF('DADOS BRUTOS'!$A$3:$A$500,$B42,'DADOS BRUTOS'!B$3:B$500)+IF($C42="",0,SUMIF('DADOS BRUTOS'!$A$3:$A$500,$C42,'DADOS BRUTOS'!B$3:B$500)))</f>
        <v/>
      </c>
      <c r="CC42" s="122">
        <f>IF(OR(CC$4="",$B42=""),0,SUMIF('DADOS BRUTOS'!$A$3:$A$500,$B42,'DADOS BRUTOS'!C$3:C$500)+IF($C42="",0,SUMIF('DADOS BRUTOS'!$A$3:$A$500,$C42,'DADOS BRUTOS'!C$3:C$500)))</f>
        <v/>
      </c>
      <c r="CD42" s="122">
        <f>IF(OR(CD$4="",$B42=""),0,SUMIF('DADOS BRUTOS'!$A$3:$A$500,$B42,'DADOS BRUTOS'!D$3:D$500)+IF($C42="",0,SUMIF('DADOS BRUTOS'!$A$3:$A$500,$C42,'DADOS BRUTOS'!D$3:D$500)))</f>
        <v/>
      </c>
      <c r="CE42" s="122">
        <f>IF(OR(CE$4="",$B42=""),0,SUMIF('DADOS BRUTOS'!$A$3:$A$500,$B42,'DADOS BRUTOS'!E$3:E$500)+IF($C42="",0,SUMIF('DADOS BRUTOS'!$A$3:$A$500,$C42,'DADOS BRUTOS'!E$3:E$500)))</f>
        <v/>
      </c>
      <c r="CF42" s="122">
        <f>IF(OR(CF$4="",$B42=""),0,SUMIF('DADOS BRUTOS'!$A$3:$A$500,$B42,'DADOS BRUTOS'!F$3:F$500)+IF($C42="",0,SUMIF('DADOS BRUTOS'!$A$3:$A$500,$C42,'DADOS BRUTOS'!F$3:F$500)))</f>
        <v/>
      </c>
      <c r="CG42" s="122">
        <f>IF(OR(CG$4="",$B42=""),0,SUMIF('DADOS BRUTOS'!$A$3:$A$500,$B42,'DADOS BRUTOS'!G$3:G$500)+IF($C42="",0,SUMIF('DADOS BRUTOS'!$A$3:$A$500,$C42,'DADOS BRUTOS'!G$3:G$500)))</f>
        <v/>
      </c>
      <c r="CH42" s="122">
        <f>IF(OR(CH$4="",$B42=""),0,SUMIF('DADOS BRUTOS'!$A$3:$A$500,$B42,'DADOS BRUTOS'!H$3:H$500)+IF($C42="",0,SUMIF('DADOS BRUTOS'!$A$3:$A$500,$C42,'DADOS BRUTOS'!H$3:H$500)))</f>
        <v/>
      </c>
      <c r="CI42" s="122">
        <f>IF(OR(CI$4="",$B42=""),0,SUMIF('DADOS BRUTOS'!$A$3:$A$500,$B42,'DADOS BRUTOS'!I$3:I$500)+IF($C42="",0,SUMIF('DADOS BRUTOS'!$A$3:$A$500,$C42,'DADOS BRUTOS'!I$3:I$500)))</f>
        <v/>
      </c>
      <c r="CJ42" s="122">
        <f>IF(OR(CJ$4="",$B42=""),0,SUMIF('DADOS BRUTOS'!$A$3:$A$500,$B42,'DADOS BRUTOS'!J$3:J$500)+IF($C42="",0,SUMIF('DADOS BRUTOS'!$A$3:$A$500,$C42,'DADOS BRUTOS'!J$3:J$500)))</f>
        <v/>
      </c>
      <c r="CK42" s="122">
        <f>IF(OR(CK$4="",$B42=""),0,SUMIF('DADOS BRUTOS'!$A$3:$A$500,$B42,'DADOS BRUTOS'!K$3:K$500)+IF($C42="",0,SUMIF('DADOS BRUTOS'!$A$3:$A$500,$C42,'DADOS BRUTOS'!K$3:K$500)))</f>
        <v/>
      </c>
      <c r="CL42" s="122">
        <f>IF(OR(CL$4="",$B42=""),0,SUMIF('DADOS BRUTOS'!$A$3:$A$500,$B42,'DADOS BRUTOS'!L$3:L$500)+IF($C42="",0,SUMIF('DADOS BRUTOS'!$A$3:$A$500,$C42,'DADOS BRUTOS'!L$3:L$500)))</f>
        <v/>
      </c>
      <c r="CM42" s="122">
        <f>IF(OR(CM$4="",$B42=""),0,SUMIF('DADOS BRUTOS'!$A$3:$A$500,$B42,'DADOS BRUTOS'!M$3:M$500)+IF($C42="",0,SUMIF('DADOS BRUTOS'!$A$3:$A$500,$C42,'DADOS BRUTOS'!M$3:M$500)))</f>
        <v/>
      </c>
      <c r="CN42" s="122">
        <f>IF(OR(CN$4="",$B42=""),0,SUMIF('DADOS BRUTOS'!$A$3:$A$500,$B42,'DADOS BRUTOS'!N$3:N$500)+IF($C42="",0,SUMIF('DADOS BRUTOS'!$A$3:$A$500,$C42,'DADOS BRUTOS'!N$3:N$500)))</f>
        <v/>
      </c>
      <c r="CO42" s="122">
        <f>IF(OR(CO$4="",$B42=""),0,SUMIF('DADOS BRUTOS'!$A$3:$A$500,$B42,'DADOS BRUTOS'!O$3:O$500)+IF($C42="",0,SUMIF('DADOS BRUTOS'!$A$3:$A$500,$C42,'DADOS BRUTOS'!O$3:O$500)))</f>
        <v/>
      </c>
      <c r="CP42" s="122">
        <f>IF(OR(CP$4="",$B42=""),0,SUMIF('DADOS BRUTOS'!$A$3:$A$500,$B42,'DADOS BRUTOS'!P$3:P$500)+IF($C42="",0,SUMIF('DADOS BRUTOS'!$A$3:$A$500,$C42,'DADOS BRUTOS'!P$3:P$500)))</f>
        <v/>
      </c>
      <c r="CQ42" s="122">
        <f>IF(OR(CQ$4="",$B42=""),0,SUMIF('DADOS BRUTOS'!$A$3:$A$500,$B42,'DADOS BRUTOS'!Q$3:Q$500)+IF($C42="",0,SUMIF('DADOS BRUTOS'!$A$3:$A$500,$C42,'DADOS BRUTOS'!Q$3:Q$500)))</f>
        <v/>
      </c>
      <c r="CR42" s="122">
        <f>IF(OR(CR$4="",$B42=""),0,SUMIF('DADOS BRUTOS'!$A$3:$A$500,$B42,'DADOS BRUTOS'!R$3:R$500)+IF($C42="",0,SUMIF('DADOS BRUTOS'!$A$3:$A$500,$C42,'DADOS BRUTOS'!R$3:R$500)))</f>
        <v/>
      </c>
      <c r="CS42" s="122">
        <f>IF(OR(CS$4="",$B42=""),0,SUMIF('DADOS BRUTOS'!$A$3:$A$500,$B42,'DADOS BRUTOS'!S$3:S$500)+IF($C42="",0,SUMIF('DADOS BRUTOS'!$A$3:$A$500,$C42,'DADOS BRUTOS'!S$3:S$500)))</f>
        <v/>
      </c>
      <c r="CT42" s="122">
        <f>IF(OR(CT$4="",$B42=""),0,SUMIF('DADOS BRUTOS'!$A$3:$A$500,$B42,'DADOS BRUTOS'!T$3:T$500)+IF($C42="",0,SUMIF('DADOS BRUTOS'!$A$3:$A$500,$C42,'DADOS BRUTOS'!T$3:T$500)))</f>
        <v/>
      </c>
      <c r="CU42" s="122">
        <f>IF(OR(CU$4="",$B42=""),0,SUMIF('DADOS BRUTOS'!$A$3:$A$500,$B42,'DADOS BRUTOS'!U$3:U$500)+IF($C42="",0,SUMIF('DADOS BRUTOS'!$A$3:$A$500,$C42,'DADOS BRUTOS'!U$3:U$500)))</f>
        <v/>
      </c>
      <c r="CV42" s="122">
        <f>IF(OR(CV$4="",$B42=""),0,SUMIF('DADOS BRUTOS'!$A$3:$A$500,$B42,'DADOS BRUTOS'!V$3:V$500)+IF($C42="",0,SUMIF('DADOS BRUTOS'!$A$3:$A$500,$C42,'DADOS BRUTOS'!V$3:V$500)))</f>
        <v/>
      </c>
      <c r="CW42" s="122">
        <f>IF(OR(CW$4="",$B42=""),0,SUMIF('DADOS BRUTOS'!$A$3:$A$500,$B42,'DADOS BRUTOS'!W$3:W$500)+IF($C42="",0,SUMIF('DADOS BRUTOS'!$A$3:$A$500,$C42,'DADOS BRUTOS'!W$3:W$500)))</f>
        <v/>
      </c>
      <c r="CX42" s="122">
        <f>IF(OR(CX$4="",$B42=""),0,SUMIF('DADOS BRUTOS'!$A$3:$A$500,$B42,'DADOS BRUTOS'!X$3:X$500)+IF($C42="",0,SUMIF('DADOS BRUTOS'!$A$3:$A$500,$C42,'DADOS BRUTOS'!X$3:X$500)))</f>
        <v/>
      </c>
      <c r="CY42" s="122">
        <f>IF(OR(CY$4="",$B42=""),0,SUMIF('DADOS BRUTOS'!$A$3:$A$500,$B42,'DADOS BRUTOS'!Y$3:Y$500)+IF($C42="",0,SUMIF('DADOS BRUTOS'!$A$3:$A$500,$C42,'DADOS BRUTOS'!Y$3:Y$500)))</f>
        <v/>
      </c>
      <c r="CZ42" s="122">
        <f>IF(OR(CZ$4="",$B42=""),0,SUMIF('DADOS BRUTOS'!$A$3:$A$500,$B42,'DADOS BRUTOS'!Z$3:Z$500)+IF($C42="",0,SUMIF('DADOS BRUTOS'!$A$3:$A$500,$C42,'DADOS BRUTOS'!Z$3:Z$500)))</f>
        <v/>
      </c>
      <c r="DA42" s="122">
        <f>IF(OR(DA$4="",$B42=""),0,SUMIF('DADOS BRUTOS'!$A$3:$A$500,$B42,'DADOS BRUTOS'!AA$3:AA$500)+IF($C42="",0,SUMIF('DADOS BRUTOS'!$A$3:$A$500,$C42,'DADOS BRUTOS'!AA$3:AA$500)))</f>
        <v/>
      </c>
      <c r="DB42" s="122">
        <f>IF(OR(DB$4="",$B42=""),0,SUMIF('DADOS BRUTOS'!$A$3:$A$500,$B42,'DADOS BRUTOS'!AB$3:AB$500)+IF($C42="",0,SUMIF('DADOS BRUTOS'!$A$3:$A$500,$C42,'DADOS BRUTOS'!AB$3:AB$500)))</f>
        <v/>
      </c>
      <c r="DC42" s="122">
        <f>IF(OR(DC$4="",$B42=""),0,SUMIF('DADOS BRUTOS'!$A$3:$A$500,$B42,'DADOS BRUTOS'!AC$3:AC$500)+IF($C42="",0,SUMIF('DADOS BRUTOS'!$A$3:$A$500,$C42,'DADOS BRUTOS'!AC$3:AC$500)))</f>
        <v/>
      </c>
      <c r="DD42" s="122">
        <f>IF(OR(DD$4="",$B42=""),0,SUMIF('DADOS BRUTOS'!$A$3:$A$500,$B42,'DADOS BRUTOS'!AD$3:AD$500)+IF($C42="",0,SUMIF('DADOS BRUTOS'!$A$3:$A$500,$C42,'DADOS BRUTOS'!AD$3:AD$500)))</f>
        <v/>
      </c>
      <c r="DE42" s="122">
        <f>IF(OR(DE$4="",$B42=""),0,SUMIF('DADOS BRUTOS'!$A$3:$A$500,$B42,'DADOS BRUTOS'!AE$3:AE$500)+IF($C42="",0,SUMIF('DADOS BRUTOS'!$A$3:$A$500,$C42,'DADOS BRUTOS'!AE$3:AE$500)))</f>
        <v/>
      </c>
      <c r="DF42" s="122">
        <f>IF(OR(DF$4="",$B42=""),0,SUMIF('DADOS BRUTOS'!$A$3:$A$500,$B42,'DADOS BRUTOS'!AF$3:AF$500)+IF($C42="",0,SUMIF('DADOS BRUTOS'!$A$3:$A$500,$C42,'DADOS BRUTOS'!AF$3:AF$500)))</f>
        <v/>
      </c>
      <c r="DG42" s="122">
        <f>IF(OR(DG$4="",$B42=""),0,SUMIF('DADOS BRUTOS'!$A$3:$A$500,$B42,'DADOS BRUTOS'!AG$3:AG$500)+IF($C42="",0,SUMIF('DADOS BRUTOS'!$A$3:$A$500,$C42,'DADOS BRUTOS'!AG$3:AG$500)))</f>
        <v/>
      </c>
      <c r="DH42" s="122">
        <f>IF(OR(DH$4="",$B42=""),0,SUMIF('DADOS BRUTOS'!$A$3:$A$500,$B42,'DADOS BRUTOS'!AH$3:AH$500)+IF($C42="",0,SUMIF('DADOS BRUTOS'!$A$3:$A$500,$C42,'DADOS BRUTOS'!AH$3:AH$500)))</f>
        <v/>
      </c>
      <c r="DI42" s="122">
        <f>IF(OR(DI$4="",$B42=""),0,SUMIF('DADOS BRUTOS'!$A$3:$A$500,$B42,'DADOS BRUTOS'!AI$3:AI$500)+IF($C42="",0,SUMIF('DADOS BRUTOS'!$A$3:$A$500,$C42,'DADOS BRUTOS'!AI$3:AI$500)))</f>
        <v/>
      </c>
      <c r="DJ42" s="122">
        <f>IF(OR(DJ$4="",$B42=""),0,SUMIF('DADOS BRUTOS'!$A$3:$A$500,$B42,'DADOS BRUTOS'!AJ$3:AJ$500)+IF($C42="",0,SUMIF('DADOS BRUTOS'!$A$3:$A$500,$C42,'DADOS BRUTOS'!AJ$3:AJ$500)))</f>
        <v/>
      </c>
      <c r="DK42" s="122">
        <f>IF(OR(DK$4="",$B42=""),0,SUMIF('DADOS BRUTOS'!$A$3:$A$500,$B42,'DADOS BRUTOS'!AK$3:AK$500)+IF($C42="",0,SUMIF('DADOS BRUTOS'!$A$3:$A$500,$C42,'DADOS BRUTOS'!AK$3:AK$500)))</f>
        <v/>
      </c>
      <c r="DL42" s="122">
        <f>IF(OR(DL$4="",$B42=""),0,SUMIF('DADOS BRUTOS'!$A$3:$A$500,$B42,'DADOS BRUTOS'!AL$3:AL$500)+IF($C42="",0,SUMIF('DADOS BRUTOS'!$A$3:$A$500,$C42,'DADOS BRUTOS'!AL$3:AL$500)))</f>
        <v/>
      </c>
      <c r="DM42" s="122">
        <f>IF(OR(DM$4="",$B42=""),0,SUMIF('DADOS BRUTOS'!$A$3:$A$500,$B42,'DADOS BRUTOS'!AM$3:AM$500)+IF($C42="",0,SUMIF('DADOS BRUTOS'!$A$3:$A$500,$C42,'DADOS BRUTOS'!AM$3:AM$500)))</f>
        <v/>
      </c>
      <c r="DN42" s="122">
        <f>IF(OR(DN$4="",$B42=""),0,SUMIF('DADOS BRUTOS'!$A$3:$A$500,$B42,'DADOS BRUTOS'!AN$3:AN$500)+IF($C42="",0,SUMIF('DADOS BRUTOS'!$A$3:$A$500,$C42,'DADOS BRUTOS'!AN$3:AN$500)))</f>
        <v/>
      </c>
      <c r="DO42" s="122">
        <f>IF(OR(DO$4="",$B42=""),0,SUMIF('DADOS BRUTOS'!$A$3:$A$500,$B42,'DADOS BRUTOS'!AO$3:AO$500)+IF($C42="",0,SUMIF('DADOS BRUTOS'!$A$3:$A$500,$C42,'DADOS BRUTOS'!AO$3:AO$500)))</f>
        <v/>
      </c>
      <c r="DP42" s="122">
        <f>IF(OR(DP$4="",$B42=""),0,SUMIF('DADOS BRUTOS'!$A$3:$A$500,$B42,'DADOS BRUTOS'!AP$3:AP$500)+IF($C42="",0,SUMIF('DADOS BRUTOS'!$A$3:$A$500,$C42,'DADOS BRUTOS'!AP$3:AP$500)))</f>
        <v/>
      </c>
      <c r="DQ42" s="122">
        <f>IF(OR(DQ$4="",$B42=""),0,SUMIF('DADOS BRUTOS'!$A$3:$A$500,$B42,'DADOS BRUTOS'!AQ$3:AQ$500)+IF($C42="",0,SUMIF('DADOS BRUTOS'!$A$3:$A$500,$C42,'DADOS BRUTOS'!AQ$3:AQ$500)))</f>
        <v/>
      </c>
      <c r="DR42" s="122">
        <f>IF(OR(DR$4="",$B42=""),0,SUMIF('DADOS BRUTOS'!$A$3:$A$500,$B42,'DADOS BRUTOS'!AR$3:AR$500)+IF($C42="",0,SUMIF('DADOS BRUTOS'!$A$3:$A$500,$C42,'DADOS BRUTOS'!AR$3:AR$500)))</f>
        <v/>
      </c>
      <c r="DS42" s="122">
        <f>IF(OR(DS$4="",$B42=""),0,SUMIF('DADOS BRUTOS'!$A$3:$A$500,$B42,'DADOS BRUTOS'!AS$3:AS$500)+IF($C42="",0,SUMIF('DADOS BRUTOS'!$A$3:$A$500,$C42,'DADOS BRUTOS'!AS$3:AS$500)))</f>
        <v/>
      </c>
      <c r="DT42" s="122">
        <f>IF(OR(DT$4="",$B42=""),0,SUMIF('DADOS BRUTOS'!$A$3:$A$500,$B42,'DADOS BRUTOS'!AT$3:AT$500)+IF($C42="",0,SUMIF('DADOS BRUTOS'!$A$3:$A$500,$C42,'DADOS BRUTOS'!AT$3:AT$500)))</f>
        <v/>
      </c>
      <c r="DU42" s="122">
        <f>IF(OR(DU$4="",$B42=""),0,SUMIF('DADOS BRUTOS'!$A$3:$A$500,$B42,'DADOS BRUTOS'!AU$3:AU$500)+IF($C42="",0,SUMIF('DADOS BRUTOS'!$A$3:$A$500,$C42,'DADOS BRUTOS'!AU$3:AU$500)))</f>
        <v/>
      </c>
      <c r="DV42" s="122">
        <f>IF(OR(DV$4="",$B42=""),0,SUMIF('DADOS BRUTOS'!$A$3:$A$500,$B42,'DADOS BRUTOS'!AV$3:AV$500)+IF($C42="",0,SUMIF('DADOS BRUTOS'!$A$3:$A$500,$C42,'DADOS BRUTOS'!AV$3:AV$500)))</f>
        <v/>
      </c>
      <c r="DW42" s="122">
        <f>IF(OR(DW$4="",$B42=""),0,SUMIF('DADOS BRUTOS'!$A$3:$A$500,$B42,'DADOS BRUTOS'!AW$3:AW$500)+IF($C42="",0,SUMIF('DADOS BRUTOS'!$A$3:$A$500,$C42,'DADOS BRUTOS'!AW$3:AW$500)))</f>
        <v/>
      </c>
      <c r="DX42" s="122">
        <f>IF(OR(DX$4="",$B42=""),0,SUMIF('DADOS BRUTOS'!$A$3:$A$500,$B42,'DADOS BRUTOS'!AX$3:AX$500)+IF($C42="",0,SUMIF('DADOS BRUTOS'!$A$3:$A$500,$C42,'DADOS BRUTOS'!AX$3:AX$500)))</f>
        <v/>
      </c>
      <c r="DY42" s="122">
        <f>IF(OR(DY$4="",$B42=""),0,SUMIF('DADOS BRUTOS'!$A$3:$A$500,$B42,'DADOS BRUTOS'!AY$3:AY$500)+IF($C42="",0,SUMIF('DADOS BRUTOS'!$A$3:$A$500,$C42,'DADOS BRUTOS'!AY$3:AY$500)))</f>
        <v/>
      </c>
      <c r="DZ42" s="122">
        <f>IF(OR(DZ$4="",$B42=""),0,SUMIF('DADOS BRUTOS'!$A$3:$A$500,$B42,'DADOS BRUTOS'!AZ$3:AZ$500)+IF($C42="",0,SUMIF('DADOS BRUTOS'!$A$3:$A$500,$C42,'DADOS BRUTOS'!AZ$3:AZ$500)))</f>
        <v/>
      </c>
      <c r="EA42" s="122">
        <f>IF(OR(EA$4="",$B42=""),0,SUMIF('DADOS BRUTOS'!$A$3:$A$500,$B42,'DADOS BRUTOS'!BA$3:BA$500)+IF($C42="",0,SUMIF('DADOS BRUTOS'!$A$3:$A$500,$C42,'DADOS BRUTOS'!BA$3:BA$500)))</f>
        <v/>
      </c>
      <c r="EB42" s="122">
        <f>IF(OR(EB$4="",$B42=""),0,SUMIF('DADOS BRUTOS'!$A$3:$A$500,$B42,'DADOS BRUTOS'!BB$3:BB$500)+IF($C42="",0,SUMIF('DADOS BRUTOS'!$A$3:$A$500,$C42,'DADOS BRUTOS'!BB$3:BB$500)))</f>
        <v/>
      </c>
      <c r="EC42" s="122">
        <f>IF(OR(EC$4="",$B42=""),0,SUMIF('DADOS BRUTOS'!$A$3:$A$500,$B42,'DADOS BRUTOS'!BC$3:BC$500)+IF($C42="",0,SUMIF('DADOS BRUTOS'!$A$3:$A$500,$C42,'DADOS BRUTOS'!BC$3:BC$500)))</f>
        <v/>
      </c>
      <c r="ED42" s="122">
        <f>IF(OR(ED$4="",$B42=""),0,SUMIF('DADOS BRUTOS'!$A$3:$A$500,$B42,'DADOS BRUTOS'!BD$3:BD$500)+IF($C42="",0,SUMIF('DADOS BRUTOS'!$A$3:$A$500,$C42,'DADOS BRUTOS'!BD$3:BD$500)))</f>
        <v/>
      </c>
      <c r="EE42" s="122">
        <f>IF(OR(EE$4="",$B42=""),0,SUMIF('DADOS BRUTOS'!$A$3:$A$500,$B42,'DADOS BRUTOS'!BE$3:BE$500)+IF($C42="",0,SUMIF('DADOS BRUTOS'!$A$3:$A$500,$C42,'DADOS BRUTOS'!BE$3:BE$500)))</f>
        <v/>
      </c>
      <c r="EF42" s="122">
        <f>IF(OR(EF$4="",$B42=""),0,SUMIF('DADOS BRUTOS'!$A$3:$A$500,$B42,'DADOS BRUTOS'!BF$3:BF$500)+IF($C42="",0,SUMIF('DADOS BRUTOS'!$A$3:$A$500,$C42,'DADOS BRUTOS'!BF$3:BF$500)))</f>
        <v/>
      </c>
      <c r="EG42" s="122">
        <f>IF(OR(EG$4="",$B42=""),0,SUMIF('DADOS BRUTOS'!$A$3:$A$500,$B42,'DADOS BRUTOS'!BG$3:BG$500)+IF($C42="",0,SUMIF('DADOS BRUTOS'!$A$3:$A$500,$C42,'DADOS BRUTOS'!BG$3:BG$500)))</f>
        <v/>
      </c>
      <c r="EH42" s="122">
        <f>IF(OR(EH$4="",$B42=""),0,SUMIF('DADOS BRUTOS'!$A$3:$A$500,$B42,'DADOS BRUTOS'!BH$3:BH$500)+IF($C42="",0,SUMIF('DADOS BRUTOS'!$A$3:$A$500,$C42,'DADOS BRUTOS'!BH$3:BH$500)))</f>
        <v/>
      </c>
      <c r="EI42" s="122">
        <f>IF(OR(EI$4="",$B42=""),0,SUMIF('DADOS BRUTOS'!$A$3:$A$500,$B42,'DADOS BRUTOS'!BI$3:BI$500)+IF($C42="",0,SUMIF('DADOS BRUTOS'!$A$3:$A$500,$C42,'DADOS BRUTOS'!BI$3:BI$500)))</f>
        <v/>
      </c>
      <c r="EJ42" s="122">
        <f>IF(OR(EJ$4="",$B42=""),0,SUMIF('DADOS BRUTOS'!$A$3:$A$500,$B42,'DADOS BRUTOS'!BJ$3:BJ$500)+IF($C42="",0,SUMIF('DADOS BRUTOS'!$A$3:$A$500,$C42,'DADOS BRUTOS'!BJ$3:BJ$500)))</f>
        <v/>
      </c>
      <c r="EK42" s="122">
        <f>IF(OR(EK$4="",$B42=""),0,SUMIF('DADOS BRUTOS'!$A$3:$A$500,$B42,'DADOS BRUTOS'!BK$3:BK$500)+IF($C42="",0,SUMIF('DADOS BRUTOS'!$A$3:$A$500,$C42,'DADOS BRUTOS'!BK$3:BK$500)))</f>
        <v/>
      </c>
      <c r="EL42" s="122">
        <f>IF(OR(EL$4="",$B42=""),0,SUMIF('DADOS BRUTOS'!$A$3:$A$500,$B42,'DADOS BRUTOS'!BL$3:BL$500)+IF($C42="",0,SUMIF('DADOS BRUTOS'!$A$3:$A$500,$C42,'DADOS BRUTOS'!BL$3:BL$500)))</f>
        <v/>
      </c>
      <c r="EM42" s="122">
        <f>IF(OR(EM$4="",$B42=""),0,SUMIF('DADOS BRUTOS'!$A$3:$A$500,$B42,'DADOS BRUTOS'!BM$3:BM$500)+IF($C42="",0,SUMIF('DADOS BRUTOS'!$A$3:$A$500,$C42,'DADOS BRUTOS'!BM$3:BM$500)))</f>
        <v/>
      </c>
      <c r="EN42" s="122">
        <f>IF(OR(EN$4="",$B42=""),0,SUMIF('DADOS BRUTOS'!$A$3:$A$500,$B42,'DADOS BRUTOS'!BN$3:BN$500)+IF($C42="",0,SUMIF('DADOS BRUTOS'!$A$3:$A$500,$C42,'DADOS BRUTOS'!BN$3:BN$500)))</f>
        <v/>
      </c>
      <c r="EO42" s="122">
        <f>IF(OR(EO$4="",$B42=""),0,SUMIF('DADOS BRUTOS'!$A$3:$A$500,$B42,'DADOS BRUTOS'!BO$3:BO$500)+IF($C42="",0,SUMIF('DADOS BRUTOS'!$A$3:$A$500,$C42,'DADOS BRUTOS'!BO$3:BO$500)))</f>
        <v/>
      </c>
      <c r="EP42" s="122">
        <f>IF(OR(EP$4="",$B42=""),0,SUMIF('DADOS BRUTOS'!$A$3:$A$500,$B42,'DADOS BRUTOS'!BP$3:BP$500)+IF($C42="",0,SUMIF('DADOS BRUTOS'!$A$3:$A$500,$C42,'DADOS BRUTOS'!BP$3:BP$500)))</f>
        <v/>
      </c>
      <c r="EQ42" s="122">
        <f>IF(OR(EQ$4="",$B42=""),0,SUMIF('DADOS BRUTOS'!$A$3:$A$500,$B42,'DADOS BRUTOS'!BQ$3:BQ$500)+IF($C42="",0,SUMIF('DADOS BRUTOS'!$A$3:$A$500,$C42,'DADOS BRUTOS'!BQ$3:BQ$500)))</f>
        <v/>
      </c>
      <c r="ER42" s="122">
        <f>IF(OR(ER$4="",$B42=""),0,SUMIF('DADOS BRUTOS'!$A$3:$A$500,$B42,'DADOS BRUTOS'!BR$3:BR$500)+IF($C42="",0,SUMIF('DADOS BRUTOS'!$A$3:$A$500,$C42,'DADOS BRUTOS'!BR$3:BR$500)))</f>
        <v/>
      </c>
      <c r="ES42" s="122">
        <f>IF(OR(ES$4="",$B42=""),0,SUMIF('DADOS BRUTOS'!$A$3:$A$500,$B42,'DADOS BRUTOS'!BS$3:BS$500)+IF($C42="",0,SUMIF('DADOS BRUTOS'!$A$3:$A$500,$C42,'DADOS BRUTOS'!BS$3:BS$500)))</f>
        <v/>
      </c>
      <c r="ET42" s="122">
        <f>IF(OR(ET$4="",$B42=""),0,SUMIF('DADOS BRUTOS'!$A$3:$A$500,$B42,'DADOS BRUTOS'!BT$3:BT$500)+IF($C42="",0,SUMIF('DADOS BRUTOS'!$A$3:$A$500,$C42,'DADOS BRUTOS'!BT$3:BT$500)))</f>
        <v/>
      </c>
      <c r="EU42" s="122">
        <f>IF(OR(EU$4="",$B42=""),0,SUMIF('DADOS BRUTOS'!$A$3:$A$500,$B42,'DADOS BRUTOS'!BU$3:BU$500)+IF($C42="",0,SUMIF('DADOS BRUTOS'!$A$3:$A$500,$C42,'DADOS BRUTOS'!BU$3:BU$500)))</f>
        <v/>
      </c>
      <c r="EV42" s="122">
        <f>IF(OR(EV$4="",$B42=""),0,SUMIF('DADOS BRUTOS'!$A$3:$A$500,$B42,'DADOS BRUTOS'!BV$3:BV$500)+IF($C42="",0,SUMIF('DADOS BRUTOS'!$A$3:$A$500,$C42,'DADOS BRUTOS'!BV$3:BV$500)))</f>
        <v/>
      </c>
      <c r="EW42" s="122">
        <f>IF(OR(EW$4="",$B42=""),0,SUMIF('DADOS BRUTOS'!$A$3:$A$500,$B42,'DADOS BRUTOS'!BW$3:BW$500)+IF($C42="",0,SUMIF('DADOS BRUTOS'!$A$3:$A$500,$C42,'DADOS BRUTOS'!BW$3:BW$500)))</f>
        <v/>
      </c>
      <c r="EX42" s="122">
        <f>IF(OR(EX$4="",$B42=""),0,SUMIF('DADOS BRUTOS'!$A$3:$A$500,$B42,'DADOS BRUTOS'!BX$3:BX$500)+IF($C42="",0,SUMIF('DADOS BRUTOS'!$A$3:$A$500,$C42,'DADOS BRUTOS'!BX$3:BX$500)))</f>
        <v/>
      </c>
      <c r="EY42" s="122">
        <f>IF(OR(EY$4="",$B42=""),0,SUMIF('DADOS BRUTOS'!$A$3:$A$500,$B42,'DADOS BRUTOS'!BY$3:BY$500)+IF($C42="",0,SUMIF('DADOS BRUTOS'!$A$3:$A$500,$C42,'DADOS BRUTOS'!BY$3:BY$500)))</f>
        <v/>
      </c>
      <c r="EZ42" s="122">
        <f>IF(OR(EZ$4="",$B42=""),0,SUMIF('DADOS BRUTOS'!$A$3:$A$500,$B42,'DADOS BRUTOS'!BZ$3:BZ$500)+IF($C42="",0,SUMIF('DADOS BRUTOS'!$A$3:$A$500,$C42,'DADOS BRUTOS'!BZ$3:BZ$500)))</f>
        <v/>
      </c>
      <c r="FA42" s="122">
        <f>IF(OR(FA$4="",$B42=""),0,SUMIF('DADOS BRUTOS'!$A$3:$A$500,$B42,'DADOS BRUTOS'!CA$3:CA$500)+IF($C42="",0,SUMIF('DADOS BRUTOS'!$A$3:$A$500,$C42,'DADOS BRUTOS'!CA$3:CA$500)))</f>
        <v/>
      </c>
      <c r="FB42" s="122">
        <f>IF(OR(FB$4="",$B42=""),0,SUMIF('DADOS BRUTOS'!$A$3:$A$500,$B42,'DADOS BRUTOS'!CB$3:CB$500)+IF($C42="",0,SUMIF('DADOS BRUTOS'!$A$3:$A$500,$C42,'DADOS BRUTOS'!CB$3:CB$500)))</f>
        <v/>
      </c>
      <c r="FC42" s="122">
        <f>IF(OR(FC$4="",$B42=""),0,SUMIF('DADOS BRUTOS'!$A$3:$A$500,$B42,'DADOS BRUTOS'!CC$3:CC$500)+IF($C42="",0,SUMIF('DADOS BRUTOS'!$A$3:$A$500,$C42,'DADOS BRUTOS'!CC$3:CC$500)))</f>
        <v/>
      </c>
      <c r="FD42" s="122">
        <f>IF(OR(FD$4="",$B42=""),0,SUMIF('DADOS BRUTOS'!$A$3:$A$500,$B42,'DADOS BRUTOS'!CD$3:CD$500)+IF($C42="",0,SUMIF('DADOS BRUTOS'!$A$3:$A$500,$C42,'DADOS BRUTOS'!CD$3:CD$500)))</f>
        <v/>
      </c>
      <c r="FE42" s="122">
        <f>IF(OR(FE$4="",$B42=""),0,SUMIF('DADOS BRUTOS'!$A$3:$A$500,$B42,'DADOS BRUTOS'!CE$3:CE$500)+IF($C42="",0,SUMIF('DADOS BRUTOS'!$A$3:$A$500,$C42,'DADOS BRUTOS'!CE$3:CE$500)))</f>
        <v/>
      </c>
      <c r="FF42" s="122">
        <f>IF(OR(FF$4="",$B42=""),0,SUMIF('DADOS BRUTOS'!$A$3:$A$500,$B42,'DADOS BRUTOS'!CF$3:CF$500)+IF($C42="",0,SUMIF('DADOS BRUTOS'!$A$3:$A$500,$C42,'DADOS BRUTOS'!CF$3:CF$500)))</f>
        <v/>
      </c>
      <c r="FG42" s="122">
        <f>IF(OR(FG$4="",$B42=""),0,SUMIF('DADOS BRUTOS'!$A$3:$A$500,$B42,'DADOS BRUTOS'!CG$3:CG$500)+IF($C42="",0,SUMIF('DADOS BRUTOS'!$A$3:$A$500,$C42,'DADOS BRUTOS'!CG$3:CG$500)))</f>
        <v/>
      </c>
      <c r="FH42" s="122">
        <f>IF(OR(FH$4="",$B42=""),0,SUMIF('DADOS BRUTOS'!$A$3:$A$500,$B42,'DADOS BRUTOS'!CH$3:CH$500)+IF($C42="",0,SUMIF('DADOS BRUTOS'!$A$3:$A$500,$C42,'DADOS BRUTOS'!CH$3:CH$500)))</f>
        <v/>
      </c>
      <c r="FI42" s="122">
        <f>IF(OR(FI$4="",$B42=""),0,SUMIF('DADOS BRUTOS'!$A$3:$A$500,$B42,'DADOS BRUTOS'!CI$3:CI$500)+IF($C42="",0,SUMIF('DADOS BRUTOS'!$A$3:$A$500,$C42,'DADOS BRUTOS'!CI$3:CI$500)))</f>
        <v/>
      </c>
      <c r="FJ42" s="122">
        <f>IF(OR(FJ$4="",$B42=""),0,SUMIF('DADOS BRUTOS'!$A$3:$A$500,$B42,'DADOS BRUTOS'!CJ$3:CJ$500)+IF($C42="",0,SUMIF('DADOS BRUTOS'!$A$3:$A$500,$C42,'DADOS BRUTOS'!CJ$3:CJ$500)))</f>
        <v/>
      </c>
      <c r="FK42" s="122">
        <f>IF(OR(FK$4="",$B42=""),0,SUMIF('DADOS BRUTOS'!$A$3:$A$500,$B42,'DADOS BRUTOS'!CK$3:CK$500)+IF($C42="",0,SUMIF('DADOS BRUTOS'!$A$3:$A$500,$C42,'DADOS BRUTOS'!CK$3:CK$500)))</f>
        <v/>
      </c>
      <c r="FL42" s="122">
        <f>IF(OR(FL$4="",$B42=""),0,SUMIF('DADOS BRUTOS'!$A$3:$A$500,$B42,'DADOS BRUTOS'!CL$3:CL$500)+IF($C42="",0,SUMIF('DADOS BRUTOS'!$A$3:$A$500,$C42,'DADOS BRUTOS'!CL$3:CL$500)))</f>
        <v/>
      </c>
      <c r="FM42" s="122">
        <f>IF(OR(FM$4="",$B42=""),0,SUMIF('DADOS BRUTOS'!$A$3:$A$500,$B42,'DADOS BRUTOS'!CM$3:CM$500)+IF($C42="",0,SUMIF('DADOS BRUTOS'!$A$3:$A$500,$C42,'DADOS BRUTOS'!CM$3:CM$500)))</f>
        <v/>
      </c>
      <c r="FN42" s="122">
        <f>IF(OR(FN$4="",$B42=""),0,SUMIF('DADOS BRUTOS'!$A$3:$A$500,$B42,'DADOS BRUTOS'!CN$3:CN$500)+IF($C42="",0,SUMIF('DADOS BRUTOS'!$A$3:$A$500,$C42,'DADOS BRUTOS'!CN$3:CN$500)))</f>
        <v/>
      </c>
      <c r="FO42" s="122">
        <f>IF(OR(FO$4="",$B42=""),0,SUMIF('DADOS BRUTOS'!$A$3:$A$500,$B42,'DADOS BRUTOS'!CO$3:CO$500)+IF($C42="",0,SUMIF('DADOS BRUTOS'!$A$3:$A$500,$C42,'DADOS BRUTOS'!CO$3:CO$500)))</f>
        <v/>
      </c>
      <c r="FP42" s="122">
        <f>IF(OR(FP$4="",$B42=""),0,SUMIF('DADOS BRUTOS'!$A$3:$A$500,$B42,'DADOS BRUTOS'!CP$3:CP$500)+IF($C42="",0,SUMIF('DADOS BRUTOS'!$A$3:$A$500,$C42,'DADOS BRUTOS'!CP$3:CP$500)))</f>
        <v/>
      </c>
      <c r="FQ42" s="122">
        <f>IF(OR(FQ$4="",$B42=""),0,SUMIF('DADOS BRUTOS'!$A$3:$A$500,$B42,'DADOS BRUTOS'!CQ$3:CQ$500)+IF($C42="",0,SUMIF('DADOS BRUTOS'!$A$3:$A$500,$C42,'DADOS BRUTOS'!CQ$3:CQ$500)))</f>
        <v/>
      </c>
      <c r="FR42" s="122">
        <f>IF(OR(FR$4="",$B42=""),0,SUMIF('DADOS BRUTOS'!$A$3:$A$500,$B42,'DADOS BRUTOS'!CR$3:CR$500)+IF($C42="",0,SUMIF('DADOS BRUTOS'!$A$3:$A$500,$C42,'DADOS BRUTOS'!CR$3:CR$500)))</f>
        <v/>
      </c>
      <c r="FS42" s="122">
        <f>IF(OR(FS$4="",$B42=""),0,SUMIF('DADOS BRUTOS'!$A$3:$A$500,$B42,'DADOS BRUTOS'!CS$3:CS$500)+IF($C42="",0,SUMIF('DADOS BRUTOS'!$A$3:$A$500,$C42,'DADOS BRUTOS'!CS$3:CS$500)))</f>
        <v/>
      </c>
      <c r="FT42" s="122">
        <f>IF(OR(FT$4="",$B42=""),0,SUMIF('DADOS BRUTOS'!$A$3:$A$500,$B42,'DADOS BRUTOS'!CT$3:CT$500)+IF($C42="",0,SUMIF('DADOS BRUTOS'!$A$3:$A$500,$C42,'DADOS BRUTOS'!CT$3:CT$500)))</f>
        <v/>
      </c>
      <c r="FU42" s="122">
        <f>IF(OR(FU$4="",$B42=""),0,SUMIF('DADOS BRUTOS'!$A$3:$A$500,$B42,'DADOS BRUTOS'!CU$3:CU$500)+IF($C42="",0,SUMIF('DADOS BRUTOS'!$A$3:$A$500,$C42,'DADOS BRUTOS'!CU$3:CU$500)))</f>
        <v/>
      </c>
      <c r="FV42" s="122">
        <f>IF(OR(FV$4="",$B42=""),0,SUMIF('DADOS BRUTOS'!$A$3:$A$500,$B42,'DADOS BRUTOS'!CV$3:CV$500)+IF($C42="",0,SUMIF('DADOS BRUTOS'!$A$3:$A$500,$C42,'DADOS BRUTOS'!CV$3:CV$500)))</f>
        <v/>
      </c>
      <c r="FW42" s="122">
        <f>IF(OR(FW$4="",$B42=""),0,SUMIF('DADOS BRUTOS'!$A$3:$A$500,$B42,'DADOS BRUTOS'!CW$3:CW$500)+IF($C42="",0,SUMIF('DADOS BRUTOS'!$A$3:$A$500,$C42,'DADOS BRUTOS'!CW$3:CW$500)))</f>
        <v/>
      </c>
      <c r="FX42" s="122">
        <f>IF(OR(FX$4="",$B42=""),0,SUMIF('DADOS BRUTOS'!$A$3:$A$500,$B42,'DADOS BRUTOS'!CX$3:CX$500)+IF($C42="",0,SUMIF('DADOS BRUTOS'!$A$3:$A$500,$C42,'DADOS BRUTOS'!CX$3:CX$500)))</f>
        <v/>
      </c>
      <c r="FY42" s="122">
        <f>IF(OR(FY$4="",$B42=""),0,SUMIF('DADOS BRUTOS'!$A$3:$A$500,$B42,'DADOS BRUTOS'!CY$3:CY$500)+IF($C42="",0,SUMIF('DADOS BRUTOS'!$A$3:$A$500,$C42,'DADOS BRUTOS'!CY$3:CY$500)))</f>
        <v/>
      </c>
      <c r="FZ42" s="122">
        <f>IF(OR(FZ$4="",$B42=""),0,SUMIF('DADOS BRUTOS'!$A$3:$A$500,$B42,'DADOS BRUTOS'!CZ$3:CZ$500)+IF($C42="",0,SUMIF('DADOS BRUTOS'!$A$3:$A$500,$C42,'DADOS BRUTOS'!CZ$3:CZ$500)))</f>
        <v/>
      </c>
      <c r="GA42" s="122">
        <f>IF(OR(GA$4="",$B42=""),0,SUMIF('DADOS BRUTOS'!$A$3:$A$500,$B42,'DADOS BRUTOS'!DA$3:DA$500)+IF($C42="",0,SUMIF('DADOS BRUTOS'!$A$3:$A$500,$C42,'DADOS BRUTOS'!DA$3:DA$500)))</f>
        <v/>
      </c>
      <c r="GB42" s="122">
        <f>IF(OR(GB$4="",$B42=""),0,SUMIF('DADOS BRUTOS'!$A$3:$A$500,$B42,'DADOS BRUTOS'!DB$3:DB$500)+IF($C42="",0,SUMIF('DADOS BRUTOS'!$A$3:$A$500,$C42,'DADOS BRUTOS'!DB$3:DB$500)))</f>
        <v/>
      </c>
      <c r="GC42" s="122">
        <f>IF(OR(GC$4="",$B42=""),0,SUMIF('DADOS BRUTOS'!$A$3:$A$500,$B42,'DADOS BRUTOS'!DC$3:DC$500)+IF($C42="",0,SUMIF('DADOS BRUTOS'!$A$3:$A$500,$C42,'DADOS BRUTOS'!DC$3:DC$500)))</f>
        <v/>
      </c>
      <c r="GD42" s="122">
        <f>IF(OR(GD$4="",$B42=""),0,SUMIF('DADOS BRUTOS'!$A$3:$A$500,$B42,'DADOS BRUTOS'!DD$3:DD$500)+IF($C42="",0,SUMIF('DADOS BRUTOS'!$A$3:$A$500,$C42,'DADOS BRUTOS'!DD$3:DD$500)))</f>
        <v/>
      </c>
      <c r="GE42" s="122">
        <f>IF(OR(GE$4="",$B42=""),0,SUMIF('DADOS BRUTOS'!$A$3:$A$500,$B42,'DADOS BRUTOS'!DE$3:DE$500)+IF($C42="",0,SUMIF('DADOS BRUTOS'!$A$3:$A$500,$C42,'DADOS BRUTOS'!DE$3:DE$500)))</f>
        <v/>
      </c>
      <c r="GF42" s="122">
        <f>IF(OR(GF$4="",$B42=""),0,SUMIF('DADOS BRUTOS'!$A$3:$A$500,$B42,'DADOS BRUTOS'!DF$3:DF$500)+IF($C42="",0,SUMIF('DADOS BRUTOS'!$A$3:$A$500,$C42,'DADOS BRUTOS'!DF$3:DF$500)))</f>
        <v/>
      </c>
      <c r="GG42" s="122">
        <f>IF(OR(GG$4="",$B42=""),0,SUMIF('DADOS BRUTOS'!$A$3:$A$500,$B42,'DADOS BRUTOS'!DG$3:DG$500)+IF($C42="",0,SUMIF('DADOS BRUTOS'!$A$3:$A$500,$C42,'DADOS BRUTOS'!DG$3:DG$500)))</f>
        <v/>
      </c>
      <c r="GH42" s="122">
        <f>IF(OR(GH$4="",$B42=""),0,SUMIF('DADOS BRUTOS'!$A$3:$A$500,$B42,'DADOS BRUTOS'!DH$3:DH$500)+IF($C42="",0,SUMIF('DADOS BRUTOS'!$A$3:$A$500,$C42,'DADOS BRUTOS'!DH$3:DH$500)))</f>
        <v/>
      </c>
      <c r="GI42" s="122">
        <f>IF(OR(GI$4="",$B42=""),0,SUMIF('DADOS BRUTOS'!$A$3:$A$500,$B42,'DADOS BRUTOS'!DI$3:DI$500)+IF($C42="",0,SUMIF('DADOS BRUTOS'!$A$3:$A$500,$C42,'DADOS BRUTOS'!DI$3:DI$500)))</f>
        <v/>
      </c>
      <c r="GJ42" s="122">
        <f>IF(OR(GJ$4="",$B42=""),0,SUMIF('DADOS BRUTOS'!$A$3:$A$500,$B42,'DADOS BRUTOS'!DJ$3:DJ$500)+IF($C42="",0,SUMIF('DADOS BRUTOS'!$A$3:$A$500,$C42,'DADOS BRUTOS'!DJ$3:DJ$500)))</f>
        <v/>
      </c>
      <c r="GK42" s="122">
        <f>IF(OR(GK$4="",$B42=""),0,SUMIF('DADOS BRUTOS'!$A$3:$A$500,$B42,'DADOS BRUTOS'!DK$3:DK$500)+IF($C42="",0,SUMIF('DADOS BRUTOS'!$A$3:$A$500,$C42,'DADOS BRUTOS'!DK$3:DK$500)))</f>
        <v/>
      </c>
      <c r="GL42" s="122">
        <f>IF(OR(GL$4="",$B42=""),0,SUMIF('DADOS BRUTOS'!$A$3:$A$500,$B42,'DADOS BRUTOS'!DL$3:DL$500)+IF($C42="",0,SUMIF('DADOS BRUTOS'!$A$3:$A$500,$C42,'DADOS BRUTOS'!DL$3:DL$500)))</f>
        <v/>
      </c>
      <c r="GM42" s="122">
        <f>IF(OR(GM$4="",$B42=""),0,SUMIF('DADOS BRUTOS'!$A$3:$A$500,$B42,'DADOS BRUTOS'!DM$3:DM$500)+IF($C42="",0,SUMIF('DADOS BRUTOS'!$A$3:$A$500,$C42,'DADOS BRUTOS'!DM$3:DM$500)))</f>
        <v/>
      </c>
      <c r="GN42" s="122">
        <f>IF(OR(GN$4="",$B42=""),0,SUMIF('DADOS BRUTOS'!$A$3:$A$500,$B42,'DADOS BRUTOS'!DN$3:DN$500)+IF($C42="",0,SUMIF('DADOS BRUTOS'!$A$3:$A$500,$C42,'DADOS BRUTOS'!DN$3:DN$500)))</f>
        <v/>
      </c>
      <c r="GO42" s="122">
        <f>IF(OR(GO$4="",$B42=""),0,SUMIF('DADOS BRUTOS'!$A$3:$A$500,$B42,'DADOS BRUTOS'!DO$3:DO$500)+IF($C42="",0,SUMIF('DADOS BRUTOS'!$A$3:$A$500,$C42,'DADOS BRUTOS'!DO$3:DO$500)))</f>
        <v/>
      </c>
      <c r="GP42" s="122">
        <f>IF(OR(GP$4="",$B42=""),0,SUMIF('DADOS BRUTOS'!$A$3:$A$500,$B42,'DADOS BRUTOS'!DP$3:DP$500)+IF($C42="",0,SUMIF('DADOS BRUTOS'!$A$3:$A$500,$C42,'DADOS BRUTOS'!DP$3:DP$500)))</f>
        <v/>
      </c>
      <c r="GQ42" s="122">
        <f>IF(OR(GQ$4="",$B42=""),0,SUMIF('DADOS BRUTOS'!$A$3:$A$500,$B42,'DADOS BRUTOS'!DQ$3:DQ$500)+IF($C42="",0,SUMIF('DADOS BRUTOS'!$A$3:$A$500,$C42,'DADOS BRUTOS'!DQ$3:DQ$500)))</f>
        <v/>
      </c>
      <c r="GR42" s="122">
        <f>IF(OR(GR$4="",$B42=""),0,SUMIF('DADOS BRUTOS'!$A$3:$A$500,$B42,'DADOS BRUTOS'!DR$3:DR$500)+IF($C42="",0,SUMIF('DADOS BRUTOS'!$A$3:$A$500,$C42,'DADOS BRUTOS'!DR$3:DR$500)))</f>
        <v/>
      </c>
      <c r="GS42" s="122">
        <f>IF(OR(GS$4="",$B42=""),0,SUMIF('DADOS BRUTOS'!$A$3:$A$500,$B42,'DADOS BRUTOS'!DS$3:DS$500)+IF($C42="",0,SUMIF('DADOS BRUTOS'!$A$3:$A$500,$C42,'DADOS BRUTOS'!DS$3:DS$500)))</f>
        <v/>
      </c>
      <c r="GT42" s="122">
        <f>IF(OR(GT$4="",$B42=""),0,SUMIF('DADOS BRUTOS'!$A$3:$A$500,$B42,'DADOS BRUTOS'!DT$3:DT$500)+IF($C42="",0,SUMIF('DADOS BRUTOS'!$A$3:$A$500,$C42,'DADOS BRUTOS'!DT$3:DT$500)))</f>
        <v/>
      </c>
      <c r="GU42" s="122">
        <f>IF(OR(GU$4="",$B42=""),0,SUMIF('DADOS BRUTOS'!$A$3:$A$500,$B42,'DADOS BRUTOS'!DU$3:DU$500)+IF($C42="",0,SUMIF('DADOS BRUTOS'!$A$3:$A$500,$C42,'DADOS BRUTOS'!DU$3:DU$500)))</f>
        <v/>
      </c>
      <c r="GV42" s="122">
        <f>IF(OR(GV$4="",$B42=""),0,SUMIF('DADOS BRUTOS'!$A$3:$A$500,$B42,'DADOS BRUTOS'!DV$3:DV$500)+IF($C42="",0,SUMIF('DADOS BRUTOS'!$A$3:$A$500,$C42,'DADOS BRUTOS'!DV$3:DV$500)))</f>
        <v/>
      </c>
      <c r="GW42" s="122">
        <f>IF(OR(GW$4="",$B42=""),0,SUMIF('DADOS BRUTOS'!$A$3:$A$500,$B42,'DADOS BRUTOS'!DW$3:DW$500)+IF($C42="",0,SUMIF('DADOS BRUTOS'!$A$3:$A$500,$C42,'DADOS BRUTOS'!DW$3:DW$500)))</f>
        <v/>
      </c>
      <c r="GX42" s="122">
        <f>IF(OR(GX$4="",$B42=""),0,SUMIF('DADOS BRUTOS'!$A$3:$A$500,$B42,'DADOS BRUTOS'!DX$3:DX$500)+IF($C42="",0,SUMIF('DADOS BRUTOS'!$A$3:$A$500,$C42,'DADOS BRUTOS'!DX$3:DX$500)))</f>
        <v/>
      </c>
      <c r="GY42" s="122">
        <f>IF(OR(GY$4="",$B42=""),0,SUMIF('DADOS BRUTOS'!$A$3:$A$500,$B42,'DADOS BRUTOS'!DY$3:DY$500)+IF($C42="",0,SUMIF('DADOS BRUTOS'!$A$3:$A$500,$C42,'DADOS BRUTOS'!DY$3:DY$500)))</f>
        <v/>
      </c>
      <c r="GZ42" s="122">
        <f>IF(OR(GZ$4="",$B42=""),0,SUMIF('DADOS BRUTOS'!$A$3:$A$500,$B42,'DADOS BRUTOS'!DZ$3:DZ$500)+IF($C42="",0,SUMIF('DADOS BRUTOS'!$A$3:$A$500,$C42,'DADOS BRUTOS'!DZ$3:DZ$500)))</f>
        <v/>
      </c>
      <c r="HA42" s="122">
        <f>IF(OR(HA$4="",$B42=""),0,SUMIF('DADOS BRUTOS'!$A$3:$A$500,$B42,'DADOS BRUTOS'!EA$3:EA$500)+IF($C42="",0,SUMIF('DADOS BRUTOS'!$A$3:$A$500,$C42,'DADOS BRUTOS'!EA$3:EA$500)))</f>
        <v/>
      </c>
      <c r="HB42" s="122">
        <f>IF(OR(HB$4="",$B42=""),0,SUMIF('DADOS BRUTOS'!$A$3:$A$500,$B42,'DADOS BRUTOS'!EB$3:EB$500)+IF($C42="",0,SUMIF('DADOS BRUTOS'!$A$3:$A$500,$C42,'DADOS BRUTOS'!EB$3:EB$500)))</f>
        <v/>
      </c>
      <c r="HC42" s="122">
        <f>IF(OR(HC$4="",$B42=""),0,SUMIF('DADOS BRUTOS'!$A$3:$A$500,$B42,'DADOS BRUTOS'!EC$3:EC$500)+IF($C42="",0,SUMIF('DADOS BRUTOS'!$A$3:$A$500,$C42,'DADOS BRUTOS'!EC$3:EC$500)))</f>
        <v/>
      </c>
      <c r="HD42" s="122">
        <f>IF(OR(HD$4="",$B42=""),0,SUMIF('DADOS BRUTOS'!$A$3:$A$500,$B42,'DADOS BRUTOS'!ED$3:ED$500)+IF($C42="",0,SUMIF('DADOS BRUTOS'!$A$3:$A$500,$C42,'DADOS BRUTOS'!ED$3:ED$500)))</f>
        <v/>
      </c>
      <c r="HE42" s="122">
        <f>IF(OR(HE$4="",$B42=""),0,SUMIF('DADOS BRUTOS'!$A$3:$A$500,$B42,'DADOS BRUTOS'!EE$3:EE$500)+IF($C42="",0,SUMIF('DADOS BRUTOS'!$A$3:$A$500,$C42,'DADOS BRUTOS'!EE$3:EE$500)))</f>
        <v/>
      </c>
      <c r="HF42" s="122">
        <f>IF(OR(HF$4="",$B42=""),0,SUMIF('DADOS BRUTOS'!$A$3:$A$500,$B42,'DADOS BRUTOS'!EF$3:EF$500)+IF($C42="",0,SUMIF('DADOS BRUTOS'!$A$3:$A$500,$C42,'DADOS BRUTOS'!EF$3:EF$500)))</f>
        <v/>
      </c>
      <c r="HG42" s="122">
        <f>IF(OR(HG$4="",$B42=""),0,SUMIF('DADOS BRUTOS'!$A$3:$A$500,$B42,'DADOS BRUTOS'!EG$3:EG$500)+IF($C42="",0,SUMIF('DADOS BRUTOS'!$A$3:$A$500,$C42,'DADOS BRUTOS'!EG$3:EG$500)))</f>
        <v/>
      </c>
      <c r="HH42" s="122">
        <f>IF(OR(HH$4="",$B42=""),0,SUMIF('DADOS BRUTOS'!$A$3:$A$500,$B42,'DADOS BRUTOS'!EH$3:EH$500)+IF($C42="",0,SUMIF('DADOS BRUTOS'!$A$3:$A$500,$C42,'DADOS BRUTOS'!EH$3:EH$500)))</f>
        <v/>
      </c>
      <c r="HI42" s="122">
        <f>IF(OR(HI$4="",$B42=""),0,SUMIF('DADOS BRUTOS'!$A$3:$A$500,$B42,'DADOS BRUTOS'!EI$3:EI$500)+IF($C42="",0,SUMIF('DADOS BRUTOS'!$A$3:$A$500,$C42,'DADOS BRUTOS'!EI$3:EI$500)))</f>
        <v/>
      </c>
      <c r="HJ42" s="122">
        <f>IF(OR(HJ$4="",$B42=""),0,SUMIF('DADOS BRUTOS'!$A$3:$A$500,$B42,'DADOS BRUTOS'!EJ$3:EJ$500)+IF($C42="",0,SUMIF('DADOS BRUTOS'!$A$3:$A$500,$C42,'DADOS BRUTOS'!EJ$3:EJ$500)))</f>
        <v/>
      </c>
      <c r="HK42" s="122">
        <f>IF(OR(HK$4="",$B42=""),0,SUMIF('DADOS BRUTOS'!$A$3:$A$500,$B42,'DADOS BRUTOS'!EK$3:EK$500)+IF($C42="",0,SUMIF('DADOS BRUTOS'!$A$3:$A$500,$C42,'DADOS BRUTOS'!EK$3:EK$500)))</f>
        <v/>
      </c>
      <c r="HL42" s="122">
        <f>IF(OR(HL$4="",$B42=""),0,SUMIF('DADOS BRUTOS'!$A$3:$A$500,$B42,'DADOS BRUTOS'!EL$3:EL$500)+IF($C42="",0,SUMIF('DADOS BRUTOS'!$A$3:$A$500,$C42,'DADOS BRUTOS'!EL$3:EL$500)))</f>
        <v/>
      </c>
      <c r="HM42" s="122">
        <f>IF(OR(HM$4="",$B42=""),0,SUMIF('DADOS BRUTOS'!$A$3:$A$500,$B42,'DADOS BRUTOS'!EM$3:EM$500)+IF($C42="",0,SUMIF('DADOS BRUTOS'!$A$3:$A$500,$C42,'DADOS BRUTOS'!EM$3:EM$500)))</f>
        <v/>
      </c>
      <c r="HN42" s="122">
        <f>IF(OR(HN$4="",$B42=""),0,SUMIF('DADOS BRUTOS'!$A$3:$A$500,$B42,'DADOS BRUTOS'!EN$3:EN$500)+IF($C42="",0,SUMIF('DADOS BRUTOS'!$A$3:$A$500,$C42,'DADOS BRUTOS'!EN$3:EN$500)))</f>
        <v/>
      </c>
      <c r="HO42" s="122">
        <f>IF(OR(HO$4="",$B42=""),0,SUMIF('DADOS BRUTOS'!$A$3:$A$500,$B42,'DADOS BRUTOS'!EO$3:EO$500)+IF($C42="",0,SUMIF('DADOS BRUTOS'!$A$3:$A$500,$C42,'DADOS BRUTOS'!EO$3:EO$500)))</f>
        <v/>
      </c>
      <c r="HP42" s="122">
        <f>IF(OR(HP$4="",$B42=""),0,SUMIF('DADOS BRUTOS'!$A$3:$A$500,$B42,'DADOS BRUTOS'!EP$3:EP$500)+IF($C42="",0,SUMIF('DADOS BRUTOS'!$A$3:$A$500,$C42,'DADOS BRUTOS'!EP$3:EP$500)))</f>
        <v/>
      </c>
      <c r="HQ42" s="122">
        <f>IF(OR(HQ$4="",$B42=""),0,SUMIF('DADOS BRUTOS'!$A$3:$A$500,$B42,'DADOS BRUTOS'!EQ$3:EQ$500)+IF($C42="",0,SUMIF('DADOS BRUTOS'!$A$3:$A$500,$C42,'DADOS BRUTOS'!EQ$3:EQ$500)))</f>
        <v/>
      </c>
      <c r="HR42" s="122">
        <f>IF(OR(HR$4="",$B42=""),0,SUMIF('DADOS BRUTOS'!$A$3:$A$500,$B42,'DADOS BRUTOS'!ER$3:ER$500)+IF($C42="",0,SUMIF('DADOS BRUTOS'!$A$3:$A$500,$C42,'DADOS BRUTOS'!ER$3:ER$500)))</f>
        <v/>
      </c>
      <c r="HS42" s="122">
        <f>IF(OR(HS$4="",$B42=""),0,SUMIF('DADOS BRUTOS'!$A$3:$A$500,$B42,'DADOS BRUTOS'!ES$3:ES$500)+IF($C42="",0,SUMIF('DADOS BRUTOS'!$A$3:$A$500,$C42,'DADOS BRUTOS'!ES$3:ES$500)))</f>
        <v/>
      </c>
      <c r="HT42" s="122">
        <f>IF(OR(HT$4="",$B42=""),0,SUMIF('DADOS BRUTOS'!$A$3:$A$500,$B42,'DADOS BRUTOS'!ET$3:ET$500)+IF($C42="",0,SUMIF('DADOS BRUTOS'!$A$3:$A$500,$C42,'DADOS BRUTOS'!ET$3:ET$500)))</f>
        <v/>
      </c>
      <c r="HU42" s="122">
        <f>IF(OR(HU$4="",$B42=""),0,SUMIF('DADOS BRUTOS'!$A$3:$A$500,$B42,'DADOS BRUTOS'!EU$3:EU$500)+IF($C42="",0,SUMIF('DADOS BRUTOS'!$A$3:$A$500,$C42,'DADOS BRUTOS'!EU$3:EU$500)))</f>
        <v/>
      </c>
      <c r="HV42" s="122">
        <f>IF(OR(HV$4="",$B42=""),0,SUMIF('DADOS BRUTOS'!$A$3:$A$500,$B42,'DADOS BRUTOS'!EV$3:EV$500)+IF($C42="",0,SUMIF('DADOS BRUTOS'!$A$3:$A$500,$C42,'DADOS BRUTOS'!EV$3:EV$500)))</f>
        <v/>
      </c>
      <c r="HW42" s="122">
        <f>IF(OR(HW$4="",$B42=""),0,SUMIF('DADOS BRUTOS'!$A$3:$A$500,$B42,'DADOS BRUTOS'!EW$3:EW$500)+IF($C42="",0,SUMIF('DADOS BRUTOS'!$A$3:$A$500,$C42,'DADOS BRUTOS'!EW$3:EW$500)))</f>
        <v/>
      </c>
      <c r="HX42" s="122">
        <f>IF(OR(HX$4="",$B42=""),0,SUMIF('DADOS BRUTOS'!$A$3:$A$500,$B42,'DADOS BRUTOS'!EX$3:EX$500)+IF($C42="",0,SUMIF('DADOS BRUTOS'!$A$3:$A$500,$C42,'DADOS BRUTOS'!EX$3:EX$500)))</f>
        <v/>
      </c>
      <c r="HY42" s="122">
        <f>IF(OR(HY$4="",$B42=""),0,SUMIF('DADOS BRUTOS'!$A$3:$A$500,$B42,'DADOS BRUTOS'!EY$3:EY$500)+IF($C42="",0,SUMIF('DADOS BRUTOS'!$A$3:$A$500,$C42,'DADOS BRUTOS'!EY$3:EY$500)))</f>
        <v/>
      </c>
      <c r="HZ42" s="122">
        <f>IF(OR(HZ$4="",$B42=""),0,SUMIF('DADOS BRUTOS'!$A$3:$A$500,$B42,'DADOS BRUTOS'!EZ$3:EZ$500)+IF($C42="",0,SUMIF('DADOS BRUTOS'!$A$3:$A$500,$C42,'DADOS BRUTOS'!EZ$3:EZ$500)))</f>
        <v/>
      </c>
      <c r="IA42" s="122">
        <f>IF(OR(IA$4="",$B42=""),0,SUMIF('DADOS BRUTOS'!$A$3:$A$500,$B42,'DADOS BRUTOS'!FA$3:FA$500)+IF($C42="",0,SUMIF('DADOS BRUTOS'!$A$3:$A$500,$C42,'DADOS BRUTOS'!FA$3:FA$500)))</f>
        <v/>
      </c>
      <c r="IB42" s="122">
        <f>IF(OR(IB$4="",$B42=""),0,SUMIF('DADOS BRUTOS'!$A$3:$A$500,$B42,'DADOS BRUTOS'!FB$3:FB$500)+IF($C42="",0,SUMIF('DADOS BRUTOS'!$A$3:$A$500,$C42,'DADOS BRUTOS'!FB$3:FB$500)))</f>
        <v/>
      </c>
      <c r="IC42" s="122">
        <f>IF(OR(IC$4="",$B42=""),0,SUMIF('DADOS BRUTOS'!$A$3:$A$500,$B42,'DADOS BRUTOS'!FC$3:FC$500)+IF($C42="",0,SUMIF('DADOS BRUTOS'!$A$3:$A$500,$C42,'DADOS BRUTOS'!FC$3:FC$500)))</f>
        <v/>
      </c>
      <c r="ID42" s="122">
        <f>IF(OR(ID$4="",$B42=""),0,SUMIF('DADOS BRUTOS'!$A$3:$A$500,$B42,'DADOS BRUTOS'!FD$3:FD$500)+IF($C42="",0,SUMIF('DADOS BRUTOS'!$A$3:$A$500,$C42,'DADOS BRUTOS'!FD$3:FD$500)))</f>
        <v/>
      </c>
      <c r="IE42" s="122">
        <f>IF(OR(IE$4="",$B42=""),0,SUMIF('DADOS BRUTOS'!$A$3:$A$500,$B42,'DADOS BRUTOS'!FE$3:FE$500)+IF($C42="",0,SUMIF('DADOS BRUTOS'!$A$3:$A$500,$C42,'DADOS BRUTOS'!FE$3:FE$500)))</f>
        <v/>
      </c>
      <c r="IF42" s="122">
        <f>IF(OR(IF$4="",$B42=""),0,SUMIF('DADOS BRUTOS'!$A$3:$A$500,$B42,'DADOS BRUTOS'!FF$3:FF$500)+IF($C42="",0,SUMIF('DADOS BRUTOS'!$A$3:$A$500,$C42,'DADOS BRUTOS'!FF$3:FF$500)))</f>
        <v/>
      </c>
      <c r="IG42" s="122">
        <f>IF(OR(IG$4="",$B42=""),0,SUMIF('DADOS BRUTOS'!$A$3:$A$500,$B42,'DADOS BRUTOS'!FG$3:FG$500)+IF($C42="",0,SUMIF('DADOS BRUTOS'!$A$3:$A$500,$C42,'DADOS BRUTOS'!FG$3:FG$500)))</f>
        <v/>
      </c>
      <c r="IH42" s="122">
        <f>IF(OR(IH$4="",$B42=""),0,SUMIF('DADOS BRUTOS'!$A$3:$A$500,$B42,'DADOS BRUTOS'!FH$3:FH$500)+IF($C42="",0,SUMIF('DADOS BRUTOS'!$A$3:$A$500,$C42,'DADOS BRUTOS'!FH$3:FH$500)))</f>
        <v/>
      </c>
      <c r="II42" s="122">
        <f>IF(OR(II$4="",$B42=""),0,SUMIF('DADOS BRUTOS'!$A$3:$A$500,$B42,'DADOS BRUTOS'!FI$3:FI$500)+IF($C42="",0,SUMIF('DADOS BRUTOS'!$A$3:$A$500,$C42,'DADOS BRUTOS'!FI$3:FI$500)))</f>
        <v/>
      </c>
      <c r="IJ42" s="122">
        <f>IF(OR(IJ$4="",$B42=""),0,SUMIF('DADOS BRUTOS'!$A$3:$A$500,$B42,'DADOS BRUTOS'!FJ$3:FJ$500)+IF($C42="",0,SUMIF('DADOS BRUTOS'!$A$3:$A$500,$C42,'DADOS BRUTOS'!FJ$3:FJ$500)))</f>
        <v/>
      </c>
      <c r="IK42" s="122">
        <f>IF(OR(IK$4="",$B42=""),0,SUMIF('DADOS BRUTOS'!$A$3:$A$500,$B42,'DADOS BRUTOS'!FK$3:FK$500)+IF($C42="",0,SUMIF('DADOS BRUTOS'!$A$3:$A$500,$C42,'DADOS BRUTOS'!FK$3:FK$500)))</f>
        <v/>
      </c>
      <c r="IL42" s="122">
        <f>IF(OR(IL$4="",$B42=""),0,SUMIF('DADOS BRUTOS'!$A$3:$A$500,$B42,'DADOS BRUTOS'!FL$3:FL$500)+IF($C42="",0,SUMIF('DADOS BRUTOS'!$A$3:$A$500,$C42,'DADOS BRUTOS'!FL$3:FL$500)))</f>
        <v/>
      </c>
      <c r="IM42" s="122">
        <f>IF(OR(IM$4="",$B42=""),0,SUMIF('DADOS BRUTOS'!$A$3:$A$500,$B42,'DADOS BRUTOS'!FM$3:FM$500)+IF($C42="",0,SUMIF('DADOS BRUTOS'!$A$3:$A$500,$C42,'DADOS BRUTOS'!FM$3:FM$500)))</f>
        <v/>
      </c>
      <c r="IN42" s="122">
        <f>IF(OR(IN$4="",$B42=""),0,SUMIF('DADOS BRUTOS'!$A$3:$A$500,$B42,'DADOS BRUTOS'!FN$3:FN$500)+IF($C42="",0,SUMIF('DADOS BRUTOS'!$A$3:$A$500,$C42,'DADOS BRUTOS'!FN$3:FN$500)))</f>
        <v/>
      </c>
      <c r="IO42" s="122">
        <f>IF(OR(IO$4="",$B42=""),0,SUMIF('DADOS BRUTOS'!$A$3:$A$500,$B42,'DADOS BRUTOS'!FO$3:FO$500)+IF($C42="",0,SUMIF('DADOS BRUTOS'!$A$3:$A$500,$C42,'DADOS BRUTOS'!FO$3:FO$500)))</f>
        <v/>
      </c>
      <c r="IP42" s="122">
        <f>IF(OR(IP$4="",$B42=""),0,SUMIF('DADOS BRUTOS'!$A$3:$A$500,$B42,'DADOS BRUTOS'!FP$3:FP$500)+IF($C42="",0,SUMIF('DADOS BRUTOS'!$A$3:$A$500,$C42,'DADOS BRUTOS'!FP$3:FP$500)))</f>
        <v/>
      </c>
      <c r="IQ42" s="122">
        <f>IF(OR(IQ$4="",$B42=""),0,SUMIF('DADOS BRUTOS'!$A$3:$A$500,$B42,'DADOS BRUTOS'!FQ$3:FQ$500)+IF($C42="",0,SUMIF('DADOS BRUTOS'!$A$3:$A$500,$C42,'DADOS BRUTOS'!FQ$3:FQ$500)))</f>
        <v/>
      </c>
      <c r="IR42" s="122">
        <f>IF(OR(IR$4="",$B42=""),0,SUMIF('DADOS BRUTOS'!$A$3:$A$500,$B42,'DADOS BRUTOS'!FR$3:FR$500)+IF($C42="",0,SUMIF('DADOS BRUTOS'!$A$3:$A$500,$C42,'DADOS BRUTOS'!FR$3:FR$500)))</f>
        <v/>
      </c>
      <c r="IS42" s="122">
        <f>IF(OR(IS$4="",$B42=""),0,SUMIF('DADOS BRUTOS'!$A$3:$A$500,$B42,'DADOS BRUTOS'!FS$3:FS$500)+IF($C42="",0,SUMIF('DADOS BRUTOS'!$A$3:$A$500,$C42,'DADOS BRUTOS'!FS$3:FS$500)))</f>
        <v/>
      </c>
      <c r="IT42" s="122">
        <f>IF(OR(IT$4="",$B42=""),0,SUMIF('DADOS BRUTOS'!$A$3:$A$500,$B42,'DADOS BRUTOS'!FT$3:FT$500)+IF($C42="",0,SUMIF('DADOS BRUTOS'!$A$3:$A$500,$C42,'DADOS BRUTOS'!FT$3:FT$500)))</f>
        <v/>
      </c>
      <c r="IU42" s="122">
        <f>IF(OR(IU$4="",$B42=""),0,SUMIF('DADOS BRUTOS'!$A$3:$A$500,$B42,'DADOS BRUTOS'!FU$3:FU$500)+IF($C42="",0,SUMIF('DADOS BRUTOS'!$A$3:$A$500,$C42,'DADOS BRUTOS'!FU$3:FU$500)))</f>
        <v/>
      </c>
      <c r="IV42" s="122">
        <f>IF(OR(IV$4="",$B42=""),0,SUMIF('DADOS BRUTOS'!$A$3:$A$500,$B42,'DADOS BRUTOS'!FV$3:FV$500)+IF($C42="",0,SUMIF('DADOS BRUTOS'!$A$3:$A$500,$C42,'DADOS BRUTOS'!FV$3:FV$500)))</f>
        <v/>
      </c>
      <c r="IW42" s="122">
        <f>IF(OR(IW$4="",$B42=""),0,SUMIF('DADOS BRUTOS'!$A$3:$A$500,$B42,'DADOS BRUTOS'!FW$3:FW$500)+IF($C42="",0,SUMIF('DADOS BRUTOS'!$A$3:$A$500,$C42,'DADOS BRUTOS'!FW$3:FW$500)))</f>
        <v/>
      </c>
      <c r="IX42" s="122">
        <f>IF(OR(IX$4="",$B42=""),0,SUMIF('DADOS BRUTOS'!$A$3:$A$500,$B42,'DADOS BRUTOS'!FX$3:FX$500)+IF($C42="",0,SUMIF('DADOS BRUTOS'!$A$3:$A$500,$C42,'DADOS BRUTOS'!FX$3:FX$500)))</f>
        <v/>
      </c>
      <c r="IY42" s="122">
        <f>IF(OR(IY$4="",$B42=""),0,SUMIF('DADOS BRUTOS'!$A$3:$A$500,$B42,'DADOS BRUTOS'!FY$3:FY$500)+IF($C42="",0,SUMIF('DADOS BRUTOS'!$A$3:$A$500,$C42,'DADOS BRUTOS'!FY$3:FY$500)))</f>
        <v/>
      </c>
      <c r="IZ42" s="122">
        <f>IF(OR(IZ$4="",$B42=""),0,SUMIF('DADOS BRUTOS'!$A$3:$A$500,$B42,'DADOS BRUTOS'!FZ$3:FZ$500)+IF($C42="",0,SUMIF('DADOS BRUTOS'!$A$3:$A$500,$C42,'DADOS BRUTOS'!FZ$3:FZ$500)))</f>
        <v/>
      </c>
      <c r="JA42" s="122">
        <f>IF(OR(JA$4="",$B42=""),0,SUMIF('DADOS BRUTOS'!$A$3:$A$500,$B42,'DADOS BRUTOS'!GA$3:GA$500)+IF($C42="",0,SUMIF('DADOS BRUTOS'!$A$3:$A$500,$C42,'DADOS BRUTOS'!GA$3:GA$500)))</f>
        <v/>
      </c>
      <c r="JB42" s="122">
        <f>IF(OR(JB$4="",$B42=""),0,SUMIF('DADOS BRUTOS'!$A$3:$A$500,$B42,'DADOS BRUTOS'!GB$3:GB$500)+IF($C42="",0,SUMIF('DADOS BRUTOS'!$A$3:$A$500,$C42,'DADOS BRUTOS'!GB$3:GB$500)))</f>
        <v/>
      </c>
      <c r="JC42" s="122">
        <f>IF(OR(JC$4="",$B42=""),0,SUMIF('DADOS BRUTOS'!$A$3:$A$500,$B42,'DADOS BRUTOS'!GC$3:GC$500)+IF($C42="",0,SUMIF('DADOS BRUTOS'!$A$3:$A$500,$C42,'DADOS BRUTOS'!GC$3:GC$500)))</f>
        <v/>
      </c>
      <c r="JD42" s="122">
        <f>IF(OR(JD$4="",$B42=""),0,SUMIF('DADOS BRUTOS'!$A$3:$A$500,$B42,'DADOS BRUTOS'!GD$3:GD$500)+IF($C42="",0,SUMIF('DADOS BRUTOS'!$A$3:$A$500,$C42,'DADOS BRUTOS'!GD$3:GD$500)))</f>
        <v/>
      </c>
      <c r="JE42" s="122">
        <f>IF(OR(JE$4="",$B42=""),0,SUMIF('DADOS BRUTOS'!$A$3:$A$500,$B42,'DADOS BRUTOS'!GE$3:GE$500)+IF($C42="",0,SUMIF('DADOS BRUTOS'!$A$3:$A$500,$C42,'DADOS BRUTOS'!GE$3:GE$500)))</f>
        <v/>
      </c>
      <c r="JF42" s="122">
        <f>IF(OR(JF$4="",$B42=""),0,SUMIF('DADOS BRUTOS'!$A$3:$A$500,$B42,'DADOS BRUTOS'!GF$3:GF$500)+IF($C42="",0,SUMIF('DADOS BRUTOS'!$A$3:$A$500,$C42,'DADOS BRUTOS'!GF$3:GF$500)))</f>
        <v/>
      </c>
      <c r="JG42" s="122">
        <f>IF(OR(JG$4="",$B42=""),0,SUMIF('DADOS BRUTOS'!$A$3:$A$500,$B42,'DADOS BRUTOS'!GG$3:GG$500)+IF($C42="",0,SUMIF('DADOS BRUTOS'!$A$3:$A$500,$C42,'DADOS BRUTOS'!GG$3:GG$500)))</f>
        <v/>
      </c>
      <c r="JH42" s="122">
        <f>IF(OR(JH$4="",$B42=""),0,SUMIF('DADOS BRUTOS'!$A$3:$A$500,$B42,'DADOS BRUTOS'!GH$3:GH$500)+IF($C42="",0,SUMIF('DADOS BRUTOS'!$A$3:$A$500,$C42,'DADOS BRUTOS'!GH$3:GH$500)))</f>
        <v/>
      </c>
      <c r="JI42" s="122">
        <f>IF(OR(JI$4="",$B42=""),0,SUMIF('DADOS BRUTOS'!$A$3:$A$500,$B42,'DADOS BRUTOS'!GI$3:GI$500)+IF($C42="",0,SUMIF('DADOS BRUTOS'!$A$3:$A$500,$C42,'DADOS BRUTOS'!GI$3:GI$500)))</f>
        <v/>
      </c>
      <c r="JJ42" s="122">
        <f>IF(OR(JJ$4="",$B42=""),0,SUMIF('DADOS BRUTOS'!$A$3:$A$500,$B42,'DADOS BRUTOS'!GJ$3:GJ$500)+IF($C42="",0,SUMIF('DADOS BRUTOS'!$A$3:$A$500,$C42,'DADOS BRUTOS'!GJ$3:GJ$500)))</f>
        <v/>
      </c>
      <c r="JK42" s="122">
        <f>IF(OR(JK$4="",$B42=""),0,SUMIF('DADOS BRUTOS'!$A$3:$A$500,$B42,'DADOS BRUTOS'!GK$3:GK$500)+IF($C42="",0,SUMIF('DADOS BRUTOS'!$A$3:$A$500,$C42,'DADOS BRUTOS'!GK$3:GK$500)))</f>
        <v/>
      </c>
      <c r="JL42" s="122">
        <f>IF(OR(JL$4="",$B42=""),0,SUMIF('DADOS BRUTOS'!$A$3:$A$500,$B42,'DADOS BRUTOS'!GL$3:GL$500)+IF($C42="",0,SUMIF('DADOS BRUTOS'!$A$3:$A$500,$C42,'DADOS BRUTOS'!GL$3:GL$500)))</f>
        <v/>
      </c>
      <c r="JM42" s="122">
        <f>IF(OR(JM$4="",$B42=""),0,SUMIF('DADOS BRUTOS'!$A$3:$A$500,$B42,'DADOS BRUTOS'!GM$3:GM$500)+IF($C42="",0,SUMIF('DADOS BRUTOS'!$A$3:$A$500,$C42,'DADOS BRUTOS'!GM$3:GM$500)))</f>
        <v/>
      </c>
      <c r="JN42" s="122">
        <f>IF(OR(JN$4="",$B42=""),0,SUMIF('DADOS BRUTOS'!$A$3:$A$500,$B42,'DADOS BRUTOS'!GN$3:GN$500)+IF($C42="",0,SUMIF('DADOS BRUTOS'!$A$3:$A$500,$C42,'DADOS BRUTOS'!GN$3:GN$500)))</f>
        <v/>
      </c>
      <c r="JO42" s="122">
        <f>IF(OR(JO$4="",$B42=""),0,SUMIF('DADOS BRUTOS'!$A$3:$A$500,$B42,'DADOS BRUTOS'!GO$3:GO$500)+IF($C42="",0,SUMIF('DADOS BRUTOS'!$A$3:$A$500,$C42,'DADOS BRUTOS'!GO$3:GO$500)))</f>
        <v/>
      </c>
      <c r="JP42" s="122">
        <f>IF(OR(JP$4="",$B42=""),0,SUMIF('DADOS BRUTOS'!$A$3:$A$500,$B42,'DADOS BRUTOS'!GP$3:GP$500)+IF($C42="",0,SUMIF('DADOS BRUTOS'!$A$3:$A$500,$C42,'DADOS BRUTOS'!GP$3:GP$500)))</f>
        <v/>
      </c>
      <c r="JQ42" s="122">
        <f>IF(OR(JQ$4="",$B42=""),0,SUMIF('DADOS BRUTOS'!$A$3:$A$500,$B42,'DADOS BRUTOS'!GQ$3:GQ$500)+IF($C42="",0,SUMIF('DADOS BRUTOS'!$A$3:$A$500,$C42,'DADOS BRUTOS'!GQ$3:GQ$500)))</f>
        <v/>
      </c>
      <c r="JR42" s="122">
        <f>IF(OR(JR$4="",$B42=""),0,SUMIF('DADOS BRUTOS'!$A$3:$A$500,$B42,'DADOS BRUTOS'!GR$3:GR$500)+IF($C42="",0,SUMIF('DADOS BRUTOS'!$A$3:$A$500,$C42,'DADOS BRUTOS'!GR$3:GR$500)))</f>
        <v/>
      </c>
      <c r="JS42" s="12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3">
        <f>SUM(D5:D42)</f>
        <v/>
      </c>
      <c r="E44" s="123">
        <f>SUM(E5:E42)</f>
        <v/>
      </c>
      <c r="F44" s="123">
        <f>SUM(F5:F42)</f>
        <v/>
      </c>
      <c r="G44" s="123">
        <f>SUM(G5:G42)</f>
        <v/>
      </c>
      <c r="H44" s="123">
        <f>SUM(H5:H42)</f>
        <v/>
      </c>
      <c r="I44" s="123">
        <f>SUM(I5:I42)</f>
        <v/>
      </c>
      <c r="J44" s="123">
        <f>SUM(J5:J42)</f>
        <v/>
      </c>
      <c r="K44" s="123">
        <f>SUM(K5:K42)</f>
        <v/>
      </c>
      <c r="L44" s="123">
        <f>SUM(L5:L42)</f>
        <v/>
      </c>
      <c r="M44" s="123">
        <f>SUM(M5:M42)</f>
        <v/>
      </c>
      <c r="N44" s="123">
        <f>SUM(N5:N42)</f>
        <v/>
      </c>
      <c r="O44" s="123">
        <f>SUM(O5:O42)</f>
        <v/>
      </c>
      <c r="P44" s="123">
        <f>SUM(P5:P42)</f>
        <v/>
      </c>
      <c r="Q44" s="123">
        <f>SUM(Q5:Q42)</f>
        <v/>
      </c>
      <c r="R44" s="123">
        <f>SUM(R5:R42)</f>
        <v/>
      </c>
      <c r="S44" s="123">
        <f>SUM(S5:S42)</f>
        <v/>
      </c>
      <c r="T44" s="123">
        <f>SUM(T5:T42)</f>
        <v/>
      </c>
      <c r="U44" s="123">
        <f>SUM(U5:U42)</f>
        <v/>
      </c>
      <c r="V44" s="123">
        <f>SUM(V5:V42)</f>
        <v/>
      </c>
      <c r="W44" s="123">
        <f>SUM(W5:W42)</f>
        <v/>
      </c>
      <c r="X44" s="123">
        <f>SUM(X5:X42)</f>
        <v/>
      </c>
      <c r="Y44" s="123">
        <f>SUM(Y5:Y42)</f>
        <v/>
      </c>
      <c r="Z44" s="123">
        <f>SUM(Z5:Z42)</f>
        <v/>
      </c>
      <c r="AA44" s="123">
        <f>SUM(AA5:AA42)</f>
        <v/>
      </c>
      <c r="AB44" s="123">
        <f>SUM(AB5:AB42)</f>
        <v/>
      </c>
      <c r="AC44" s="123">
        <f>SUM(AC5:AC42)</f>
        <v/>
      </c>
      <c r="AD44" s="123">
        <f>SUM(AD5:AD42)</f>
        <v/>
      </c>
      <c r="AE44" s="123">
        <f>SUM(AE5:AE42)</f>
        <v/>
      </c>
      <c r="AF44" s="123">
        <f>SUM(AF5:AF42)</f>
        <v/>
      </c>
      <c r="AG44" s="123">
        <f>SUM(AG5:AG42)</f>
        <v/>
      </c>
      <c r="AH44" s="123">
        <f>SUM(AH5:AH42)</f>
        <v/>
      </c>
      <c r="AI44" s="123">
        <f>SUM(AI5:AI42)</f>
        <v/>
      </c>
      <c r="AJ44" s="123">
        <f>SUM(AJ5:AJ42)</f>
        <v/>
      </c>
      <c r="AK44" s="123">
        <f>SUM(AK5:AK42)</f>
        <v/>
      </c>
      <c r="AL44" s="123">
        <f>SUM(AL5:AL42)</f>
        <v/>
      </c>
      <c r="AM44" s="123">
        <f>SUM(AM5:AM42)</f>
        <v/>
      </c>
      <c r="AN44" s="123">
        <f>SUM(AN5:AN42)</f>
        <v/>
      </c>
      <c r="AO44" s="123">
        <f>SUM(AO5:AO42)</f>
        <v/>
      </c>
      <c r="AP44" s="123">
        <f>SUM(AP5:AP42)</f>
        <v/>
      </c>
      <c r="AQ44" s="123">
        <f>SUM(AQ5:AQ42)</f>
        <v/>
      </c>
      <c r="AR44" s="123">
        <f>SUM(AR5:AR42)</f>
        <v/>
      </c>
      <c r="AS44" s="123">
        <f>SUM(AS5:AS42)</f>
        <v/>
      </c>
      <c r="AT44" s="123">
        <f>SUM(AT5:AT42)</f>
        <v/>
      </c>
      <c r="AU44" s="123">
        <f>SUM(AU5:AU42)</f>
        <v/>
      </c>
      <c r="AV44" s="123">
        <f>SUM(AV5:AV42)</f>
        <v/>
      </c>
      <c r="AW44" s="123">
        <f>SUM(AW5:AW42)</f>
        <v/>
      </c>
      <c r="AX44" s="123">
        <f>SUM(AX5:AX42)</f>
        <v/>
      </c>
      <c r="AY44" s="123">
        <f>SUM(AY5:AY42)</f>
        <v/>
      </c>
      <c r="AZ44" s="123">
        <f>SUM(AZ5:AZ42)</f>
        <v/>
      </c>
      <c r="BA44" s="123">
        <f>SUM(BA5:BA42)</f>
        <v/>
      </c>
      <c r="BB44" s="123">
        <f>SUM(BB5:BB42)</f>
        <v/>
      </c>
      <c r="BC44" s="123">
        <f>SUM(BC5:BC42)</f>
        <v/>
      </c>
      <c r="BD44" s="123">
        <f>SUM(BD5:BD42)</f>
        <v/>
      </c>
      <c r="BE44" s="123">
        <f>SUM(BE5:BE42)</f>
        <v/>
      </c>
      <c r="BF44" s="123">
        <f>SUM(BF5:BF42)</f>
        <v/>
      </c>
      <c r="BG44" s="123">
        <f>SUM(BG5:BG42)</f>
        <v/>
      </c>
      <c r="BH44" s="123">
        <f>SUM(BH5:BH42)</f>
        <v/>
      </c>
      <c r="BI44" s="123">
        <f>SUM(BI5:BI42)</f>
        <v/>
      </c>
      <c r="BJ44" s="123">
        <f>SUM(BJ5:BJ42)</f>
        <v/>
      </c>
      <c r="BK44" s="123">
        <f>SUM(BK5:BK42)</f>
        <v/>
      </c>
      <c r="BL44" s="123">
        <f>SUM(BL5:BL42)</f>
        <v/>
      </c>
      <c r="BM44" s="123">
        <f>SUM(BM5:BM42)</f>
        <v/>
      </c>
      <c r="BN44" s="123">
        <f>SUM(BN5:BN42)</f>
        <v/>
      </c>
      <c r="BO44" s="123">
        <f>SUM(BO5:BO42)</f>
        <v/>
      </c>
      <c r="BP44" s="123">
        <f>SUM(BP5:BP42)</f>
        <v/>
      </c>
      <c r="BQ44" s="123">
        <f>SUM(BQ5:BQ42)</f>
        <v/>
      </c>
      <c r="BR44" s="123">
        <f>SUM(BR5:BR42)</f>
        <v/>
      </c>
      <c r="BS44" s="123">
        <f>SUM(BS5:BS42)</f>
        <v/>
      </c>
      <c r="BT44" s="123">
        <f>SUM(BT5:BT42)</f>
        <v/>
      </c>
      <c r="BU44" s="123">
        <f>SUM(BU5:BU42)</f>
        <v/>
      </c>
      <c r="BV44" s="123">
        <f>SUM(BV5:BV42)</f>
        <v/>
      </c>
      <c r="BW44" s="123">
        <f>SUM(BW5:BW42)</f>
        <v/>
      </c>
      <c r="BX44" s="123">
        <f>SUM(BX5:BX42)</f>
        <v/>
      </c>
      <c r="BY44" s="123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4" t="n">
        <v>44593</v>
      </c>
      <c r="C2" s="124" t="n">
        <v>44621</v>
      </c>
      <c r="D2" s="124" t="n">
        <v>44652</v>
      </c>
      <c r="E2" s="124" t="n">
        <v>44682</v>
      </c>
      <c r="F2" s="124" t="n">
        <v>44713</v>
      </c>
      <c r="G2" s="124" t="n">
        <v>44743</v>
      </c>
      <c r="H2" s="124" t="n">
        <v>44774</v>
      </c>
      <c r="I2" s="124" t="n">
        <v>44805</v>
      </c>
      <c r="J2" s="124" t="n">
        <v>44835</v>
      </c>
      <c r="K2" s="124" t="n">
        <v>44866</v>
      </c>
      <c r="L2" s="124" t="n">
        <v>44896</v>
      </c>
      <c r="M2" s="124" t="n">
        <v>44927</v>
      </c>
      <c r="N2" s="124" t="n">
        <v>44958</v>
      </c>
      <c r="O2" s="124" t="n">
        <v>44986</v>
      </c>
      <c r="P2" s="124" t="n">
        <v>45017</v>
      </c>
      <c r="Q2" s="124" t="n">
        <v>45047</v>
      </c>
      <c r="R2" s="124" t="n">
        <v>45078</v>
      </c>
      <c r="S2" s="124" t="n">
        <v>45108</v>
      </c>
      <c r="T2" s="124" t="n">
        <v>45139</v>
      </c>
      <c r="U2" s="124" t="n">
        <v>45170</v>
      </c>
      <c r="V2" s="124" t="n">
        <v>45200</v>
      </c>
      <c r="W2" s="124" t="n">
        <v>45231</v>
      </c>
      <c r="X2" s="124" t="n">
        <v>45261</v>
      </c>
      <c r="Y2" s="124" t="n">
        <v>45292</v>
      </c>
      <c r="Z2" s="124" t="n">
        <v>45323</v>
      </c>
      <c r="AA2" s="124" t="n">
        <v>45352</v>
      </c>
      <c r="AB2" s="124" t="n">
        <v>45383</v>
      </c>
      <c r="AC2" s="124" t="n">
        <v>45413</v>
      </c>
      <c r="AD2" s="124" t="n">
        <v>45444</v>
      </c>
      <c r="AE2" s="124" t="n">
        <v>45474</v>
      </c>
      <c r="AF2" s="124" t="n">
        <v>45505</v>
      </c>
      <c r="AG2" s="124" t="n">
        <v>45536</v>
      </c>
      <c r="AH2" s="124" t="n">
        <v>45566</v>
      </c>
      <c r="AI2" s="124" t="n">
        <v>45597</v>
      </c>
      <c r="AJ2" s="124" t="n">
        <v>45627</v>
      </c>
      <c r="AK2" s="124" t="n">
        <v>45658</v>
      </c>
      <c r="AL2" s="124" t="n">
        <v>45689</v>
      </c>
      <c r="AM2" s="124" t="n">
        <v>45717</v>
      </c>
      <c r="AN2" s="124" t="n">
        <v>45748</v>
      </c>
      <c r="AO2" s="124" t="n">
        <v>45778</v>
      </c>
      <c r="AP2" s="124" t="n">
        <v>45809</v>
      </c>
      <c r="AQ2" s="124" t="n">
        <v>45839</v>
      </c>
      <c r="AR2" s="124" t="n">
        <v>45870</v>
      </c>
      <c r="AS2" s="124" t="n">
        <v>45901</v>
      </c>
      <c r="AT2" s="124" t="n">
        <v>45931</v>
      </c>
      <c r="AU2" s="124" t="n">
        <v>45962</v>
      </c>
      <c r="AV2" s="124" t="n">
        <v>45992</v>
      </c>
      <c r="AW2" s="124" t="n">
        <v>46023</v>
      </c>
      <c r="AX2" s="124" t="n">
        <v>46054</v>
      </c>
      <c r="AY2" s="124" t="n">
        <v>46082</v>
      </c>
      <c r="AZ2" s="124" t="n">
        <v>46113</v>
      </c>
      <c r="BA2" s="124" t="n">
        <v>46143</v>
      </c>
      <c r="BB2" s="124" t="n">
        <v>46174</v>
      </c>
      <c r="BC2" s="124" t="n">
        <v>46204</v>
      </c>
      <c r="BD2" s="124" t="n">
        <v>46235</v>
      </c>
      <c r="BE2" s="124" t="n">
        <v>46266</v>
      </c>
      <c r="BF2" s="124" t="n">
        <v>46296</v>
      </c>
      <c r="BG2" s="124" t="n">
        <v>46327</v>
      </c>
      <c r="BH2" s="124" t="n">
        <v>46357</v>
      </c>
      <c r="BI2" s="124" t="n">
        <v>46388</v>
      </c>
      <c r="BJ2" s="124" t="n">
        <v>46419</v>
      </c>
      <c r="BK2" s="124" t="n">
        <v>46447</v>
      </c>
      <c r="BL2" s="124" t="n">
        <v>46478</v>
      </c>
      <c r="BM2" s="124" t="n">
        <v>46508</v>
      </c>
      <c r="BN2" s="124" t="n">
        <v>46539</v>
      </c>
      <c r="BO2" s="124" t="n">
        <v>46569</v>
      </c>
      <c r="BP2" s="124" t="n">
        <v>46600</v>
      </c>
      <c r="BQ2" s="124" t="n">
        <v>46631</v>
      </c>
      <c r="BR2" s="124" t="n">
        <v>46661</v>
      </c>
      <c r="BS2" s="124" t="n">
        <v>46692</v>
      </c>
      <c r="BT2" s="124" t="n">
        <v>46722</v>
      </c>
      <c r="BU2" s="124" t="n">
        <v>46753</v>
      </c>
      <c r="BV2" s="124" t="n">
        <v>46784</v>
      </c>
      <c r="BW2" s="124" t="n">
        <v>46813</v>
      </c>
      <c r="BX2" s="124" t="n">
        <v>46844</v>
      </c>
      <c r="BY2" s="124" t="n">
        <v>46874</v>
      </c>
      <c r="BZ2" s="124" t="n">
        <v>46905</v>
      </c>
      <c r="CA2" s="124" t="n">
        <v>46935</v>
      </c>
      <c r="CB2" s="124" t="n">
        <v>46966</v>
      </c>
      <c r="CC2" s="124" t="n">
        <v>46997</v>
      </c>
      <c r="CD2" s="124" t="n">
        <v>47027</v>
      </c>
      <c r="CE2" s="124" t="n">
        <v>47058</v>
      </c>
      <c r="CF2" s="124" t="n">
        <v>47088</v>
      </c>
      <c r="CG2" s="124" t="n">
        <v>47119</v>
      </c>
      <c r="CH2" s="124" t="n">
        <v>47150</v>
      </c>
      <c r="CI2" s="124" t="n">
        <v>47178</v>
      </c>
      <c r="CJ2" s="124" t="n">
        <v>47209</v>
      </c>
      <c r="CK2" s="124" t="n">
        <v>47239</v>
      </c>
      <c r="CL2" s="124" t="n">
        <v>47270</v>
      </c>
      <c r="CM2" s="124" t="n">
        <v>47300</v>
      </c>
      <c r="CN2" s="124" t="n">
        <v>47331</v>
      </c>
      <c r="CO2" s="124" t="n">
        <v>47362</v>
      </c>
      <c r="CP2" s="124" t="n">
        <v>47392</v>
      </c>
      <c r="CQ2" s="124" t="n">
        <v>47423</v>
      </c>
      <c r="CR2" s="124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5" t="n">
        <v>7706.5</v>
      </c>
      <c r="BA8" s="125" t="n">
        <v>14902.2</v>
      </c>
      <c r="BB8" s="125" t="n">
        <v>10188.56</v>
      </c>
      <c r="BC8" s="125" t="n">
        <v>79156.11</v>
      </c>
      <c r="BD8" s="125" t="n">
        <v>146083.04</v>
      </c>
      <c r="BE8" s="125" t="n">
        <v>140349.3</v>
      </c>
      <c r="BN8" s="125" t="n">
        <v>3707.09</v>
      </c>
      <c r="CD8" s="125" t="n">
        <v>5811.04</v>
      </c>
    </row>
    <row r="9">
      <c r="A9" s="4" t="inlineStr">
        <is>
          <t>BARRACAO DE OBRA</t>
        </is>
      </c>
      <c r="AD9" s="125" t="n">
        <v>2213</v>
      </c>
      <c r="AE9" s="125" t="n">
        <v>11513.25</v>
      </c>
      <c r="AF9" s="125" t="n">
        <v>4159.45</v>
      </c>
      <c r="AG9" s="125" t="n">
        <v>15147.872531</v>
      </c>
      <c r="AH9" s="125" t="n">
        <v>3565.2</v>
      </c>
      <c r="AI9" s="125" t="n">
        <v>42692.24</v>
      </c>
      <c r="AJ9" s="125" t="n">
        <v>3745.01</v>
      </c>
      <c r="AL9" s="125" t="n">
        <v>20105.8</v>
      </c>
      <c r="AM9" s="125" t="n">
        <v>16993.582981</v>
      </c>
      <c r="AN9" s="125" t="n">
        <v>32331.04</v>
      </c>
      <c r="AO9" s="125" t="n">
        <v>27992.740312</v>
      </c>
      <c r="AP9" s="125" t="n">
        <v>36416.695327</v>
      </c>
      <c r="AQ9" s="125" t="n">
        <v>48078.749874</v>
      </c>
      <c r="AR9" s="125" t="n">
        <v>31806.237458</v>
      </c>
      <c r="AS9" s="125" t="n">
        <v>55748.948516</v>
      </c>
      <c r="AT9" s="125" t="n">
        <v>49162.929999</v>
      </c>
      <c r="AU9" s="125" t="n">
        <v>60589.099999</v>
      </c>
      <c r="AV9" s="125" t="n">
        <v>35089.61</v>
      </c>
      <c r="AW9" s="125" t="n">
        <v>28493.121482</v>
      </c>
      <c r="AX9" s="125" t="n">
        <v>31521.071484</v>
      </c>
      <c r="AY9" s="125" t="n">
        <v>46267.087034</v>
      </c>
      <c r="AZ9" s="125" t="n">
        <v>57419.86</v>
      </c>
      <c r="BA9" s="125" t="n">
        <v>21594.22</v>
      </c>
      <c r="BB9" s="125" t="n">
        <v>33199.940002</v>
      </c>
      <c r="BC9" s="125" t="n">
        <v>25059.750001</v>
      </c>
      <c r="BD9" s="125" t="n">
        <v>30796.391379</v>
      </c>
      <c r="BE9" s="125" t="n">
        <v>63713.130528</v>
      </c>
      <c r="BF9" s="125" t="n">
        <v>17886.917845</v>
      </c>
      <c r="BJ9" s="125" t="n">
        <v>829.750251</v>
      </c>
      <c r="CG9" s="125" t="n">
        <v>1667.16</v>
      </c>
    </row>
    <row r="10">
      <c r="A10" s="4" t="inlineStr">
        <is>
          <t>CONSULTORIAS (OBRAS)</t>
        </is>
      </c>
      <c r="AD10" s="125" t="n">
        <v>14540.91</v>
      </c>
      <c r="AE10" s="125" t="n">
        <v>3569.5</v>
      </c>
      <c r="AF10" s="125" t="n">
        <v>50.5</v>
      </c>
      <c r="AG10" s="125" t="n">
        <v>7548.75</v>
      </c>
      <c r="AH10" s="125" t="n">
        <v>167.87</v>
      </c>
      <c r="AI10" s="125" t="n">
        <v>3.25</v>
      </c>
      <c r="AK10" s="125" t="n">
        <v>2679.05</v>
      </c>
      <c r="AL10" s="125" t="n">
        <v>126909.7</v>
      </c>
      <c r="AM10" s="125" t="n">
        <v>146680.08</v>
      </c>
      <c r="AN10" s="125" t="n">
        <v>21272.38</v>
      </c>
      <c r="AO10" s="125" t="n">
        <v>12378.73</v>
      </c>
      <c r="AP10" s="125" t="n">
        <v>10621.02</v>
      </c>
      <c r="AQ10" s="125" t="n">
        <v>25742.23</v>
      </c>
      <c r="AR10" s="125" t="n">
        <v>143972.58</v>
      </c>
      <c r="AS10" s="125" t="n">
        <v>131293.27</v>
      </c>
      <c r="AT10" s="125" t="n">
        <v>26251.42</v>
      </c>
      <c r="AU10" s="125" t="n">
        <v>36995.11</v>
      </c>
      <c r="AV10" s="125" t="n">
        <v>17458.77</v>
      </c>
      <c r="AW10" s="125" t="n">
        <v>16216.73</v>
      </c>
      <c r="AX10" s="125" t="n">
        <v>13976.19</v>
      </c>
      <c r="AY10" s="125" t="n">
        <v>25304.36</v>
      </c>
      <c r="AZ10" s="125" t="n">
        <v>20634.6</v>
      </c>
      <c r="BA10" s="125" t="n">
        <v>9832.02</v>
      </c>
      <c r="BB10" s="125" t="n">
        <v>43459.88</v>
      </c>
      <c r="BC10" s="125" t="n">
        <v>36480.83</v>
      </c>
      <c r="BD10" s="125" t="n">
        <v>16509.8</v>
      </c>
      <c r="BE10" s="125" t="n">
        <v>4526.3</v>
      </c>
      <c r="BH10" s="125" t="n">
        <v>280</v>
      </c>
      <c r="BZ10" s="125" t="n">
        <v>1367.1</v>
      </c>
    </row>
    <row r="11">
      <c r="A11" s="4" t="inlineStr">
        <is>
          <t>CONSUMO DE ÁGUA, ENERGIA, ETC.</t>
        </is>
      </c>
      <c r="AF11" s="125" t="n">
        <v>1753.43</v>
      </c>
      <c r="AG11" s="125" t="n">
        <v>311.83</v>
      </c>
      <c r="AH11" s="125" t="n">
        <v>907.28</v>
      </c>
      <c r="AK11" s="125" t="n">
        <v>880.02</v>
      </c>
      <c r="AL11" s="125" t="n">
        <v>300</v>
      </c>
      <c r="AM11" s="125" t="n">
        <v>95.94</v>
      </c>
      <c r="AN11" s="125" t="n">
        <v>159.9</v>
      </c>
      <c r="AO11" s="125" t="n">
        <v>159.9</v>
      </c>
      <c r="AP11" s="125" t="n">
        <v>163.19</v>
      </c>
      <c r="AQ11" s="125" t="n">
        <v>1728.34</v>
      </c>
      <c r="AR11" s="125" t="n">
        <v>3979.1</v>
      </c>
      <c r="AS11" s="125" t="n">
        <v>5969.69</v>
      </c>
      <c r="AT11" s="125" t="n">
        <v>5640.06</v>
      </c>
      <c r="AU11" s="125" t="n">
        <v>6754</v>
      </c>
      <c r="AV11" s="125" t="n">
        <v>3019.33</v>
      </c>
      <c r="AW11" s="125" t="n">
        <v>4184.45</v>
      </c>
      <c r="AX11" s="125" t="n">
        <v>6514.18</v>
      </c>
      <c r="AY11" s="125" t="n">
        <v>5589.84</v>
      </c>
      <c r="AZ11" s="125" t="n">
        <v>9085.290000000001</v>
      </c>
      <c r="BA11" s="125" t="n">
        <v>5613.52</v>
      </c>
      <c r="BB11" s="125" t="n">
        <v>4259.08</v>
      </c>
      <c r="BC11" s="125" t="n">
        <v>13140.55</v>
      </c>
      <c r="BD11" s="125" t="n">
        <v>45641.08</v>
      </c>
      <c r="BE11" s="125" t="n">
        <v>10323.62</v>
      </c>
    </row>
    <row r="12">
      <c r="A12" s="4" t="inlineStr">
        <is>
          <t>CONTENÇÃO</t>
        </is>
      </c>
      <c r="AE12" s="125" t="n">
        <v>30486.23</v>
      </c>
      <c r="AF12" s="125" t="n">
        <v>19898.853742</v>
      </c>
      <c r="AG12" s="125" t="n">
        <v>1408.056258</v>
      </c>
      <c r="AL12" s="125" t="n">
        <v>34631.8</v>
      </c>
      <c r="AM12" s="125" t="n">
        <v>68777.66</v>
      </c>
      <c r="AN12" s="125" t="n">
        <v>289018.470002</v>
      </c>
      <c r="AO12" s="125" t="n">
        <v>447931.229615</v>
      </c>
      <c r="AP12" s="125" t="n">
        <v>307290.563373</v>
      </c>
      <c r="AQ12" s="125" t="n">
        <v>232883.871391</v>
      </c>
      <c r="AR12" s="125" t="n">
        <v>529876.0605669999</v>
      </c>
      <c r="AS12" s="125" t="n">
        <v>236869.432244</v>
      </c>
      <c r="AT12" s="125" t="n">
        <v>612093.144604</v>
      </c>
      <c r="AU12" s="125" t="n">
        <v>140976.313114</v>
      </c>
      <c r="AV12" s="125" t="n">
        <v>15666.062755</v>
      </c>
      <c r="AW12" s="125" t="n">
        <v>1819.255946</v>
      </c>
      <c r="AY12" s="125" t="n">
        <v>768</v>
      </c>
      <c r="AZ12" s="125" t="n">
        <v>7727.603439</v>
      </c>
      <c r="BB12" s="125" t="n">
        <v>338.773187</v>
      </c>
      <c r="BC12" s="125" t="n">
        <v>25731.24</v>
      </c>
      <c r="BD12" s="125" t="n">
        <v>24719.300161</v>
      </c>
      <c r="BE12" s="125" t="n">
        <v>32822.715031</v>
      </c>
      <c r="BF12" s="125" t="n">
        <v>18590.46</v>
      </c>
      <c r="BG12" s="125" t="n">
        <v>5078.5</v>
      </c>
      <c r="BH12" s="125" t="n">
        <v>5783.712344</v>
      </c>
      <c r="BI12" s="125" t="n">
        <v>1523.010702</v>
      </c>
      <c r="BY12" s="125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5" t="n">
        <v>37021.3</v>
      </c>
      <c r="D14" s="125" t="n">
        <v>146702.19</v>
      </c>
      <c r="E14" s="125" t="n">
        <v>44829.26</v>
      </c>
      <c r="F14" s="125" t="n">
        <v>125166.59</v>
      </c>
      <c r="G14" s="125" t="n">
        <v>121806.14</v>
      </c>
      <c r="H14" s="125" t="n">
        <v>52761.67</v>
      </c>
      <c r="I14" s="125" t="n">
        <v>88975.92</v>
      </c>
      <c r="J14" s="125" t="n">
        <v>143901.88</v>
      </c>
      <c r="K14" s="125" t="n">
        <v>33274.04</v>
      </c>
      <c r="L14" s="125" t="n">
        <v>77879.03</v>
      </c>
      <c r="M14" s="125" t="n">
        <v>9260.389999999999</v>
      </c>
      <c r="N14" s="125" t="n">
        <v>6.77</v>
      </c>
      <c r="O14" s="125" t="n">
        <v>144109.24</v>
      </c>
      <c r="P14" s="125" t="n">
        <v>15534.5</v>
      </c>
      <c r="Q14" s="125" t="n">
        <v>81918.89999999999</v>
      </c>
      <c r="R14" s="125" t="n">
        <v>9302.02</v>
      </c>
      <c r="S14" s="125" t="n">
        <v>8775.110000000001</v>
      </c>
      <c r="T14" s="125" t="n">
        <v>14145.09</v>
      </c>
      <c r="U14" s="125" t="n">
        <v>1339.4</v>
      </c>
      <c r="X14" s="125" t="n">
        <v>3258.19</v>
      </c>
      <c r="Y14" s="125" t="n">
        <v>8280.569998999999</v>
      </c>
      <c r="Z14" s="125" t="n">
        <v>27389.23</v>
      </c>
      <c r="AA14" s="125" t="n">
        <v>164621.46</v>
      </c>
      <c r="AB14" s="125" t="n">
        <v>28417.18</v>
      </c>
      <c r="AC14" s="125" t="n">
        <v>87000.44</v>
      </c>
    </row>
    <row r="15">
      <c r="A15" s="4" t="inlineStr">
        <is>
          <t>DIVERSOS</t>
        </is>
      </c>
      <c r="AD15" s="125" t="n">
        <v>2.66</v>
      </c>
      <c r="AE15" s="125" t="n">
        <v>931.209999</v>
      </c>
      <c r="AF15" s="125" t="n">
        <v>614.77</v>
      </c>
      <c r="AG15" s="125" t="n">
        <v>1813.89</v>
      </c>
      <c r="AH15" s="125" t="n">
        <v>388.11</v>
      </c>
      <c r="AI15" s="125" t="n">
        <v>860.9400000000001</v>
      </c>
      <c r="AJ15" s="125" t="n">
        <v>1859.56</v>
      </c>
      <c r="AK15" s="125" t="n">
        <v>531.73</v>
      </c>
      <c r="AL15" s="125" t="n">
        <v>859.01</v>
      </c>
      <c r="AM15" s="125" t="n">
        <v>972.4400000000001</v>
      </c>
      <c r="AN15" s="125" t="n">
        <v>7674.44</v>
      </c>
      <c r="AO15" s="125" t="n">
        <v>2821.4</v>
      </c>
      <c r="AP15" s="125" t="n">
        <v>4688.630002</v>
      </c>
      <c r="AQ15" s="125" t="n">
        <v>4207.11</v>
      </c>
      <c r="AR15" s="125" t="n">
        <v>7356.509998</v>
      </c>
      <c r="AS15" s="125" t="n">
        <v>3941.67</v>
      </c>
      <c r="AT15" s="125" t="n">
        <v>5007.53</v>
      </c>
      <c r="AU15" s="125" t="n">
        <v>4936.49</v>
      </c>
      <c r="AV15" s="125" t="n">
        <v>3510.93</v>
      </c>
      <c r="AW15" s="125" t="n">
        <v>2466.39</v>
      </c>
      <c r="AX15" s="125" t="n">
        <v>4287.599998</v>
      </c>
      <c r="AY15" s="125" t="n">
        <v>3156.220001</v>
      </c>
      <c r="AZ15" s="125" t="n">
        <v>5033.53</v>
      </c>
      <c r="BA15" s="125" t="n">
        <v>6749.51</v>
      </c>
      <c r="BB15" s="125" t="n">
        <v>11142.84</v>
      </c>
      <c r="BC15" s="125" t="n">
        <v>9271.15</v>
      </c>
      <c r="BD15" s="125" t="n">
        <v>11459.160002</v>
      </c>
      <c r="BE15" s="125" t="n">
        <v>9128.370000000001</v>
      </c>
      <c r="BF15" s="125" t="n">
        <v>2003.04</v>
      </c>
      <c r="BG15" s="125" t="n">
        <v>3429.25</v>
      </c>
      <c r="BH15" s="125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5" t="n">
        <v>2529.950001</v>
      </c>
      <c r="AF17" s="125" t="n">
        <v>1233.27</v>
      </c>
      <c r="AG17" s="125" t="n">
        <v>4428.429999</v>
      </c>
      <c r="AH17" s="125" t="n">
        <v>300.72</v>
      </c>
      <c r="AJ17" s="125" t="n">
        <v>500</v>
      </c>
      <c r="AL17" s="125" t="n">
        <v>6150</v>
      </c>
      <c r="AM17" s="125" t="n">
        <v>36234.96</v>
      </c>
      <c r="AN17" s="125" t="n">
        <v>20280.07</v>
      </c>
      <c r="AO17" s="125" t="n">
        <v>63840.429999</v>
      </c>
      <c r="AP17" s="125" t="n">
        <v>23229.909999</v>
      </c>
      <c r="AQ17" s="125" t="n">
        <v>36805.999999</v>
      </c>
      <c r="AR17" s="125" t="n">
        <v>17148.68</v>
      </c>
      <c r="AS17" s="125" t="n">
        <v>21563.76</v>
      </c>
      <c r="AT17" s="125" t="n">
        <v>34597.799999</v>
      </c>
      <c r="AU17" s="125" t="n">
        <v>100603.745589</v>
      </c>
      <c r="AV17" s="125" t="n">
        <v>58690.572061</v>
      </c>
      <c r="AW17" s="125" t="n">
        <v>55385.662829</v>
      </c>
      <c r="AX17" s="125" t="n">
        <v>73367.918592</v>
      </c>
      <c r="AY17" s="125" t="n">
        <v>160755.394113</v>
      </c>
      <c r="AZ17" s="125" t="n">
        <v>353104.498573</v>
      </c>
      <c r="BA17" s="125" t="n">
        <v>181064.716434</v>
      </c>
      <c r="BB17" s="125" t="n">
        <v>192488.656372</v>
      </c>
      <c r="BC17" s="125" t="n">
        <v>227238.922323</v>
      </c>
      <c r="BD17" s="125" t="n">
        <v>207373.278166</v>
      </c>
      <c r="BE17" s="125" t="n">
        <v>138905.004296</v>
      </c>
      <c r="BF17" s="125" t="n">
        <v>40430.046716</v>
      </c>
      <c r="BG17" s="125" t="n">
        <v>29018.740586</v>
      </c>
      <c r="BH17" s="125" t="n">
        <v>16683.206132</v>
      </c>
      <c r="BI17" s="125" t="n">
        <v>16426</v>
      </c>
      <c r="BJ17" s="125" t="n">
        <v>16426</v>
      </c>
      <c r="BK17" s="125" t="n">
        <v>16426</v>
      </c>
      <c r="BL17" s="125" t="n">
        <v>16426</v>
      </c>
      <c r="BM17" s="125" t="n">
        <v>16426</v>
      </c>
      <c r="BN17" s="125" t="n">
        <v>16426</v>
      </c>
      <c r="BO17" s="125" t="n">
        <v>16916</v>
      </c>
      <c r="BP17" s="125" t="n">
        <v>16426</v>
      </c>
      <c r="BQ17" s="125" t="n">
        <v>16426</v>
      </c>
      <c r="BR17" s="125" t="n">
        <v>16426</v>
      </c>
      <c r="BS17" s="125" t="n">
        <v>16426</v>
      </c>
      <c r="BT17" s="125" t="n">
        <v>16426</v>
      </c>
      <c r="BU17" s="125" t="n">
        <v>16426</v>
      </c>
      <c r="BV17" s="125" t="n">
        <v>16426</v>
      </c>
      <c r="BW17" s="125" t="n">
        <v>16426</v>
      </c>
      <c r="BX17" s="125" t="n">
        <v>16426</v>
      </c>
      <c r="BY17" s="125" t="n">
        <v>24714.94525</v>
      </c>
      <c r="BZ17" s="125" t="n">
        <v>16426</v>
      </c>
      <c r="CA17" s="125" t="n">
        <v>24542.479999</v>
      </c>
      <c r="CB17" s="125" t="n">
        <v>16876</v>
      </c>
      <c r="CC17" s="125" t="n">
        <v>16426</v>
      </c>
      <c r="CD17" s="125" t="n">
        <v>16426</v>
      </c>
      <c r="CE17" s="125" t="n">
        <v>16426</v>
      </c>
      <c r="CF17" s="125" t="n">
        <v>16426</v>
      </c>
      <c r="CG17" s="125" t="n">
        <v>16426</v>
      </c>
      <c r="CH17" s="125" t="n">
        <v>16426</v>
      </c>
      <c r="CI17" s="125" t="n">
        <v>16426</v>
      </c>
      <c r="CJ17" s="125" t="n">
        <v>16426</v>
      </c>
      <c r="CK17" s="125" t="n">
        <v>16426</v>
      </c>
      <c r="CL17" s="125" t="n">
        <v>16426</v>
      </c>
      <c r="CM17" s="125" t="n">
        <v>16428</v>
      </c>
    </row>
    <row r="18">
      <c r="A18" s="4" t="inlineStr">
        <is>
          <t>ESQUADRIAS</t>
        </is>
      </c>
      <c r="BD18" s="125" t="n">
        <v>2320</v>
      </c>
    </row>
    <row r="19">
      <c r="A19" s="4" t="inlineStr">
        <is>
          <t>ESTRUTURA EM CONTRETO ARMADO</t>
        </is>
      </c>
      <c r="AE19" s="125" t="n">
        <v>7013.53</v>
      </c>
      <c r="AF19" s="125" t="n">
        <v>87087.326296</v>
      </c>
      <c r="AG19" s="125" t="n">
        <v>49435.954091</v>
      </c>
      <c r="AH19" s="125" t="n">
        <v>6062.34</v>
      </c>
      <c r="AI19" s="125" t="n">
        <v>4690</v>
      </c>
      <c r="AL19" s="125" t="n">
        <v>1352.4</v>
      </c>
      <c r="AM19" s="125" t="n">
        <v>7094.967018</v>
      </c>
      <c r="AN19" s="125" t="n">
        <v>5516.1</v>
      </c>
      <c r="AO19" s="125" t="n">
        <v>3460.6</v>
      </c>
      <c r="AP19" s="125" t="n">
        <v>11932.232861</v>
      </c>
      <c r="AQ19" s="125" t="n">
        <v>46566.888663</v>
      </c>
      <c r="AR19" s="125" t="n">
        <v>189195.165039</v>
      </c>
      <c r="AS19" s="125" t="n">
        <v>282352.350551</v>
      </c>
      <c r="AT19" s="125" t="n">
        <v>488907.897361</v>
      </c>
      <c r="AU19" s="125" t="n">
        <v>759547.2194600001</v>
      </c>
      <c r="AV19" s="125" t="n">
        <v>1210391.788274</v>
      </c>
      <c r="AW19" s="125" t="n">
        <v>1025636.704163</v>
      </c>
      <c r="AX19" s="125" t="n">
        <v>928706.829925</v>
      </c>
      <c r="AY19" s="125" t="n">
        <v>1400160.035515</v>
      </c>
      <c r="AZ19" s="125" t="n">
        <v>940649.346895001</v>
      </c>
      <c r="BA19" s="125" t="n">
        <v>1499313.555208</v>
      </c>
      <c r="BB19" s="125" t="n">
        <v>1378371.533156</v>
      </c>
      <c r="BC19" s="125" t="n">
        <v>2181699.114802</v>
      </c>
      <c r="BD19" s="125" t="n">
        <v>1406972.341596</v>
      </c>
      <c r="BE19" s="125" t="n">
        <v>1118637.07315</v>
      </c>
      <c r="BF19" s="125" t="n">
        <v>147460.883285</v>
      </c>
      <c r="BG19" s="125" t="n">
        <v>47293.419997</v>
      </c>
      <c r="BH19" s="125" t="n">
        <v>712.74</v>
      </c>
      <c r="BI19" s="125" t="n">
        <v>80222.543582</v>
      </c>
      <c r="BJ19" s="125" t="n">
        <v>370.41</v>
      </c>
      <c r="BS19" s="125" t="n">
        <v>1238.74</v>
      </c>
      <c r="BT19" s="125" t="n">
        <v>68.59999999999999</v>
      </c>
      <c r="BU19" s="125" t="n">
        <v>20367.49</v>
      </c>
      <c r="BW19" s="125" t="n">
        <v>1272.28</v>
      </c>
      <c r="BY19" s="125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5" t="n">
        <v>676.999997</v>
      </c>
      <c r="AE21" s="125" t="n">
        <v>70758.50999999999</v>
      </c>
      <c r="AF21" s="125" t="n">
        <v>71097.66996100001</v>
      </c>
      <c r="AG21" s="125" t="n">
        <v>34274.11516</v>
      </c>
      <c r="AH21" s="125" t="n">
        <v>9429.52</v>
      </c>
      <c r="AI21" s="125" t="n">
        <v>791.48</v>
      </c>
      <c r="AM21" s="125" t="n">
        <v>970</v>
      </c>
      <c r="AN21" s="125" t="n">
        <v>47804.000001</v>
      </c>
      <c r="AO21" s="125" t="n">
        <v>294931.180065</v>
      </c>
      <c r="AP21" s="125" t="n">
        <v>291652.526824</v>
      </c>
      <c r="AQ21" s="125" t="n">
        <v>759436.297428</v>
      </c>
      <c r="AR21" s="125" t="n">
        <v>665952.255195</v>
      </c>
      <c r="AS21" s="125" t="n">
        <v>1223686.024365</v>
      </c>
      <c r="AT21" s="125" t="n">
        <v>942534.480817</v>
      </c>
      <c r="AU21" s="125" t="n">
        <v>446747.225262</v>
      </c>
      <c r="AV21" s="125" t="n">
        <v>29472.024183</v>
      </c>
      <c r="AW21" s="125" t="n">
        <v>15362.5</v>
      </c>
      <c r="AX21" s="125" t="n">
        <v>4557</v>
      </c>
      <c r="AZ21" s="125" t="n">
        <v>22570.206561</v>
      </c>
      <c r="BB21" s="125" t="n">
        <v>10359.019343</v>
      </c>
      <c r="BC21" s="125" t="n">
        <v>11137.7</v>
      </c>
      <c r="BE21" s="125" t="n">
        <v>12016.194486</v>
      </c>
      <c r="BH21" s="125" t="n">
        <v>122.827386</v>
      </c>
    </row>
    <row r="22">
      <c r="A22" s="4" t="inlineStr">
        <is>
          <t>FUNDAÇÃO SUPERFICIAL</t>
        </is>
      </c>
      <c r="AE22" s="125" t="n">
        <v>7425.08</v>
      </c>
      <c r="AF22" s="125" t="n">
        <v>35047.33</v>
      </c>
      <c r="AG22" s="125" t="n">
        <v>1592.76</v>
      </c>
      <c r="AP22" s="125" t="n">
        <v>9788.631617999999</v>
      </c>
      <c r="AQ22" s="125" t="n">
        <v>94552.15666399999</v>
      </c>
      <c r="AR22" s="125" t="n">
        <v>109831.949204</v>
      </c>
      <c r="AS22" s="125" t="n">
        <v>85584.022835</v>
      </c>
      <c r="AT22" s="125" t="n">
        <v>265948.16722</v>
      </c>
      <c r="AU22" s="125" t="n">
        <v>1002170.986578</v>
      </c>
      <c r="AV22" s="125" t="n">
        <v>320952.692726</v>
      </c>
      <c r="AW22" s="125" t="n">
        <v>74218.955582</v>
      </c>
      <c r="AY22" s="125" t="n">
        <v>40087.651792</v>
      </c>
      <c r="AZ22" s="125" t="n">
        <v>1739.230299</v>
      </c>
      <c r="BA22" s="125" t="n">
        <v>139157.179043</v>
      </c>
      <c r="BB22" s="125" t="n">
        <v>40129.395727</v>
      </c>
      <c r="BC22" s="125" t="n">
        <v>20378.957962</v>
      </c>
      <c r="BD22" s="125" t="n">
        <v>60234.710257</v>
      </c>
      <c r="BE22" s="125" t="n">
        <v>20207.392497</v>
      </c>
      <c r="BG22" s="125" t="n">
        <v>790.73</v>
      </c>
      <c r="BH22" s="125" t="n">
        <v>5760.514136</v>
      </c>
      <c r="BI22" s="125" t="n">
        <v>18292.356076</v>
      </c>
      <c r="BK22" s="125" t="n">
        <v>378</v>
      </c>
      <c r="BN22" s="125" t="n">
        <v>419.58</v>
      </c>
      <c r="BS22" s="125" t="n">
        <v>443.52</v>
      </c>
      <c r="BY22" s="125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5" t="n">
        <v>19773.29</v>
      </c>
    </row>
    <row r="25">
      <c r="A25" s="4" t="inlineStr">
        <is>
          <t>INSTALAÇÕES ELÉTRICAS</t>
        </is>
      </c>
      <c r="AF25" s="125" t="n">
        <v>869.6</v>
      </c>
      <c r="AP25" s="125" t="n">
        <v>182.9</v>
      </c>
      <c r="AT25" s="125" t="n">
        <v>272179.12</v>
      </c>
      <c r="AU25" s="125" t="n">
        <v>26283.33</v>
      </c>
      <c r="AV25" s="125" t="n">
        <v>5272.91</v>
      </c>
      <c r="AW25" s="125" t="n">
        <v>2574.8</v>
      </c>
      <c r="AX25" s="125" t="n">
        <v>2699.76</v>
      </c>
      <c r="AY25" s="125" t="n">
        <v>6812.890002</v>
      </c>
      <c r="AZ25" s="125" t="n">
        <v>7848.829999</v>
      </c>
      <c r="BA25" s="125" t="n">
        <v>14051.66</v>
      </c>
      <c r="BB25" s="125" t="n">
        <v>21204.58</v>
      </c>
      <c r="BC25" s="125" t="n">
        <v>27958.4</v>
      </c>
      <c r="BD25" s="125" t="n">
        <v>35422.412393</v>
      </c>
      <c r="BE25" s="125" t="n">
        <v>56899.02537</v>
      </c>
      <c r="BF25" s="125" t="n">
        <v>53555.182232</v>
      </c>
      <c r="BG25" s="125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5" t="n">
        <v>47066.31</v>
      </c>
      <c r="BB27" s="125" t="n">
        <v>25524.41</v>
      </c>
      <c r="BC27" s="125" t="n">
        <v>47726.669999</v>
      </c>
      <c r="BD27" s="125" t="n">
        <v>58947.766226</v>
      </c>
      <c r="BE27" s="125" t="n">
        <v>145771.513776</v>
      </c>
      <c r="BF27" s="125" t="n">
        <v>38570.88</v>
      </c>
      <c r="BG27" s="125" t="n">
        <v>30721.28</v>
      </c>
      <c r="BH27" s="125" t="n">
        <v>23373.239999</v>
      </c>
      <c r="BT27" s="125" t="n">
        <v>781.65</v>
      </c>
    </row>
    <row r="28">
      <c r="A28" s="4" t="inlineStr">
        <is>
          <t>LIGAÇÕES PROVISÓRIAS AGUA, ENERGIA,TELEFONIA, ESGOTO</t>
        </is>
      </c>
      <c r="AD28" s="125" t="n">
        <v>156.95</v>
      </c>
      <c r="AE28" s="125" t="n">
        <v>101.68</v>
      </c>
      <c r="AN28" s="125" t="n">
        <v>5620.39</v>
      </c>
      <c r="AO28" s="125" t="n">
        <v>2136.82</v>
      </c>
      <c r="AQ28" s="125" t="n">
        <v>1976.115973</v>
      </c>
      <c r="AR28" s="125" t="n">
        <v>1918.002542</v>
      </c>
      <c r="AS28" s="125" t="n">
        <v>1918.011483</v>
      </c>
      <c r="AV28" s="125" t="n">
        <v>2467.28</v>
      </c>
      <c r="AX28" s="125" t="n">
        <v>635.7</v>
      </c>
      <c r="AY28" s="125" t="n">
        <v>216.66</v>
      </c>
      <c r="AZ28" s="125" t="n">
        <v>4859.3</v>
      </c>
      <c r="BA28" s="125" t="n">
        <v>9091.18</v>
      </c>
      <c r="BC28" s="125" t="n">
        <v>3323</v>
      </c>
      <c r="BE28" s="125" t="n">
        <v>7082.220086</v>
      </c>
      <c r="BF28" s="125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5" t="n">
        <v>1066.36</v>
      </c>
      <c r="AE31" s="125" t="n">
        <v>2852.85</v>
      </c>
      <c r="AF31" s="125" t="n">
        <v>27830.04</v>
      </c>
      <c r="AG31" s="125" t="n">
        <v>19384.45</v>
      </c>
      <c r="AH31" s="125" t="n">
        <v>10763.56</v>
      </c>
      <c r="AI31" s="125" t="n">
        <v>15528.08</v>
      </c>
      <c r="AJ31" s="125" t="n">
        <v>11725.61</v>
      </c>
      <c r="AK31" s="125" t="n">
        <v>10175.14</v>
      </c>
      <c r="AL31" s="125" t="n">
        <v>44807.63</v>
      </c>
      <c r="AM31" s="125" t="n">
        <v>70530.71999899991</v>
      </c>
      <c r="AN31" s="125" t="n">
        <v>133477.999998</v>
      </c>
      <c r="AO31" s="125" t="n">
        <v>189027.71</v>
      </c>
      <c r="AP31" s="125" t="n">
        <v>222221.579997</v>
      </c>
      <c r="AQ31" s="125" t="n">
        <v>271532.860002</v>
      </c>
      <c r="AR31" s="125" t="n">
        <v>277064.119998</v>
      </c>
      <c r="AS31" s="125" t="n">
        <v>276496.210003</v>
      </c>
      <c r="AT31" s="125" t="n">
        <v>339373.99</v>
      </c>
      <c r="AU31" s="125" t="n">
        <v>363581.49</v>
      </c>
      <c r="AV31" s="125" t="n">
        <v>382985.27</v>
      </c>
      <c r="AW31" s="125" t="n">
        <v>324044.679999</v>
      </c>
      <c r="AX31" s="125" t="n">
        <v>303003.19</v>
      </c>
      <c r="AY31" s="125" t="n">
        <v>294497.601538</v>
      </c>
      <c r="AZ31" s="125" t="n">
        <v>280936.724231</v>
      </c>
      <c r="BA31" s="125" t="n">
        <v>334753.80423</v>
      </c>
      <c r="BB31" s="125" t="n">
        <v>338422.41</v>
      </c>
      <c r="BC31" s="125" t="n">
        <v>338968.52</v>
      </c>
      <c r="BD31" s="125" t="n">
        <v>388922.2</v>
      </c>
      <c r="BE31" s="125" t="n">
        <v>165612.93</v>
      </c>
      <c r="BF31" s="125" t="n">
        <v>92439.58</v>
      </c>
      <c r="BG31" s="125" t="n">
        <v>80184.41</v>
      </c>
      <c r="BH31" s="125" t="n">
        <v>76889.41</v>
      </c>
      <c r="BR31" s="125" t="n">
        <v>1511.82</v>
      </c>
      <c r="BS31" s="125" t="n">
        <v>230.44</v>
      </c>
      <c r="CO31" s="125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5" t="n">
        <v>2371.88</v>
      </c>
      <c r="AZ35" s="125" t="n">
        <v>6712.62</v>
      </c>
      <c r="BA35" s="125" t="n">
        <v>12812.41</v>
      </c>
      <c r="BB35" s="125" t="n">
        <v>13032.01</v>
      </c>
      <c r="BC35" s="125" t="n">
        <v>27991.11</v>
      </c>
      <c r="BD35" s="125" t="n">
        <v>23955.73</v>
      </c>
      <c r="BE35" s="125" t="n">
        <v>1621.89</v>
      </c>
      <c r="BZ35" s="125" t="n">
        <v>6311.55</v>
      </c>
    </row>
    <row r="36">
      <c r="A36" s="4" t="inlineStr">
        <is>
          <t>PROJETOS</t>
        </is>
      </c>
      <c r="X36" s="125" t="n">
        <v>170344.35</v>
      </c>
      <c r="AB36" s="125" t="n">
        <v>47821.72</v>
      </c>
      <c r="AC36" s="125" t="n">
        <v>4528.28</v>
      </c>
      <c r="AD36" s="125" t="n">
        <v>7355.93</v>
      </c>
      <c r="AE36" s="125" t="n">
        <v>15322.26</v>
      </c>
      <c r="AF36" s="125" t="n">
        <v>153986.44</v>
      </c>
      <c r="AG36" s="125" t="n">
        <v>71734.37</v>
      </c>
      <c r="AH36" s="125" t="n">
        <v>90171.92</v>
      </c>
      <c r="AI36" s="125" t="n">
        <v>160140.78</v>
      </c>
      <c r="AJ36" s="125" t="n">
        <v>215228.01</v>
      </c>
      <c r="AK36" s="125" t="n">
        <v>104299.89</v>
      </c>
      <c r="AL36" s="125" t="n">
        <v>109038.62</v>
      </c>
      <c r="AM36" s="125" t="n">
        <v>96904.78999999999</v>
      </c>
      <c r="AN36" s="125" t="n">
        <v>52757.82</v>
      </c>
      <c r="AO36" s="125" t="n">
        <v>118596.65</v>
      </c>
      <c r="AP36" s="125" t="n">
        <v>174356.48</v>
      </c>
      <c r="AQ36" s="125" t="n">
        <v>81554.49000000001</v>
      </c>
      <c r="AR36" s="125" t="n">
        <v>117153.66</v>
      </c>
      <c r="AS36" s="125" t="n">
        <v>51128</v>
      </c>
      <c r="AT36" s="125" t="n">
        <v>22630.13</v>
      </c>
      <c r="AU36" s="125" t="n">
        <v>85313.2</v>
      </c>
      <c r="AV36" s="125" t="n">
        <v>115501.24</v>
      </c>
      <c r="AW36" s="125" t="n">
        <v>98357.56</v>
      </c>
      <c r="AX36" s="125" t="n">
        <v>17138.27</v>
      </c>
      <c r="AY36" s="125" t="n">
        <v>33811</v>
      </c>
      <c r="AZ36" s="125" t="n">
        <v>13630.75</v>
      </c>
      <c r="BA36" s="125" t="n">
        <v>34163.85</v>
      </c>
      <c r="BB36" s="125" t="n">
        <v>2594.4</v>
      </c>
      <c r="BC36" s="125" t="n">
        <v>925</v>
      </c>
      <c r="BD36" s="125" t="n">
        <v>925</v>
      </c>
    </row>
    <row r="37">
      <c r="A37" s="4" t="inlineStr">
        <is>
          <t>REEMBOLSO MATERIAIS E SERVIÇOS</t>
        </is>
      </c>
      <c r="AJ37" s="125" t="n">
        <v>30425.41</v>
      </c>
      <c r="AK37" s="125" t="n">
        <v>38447.14</v>
      </c>
      <c r="AL37" s="125" t="n">
        <v>24239.56</v>
      </c>
      <c r="AM37" s="125" t="n">
        <v>632.97</v>
      </c>
      <c r="AN37" s="125" t="n">
        <v>628.33</v>
      </c>
      <c r="AO37" s="125" t="n">
        <v>2227.15</v>
      </c>
      <c r="AP37" s="125" t="n">
        <v>3004.1</v>
      </c>
      <c r="AQ37" s="125" t="n">
        <v>4131.69</v>
      </c>
      <c r="AR37" s="125" t="n">
        <v>3238.47</v>
      </c>
      <c r="AS37" s="125" t="n">
        <v>4766.21</v>
      </c>
    </row>
    <row r="38">
      <c r="A38" s="4" t="inlineStr">
        <is>
          <t>REVESTIMENTO DIVERSOS   FACHADA</t>
        </is>
      </c>
      <c r="BC38" s="125" t="n">
        <v>320</v>
      </c>
      <c r="BD38" s="125" t="n">
        <v>40</v>
      </c>
      <c r="BE38" s="125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5" t="n">
        <v>3614.89</v>
      </c>
      <c r="BD41" s="125" t="n">
        <v>29872.96</v>
      </c>
      <c r="BE41" s="125" t="n">
        <v>8792.540000000001</v>
      </c>
      <c r="CA41" s="125" t="n">
        <v>493.83</v>
      </c>
    </row>
    <row r="42">
      <c r="A42" s="4" t="inlineStr">
        <is>
          <t>SEGUROS</t>
        </is>
      </c>
      <c r="AM42" s="125" t="n">
        <v>13812.53</v>
      </c>
      <c r="AN42" s="125" t="n">
        <v>13812.51</v>
      </c>
      <c r="AO42" s="125" t="n">
        <v>13812.51</v>
      </c>
      <c r="AP42" s="125" t="n">
        <v>15129.61</v>
      </c>
      <c r="AQ42" s="125" t="n">
        <v>13812.51</v>
      </c>
      <c r="AR42" s="125" t="n">
        <v>13812.51</v>
      </c>
      <c r="AS42" s="125" t="n">
        <v>13812.54</v>
      </c>
      <c r="AV42" s="125" t="n">
        <v>350.22</v>
      </c>
      <c r="AW42" s="125" t="n">
        <v>350.2</v>
      </c>
      <c r="AY42" s="125" t="n">
        <v>700.4</v>
      </c>
      <c r="AZ42" s="125" t="n">
        <v>350.2</v>
      </c>
      <c r="BA42" s="125" t="n">
        <v>350.19</v>
      </c>
      <c r="BE42" s="125" t="n">
        <v>1581.000251</v>
      </c>
      <c r="BJ42" s="125" t="n">
        <v>118.999749</v>
      </c>
    </row>
    <row r="43">
      <c r="A43" s="4" t="inlineStr">
        <is>
          <t>SERRALHERIA</t>
        </is>
      </c>
      <c r="BE43" s="125" t="n">
        <v>18700</v>
      </c>
    </row>
    <row r="44">
      <c r="A44" s="4" t="inlineStr">
        <is>
          <t>SERVIÇOS INICIAIS</t>
        </is>
      </c>
      <c r="AE44" s="125" t="n">
        <v>750.01</v>
      </c>
      <c r="AF44" s="125" t="n">
        <v>3450</v>
      </c>
      <c r="AK44" s="125" t="n">
        <v>29638</v>
      </c>
      <c r="AL44" s="125" t="n">
        <v>13160.36</v>
      </c>
      <c r="AM44" s="125" t="n">
        <v>901.64</v>
      </c>
      <c r="AP44" s="125" t="n">
        <v>4350</v>
      </c>
    </row>
    <row r="45">
      <c r="A45" s="4" t="inlineStr">
        <is>
          <t>TAXA DE ADMINISTRAÇÃO</t>
        </is>
      </c>
      <c r="AG45" s="125" t="n">
        <v>150000</v>
      </c>
      <c r="AI45" s="125" t="n">
        <v>-15000</v>
      </c>
      <c r="AJ45" s="125" t="n">
        <v>699265.35</v>
      </c>
      <c r="AK45" s="125" t="n">
        <v>-18060.01</v>
      </c>
      <c r="AL45" s="125" t="n">
        <v>16698.71</v>
      </c>
      <c r="AM45" s="125" t="n">
        <v>64177.87</v>
      </c>
      <c r="AN45" s="125" t="n">
        <v>48427.68</v>
      </c>
      <c r="AO45" s="125" t="n">
        <v>64628.63</v>
      </c>
      <c r="AP45" s="125" t="n">
        <v>48665.26</v>
      </c>
      <c r="AQ45" s="125" t="n">
        <v>124955.82</v>
      </c>
      <c r="AR45" s="125" t="n">
        <v>98792.36</v>
      </c>
      <c r="AS45" s="125" t="n">
        <v>169238.97</v>
      </c>
      <c r="AT45" s="125" t="n">
        <v>177088.06</v>
      </c>
      <c r="AU45" s="125" t="n">
        <v>229144.51</v>
      </c>
      <c r="AV45" s="125" t="n">
        <v>224113.89</v>
      </c>
      <c r="AW45" s="125" t="n">
        <v>180583.02</v>
      </c>
      <c r="AX45" s="125" t="n">
        <v>166154.57</v>
      </c>
      <c r="AY45" s="125" t="n">
        <v>142393.78</v>
      </c>
      <c r="AZ45" s="125" t="n">
        <v>207371</v>
      </c>
      <c r="BA45" s="125" t="n">
        <v>177489.01</v>
      </c>
      <c r="BB45" s="125" t="n">
        <v>243636.76</v>
      </c>
      <c r="BC45" s="125" t="n">
        <v>221365.46</v>
      </c>
      <c r="BD45" s="125" t="n">
        <v>331504.35</v>
      </c>
    </row>
    <row r="46">
      <c r="A46" s="4" t="inlineStr">
        <is>
          <t>TAXAS DIVERSAS</t>
        </is>
      </c>
      <c r="AD46" s="125" t="n">
        <v>99.64</v>
      </c>
      <c r="AE46" s="125" t="n">
        <v>199.28</v>
      </c>
      <c r="AI46" s="125" t="n">
        <v>42</v>
      </c>
      <c r="AJ46" s="125" t="n">
        <v>941.73</v>
      </c>
      <c r="AK46" s="125" t="n">
        <v>542.9400000000001</v>
      </c>
      <c r="AM46" s="125" t="n">
        <v>18.05</v>
      </c>
      <c r="AN46" s="125" t="n">
        <v>927.48</v>
      </c>
      <c r="AP46" s="125" t="n">
        <v>597.09</v>
      </c>
      <c r="AQ46" s="125" t="n">
        <v>927.48</v>
      </c>
      <c r="AR46" s="125" t="n">
        <v>68</v>
      </c>
      <c r="AS46" s="125" t="n">
        <v>70.45</v>
      </c>
      <c r="AT46" s="125" t="n">
        <v>927.48</v>
      </c>
      <c r="AW46" s="125" t="n">
        <v>927.48</v>
      </c>
      <c r="AX46" s="125" t="n">
        <v>5899.91</v>
      </c>
    </row>
    <row r="47">
      <c r="A47" s="4" t="inlineStr">
        <is>
          <t>TERRAPLENAGEM</t>
        </is>
      </c>
      <c r="AE47" s="125" t="n">
        <v>686.62</v>
      </c>
      <c r="AF47" s="125" t="n">
        <v>13178.37</v>
      </c>
      <c r="AG47" s="125" t="n">
        <v>5833.371961</v>
      </c>
      <c r="AH47" s="125" t="n">
        <v>44548.17</v>
      </c>
      <c r="AI47" s="125" t="n">
        <v>1107.36</v>
      </c>
      <c r="AK47" s="125" t="n">
        <v>1300</v>
      </c>
      <c r="AO47" s="125" t="n">
        <v>58031.16</v>
      </c>
      <c r="AP47" s="125" t="n">
        <v>244429.38</v>
      </c>
      <c r="AQ47" s="125" t="n">
        <v>369031.98</v>
      </c>
      <c r="AR47" s="125" t="n">
        <v>540521.8100000001</v>
      </c>
      <c r="AS47" s="125" t="n">
        <v>338988.81</v>
      </c>
      <c r="AT47" s="125" t="n">
        <v>160988.830001</v>
      </c>
      <c r="AU47" s="125" t="n">
        <v>168047.95</v>
      </c>
      <c r="AV47" s="125" t="n">
        <v>29778.78</v>
      </c>
      <c r="BA47" s="125" t="n">
        <v>44436.655088</v>
      </c>
      <c r="BB47" s="125" t="n">
        <v>13562.692216</v>
      </c>
      <c r="BC47" s="125" t="n">
        <v>14325.634912</v>
      </c>
      <c r="BD47" s="125" t="n">
        <v>11354.10982</v>
      </c>
      <c r="BE47" s="125" t="n">
        <v>11054.010539</v>
      </c>
      <c r="BG47" s="125" t="n">
        <v>657.299414</v>
      </c>
      <c r="BI47" s="125" t="n">
        <v>835.14964</v>
      </c>
      <c r="BK47" s="125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5" t="n">
        <v>19.6</v>
      </c>
      <c r="K49" s="125" t="n">
        <v>0.4</v>
      </c>
      <c r="W49" s="125" t="n">
        <v>43.8</v>
      </c>
      <c r="X49" s="125" t="n">
        <v>1.2</v>
      </c>
      <c r="AD49" s="125" t="n">
        <v>61.15</v>
      </c>
      <c r="AE49" s="125" t="n">
        <v>1.85</v>
      </c>
      <c r="AF49" s="125" t="n">
        <v>4240.95</v>
      </c>
      <c r="AG49" s="125" t="n">
        <v>208.17</v>
      </c>
      <c r="AH49" s="125" t="n">
        <v>10174.14</v>
      </c>
      <c r="AI49" s="125" t="n">
        <v>144.43</v>
      </c>
      <c r="AJ49" s="125" t="n">
        <v>241.43</v>
      </c>
      <c r="AK49" s="125" t="n">
        <v>4468.95</v>
      </c>
      <c r="AL49" s="125" t="n">
        <v>1471.68</v>
      </c>
      <c r="AM49" s="125" t="n">
        <v>71.89</v>
      </c>
      <c r="AN49" s="125" t="n">
        <v>3294</v>
      </c>
      <c r="AO49" s="125" t="n">
        <v>5791.43</v>
      </c>
      <c r="AP49" s="125" t="n">
        <v>2577.2</v>
      </c>
      <c r="AQ49" s="125" t="n">
        <v>6009.9</v>
      </c>
      <c r="AR49" s="125" t="n">
        <v>5622.92</v>
      </c>
      <c r="AS49" s="125" t="n">
        <v>9961.57</v>
      </c>
      <c r="AT49" s="125" t="n">
        <v>6569.24</v>
      </c>
      <c r="AU49" s="125" t="n">
        <v>5976.36</v>
      </c>
      <c r="AV49" s="125" t="n">
        <v>9174.4</v>
      </c>
      <c r="AW49" s="125" t="n">
        <v>2665.03</v>
      </c>
      <c r="AX49" s="125" t="n">
        <v>7732.71</v>
      </c>
      <c r="AY49" s="125" t="n">
        <v>5460.17</v>
      </c>
      <c r="AZ49" s="125" t="n">
        <v>1326.6</v>
      </c>
      <c r="BA49" s="125" t="n">
        <v>8098.09</v>
      </c>
      <c r="BB49" s="125" t="n">
        <v>28867.01</v>
      </c>
      <c r="BC49" s="125" t="n">
        <v>33839.33</v>
      </c>
      <c r="BD49" s="125" t="n">
        <v>12635.41</v>
      </c>
      <c r="BE49" s="125" t="n">
        <v>4909.9</v>
      </c>
    </row>
    <row r="50">
      <c r="A50" s="4" t="inlineStr">
        <is>
          <t>REVESTIMENTOS DE ACABAMENTO</t>
        </is>
      </c>
      <c r="BB50" s="125" t="n">
        <v>1883.62</v>
      </c>
      <c r="BC50" s="125" t="n">
        <v>39357.13</v>
      </c>
      <c r="BD50" s="125" t="n">
        <v>1389.63</v>
      </c>
      <c r="BE50" s="125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28">
        <f>'CP RESUMO'!D5</f>
        <v/>
      </c>
      <c r="N5" s="129" t="n">
        <v>0</v>
      </c>
      <c r="O5" s="128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RESUMO'!E5</f>
        <v/>
      </c>
      <c r="N6" s="129">
        <f>MAX(0,M6-M5)</f>
        <v/>
      </c>
      <c r="O6" s="128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PL'!L11</f>
        <v/>
      </c>
      <c r="M7" s="128">
        <f>'CP RESUMO'!F5</f>
        <v/>
      </c>
      <c r="N7" s="129">
        <f>MAX(0,M7-M6)</f>
        <v/>
      </c>
      <c r="O7" s="128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RESUMO'!G5</f>
        <v/>
      </c>
      <c r="N8" s="129">
        <f>MAX(0,M8-M7)</f>
        <v/>
      </c>
      <c r="O8" s="128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RESUMO'!H5</f>
        <v/>
      </c>
      <c r="N9" s="129">
        <f>MAX(0,M9-M8)</f>
        <v/>
      </c>
      <c r="O9" s="128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RESUMO'!I5</f>
        <v/>
      </c>
      <c r="N10" s="129">
        <f>MAX(0,M10-M9)</f>
        <v/>
      </c>
      <c r="O10" s="128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RESUMO'!J5</f>
        <v/>
      </c>
      <c r="N11" s="129">
        <f>MAX(0,M11-M10)</f>
        <v/>
      </c>
      <c r="O11" s="128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RESUMO'!K5</f>
        <v/>
      </c>
      <c r="N12" s="129">
        <f>MAX(0,M12-M11)</f>
        <v/>
      </c>
      <c r="O12" s="128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PL'!I11</f>
        <v/>
      </c>
      <c r="M13" s="128">
        <f>'CP RESUMO'!L5</f>
        <v/>
      </c>
      <c r="N13" s="129">
        <f>MAX(0,M13-M12)</f>
        <v/>
      </c>
      <c r="O13" s="128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8">
        <f>'CP RESUMO'!M5</f>
        <v/>
      </c>
      <c r="N14" s="129">
        <f>MAX(0,M14-M13)</f>
        <v/>
      </c>
      <c r="O14" s="128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RESUMO'!N5</f>
        <v/>
      </c>
      <c r="N15" s="129">
        <f>MAX(0,M15-M14)</f>
        <v/>
      </c>
      <c r="O15" s="128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RESUMO'!O5</f>
        <v/>
      </c>
      <c r="N16" s="129">
        <f>MAX(0,M16-M15)</f>
        <v/>
      </c>
      <c r="O16" s="128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RESUMO'!P5</f>
        <v/>
      </c>
      <c r="N17" s="129">
        <f>MAX(0,M17-M16)</f>
        <v/>
      </c>
      <c r="O17" s="128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RESUMO'!Q5</f>
        <v/>
      </c>
      <c r="N18" s="129">
        <f>MAX(0,M18-M17)</f>
        <v/>
      </c>
      <c r="O18" s="128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RESUMO'!R5</f>
        <v/>
      </c>
      <c r="N19" s="129">
        <f>MAX(0,M19-M18)</f>
        <v/>
      </c>
      <c r="O19" s="128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RESUMO'!S5</f>
        <v/>
      </c>
      <c r="N20" s="129">
        <f>MAX(0,M20-M19)</f>
        <v/>
      </c>
      <c r="O20" s="128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RESUMO'!T5</f>
        <v/>
      </c>
      <c r="N21" s="129">
        <f>MAX(0,M21-M20)</f>
        <v/>
      </c>
      <c r="O21" s="128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RESUMO'!U5</f>
        <v/>
      </c>
      <c r="N22" s="129">
        <f>MAX(0,M22-M21)</f>
        <v/>
      </c>
      <c r="O22" s="128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RESUMO'!V5</f>
        <v/>
      </c>
      <c r="N23" s="129">
        <f>MAX(0,M23-M22)</f>
        <v/>
      </c>
      <c r="O23" s="128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RESUMO'!W5</f>
        <v/>
      </c>
      <c r="N24" s="129">
        <f>MAX(0,M24-M23)</f>
        <v/>
      </c>
      <c r="O24" s="128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RESUMO'!X5</f>
        <v/>
      </c>
      <c r="N25" s="129">
        <f>MAX(0,M25-M24)</f>
        <v/>
      </c>
      <c r="O25" s="128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925</v>
      </c>
      <c r="M26" s="128">
        <f>'CP RESUMO'!Y5</f>
        <v/>
      </c>
      <c r="N26" s="129">
        <f>MAX(0,M26-M25)</f>
        <v/>
      </c>
      <c r="O26" s="128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925</v>
      </c>
      <c r="M27" s="128">
        <f>'CP RESUMO'!Z5</f>
        <v/>
      </c>
      <c r="N27" s="129">
        <f>MAX(0,M27-M26)</f>
        <v/>
      </c>
      <c r="O27" s="128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925</v>
      </c>
      <c r="M28" s="128">
        <f>'CP RESUMO'!AA5</f>
        <v/>
      </c>
      <c r="N28" s="129">
        <f>MAX(0,M28-M27)</f>
        <v/>
      </c>
      <c r="O28" s="128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925</v>
      </c>
      <c r="M29" s="128">
        <f>'CP RESUMO'!AB5</f>
        <v/>
      </c>
      <c r="N29" s="129">
        <f>MAX(0,M29-M28)</f>
        <v/>
      </c>
      <c r="O29" s="128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925</v>
      </c>
      <c r="M30" s="128">
        <f>'CP RESUMO'!AC5</f>
        <v/>
      </c>
      <c r="N30" s="129">
        <f>MAX(0,M30-M29)</f>
        <v/>
      </c>
      <c r="O30" s="128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925</v>
      </c>
      <c r="M31" s="128">
        <f>'CP RESUMO'!AD5</f>
        <v/>
      </c>
      <c r="N31" s="129">
        <f>MAX(0,M31-M30)</f>
        <v/>
      </c>
      <c r="O31" s="128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925</v>
      </c>
      <c r="M32" s="128">
        <f>'CP RESUMO'!AE5</f>
        <v/>
      </c>
      <c r="N32" s="129">
        <f>MAX(0,M32-M31)</f>
        <v/>
      </c>
      <c r="O32" s="128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925</v>
      </c>
      <c r="M33" s="128">
        <f>'CP RESUMO'!AF5</f>
        <v/>
      </c>
      <c r="N33" s="129">
        <f>MAX(0,M33-M32)</f>
        <v/>
      </c>
      <c r="O33" s="128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925</v>
      </c>
      <c r="M34" s="128">
        <f>'CP RESUMO'!AG5</f>
        <v/>
      </c>
      <c r="N34" s="129">
        <f>MAX(0,M34-M33)</f>
        <v/>
      </c>
      <c r="O34" s="128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925</v>
      </c>
      <c r="M35" s="128">
        <f>'CP RESUMO'!AH5</f>
        <v/>
      </c>
      <c r="N35" s="129">
        <f>MAX(0,M35-M34)</f>
        <v/>
      </c>
      <c r="O35" s="128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925</v>
      </c>
      <c r="M36" s="128">
        <f>'CP RESUMO'!AI5</f>
        <v/>
      </c>
      <c r="N36" s="129">
        <f>MAX(0,M36-M35)</f>
        <v/>
      </c>
      <c r="O36" s="128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925</v>
      </c>
      <c r="M37" s="128">
        <f>'CP RESUMO'!AJ5</f>
        <v/>
      </c>
      <c r="N37" s="129">
        <f>MAX(0,M37-M36)</f>
        <v/>
      </c>
      <c r="O37" s="128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925</v>
      </c>
      <c r="M38" s="128">
        <f>'CP RESUMO'!AK5</f>
        <v/>
      </c>
      <c r="N38" s="129">
        <f>MAX(0,M38-M37)</f>
        <v/>
      </c>
      <c r="O38" s="128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925</v>
      </c>
      <c r="M39" s="128">
        <f>'CP RESUMO'!AL5</f>
        <v/>
      </c>
      <c r="N39" s="129">
        <f>MAX(0,M39-M38)</f>
        <v/>
      </c>
      <c r="O39" s="128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925</v>
      </c>
      <c r="M40" s="128">
        <f>'CP RESUMO'!AM5</f>
        <v/>
      </c>
      <c r="N40" s="129">
        <f>MAX(0,M40-M39)</f>
        <v/>
      </c>
      <c r="O40" s="128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925</v>
      </c>
      <c r="M41" s="128">
        <f>'CP RESUMO'!AN5</f>
        <v/>
      </c>
      <c r="N41" s="129">
        <f>MAX(0,M41-M40)</f>
        <v/>
      </c>
      <c r="O41" s="128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925</v>
      </c>
      <c r="M42" s="128">
        <f>'CP RESUMO'!AO5</f>
        <v/>
      </c>
      <c r="N42" s="129">
        <f>MAX(0,M42-M41)</f>
        <v/>
      </c>
      <c r="O42" s="128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925</v>
      </c>
      <c r="M43" s="128">
        <f>'CP RESUMO'!AP5</f>
        <v/>
      </c>
      <c r="N43" s="129">
        <f>MAX(0,M43-M42)</f>
        <v/>
      </c>
      <c r="O43" s="128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925</v>
      </c>
      <c r="M44" s="128">
        <f>'CP RESUMO'!AQ5</f>
        <v/>
      </c>
      <c r="N44" s="129">
        <f>MAX(0,M44-M43)</f>
        <v/>
      </c>
      <c r="O44" s="128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925</v>
      </c>
      <c r="M45" s="128">
        <f>'CP RESUMO'!AR5</f>
        <v/>
      </c>
      <c r="N45" s="129">
        <f>MAX(0,M45-M44)</f>
        <v/>
      </c>
      <c r="O45" s="128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925</v>
      </c>
      <c r="M46" s="128">
        <f>'CP RESUMO'!AS5</f>
        <v/>
      </c>
      <c r="N46" s="129">
        <f>MAX(0,M46-M45)</f>
        <v/>
      </c>
      <c r="O46" s="128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925</v>
      </c>
      <c r="M47" s="128">
        <f>'CP RESUMO'!AT5</f>
        <v/>
      </c>
      <c r="N47" s="129">
        <f>MAX(0,M47-M46)</f>
        <v/>
      </c>
      <c r="O47" s="128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925</v>
      </c>
      <c r="M48" s="128">
        <f>'CP RESUMO'!AU5</f>
        <v/>
      </c>
      <c r="N48" s="129">
        <f>MAX(0,M48-M47)</f>
        <v/>
      </c>
      <c r="O48" s="128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925</v>
      </c>
      <c r="M49" s="128">
        <f>'CP RESUMO'!AV5</f>
        <v/>
      </c>
      <c r="N49" s="129">
        <f>MAX(0,M49-M48)</f>
        <v/>
      </c>
      <c r="O49" s="128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925</v>
      </c>
      <c r="M50" s="128">
        <f>'CP RESUMO'!AW5</f>
        <v/>
      </c>
      <c r="N50" s="129">
        <f>MAX(0,M50-M49)</f>
        <v/>
      </c>
      <c r="O50" s="128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925</v>
      </c>
      <c r="M51" s="128">
        <f>'CP RESUMO'!AX5</f>
        <v/>
      </c>
      <c r="N51" s="129">
        <f>MAX(0,M51-M50)</f>
        <v/>
      </c>
      <c r="O51" s="128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RESUMO'!AY5</f>
        <v/>
      </c>
      <c r="N52" s="129">
        <f>MAX(0,M52-M51)</f>
        <v/>
      </c>
      <c r="O52" s="128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RESUMO'!AZ5</f>
        <v/>
      </c>
      <c r="N53" s="129">
        <f>MAX(0,M53-M52)</f>
        <v/>
      </c>
      <c r="O53" s="128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RESUMO'!BA5</f>
        <v/>
      </c>
      <c r="N54" s="129">
        <f>MAX(0,M54-M53)</f>
        <v/>
      </c>
      <c r="O54" s="128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RESUMO'!BB5</f>
        <v/>
      </c>
      <c r="N55" s="129">
        <f>MAX(0,M55-M54)</f>
        <v/>
      </c>
      <c r="O55" s="128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RESUMO'!BC5</f>
        <v/>
      </c>
      <c r="N56" s="129">
        <f>MAX(0,M56-M55)</f>
        <v/>
      </c>
      <c r="O56" s="128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RESUMO'!BD5</f>
        <v/>
      </c>
      <c r="N57" s="129">
        <f>MAX(0,M57-M56)</f>
        <v/>
      </c>
      <c r="O57" s="128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RESUMO'!BE5</f>
        <v/>
      </c>
      <c r="N58" s="129">
        <f>MAX(0,M58-M57)</f>
        <v/>
      </c>
      <c r="O58" s="128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RESUMO'!BF5</f>
        <v/>
      </c>
      <c r="N59" s="129">
        <f>MAX(0,M59-M58)</f>
        <v/>
      </c>
      <c r="O59" s="128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RESUMO'!BG5</f>
        <v/>
      </c>
      <c r="N60" s="129">
        <f>MAX(0,M60-M59)</f>
        <v/>
      </c>
      <c r="O60" s="128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RESUMO'!BH5</f>
        <v/>
      </c>
      <c r="N61" s="129">
        <f>MAX(0,M61-M60)</f>
        <v/>
      </c>
      <c r="O61" s="128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RESUMO'!BI5</f>
        <v/>
      </c>
      <c r="N62" s="129">
        <f>MAX(0,M62-M61)</f>
        <v/>
      </c>
      <c r="O62" s="128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RESUMO'!BJ5</f>
        <v/>
      </c>
      <c r="N63" s="129">
        <f>MAX(0,M63-M62)</f>
        <v/>
      </c>
      <c r="O63" s="128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RESUMO'!BK5</f>
        <v/>
      </c>
      <c r="N64" s="129">
        <f>MAX(0,M64-M63)</f>
        <v/>
      </c>
      <c r="O64" s="128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RESUMO'!BL5</f>
        <v/>
      </c>
      <c r="N65" s="129">
        <f>MAX(0,M65-M64)</f>
        <v/>
      </c>
      <c r="O65" s="128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RESUMO'!BM5</f>
        <v/>
      </c>
      <c r="N66" s="129">
        <f>MAX(0,M66-M65)</f>
        <v/>
      </c>
      <c r="O66" s="128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RESUMO'!BN5</f>
        <v/>
      </c>
      <c r="N67" s="129">
        <f>MAX(0,M67-M66)</f>
        <v/>
      </c>
      <c r="O67" s="128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RESUMO'!BO5</f>
        <v/>
      </c>
      <c r="N68" s="129">
        <f>MAX(0,M68-M67)</f>
        <v/>
      </c>
      <c r="O68" s="128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RESUMO'!BP5</f>
        <v/>
      </c>
      <c r="N69" s="129">
        <f>MAX(0,M69-M68)</f>
        <v/>
      </c>
      <c r="O69" s="128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RESUMO'!BQ5</f>
        <v/>
      </c>
      <c r="N70" s="129">
        <f>MAX(0,M70-M69)</f>
        <v/>
      </c>
      <c r="O70" s="128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RESUMO'!BR5</f>
        <v/>
      </c>
      <c r="N71" s="129">
        <f>MAX(0,M71-M70)</f>
        <v/>
      </c>
      <c r="O71" s="128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RESUMO'!BS5</f>
        <v/>
      </c>
      <c r="N72" s="129">
        <f>MAX(0,M72-M71)</f>
        <v/>
      </c>
      <c r="O72" s="128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RESUMO'!BT5</f>
        <v/>
      </c>
      <c r="N73" s="129">
        <f>MAX(0,M73-M72)</f>
        <v/>
      </c>
      <c r="O73" s="128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RESUMO'!BU5</f>
        <v/>
      </c>
      <c r="N74" s="129">
        <f>MAX(0,M74-M73)</f>
        <v/>
      </c>
      <c r="O74" s="128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RESUMO'!BV5</f>
        <v/>
      </c>
      <c r="N75" s="129">
        <f>MAX(0,M75-M74)</f>
        <v/>
      </c>
      <c r="O75" s="128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RESUMO'!BW5</f>
        <v/>
      </c>
      <c r="N76" s="129">
        <f>MAX(0,M76-M75)</f>
        <v/>
      </c>
      <c r="O76" s="128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28">
        <f>'CP RESUMO'!D42</f>
        <v/>
      </c>
      <c r="N5" s="129" t="n">
        <v>0</v>
      </c>
      <c r="O5" s="128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RESUMO'!E42</f>
        <v/>
      </c>
      <c r="N6" s="129">
        <f>MAX(0,M6-M5)</f>
        <v/>
      </c>
      <c r="O6" s="128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PL'!L48</f>
        <v/>
      </c>
      <c r="M7" s="128">
        <f>'CP RESUMO'!F42</f>
        <v/>
      </c>
      <c r="N7" s="129">
        <f>MAX(0,M7-M6)</f>
        <v/>
      </c>
      <c r="O7" s="128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RESUMO'!G42</f>
        <v/>
      </c>
      <c r="N8" s="129">
        <f>MAX(0,M8-M7)</f>
        <v/>
      </c>
      <c r="O8" s="128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RESUMO'!H42</f>
        <v/>
      </c>
      <c r="N9" s="129">
        <f>MAX(0,M9-M8)</f>
        <v/>
      </c>
      <c r="O9" s="128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RESUMO'!I42</f>
        <v/>
      </c>
      <c r="N10" s="129">
        <f>MAX(0,M10-M9)</f>
        <v/>
      </c>
      <c r="O10" s="128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RESUMO'!J42</f>
        <v/>
      </c>
      <c r="N11" s="129">
        <f>MAX(0,M11-M10)</f>
        <v/>
      </c>
      <c r="O11" s="128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RESUMO'!K42</f>
        <v/>
      </c>
      <c r="N12" s="129">
        <f>MAX(0,M12-M11)</f>
        <v/>
      </c>
      <c r="O12" s="128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PL'!I48</f>
        <v/>
      </c>
      <c r="M13" s="128">
        <f>'CP RESUMO'!L42</f>
        <v/>
      </c>
      <c r="N13" s="129">
        <f>MAX(0,M13-M12)</f>
        <v/>
      </c>
      <c r="O13" s="128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8">
        <f>'CP RESUMO'!M42</f>
        <v/>
      </c>
      <c r="N14" s="129">
        <f>MAX(0,M14-M13)</f>
        <v/>
      </c>
      <c r="O14" s="128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RESUMO'!N42</f>
        <v/>
      </c>
      <c r="N15" s="129">
        <f>MAX(0,M15-M14)</f>
        <v/>
      </c>
      <c r="O15" s="128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RESUMO'!O42</f>
        <v/>
      </c>
      <c r="N16" s="129">
        <f>MAX(0,M16-M15)</f>
        <v/>
      </c>
      <c r="O16" s="128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RESUMO'!P42</f>
        <v/>
      </c>
      <c r="N17" s="129">
        <f>MAX(0,M17-M16)</f>
        <v/>
      </c>
      <c r="O17" s="128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RESUMO'!Q42</f>
        <v/>
      </c>
      <c r="N18" s="129">
        <f>MAX(0,M18-M17)</f>
        <v/>
      </c>
      <c r="O18" s="128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RESUMO'!R42</f>
        <v/>
      </c>
      <c r="N19" s="129">
        <f>MAX(0,M19-M18)</f>
        <v/>
      </c>
      <c r="O19" s="128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RESUMO'!S42</f>
        <v/>
      </c>
      <c r="N20" s="129">
        <f>MAX(0,M20-M19)</f>
        <v/>
      </c>
      <c r="O20" s="128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RESUMO'!T42</f>
        <v/>
      </c>
      <c r="N21" s="129">
        <f>MAX(0,M21-M20)</f>
        <v/>
      </c>
      <c r="O21" s="128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RESUMO'!U42</f>
        <v/>
      </c>
      <c r="N22" s="129">
        <f>MAX(0,M22-M21)</f>
        <v/>
      </c>
      <c r="O22" s="128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RESUMO'!V42</f>
        <v/>
      </c>
      <c r="N23" s="129">
        <f>MAX(0,M23-M22)</f>
        <v/>
      </c>
      <c r="O23" s="128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Mantida a projeção do arquivo original (R$ 15,09 mi, com R$ 12,78 mi a realizar). A regra 'somente o incorrido' não foi aplicada nesta obra: confirmar com o usuário.</t>
        </is>
      </c>
      <c r="M24" s="128">
        <f>'CP RESUMO'!W42</f>
        <v/>
      </c>
      <c r="N24" s="129">
        <f>MAX(0,M24-M23)</f>
        <v/>
      </c>
      <c r="O24" s="128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RESUMO'!X42</f>
        <v/>
      </c>
      <c r="N25" s="129">
        <f>MAX(0,M25-M24)</f>
        <v/>
      </c>
      <c r="O25" s="128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256474.43</v>
      </c>
      <c r="M26" s="128">
        <f>'CP RESUMO'!Y42</f>
        <v/>
      </c>
      <c r="N26" s="129">
        <f>MAX(0,M26-M25)</f>
        <v/>
      </c>
      <c r="O26" s="128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272393.52</v>
      </c>
      <c r="M27" s="128">
        <f>'CP RESUMO'!Z42</f>
        <v/>
      </c>
      <c r="N27" s="129">
        <f>MAX(0,M27-M26)</f>
        <v/>
      </c>
      <c r="O27" s="128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421482.86</v>
      </c>
      <c r="M28" s="128">
        <f>'CP RESUMO'!AA42</f>
        <v/>
      </c>
      <c r="N28" s="129">
        <f>MAX(0,M28-M27)</f>
        <v/>
      </c>
      <c r="O28" s="128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341004.3</v>
      </c>
      <c r="M29" s="128">
        <f>'CP RESUMO'!AB42</f>
        <v/>
      </c>
      <c r="N29" s="129">
        <f>MAX(0,M29-M28)</f>
        <v/>
      </c>
      <c r="O29" s="128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340866.53</v>
      </c>
      <c r="M30" s="128">
        <f>'CP RESUMO'!AC42</f>
        <v/>
      </c>
      <c r="N30" s="129">
        <f>MAX(0,M30-M29)</f>
        <v/>
      </c>
      <c r="O30" s="128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290968.61</v>
      </c>
      <c r="M31" s="128">
        <f>'CP RESUMO'!AD42</f>
        <v/>
      </c>
      <c r="N31" s="129">
        <f>MAX(0,M31-M30)</f>
        <v/>
      </c>
      <c r="O31" s="128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378781.09</v>
      </c>
      <c r="M32" s="128">
        <f>'CP RESUMO'!AE42</f>
        <v/>
      </c>
      <c r="N32" s="129">
        <f>MAX(0,M32-M31)</f>
        <v/>
      </c>
      <c r="O32" s="128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457710</v>
      </c>
      <c r="M33" s="128">
        <f>'CP RESUMO'!AF42</f>
        <v/>
      </c>
      <c r="N33" s="129">
        <f>MAX(0,M33-M32)</f>
        <v/>
      </c>
      <c r="O33" s="128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492503.69</v>
      </c>
      <c r="M34" s="128">
        <f>'CP RESUMO'!AG42</f>
        <v/>
      </c>
      <c r="N34" s="129">
        <f>MAX(0,M34-M33)</f>
        <v/>
      </c>
      <c r="O34" s="128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505616.22</v>
      </c>
      <c r="M35" s="128">
        <f>'CP RESUMO'!AH42</f>
        <v/>
      </c>
      <c r="N35" s="129">
        <f>MAX(0,M35-M34)</f>
        <v/>
      </c>
      <c r="O35" s="128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491339.26</v>
      </c>
      <c r="M36" s="128">
        <f>'CP RESUMO'!AI42</f>
        <v/>
      </c>
      <c r="N36" s="129">
        <f>MAX(0,M36-M35)</f>
        <v/>
      </c>
      <c r="O36" s="128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451398.04</v>
      </c>
      <c r="M37" s="128">
        <f>'CP RESUMO'!AJ42</f>
        <v/>
      </c>
      <c r="N37" s="129">
        <f>MAX(0,M37-M36)</f>
        <v/>
      </c>
      <c r="O37" s="128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483288.2</v>
      </c>
      <c r="M38" s="128">
        <f>'CP RESUMO'!AK42</f>
        <v/>
      </c>
      <c r="N38" s="129">
        <f>MAX(0,M38-M37)</f>
        <v/>
      </c>
      <c r="O38" s="128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523318.34</v>
      </c>
      <c r="M39" s="128">
        <f>'CP RESUMO'!AL42</f>
        <v/>
      </c>
      <c r="N39" s="129">
        <f>MAX(0,M39-M38)</f>
        <v/>
      </c>
      <c r="O39" s="128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474786.56</v>
      </c>
      <c r="M40" s="128">
        <f>'CP RESUMO'!AM42</f>
        <v/>
      </c>
      <c r="N40" s="129">
        <f>MAX(0,M40-M39)</f>
        <v/>
      </c>
      <c r="O40" s="128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448611.94</v>
      </c>
      <c r="M41" s="128">
        <f>'CP RESUMO'!AN42</f>
        <v/>
      </c>
      <c r="N41" s="129">
        <f>MAX(0,M41-M40)</f>
        <v/>
      </c>
      <c r="O41" s="128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435753.39</v>
      </c>
      <c r="M42" s="128">
        <f>'CP RESUMO'!AO42</f>
        <v/>
      </c>
      <c r="N42" s="129">
        <f>MAX(0,M42-M41)</f>
        <v/>
      </c>
      <c r="O42" s="128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488715.82</v>
      </c>
      <c r="M43" s="128">
        <f>'CP RESUMO'!AP42</f>
        <v/>
      </c>
      <c r="N43" s="129">
        <f>MAX(0,M43-M42)</f>
        <v/>
      </c>
      <c r="O43" s="128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521163.37</v>
      </c>
      <c r="M44" s="128">
        <f>'CP RESUMO'!AQ42</f>
        <v/>
      </c>
      <c r="N44" s="129">
        <f>MAX(0,M44-M43)</f>
        <v/>
      </c>
      <c r="O44" s="128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556060.79</v>
      </c>
      <c r="M45" s="128">
        <f>'CP RESUMO'!AR42</f>
        <v/>
      </c>
      <c r="N45" s="129">
        <f>MAX(0,M45-M44)</f>
        <v/>
      </c>
      <c r="O45" s="128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484046.34</v>
      </c>
      <c r="M46" s="128">
        <f>'CP RESUMO'!AS42</f>
        <v/>
      </c>
      <c r="N46" s="129">
        <f>MAX(0,M46-M45)</f>
        <v/>
      </c>
      <c r="O46" s="128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444191.83</v>
      </c>
      <c r="M47" s="128">
        <f>'CP RESUMO'!AT42</f>
        <v/>
      </c>
      <c r="N47" s="129">
        <f>MAX(0,M47-M46)</f>
        <v/>
      </c>
      <c r="O47" s="128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527829.02</v>
      </c>
      <c r="M48" s="128">
        <f>'CP RESUMO'!AU42</f>
        <v/>
      </c>
      <c r="N48" s="129">
        <f>MAX(0,M48-M47)</f>
        <v/>
      </c>
      <c r="O48" s="128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328829.44</v>
      </c>
      <c r="M49" s="128">
        <f>'CP RESUMO'!AV42</f>
        <v/>
      </c>
      <c r="N49" s="129">
        <f>MAX(0,M49-M48)</f>
        <v/>
      </c>
      <c r="O49" s="128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291611.85</v>
      </c>
      <c r="M50" s="128">
        <f>'CP RESUMO'!AW42</f>
        <v/>
      </c>
      <c r="N50" s="129">
        <f>MAX(0,M50-M49)</f>
        <v/>
      </c>
      <c r="O50" s="128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283092.28</v>
      </c>
      <c r="M51" s="128">
        <f>'CP RESUMO'!AX42</f>
        <v/>
      </c>
      <c r="N51" s="129">
        <f>MAX(0,M51-M50)</f>
        <v/>
      </c>
      <c r="O51" s="128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189759.15</v>
      </c>
      <c r="M52" s="128">
        <f>'CP RESUMO'!AY42</f>
        <v/>
      </c>
      <c r="N52" s="129">
        <f>MAX(0,M52-M51)</f>
        <v/>
      </c>
      <c r="O52" s="128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162610.98</v>
      </c>
      <c r="M53" s="128">
        <f>'CP RESUMO'!AZ42</f>
        <v/>
      </c>
      <c r="N53" s="129">
        <f>MAX(0,M53-M52)</f>
        <v/>
      </c>
      <c r="O53" s="128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160656.24</v>
      </c>
      <c r="M54" s="128">
        <f>'CP RESUMO'!BA42</f>
        <v/>
      </c>
      <c r="N54" s="129">
        <f>MAX(0,M54-M53)</f>
        <v/>
      </c>
      <c r="O54" s="128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99480.28</v>
      </c>
      <c r="M55" s="128">
        <f>'CP RESUMO'!BB42</f>
        <v/>
      </c>
      <c r="N55" s="129">
        <f>MAX(0,M55-M54)</f>
        <v/>
      </c>
      <c r="O55" s="128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133114.56</v>
      </c>
      <c r="M56" s="128">
        <f>'CP RESUMO'!BC42</f>
        <v/>
      </c>
      <c r="N56" s="129">
        <f>MAX(0,M56-M55)</f>
        <v/>
      </c>
      <c r="O56" s="128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22419.26</v>
      </c>
      <c r="M57" s="128">
        <f>'CP RESUMO'!BD42</f>
        <v/>
      </c>
      <c r="N57" s="129">
        <f>MAX(0,M57-M56)</f>
        <v/>
      </c>
      <c r="O57" s="128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RESUMO'!BE42</f>
        <v/>
      </c>
      <c r="N58" s="129">
        <f>MAX(0,M58-M57)</f>
        <v/>
      </c>
      <c r="O58" s="128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>
        <v>170890.19</v>
      </c>
      <c r="M59" s="128">
        <f>'CP RESUMO'!BF42</f>
        <v/>
      </c>
      <c r="N59" s="129">
        <f>MAX(0,M59-M58)</f>
        <v/>
      </c>
      <c r="O59" s="128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RESUMO'!BG42</f>
        <v/>
      </c>
      <c r="N60" s="129">
        <f>MAX(0,M60-M59)</f>
        <v/>
      </c>
      <c r="O60" s="128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>
        <v>92495.53</v>
      </c>
      <c r="M61" s="128">
        <f>'CP RESUMO'!BH42</f>
        <v/>
      </c>
      <c r="N61" s="129">
        <f>MAX(0,M61-M60)</f>
        <v/>
      </c>
      <c r="O61" s="128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>
        <v>68195.87</v>
      </c>
      <c r="M62" s="128">
        <f>'CP RESUMO'!BI42</f>
        <v/>
      </c>
      <c r="N62" s="129">
        <f>MAX(0,M62-M61)</f>
        <v/>
      </c>
      <c r="O62" s="128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>
        <v>520897.63</v>
      </c>
      <c r="M63" s="128">
        <f>'CP RESUMO'!BJ42</f>
        <v/>
      </c>
      <c r="N63" s="129">
        <f>MAX(0,M63-M62)</f>
        <v/>
      </c>
      <c r="O63" s="128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RESUMO'!BK42</f>
        <v/>
      </c>
      <c r="N64" s="129">
        <f>MAX(0,M64-M63)</f>
        <v/>
      </c>
      <c r="O64" s="128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RESUMO'!BL42</f>
        <v/>
      </c>
      <c r="N65" s="129">
        <f>MAX(0,M65-M64)</f>
        <v/>
      </c>
      <c r="O65" s="128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RESUMO'!BM42</f>
        <v/>
      </c>
      <c r="N66" s="129">
        <f>MAX(0,M66-M65)</f>
        <v/>
      </c>
      <c r="O66" s="128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RESUMO'!BN42</f>
        <v/>
      </c>
      <c r="N67" s="129">
        <f>MAX(0,M67-M66)</f>
        <v/>
      </c>
      <c r="O67" s="128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RESUMO'!BO42</f>
        <v/>
      </c>
      <c r="N68" s="129">
        <f>MAX(0,M68-M67)</f>
        <v/>
      </c>
      <c r="O68" s="128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RESUMO'!BP42</f>
        <v/>
      </c>
      <c r="N69" s="129">
        <f>MAX(0,M69-M68)</f>
        <v/>
      </c>
      <c r="O69" s="128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RESUMO'!BQ42</f>
        <v/>
      </c>
      <c r="N70" s="129">
        <f>MAX(0,M70-M69)</f>
        <v/>
      </c>
      <c r="O70" s="128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RESUMO'!BR42</f>
        <v/>
      </c>
      <c r="N71" s="129">
        <f>MAX(0,M71-M70)</f>
        <v/>
      </c>
      <c r="O71" s="128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RESUMO'!BS42</f>
        <v/>
      </c>
      <c r="N72" s="129">
        <f>MAX(0,M72-M71)</f>
        <v/>
      </c>
      <c r="O72" s="128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RESUMO'!BT42</f>
        <v/>
      </c>
      <c r="N73" s="129">
        <f>MAX(0,M73-M72)</f>
        <v/>
      </c>
      <c r="O73" s="128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RESUMO'!BU42</f>
        <v/>
      </c>
      <c r="N74" s="129">
        <f>MAX(0,M74-M73)</f>
        <v/>
      </c>
      <c r="O74" s="128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RESUMO'!BV42</f>
        <v/>
      </c>
      <c r="N75" s="129">
        <f>MAX(0,M75-M74)</f>
        <v/>
      </c>
      <c r="O75" s="128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RESUMO'!BW42</f>
        <v/>
      </c>
      <c r="N76" s="129">
        <f>MAX(0,M76-M75)</f>
        <v/>
      </c>
      <c r="O76" s="128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28">
        <f>'CP RESUMO'!D6</f>
        <v/>
      </c>
      <c r="N5" s="129" t="n">
        <v>0</v>
      </c>
      <c r="O5" s="128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RESUMO'!E6</f>
        <v/>
      </c>
      <c r="N6" s="129">
        <f>MAX(0,M6-M5)</f>
        <v/>
      </c>
      <c r="O6" s="128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PL'!L12</f>
        <v/>
      </c>
      <c r="M7" s="128">
        <f>'CP RESUMO'!F6</f>
        <v/>
      </c>
      <c r="N7" s="129">
        <f>MAX(0,M7-M6)</f>
        <v/>
      </c>
      <c r="O7" s="128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RESUMO'!G6</f>
        <v/>
      </c>
      <c r="N8" s="129">
        <f>MAX(0,M8-M7)</f>
        <v/>
      </c>
      <c r="O8" s="128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RESUMO'!H6</f>
        <v/>
      </c>
      <c r="N9" s="129">
        <f>MAX(0,M9-M8)</f>
        <v/>
      </c>
      <c r="O9" s="128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RESUMO'!I6</f>
        <v/>
      </c>
      <c r="N10" s="129">
        <f>MAX(0,M10-M9)</f>
        <v/>
      </c>
      <c r="O10" s="128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RESUMO'!J6</f>
        <v/>
      </c>
      <c r="N11" s="129">
        <f>MAX(0,M11-M10)</f>
        <v/>
      </c>
      <c r="O11" s="128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RESUMO'!K6</f>
        <v/>
      </c>
      <c r="N12" s="129">
        <f>MAX(0,M12-M11)</f>
        <v/>
      </c>
      <c r="O12" s="128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PL'!I12</f>
        <v/>
      </c>
      <c r="M13" s="128">
        <f>'CP RESUMO'!L6</f>
        <v/>
      </c>
      <c r="N13" s="129">
        <f>MAX(0,M13-M12)</f>
        <v/>
      </c>
      <c r="O13" s="128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8">
        <f>'CP RESUMO'!M6</f>
        <v/>
      </c>
      <c r="N14" s="129">
        <f>MAX(0,M14-M13)</f>
        <v/>
      </c>
      <c r="O14" s="128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RESUMO'!N6</f>
        <v/>
      </c>
      <c r="N15" s="129">
        <f>MAX(0,M15-M14)</f>
        <v/>
      </c>
      <c r="O15" s="128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RESUMO'!O6</f>
        <v/>
      </c>
      <c r="N16" s="129">
        <f>MAX(0,M16-M15)</f>
        <v/>
      </c>
      <c r="O16" s="128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RESUMO'!P6</f>
        <v/>
      </c>
      <c r="N17" s="129">
        <f>MAX(0,M17-M16)</f>
        <v/>
      </c>
      <c r="O17" s="128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RESUMO'!Q6</f>
        <v/>
      </c>
      <c r="N18" s="129">
        <f>MAX(0,M18-M17)</f>
        <v/>
      </c>
      <c r="O18" s="128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RESUMO'!R6</f>
        <v/>
      </c>
      <c r="N19" s="129">
        <f>MAX(0,M19-M18)</f>
        <v/>
      </c>
      <c r="O19" s="128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RESUMO'!S6</f>
        <v/>
      </c>
      <c r="N20" s="129">
        <f>MAX(0,M20-M19)</f>
        <v/>
      </c>
      <c r="O20" s="128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RESUMO'!T6</f>
        <v/>
      </c>
      <c r="N21" s="129">
        <f>MAX(0,M21-M20)</f>
        <v/>
      </c>
      <c r="O21" s="128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RESUMO'!U6</f>
        <v/>
      </c>
      <c r="N22" s="129">
        <f>MAX(0,M22-M21)</f>
        <v/>
      </c>
      <c r="O22" s="128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RESUMO'!V6</f>
        <v/>
      </c>
      <c r="N23" s="129">
        <f>MAX(0,M23-M22)</f>
        <v/>
      </c>
      <c r="O23" s="128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Sem aba no arquivo original: projeção = VALOR POR PL!I (IEC); saldo em curva linear até dez/2028 (premissa dos indiretos).</t>
        </is>
      </c>
      <c r="M24" s="128">
        <f>'CP RESUMO'!W6</f>
        <v/>
      </c>
      <c r="N24" s="129">
        <f>MAX(0,M24-M23)</f>
        <v/>
      </c>
      <c r="O24" s="128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RESUMO'!X6</f>
        <v/>
      </c>
      <c r="N25" s="129">
        <f>MAX(0,M25-M24)</f>
        <v/>
      </c>
      <c r="O25" s="128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</v>
      </c>
      <c r="M26" s="128">
        <f>'CP RESUMO'!Y6</f>
        <v/>
      </c>
      <c r="N26" s="129">
        <f>MAX(0,M26-M25)</f>
        <v/>
      </c>
      <c r="O26" s="128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</v>
      </c>
      <c r="M27" s="128">
        <f>'CP RESUMO'!Z6</f>
        <v/>
      </c>
      <c r="N27" s="129">
        <f>MAX(0,M27-M26)</f>
        <v/>
      </c>
      <c r="O27" s="128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</v>
      </c>
      <c r="M28" s="128">
        <f>'CP RESUMO'!AA6</f>
        <v/>
      </c>
      <c r="N28" s="129">
        <f>MAX(0,M28-M27)</f>
        <v/>
      </c>
      <c r="O28" s="128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</v>
      </c>
      <c r="M29" s="128">
        <f>'CP RESUMO'!AB6</f>
        <v/>
      </c>
      <c r="N29" s="129">
        <f>MAX(0,M29-M28)</f>
        <v/>
      </c>
      <c r="O29" s="128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</v>
      </c>
      <c r="M30" s="128">
        <f>'CP RESUMO'!AC6</f>
        <v/>
      </c>
      <c r="N30" s="129">
        <f>MAX(0,M30-M29)</f>
        <v/>
      </c>
      <c r="O30" s="128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</v>
      </c>
      <c r="M31" s="128">
        <f>'CP RESUMO'!AD6</f>
        <v/>
      </c>
      <c r="N31" s="129">
        <f>MAX(0,M31-M30)</f>
        <v/>
      </c>
      <c r="O31" s="128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</v>
      </c>
      <c r="M32" s="128">
        <f>'CP RESUMO'!AE6</f>
        <v/>
      </c>
      <c r="N32" s="129">
        <f>MAX(0,M32-M31)</f>
        <v/>
      </c>
      <c r="O32" s="128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</v>
      </c>
      <c r="M33" s="128">
        <f>'CP RESUMO'!AF6</f>
        <v/>
      </c>
      <c r="N33" s="129">
        <f>MAX(0,M33-M32)</f>
        <v/>
      </c>
      <c r="O33" s="128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</v>
      </c>
      <c r="M34" s="128">
        <f>'CP RESUMO'!AG6</f>
        <v/>
      </c>
      <c r="N34" s="129">
        <f>MAX(0,M34-M33)</f>
        <v/>
      </c>
      <c r="O34" s="128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</v>
      </c>
      <c r="M35" s="128">
        <f>'CP RESUMO'!AH6</f>
        <v/>
      </c>
      <c r="N35" s="129">
        <f>MAX(0,M35-M34)</f>
        <v/>
      </c>
      <c r="O35" s="128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</v>
      </c>
      <c r="M36" s="128">
        <f>'CP RESUMO'!AI6</f>
        <v/>
      </c>
      <c r="N36" s="129">
        <f>MAX(0,M36-M35)</f>
        <v/>
      </c>
      <c r="O36" s="128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</v>
      </c>
      <c r="M37" s="128">
        <f>'CP RESUMO'!AJ6</f>
        <v/>
      </c>
      <c r="N37" s="129">
        <f>MAX(0,M37-M36)</f>
        <v/>
      </c>
      <c r="O37" s="128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</v>
      </c>
      <c r="M38" s="128">
        <f>'CP RESUMO'!AK6</f>
        <v/>
      </c>
      <c r="N38" s="129">
        <f>MAX(0,M38-M37)</f>
        <v/>
      </c>
      <c r="O38" s="128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</v>
      </c>
      <c r="M39" s="128">
        <f>'CP RESUMO'!AL6</f>
        <v/>
      </c>
      <c r="N39" s="129">
        <f>MAX(0,M39-M38)</f>
        <v/>
      </c>
      <c r="O39" s="128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</v>
      </c>
      <c r="M40" s="128">
        <f>'CP RESUMO'!AM6</f>
        <v/>
      </c>
      <c r="N40" s="129">
        <f>MAX(0,M40-M39)</f>
        <v/>
      </c>
      <c r="O40" s="128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</v>
      </c>
      <c r="M41" s="128">
        <f>'CP RESUMO'!AN6</f>
        <v/>
      </c>
      <c r="N41" s="129">
        <f>MAX(0,M41-M40)</f>
        <v/>
      </c>
      <c r="O41" s="128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</v>
      </c>
      <c r="M42" s="128">
        <f>'CP RESUMO'!AO6</f>
        <v/>
      </c>
      <c r="N42" s="129">
        <f>MAX(0,M42-M41)</f>
        <v/>
      </c>
      <c r="O42" s="128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</v>
      </c>
      <c r="M43" s="128">
        <f>'CP RESUMO'!AP6</f>
        <v/>
      </c>
      <c r="N43" s="129">
        <f>MAX(0,M43-M42)</f>
        <v/>
      </c>
      <c r="O43" s="128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</v>
      </c>
      <c r="M44" s="128">
        <f>'CP RESUMO'!AQ6</f>
        <v/>
      </c>
      <c r="N44" s="129">
        <f>MAX(0,M44-M43)</f>
        <v/>
      </c>
      <c r="O44" s="128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</v>
      </c>
      <c r="M45" s="128">
        <f>'CP RESUMO'!AR6</f>
        <v/>
      </c>
      <c r="N45" s="129">
        <f>MAX(0,M45-M44)</f>
        <v/>
      </c>
      <c r="O45" s="128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</v>
      </c>
      <c r="M46" s="128">
        <f>'CP RESUMO'!AS6</f>
        <v/>
      </c>
      <c r="N46" s="129">
        <f>MAX(0,M46-M45)</f>
        <v/>
      </c>
      <c r="O46" s="128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</v>
      </c>
      <c r="M47" s="128">
        <f>'CP RESUMO'!AT6</f>
        <v/>
      </c>
      <c r="N47" s="129">
        <f>MAX(0,M47-M46)</f>
        <v/>
      </c>
      <c r="O47" s="128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</v>
      </c>
      <c r="M48" s="128">
        <f>'CP RESUMO'!AU6</f>
        <v/>
      </c>
      <c r="N48" s="129">
        <f>MAX(0,M48-M47)</f>
        <v/>
      </c>
      <c r="O48" s="128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</v>
      </c>
      <c r="M49" s="128">
        <f>'CP RESUMO'!AV6</f>
        <v/>
      </c>
      <c r="N49" s="129">
        <f>MAX(0,M49-M48)</f>
        <v/>
      </c>
      <c r="O49" s="128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</v>
      </c>
      <c r="M50" s="128">
        <f>'CP RESUMO'!AW6</f>
        <v/>
      </c>
      <c r="N50" s="129">
        <f>MAX(0,M50-M49)</f>
        <v/>
      </c>
      <c r="O50" s="128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</v>
      </c>
      <c r="M51" s="128">
        <f>'CP RESUMO'!AX6</f>
        <v/>
      </c>
      <c r="N51" s="129">
        <f>MAX(0,M51-M50)</f>
        <v/>
      </c>
      <c r="O51" s="128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</v>
      </c>
      <c r="M52" s="128">
        <f>'CP RESUMO'!AY6</f>
        <v/>
      </c>
      <c r="N52" s="129">
        <f>MAX(0,M52-M51)</f>
        <v/>
      </c>
      <c r="O52" s="128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</v>
      </c>
      <c r="M53" s="128">
        <f>'CP RESUMO'!AZ6</f>
        <v/>
      </c>
      <c r="N53" s="129">
        <f>MAX(0,M53-M52)</f>
        <v/>
      </c>
      <c r="O53" s="128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RESUMO'!BA6</f>
        <v/>
      </c>
      <c r="N54" s="129">
        <f>MAX(0,M54-M53)</f>
        <v/>
      </c>
      <c r="O54" s="128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RESUMO'!BB6</f>
        <v/>
      </c>
      <c r="N55" s="129">
        <f>MAX(0,M55-M54)</f>
        <v/>
      </c>
      <c r="O55" s="128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RESUMO'!BC6</f>
        <v/>
      </c>
      <c r="N56" s="129">
        <f>MAX(0,M56-M55)</f>
        <v/>
      </c>
      <c r="O56" s="128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RESUMO'!BD6</f>
        <v/>
      </c>
      <c r="N57" s="129">
        <f>MAX(0,M57-M56)</f>
        <v/>
      </c>
      <c r="O57" s="128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RESUMO'!BE6</f>
        <v/>
      </c>
      <c r="N58" s="129">
        <f>MAX(0,M58-M57)</f>
        <v/>
      </c>
      <c r="O58" s="128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RESUMO'!BF6</f>
        <v/>
      </c>
      <c r="N59" s="129">
        <f>MAX(0,M59-M58)</f>
        <v/>
      </c>
      <c r="O59" s="128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RESUMO'!BG6</f>
        <v/>
      </c>
      <c r="N60" s="129">
        <f>MAX(0,M60-M59)</f>
        <v/>
      </c>
      <c r="O60" s="128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RESUMO'!BH6</f>
        <v/>
      </c>
      <c r="N61" s="129">
        <f>MAX(0,M61-M60)</f>
        <v/>
      </c>
      <c r="O61" s="128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RESUMO'!BI6</f>
        <v/>
      </c>
      <c r="N62" s="129">
        <f>MAX(0,M62-M61)</f>
        <v/>
      </c>
      <c r="O62" s="128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RESUMO'!BJ6</f>
        <v/>
      </c>
      <c r="N63" s="129">
        <f>MAX(0,M63-M62)</f>
        <v/>
      </c>
      <c r="O63" s="128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RESUMO'!BK6</f>
        <v/>
      </c>
      <c r="N64" s="129">
        <f>MAX(0,M64-M63)</f>
        <v/>
      </c>
      <c r="O64" s="128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RESUMO'!BL6</f>
        <v/>
      </c>
      <c r="N65" s="129">
        <f>MAX(0,M65-M64)</f>
        <v/>
      </c>
      <c r="O65" s="128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RESUMO'!BM6</f>
        <v/>
      </c>
      <c r="N66" s="129">
        <f>MAX(0,M66-M65)</f>
        <v/>
      </c>
      <c r="O66" s="128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RESUMO'!BN6</f>
        <v/>
      </c>
      <c r="N67" s="129">
        <f>MAX(0,M67-M66)</f>
        <v/>
      </c>
      <c r="O67" s="128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RESUMO'!BO6</f>
        <v/>
      </c>
      <c r="N68" s="129">
        <f>MAX(0,M68-M67)</f>
        <v/>
      </c>
      <c r="O68" s="128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RESUMO'!BP6</f>
        <v/>
      </c>
      <c r="N69" s="129">
        <f>MAX(0,M69-M68)</f>
        <v/>
      </c>
      <c r="O69" s="128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RESUMO'!BQ6</f>
        <v/>
      </c>
      <c r="N70" s="129">
        <f>MAX(0,M70-M69)</f>
        <v/>
      </c>
      <c r="O70" s="128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RESUMO'!BR6</f>
        <v/>
      </c>
      <c r="N71" s="129">
        <f>MAX(0,M71-M70)</f>
        <v/>
      </c>
      <c r="O71" s="128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RESUMO'!BS6</f>
        <v/>
      </c>
      <c r="N72" s="129">
        <f>MAX(0,M72-M71)</f>
        <v/>
      </c>
      <c r="O72" s="128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RESUMO'!BT6</f>
        <v/>
      </c>
      <c r="N73" s="129">
        <f>MAX(0,M73-M72)</f>
        <v/>
      </c>
      <c r="O73" s="128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RESUMO'!BU6</f>
        <v/>
      </c>
      <c r="N74" s="129">
        <f>MAX(0,M74-M73)</f>
        <v/>
      </c>
      <c r="O74" s="128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RESUMO'!BV6</f>
        <v/>
      </c>
      <c r="N75" s="129">
        <f>MAX(0,M75-M74)</f>
        <v/>
      </c>
      <c r="O75" s="128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RESUMO'!BW6</f>
        <v/>
      </c>
      <c r="N76" s="129">
        <f>MAX(0,M76-M75)</f>
        <v/>
      </c>
      <c r="O76" s="128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28">
        <f>'CP RESUMO'!D7</f>
        <v/>
      </c>
      <c r="N5" s="129" t="n">
        <v>0</v>
      </c>
      <c r="O5" s="128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RESUMO'!E7</f>
        <v/>
      </c>
      <c r="N6" s="129">
        <f>MAX(0,M6-M5)</f>
        <v/>
      </c>
      <c r="O6" s="128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PL'!L13</f>
        <v/>
      </c>
      <c r="M7" s="128">
        <f>'CP RESUMO'!F7</f>
        <v/>
      </c>
      <c r="N7" s="129">
        <f>MAX(0,M7-M6)</f>
        <v/>
      </c>
      <c r="O7" s="128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RESUMO'!G7</f>
        <v/>
      </c>
      <c r="N8" s="129">
        <f>MAX(0,M8-M7)</f>
        <v/>
      </c>
      <c r="O8" s="128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RESUMO'!H7</f>
        <v/>
      </c>
      <c r="N9" s="129">
        <f>MAX(0,M9-M8)</f>
        <v/>
      </c>
      <c r="O9" s="128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RESUMO'!I7</f>
        <v/>
      </c>
      <c r="N10" s="129">
        <f>MAX(0,M10-M9)</f>
        <v/>
      </c>
      <c r="O10" s="128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RESUMO'!J7</f>
        <v/>
      </c>
      <c r="N11" s="129">
        <f>MAX(0,M11-M10)</f>
        <v/>
      </c>
      <c r="O11" s="128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RESUMO'!K7</f>
        <v/>
      </c>
      <c r="N12" s="129">
        <f>MAX(0,M12-M11)</f>
        <v/>
      </c>
      <c r="O12" s="128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PL'!I13</f>
        <v/>
      </c>
      <c r="M13" s="128">
        <f>'CP RESUMO'!L7</f>
        <v/>
      </c>
      <c r="N13" s="129">
        <f>MAX(0,M13-M12)</f>
        <v/>
      </c>
      <c r="O13" s="128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8">
        <f>'CP RESUMO'!M7</f>
        <v/>
      </c>
      <c r="N14" s="129">
        <f>MAX(0,M14-M13)</f>
        <v/>
      </c>
      <c r="O14" s="128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RESUMO'!N7</f>
        <v/>
      </c>
      <c r="N15" s="129">
        <f>MAX(0,M15-M14)</f>
        <v/>
      </c>
      <c r="O15" s="128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RESUMO'!O7</f>
        <v/>
      </c>
      <c r="N16" s="129">
        <f>MAX(0,M16-M15)</f>
        <v/>
      </c>
      <c r="O16" s="128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RESUMO'!P7</f>
        <v/>
      </c>
      <c r="N17" s="129">
        <f>MAX(0,M17-M16)</f>
        <v/>
      </c>
      <c r="O17" s="128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RESUMO'!Q7</f>
        <v/>
      </c>
      <c r="N18" s="129">
        <f>MAX(0,M18-M17)</f>
        <v/>
      </c>
      <c r="O18" s="128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RESUMO'!R7</f>
        <v/>
      </c>
      <c r="N19" s="129">
        <f>MAX(0,M19-M18)</f>
        <v/>
      </c>
      <c r="O19" s="128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RESUMO'!S7</f>
        <v/>
      </c>
      <c r="N20" s="129">
        <f>MAX(0,M20-M19)</f>
        <v/>
      </c>
      <c r="O20" s="128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RESUMO'!T7</f>
        <v/>
      </c>
      <c r="N21" s="129">
        <f>MAX(0,M21-M20)</f>
        <v/>
      </c>
      <c r="O21" s="128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RESUMO'!U7</f>
        <v/>
      </c>
      <c r="N22" s="129">
        <f>MAX(0,M22-M21)</f>
        <v/>
      </c>
      <c r="O22" s="128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RESUMO'!V7</f>
        <v/>
      </c>
      <c r="N23" s="129">
        <f>MAX(0,M23-M22)</f>
        <v/>
      </c>
      <c r="O23" s="128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RESUMO'!W7</f>
        <v/>
      </c>
      <c r="N24" s="129">
        <f>MAX(0,M24-M23)</f>
        <v/>
      </c>
      <c r="O24" s="128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RESUMO'!X7</f>
        <v/>
      </c>
      <c r="N25" s="129">
        <f>MAX(0,M25-M24)</f>
        <v/>
      </c>
      <c r="O25" s="128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927</v>
      </c>
      <c r="M26" s="128">
        <f>'CP RESUMO'!Y7</f>
        <v/>
      </c>
      <c r="N26" s="129">
        <f>MAX(0,M26-M25)</f>
        <v/>
      </c>
      <c r="O26" s="128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RESUMO'!Z7</f>
        <v/>
      </c>
      <c r="N27" s="129">
        <f>MAX(0,M27-M26)</f>
        <v/>
      </c>
      <c r="O27" s="128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RESUMO'!AA7</f>
        <v/>
      </c>
      <c r="N28" s="129">
        <f>MAX(0,M28-M27)</f>
        <v/>
      </c>
      <c r="O28" s="128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927</v>
      </c>
      <c r="M29" s="128">
        <f>'CP RESUMO'!AB7</f>
        <v/>
      </c>
      <c r="N29" s="129">
        <f>MAX(0,M29-M28)</f>
        <v/>
      </c>
      <c r="O29" s="128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RESUMO'!AC7</f>
        <v/>
      </c>
      <c r="N30" s="129">
        <f>MAX(0,M30-M29)</f>
        <v/>
      </c>
      <c r="O30" s="128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RESUMO'!AD7</f>
        <v/>
      </c>
      <c r="N31" s="129">
        <f>MAX(0,M31-M30)</f>
        <v/>
      </c>
      <c r="O31" s="128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927</v>
      </c>
      <c r="M32" s="128">
        <f>'CP RESUMO'!AE7</f>
        <v/>
      </c>
      <c r="N32" s="129">
        <f>MAX(0,M32-M31)</f>
        <v/>
      </c>
      <c r="O32" s="128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RESUMO'!AF7</f>
        <v/>
      </c>
      <c r="N33" s="129">
        <f>MAX(0,M33-M32)</f>
        <v/>
      </c>
      <c r="O33" s="128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RESUMO'!AG7</f>
        <v/>
      </c>
      <c r="N34" s="129">
        <f>MAX(0,M34-M33)</f>
        <v/>
      </c>
      <c r="O34" s="128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927</v>
      </c>
      <c r="M35" s="128">
        <f>'CP RESUMO'!AH7</f>
        <v/>
      </c>
      <c r="N35" s="129">
        <f>MAX(0,M35-M34)</f>
        <v/>
      </c>
      <c r="O35" s="128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RESUMO'!AI7</f>
        <v/>
      </c>
      <c r="N36" s="129">
        <f>MAX(0,M36-M35)</f>
        <v/>
      </c>
      <c r="O36" s="128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RESUMO'!AJ7</f>
        <v/>
      </c>
      <c r="N37" s="129">
        <f>MAX(0,M37-M36)</f>
        <v/>
      </c>
      <c r="O37" s="128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927</v>
      </c>
      <c r="M38" s="128">
        <f>'CP RESUMO'!AK7</f>
        <v/>
      </c>
      <c r="N38" s="129">
        <f>MAX(0,M38-M37)</f>
        <v/>
      </c>
      <c r="O38" s="128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RESUMO'!AL7</f>
        <v/>
      </c>
      <c r="N39" s="129">
        <f>MAX(0,M39-M38)</f>
        <v/>
      </c>
      <c r="O39" s="128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RESUMO'!AM7</f>
        <v/>
      </c>
      <c r="N40" s="129">
        <f>MAX(0,M40-M39)</f>
        <v/>
      </c>
      <c r="O40" s="128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RESUMO'!AN7</f>
        <v/>
      </c>
      <c r="N41" s="129">
        <f>MAX(0,M41-M40)</f>
        <v/>
      </c>
      <c r="O41" s="128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RESUMO'!AO7</f>
        <v/>
      </c>
      <c r="N42" s="129">
        <f>MAX(0,M42-M41)</f>
        <v/>
      </c>
      <c r="O42" s="128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RESUMO'!AP7</f>
        <v/>
      </c>
      <c r="N43" s="129">
        <f>MAX(0,M43-M42)</f>
        <v/>
      </c>
      <c r="O43" s="128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RESUMO'!AQ7</f>
        <v/>
      </c>
      <c r="N44" s="129">
        <f>MAX(0,M44-M43)</f>
        <v/>
      </c>
      <c r="O44" s="128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RESUMO'!AR7</f>
        <v/>
      </c>
      <c r="N45" s="129">
        <f>MAX(0,M45-M44)</f>
        <v/>
      </c>
      <c r="O45" s="128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RESUMO'!AS7</f>
        <v/>
      </c>
      <c r="N46" s="129">
        <f>MAX(0,M46-M45)</f>
        <v/>
      </c>
      <c r="O46" s="128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RESUMO'!AT7</f>
        <v/>
      </c>
      <c r="N47" s="129">
        <f>MAX(0,M47-M46)</f>
        <v/>
      </c>
      <c r="O47" s="128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RESUMO'!AU7</f>
        <v/>
      </c>
      <c r="N48" s="129">
        <f>MAX(0,M48-M47)</f>
        <v/>
      </c>
      <c r="O48" s="128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RESUMO'!AV7</f>
        <v/>
      </c>
      <c r="N49" s="129">
        <f>MAX(0,M49-M48)</f>
        <v/>
      </c>
      <c r="O49" s="128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RESUMO'!AW7</f>
        <v/>
      </c>
      <c r="N50" s="129">
        <f>MAX(0,M50-M49)</f>
        <v/>
      </c>
      <c r="O50" s="128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16000</v>
      </c>
      <c r="M51" s="128">
        <f>'CP RESUMO'!AX7</f>
        <v/>
      </c>
      <c r="N51" s="129">
        <f>MAX(0,M51-M50)</f>
        <v/>
      </c>
      <c r="O51" s="128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25000</v>
      </c>
      <c r="M52" s="128">
        <f>'CP RESUMO'!AY7</f>
        <v/>
      </c>
      <c r="N52" s="129">
        <f>MAX(0,M52-M51)</f>
        <v/>
      </c>
      <c r="O52" s="128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300</v>
      </c>
      <c r="M53" s="128">
        <f>'CP RESUMO'!AZ7</f>
        <v/>
      </c>
      <c r="N53" s="129">
        <f>MAX(0,M53-M52)</f>
        <v/>
      </c>
      <c r="O53" s="128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45000</v>
      </c>
      <c r="M54" s="128">
        <f>'CP RESUMO'!BA7</f>
        <v/>
      </c>
      <c r="N54" s="129">
        <f>MAX(0,M54-M53)</f>
        <v/>
      </c>
      <c r="O54" s="128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85000</v>
      </c>
      <c r="M55" s="128">
        <f>'CP RESUMO'!BB7</f>
        <v/>
      </c>
      <c r="N55" s="129">
        <f>MAX(0,M55-M54)</f>
        <v/>
      </c>
      <c r="O55" s="128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12963.94</v>
      </c>
      <c r="M56" s="128">
        <f>'CP RESUMO'!BC7</f>
        <v/>
      </c>
      <c r="N56" s="129">
        <f>MAX(0,M56-M55)</f>
        <v/>
      </c>
      <c r="O56" s="128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RESUMO'!BD7</f>
        <v/>
      </c>
      <c r="N57" s="129">
        <f>MAX(0,M57-M56)</f>
        <v/>
      </c>
      <c r="O57" s="128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RESUMO'!BE7</f>
        <v/>
      </c>
      <c r="N58" s="129">
        <f>MAX(0,M58-M57)</f>
        <v/>
      </c>
      <c r="O58" s="128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RESUMO'!BF7</f>
        <v/>
      </c>
      <c r="N59" s="129">
        <f>MAX(0,M59-M58)</f>
        <v/>
      </c>
      <c r="O59" s="128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RESUMO'!BG7</f>
        <v/>
      </c>
      <c r="N60" s="129">
        <f>MAX(0,M60-M59)</f>
        <v/>
      </c>
      <c r="O60" s="128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RESUMO'!BH7</f>
        <v/>
      </c>
      <c r="N61" s="129">
        <f>MAX(0,M61-M60)</f>
        <v/>
      </c>
      <c r="O61" s="128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RESUMO'!BI7</f>
        <v/>
      </c>
      <c r="N62" s="129">
        <f>MAX(0,M62-M61)</f>
        <v/>
      </c>
      <c r="O62" s="128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RESUMO'!BJ7</f>
        <v/>
      </c>
      <c r="N63" s="129">
        <f>MAX(0,M63-M62)</f>
        <v/>
      </c>
      <c r="O63" s="128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RESUMO'!BK7</f>
        <v/>
      </c>
      <c r="N64" s="129">
        <f>MAX(0,M64-M63)</f>
        <v/>
      </c>
      <c r="O64" s="128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RESUMO'!BL7</f>
        <v/>
      </c>
      <c r="N65" s="129">
        <f>MAX(0,M65-M64)</f>
        <v/>
      </c>
      <c r="O65" s="128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RESUMO'!BM7</f>
        <v/>
      </c>
      <c r="N66" s="129">
        <f>MAX(0,M66-M65)</f>
        <v/>
      </c>
      <c r="O66" s="128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RESUMO'!BN7</f>
        <v/>
      </c>
      <c r="N67" s="129">
        <f>MAX(0,M67-M66)</f>
        <v/>
      </c>
      <c r="O67" s="128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RESUMO'!BO7</f>
        <v/>
      </c>
      <c r="N68" s="129">
        <f>MAX(0,M68-M67)</f>
        <v/>
      </c>
      <c r="O68" s="128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RESUMO'!BP7</f>
        <v/>
      </c>
      <c r="N69" s="129">
        <f>MAX(0,M69-M68)</f>
        <v/>
      </c>
      <c r="O69" s="128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RESUMO'!BQ7</f>
        <v/>
      </c>
      <c r="N70" s="129">
        <f>MAX(0,M70-M69)</f>
        <v/>
      </c>
      <c r="O70" s="128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RESUMO'!BR7</f>
        <v/>
      </c>
      <c r="N71" s="129">
        <f>MAX(0,M71-M70)</f>
        <v/>
      </c>
      <c r="O71" s="128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RESUMO'!BS7</f>
        <v/>
      </c>
      <c r="N72" s="129">
        <f>MAX(0,M72-M71)</f>
        <v/>
      </c>
      <c r="O72" s="128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RESUMO'!BT7</f>
        <v/>
      </c>
      <c r="N73" s="129">
        <f>MAX(0,M73-M72)</f>
        <v/>
      </c>
      <c r="O73" s="128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RESUMO'!BU7</f>
        <v/>
      </c>
      <c r="N74" s="129">
        <f>MAX(0,M74-M73)</f>
        <v/>
      </c>
      <c r="O74" s="128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RESUMO'!BV7</f>
        <v/>
      </c>
      <c r="N75" s="129">
        <f>MAX(0,M75-M74)</f>
        <v/>
      </c>
      <c r="O75" s="128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RESUMO'!BW7</f>
        <v/>
      </c>
      <c r="N76" s="129">
        <f>MAX(0,M76-M75)</f>
        <v/>
      </c>
      <c r="O76" s="128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28">
        <f>'CP RESUMO'!D8</f>
        <v/>
      </c>
      <c r="N5" s="129" t="n">
        <v>0</v>
      </c>
      <c r="O5" s="128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RESUMO'!E8</f>
        <v/>
      </c>
      <c r="N6" s="129">
        <f>MAX(0,M6-M5)</f>
        <v/>
      </c>
      <c r="O6" s="128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PL'!L14</f>
        <v/>
      </c>
      <c r="M7" s="128">
        <f>'CP RESUMO'!F8</f>
        <v/>
      </c>
      <c r="N7" s="129">
        <f>MAX(0,M7-M6)</f>
        <v/>
      </c>
      <c r="O7" s="128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RESUMO'!G8</f>
        <v/>
      </c>
      <c r="N8" s="129">
        <f>MAX(0,M8-M7)</f>
        <v/>
      </c>
      <c r="O8" s="128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RESUMO'!H8</f>
        <v/>
      </c>
      <c r="N9" s="129">
        <f>MAX(0,M9-M8)</f>
        <v/>
      </c>
      <c r="O9" s="128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RESUMO'!I8</f>
        <v/>
      </c>
      <c r="N10" s="129">
        <f>MAX(0,M10-M9)</f>
        <v/>
      </c>
      <c r="O10" s="128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RESUMO'!J8</f>
        <v/>
      </c>
      <c r="N11" s="129">
        <f>MAX(0,M11-M10)</f>
        <v/>
      </c>
      <c r="O11" s="128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RESUMO'!K8</f>
        <v/>
      </c>
      <c r="N12" s="129">
        <f>MAX(0,M12-M11)</f>
        <v/>
      </c>
      <c r="O12" s="128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PL'!I14</f>
        <v/>
      </c>
      <c r="M13" s="128">
        <f>'CP RESUMO'!L8</f>
        <v/>
      </c>
      <c r="N13" s="129">
        <f>MAX(0,M13-M12)</f>
        <v/>
      </c>
      <c r="O13" s="128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8">
        <f>'CP RESUMO'!M8</f>
        <v/>
      </c>
      <c r="N14" s="129">
        <f>MAX(0,M14-M13)</f>
        <v/>
      </c>
      <c r="O14" s="128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RESUMO'!N8</f>
        <v/>
      </c>
      <c r="N15" s="129">
        <f>MAX(0,M15-M14)</f>
        <v/>
      </c>
      <c r="O15" s="128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RESUMO'!O8</f>
        <v/>
      </c>
      <c r="N16" s="129">
        <f>MAX(0,M16-M15)</f>
        <v/>
      </c>
      <c r="O16" s="128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RESUMO'!P8</f>
        <v/>
      </c>
      <c r="N17" s="129">
        <f>MAX(0,M17-M16)</f>
        <v/>
      </c>
      <c r="O17" s="128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RESUMO'!Q8</f>
        <v/>
      </c>
      <c r="N18" s="129">
        <f>MAX(0,M18-M17)</f>
        <v/>
      </c>
      <c r="O18" s="128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RESUMO'!R8</f>
        <v/>
      </c>
      <c r="N19" s="129">
        <f>MAX(0,M19-M18)</f>
        <v/>
      </c>
      <c r="O19" s="128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RESUMO'!S8</f>
        <v/>
      </c>
      <c r="N20" s="129">
        <f>MAX(0,M20-M19)</f>
        <v/>
      </c>
      <c r="O20" s="128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RESUMO'!T8</f>
        <v/>
      </c>
      <c r="N21" s="129">
        <f>MAX(0,M21-M20)</f>
        <v/>
      </c>
      <c r="O21" s="128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RESUMO'!U8</f>
        <v/>
      </c>
      <c r="N22" s="129">
        <f>MAX(0,M22-M21)</f>
        <v/>
      </c>
      <c r="O22" s="128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RESUMO'!V8</f>
        <v/>
      </c>
      <c r="N23" s="129">
        <f>MAX(0,M23-M22)</f>
        <v/>
      </c>
      <c r="O23" s="128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RESUMO'!W8</f>
        <v/>
      </c>
      <c r="N24" s="129">
        <f>MAX(0,M24-M23)</f>
        <v/>
      </c>
      <c r="O24" s="128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RESUMO'!X8</f>
        <v/>
      </c>
      <c r="N25" s="129">
        <f>MAX(0,M25-M24)</f>
        <v/>
      </c>
      <c r="O25" s="128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12388.74</v>
      </c>
      <c r="M26" s="128">
        <f>'CP RESUMO'!Y8</f>
        <v/>
      </c>
      <c r="N26" s="129">
        <f>MAX(0,M26-M25)</f>
        <v/>
      </c>
      <c r="O26" s="128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200388.74</v>
      </c>
      <c r="M27" s="128">
        <f>'CP RESUMO'!Z8</f>
        <v/>
      </c>
      <c r="N27" s="129">
        <f>MAX(0,M27-M26)</f>
        <v/>
      </c>
      <c r="O27" s="128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12388.74</v>
      </c>
      <c r="M28" s="128">
        <f>'CP RESUMO'!AA8</f>
        <v/>
      </c>
      <c r="N28" s="129">
        <f>MAX(0,M28-M27)</f>
        <v/>
      </c>
      <c r="O28" s="128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12388.74</v>
      </c>
      <c r="M29" s="128">
        <f>'CP RESUMO'!AB8</f>
        <v/>
      </c>
      <c r="N29" s="129">
        <f>MAX(0,M29-M28)</f>
        <v/>
      </c>
      <c r="O29" s="128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12388.74</v>
      </c>
      <c r="M30" s="128">
        <f>'CP RESUMO'!AC8</f>
        <v/>
      </c>
      <c r="N30" s="129">
        <f>MAX(0,M30-M29)</f>
        <v/>
      </c>
      <c r="O30" s="128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12388.74</v>
      </c>
      <c r="M31" s="128">
        <f>'CP RESUMO'!AD8</f>
        <v/>
      </c>
      <c r="N31" s="129">
        <f>MAX(0,M31-M30)</f>
        <v/>
      </c>
      <c r="O31" s="128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12388.74</v>
      </c>
      <c r="M32" s="128">
        <f>'CP RESUMO'!AE8</f>
        <v/>
      </c>
      <c r="N32" s="129">
        <f>MAX(0,M32-M31)</f>
        <v/>
      </c>
      <c r="O32" s="128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12388.74</v>
      </c>
      <c r="M33" s="128">
        <f>'CP RESUMO'!AF8</f>
        <v/>
      </c>
      <c r="N33" s="129">
        <f>MAX(0,M33-M32)</f>
        <v/>
      </c>
      <c r="O33" s="128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12388.74</v>
      </c>
      <c r="M34" s="128">
        <f>'CP RESUMO'!AG8</f>
        <v/>
      </c>
      <c r="N34" s="129">
        <f>MAX(0,M34-M33)</f>
        <v/>
      </c>
      <c r="O34" s="128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12388.74</v>
      </c>
      <c r="M35" s="128">
        <f>'CP RESUMO'!AH8</f>
        <v/>
      </c>
      <c r="N35" s="129">
        <f>MAX(0,M35-M34)</f>
        <v/>
      </c>
      <c r="O35" s="128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12388.74</v>
      </c>
      <c r="M36" s="128">
        <f>'CP RESUMO'!AI8</f>
        <v/>
      </c>
      <c r="N36" s="129">
        <f>MAX(0,M36-M35)</f>
        <v/>
      </c>
      <c r="O36" s="128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12388.74</v>
      </c>
      <c r="M37" s="128">
        <f>'CP RESUMO'!AJ8</f>
        <v/>
      </c>
      <c r="N37" s="129">
        <f>MAX(0,M37-M36)</f>
        <v/>
      </c>
      <c r="O37" s="128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12388.74</v>
      </c>
      <c r="M38" s="128">
        <f>'CP RESUMO'!AK8</f>
        <v/>
      </c>
      <c r="N38" s="129">
        <f>MAX(0,M38-M37)</f>
        <v/>
      </c>
      <c r="O38" s="128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12388.74</v>
      </c>
      <c r="M39" s="128">
        <f>'CP RESUMO'!AL8</f>
        <v/>
      </c>
      <c r="N39" s="129">
        <f>MAX(0,M39-M38)</f>
        <v/>
      </c>
      <c r="O39" s="128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12388.74</v>
      </c>
      <c r="M40" s="128">
        <f>'CP RESUMO'!AM8</f>
        <v/>
      </c>
      <c r="N40" s="129">
        <f>MAX(0,M40-M39)</f>
        <v/>
      </c>
      <c r="O40" s="128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12388.74</v>
      </c>
      <c r="M41" s="128">
        <f>'CP RESUMO'!AN8</f>
        <v/>
      </c>
      <c r="N41" s="129">
        <f>MAX(0,M41-M40)</f>
        <v/>
      </c>
      <c r="O41" s="128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12388.74</v>
      </c>
      <c r="M42" s="128">
        <f>'CP RESUMO'!AO8</f>
        <v/>
      </c>
      <c r="N42" s="129">
        <f>MAX(0,M42-M41)</f>
        <v/>
      </c>
      <c r="O42" s="128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12388.74</v>
      </c>
      <c r="M43" s="128">
        <f>'CP RESUMO'!AP8</f>
        <v/>
      </c>
      <c r="N43" s="129">
        <f>MAX(0,M43-M42)</f>
        <v/>
      </c>
      <c r="O43" s="128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13834.55</v>
      </c>
      <c r="M44" s="128">
        <f>'CP RESUMO'!AQ8</f>
        <v/>
      </c>
      <c r="N44" s="129">
        <f>MAX(0,M44-M43)</f>
        <v/>
      </c>
      <c r="O44" s="128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RESUMO'!AR8</f>
        <v/>
      </c>
      <c r="N45" s="129">
        <f>MAX(0,M45-M44)</f>
        <v/>
      </c>
      <c r="O45" s="128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RESUMO'!AS8</f>
        <v/>
      </c>
      <c r="N46" s="129">
        <f>MAX(0,M46-M45)</f>
        <v/>
      </c>
      <c r="O46" s="128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RESUMO'!AT8</f>
        <v/>
      </c>
      <c r="N47" s="129">
        <f>MAX(0,M47-M46)</f>
        <v/>
      </c>
      <c r="O47" s="128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RESUMO'!AU8</f>
        <v/>
      </c>
      <c r="N48" s="129">
        <f>MAX(0,M48-M47)</f>
        <v/>
      </c>
      <c r="O48" s="128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RESUMO'!AV8</f>
        <v/>
      </c>
      <c r="N49" s="129">
        <f>MAX(0,M49-M48)</f>
        <v/>
      </c>
      <c r="O49" s="128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RESUMO'!AW8</f>
        <v/>
      </c>
      <c r="N50" s="129">
        <f>MAX(0,M50-M49)</f>
        <v/>
      </c>
      <c r="O50" s="128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RESUMO'!AX8</f>
        <v/>
      </c>
      <c r="N51" s="129">
        <f>MAX(0,M51-M50)</f>
        <v/>
      </c>
      <c r="O51" s="128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RESUMO'!AY8</f>
        <v/>
      </c>
      <c r="N52" s="129">
        <f>MAX(0,M52-M51)</f>
        <v/>
      </c>
      <c r="O52" s="128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RESUMO'!AZ8</f>
        <v/>
      </c>
      <c r="N53" s="129">
        <f>MAX(0,M53-M52)</f>
        <v/>
      </c>
      <c r="O53" s="128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RESUMO'!BA8</f>
        <v/>
      </c>
      <c r="N54" s="129">
        <f>MAX(0,M54-M53)</f>
        <v/>
      </c>
      <c r="O54" s="128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RESUMO'!BB8</f>
        <v/>
      </c>
      <c r="N55" s="129">
        <f>MAX(0,M55-M54)</f>
        <v/>
      </c>
      <c r="O55" s="128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RESUMO'!BC8</f>
        <v/>
      </c>
      <c r="N56" s="129">
        <f>MAX(0,M56-M55)</f>
        <v/>
      </c>
      <c r="O56" s="128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RESUMO'!BD8</f>
        <v/>
      </c>
      <c r="N57" s="129">
        <f>MAX(0,M57-M56)</f>
        <v/>
      </c>
      <c r="O57" s="128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RESUMO'!BE8</f>
        <v/>
      </c>
      <c r="N58" s="129">
        <f>MAX(0,M58-M57)</f>
        <v/>
      </c>
      <c r="O58" s="128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RESUMO'!BF8</f>
        <v/>
      </c>
      <c r="N59" s="129">
        <f>MAX(0,M59-M58)</f>
        <v/>
      </c>
      <c r="O59" s="128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RESUMO'!BG8</f>
        <v/>
      </c>
      <c r="N60" s="129">
        <f>MAX(0,M60-M59)</f>
        <v/>
      </c>
      <c r="O60" s="128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RESUMO'!BH8</f>
        <v/>
      </c>
      <c r="N61" s="129">
        <f>MAX(0,M61-M60)</f>
        <v/>
      </c>
      <c r="O61" s="128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RESUMO'!BI8</f>
        <v/>
      </c>
      <c r="N62" s="129">
        <f>MAX(0,M62-M61)</f>
        <v/>
      </c>
      <c r="O62" s="128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RESUMO'!BJ8</f>
        <v/>
      </c>
      <c r="N63" s="129">
        <f>MAX(0,M63-M62)</f>
        <v/>
      </c>
      <c r="O63" s="128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RESUMO'!BK8</f>
        <v/>
      </c>
      <c r="N64" s="129">
        <f>MAX(0,M64-M63)</f>
        <v/>
      </c>
      <c r="O64" s="128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RESUMO'!BL8</f>
        <v/>
      </c>
      <c r="N65" s="129">
        <f>MAX(0,M65-M64)</f>
        <v/>
      </c>
      <c r="O65" s="128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RESUMO'!BM8</f>
        <v/>
      </c>
      <c r="N66" s="129">
        <f>MAX(0,M66-M65)</f>
        <v/>
      </c>
      <c r="O66" s="128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RESUMO'!BN8</f>
        <v/>
      </c>
      <c r="N67" s="129">
        <f>MAX(0,M67-M66)</f>
        <v/>
      </c>
      <c r="O67" s="128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RESUMO'!BO8</f>
        <v/>
      </c>
      <c r="N68" s="129">
        <f>MAX(0,M68-M67)</f>
        <v/>
      </c>
      <c r="O68" s="128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RESUMO'!BP8</f>
        <v/>
      </c>
      <c r="N69" s="129">
        <f>MAX(0,M69-M68)</f>
        <v/>
      </c>
      <c r="O69" s="128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RESUMO'!BQ8</f>
        <v/>
      </c>
      <c r="N70" s="129">
        <f>MAX(0,M70-M69)</f>
        <v/>
      </c>
      <c r="O70" s="128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RESUMO'!BR8</f>
        <v/>
      </c>
      <c r="N71" s="129">
        <f>MAX(0,M71-M70)</f>
        <v/>
      </c>
      <c r="O71" s="128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RESUMO'!BS8</f>
        <v/>
      </c>
      <c r="N72" s="129">
        <f>MAX(0,M72-M71)</f>
        <v/>
      </c>
      <c r="O72" s="128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RESUMO'!BT8</f>
        <v/>
      </c>
      <c r="N73" s="129">
        <f>MAX(0,M73-M72)</f>
        <v/>
      </c>
      <c r="O73" s="128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RESUMO'!BU8</f>
        <v/>
      </c>
      <c r="N74" s="129">
        <f>MAX(0,M74-M73)</f>
        <v/>
      </c>
      <c r="O74" s="128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RESUMO'!BV8</f>
        <v/>
      </c>
      <c r="N75" s="129">
        <f>MAX(0,M75-M74)</f>
        <v/>
      </c>
      <c r="O75" s="128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RESUMO'!BW8</f>
        <v/>
      </c>
      <c r="N76" s="129">
        <f>MAX(0,M76-M75)</f>
        <v/>
      </c>
      <c r="O76" s="128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28">
        <f>'CP RESUMO'!D9</f>
        <v/>
      </c>
      <c r="N5" s="129" t="n">
        <v>0</v>
      </c>
      <c r="O5" s="128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RESUMO'!E9</f>
        <v/>
      </c>
      <c r="N6" s="129">
        <f>MAX(0,M6-M5)</f>
        <v/>
      </c>
      <c r="O6" s="128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PL'!L15</f>
        <v/>
      </c>
      <c r="M7" s="128">
        <f>'CP RESUMO'!F9</f>
        <v/>
      </c>
      <c r="N7" s="129">
        <f>MAX(0,M7-M6)</f>
        <v/>
      </c>
      <c r="O7" s="128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RESUMO'!G9</f>
        <v/>
      </c>
      <c r="N8" s="129">
        <f>MAX(0,M8-M7)</f>
        <v/>
      </c>
      <c r="O8" s="128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RESUMO'!H9</f>
        <v/>
      </c>
      <c r="N9" s="129">
        <f>MAX(0,M9-M8)</f>
        <v/>
      </c>
      <c r="O9" s="128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RESUMO'!I9</f>
        <v/>
      </c>
      <c r="N10" s="129">
        <f>MAX(0,M10-M9)</f>
        <v/>
      </c>
      <c r="O10" s="128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RESUMO'!J9</f>
        <v/>
      </c>
      <c r="N11" s="129">
        <f>MAX(0,M11-M10)</f>
        <v/>
      </c>
      <c r="O11" s="128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RESUMO'!K9</f>
        <v/>
      </c>
      <c r="N12" s="129">
        <f>MAX(0,M12-M11)</f>
        <v/>
      </c>
      <c r="O12" s="128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PL'!I15</f>
        <v/>
      </c>
      <c r="M13" s="128">
        <f>'CP RESUMO'!L9</f>
        <v/>
      </c>
      <c r="N13" s="129">
        <f>MAX(0,M13-M12)</f>
        <v/>
      </c>
      <c r="O13" s="128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8">
        <f>'CP RESUMO'!M9</f>
        <v/>
      </c>
      <c r="N14" s="129">
        <f>MAX(0,M14-M13)</f>
        <v/>
      </c>
      <c r="O14" s="128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RESUMO'!N9</f>
        <v/>
      </c>
      <c r="N15" s="129">
        <f>MAX(0,M15-M14)</f>
        <v/>
      </c>
      <c r="O15" s="128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RESUMO'!O9</f>
        <v/>
      </c>
      <c r="N16" s="129">
        <f>MAX(0,M16-M15)</f>
        <v/>
      </c>
      <c r="O16" s="128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RESUMO'!P9</f>
        <v/>
      </c>
      <c r="N17" s="129">
        <f>MAX(0,M17-M16)</f>
        <v/>
      </c>
      <c r="O17" s="128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RESUMO'!Q9</f>
        <v/>
      </c>
      <c r="N18" s="129">
        <f>MAX(0,M18-M17)</f>
        <v/>
      </c>
      <c r="O18" s="128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RESUMO'!R9</f>
        <v/>
      </c>
      <c r="N19" s="129">
        <f>MAX(0,M19-M18)</f>
        <v/>
      </c>
      <c r="O19" s="128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RESUMO'!S9</f>
        <v/>
      </c>
      <c r="N20" s="129">
        <f>MAX(0,M20-M19)</f>
        <v/>
      </c>
      <c r="O20" s="128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RESUMO'!T9</f>
        <v/>
      </c>
      <c r="N21" s="129">
        <f>MAX(0,M21-M20)</f>
        <v/>
      </c>
      <c r="O21" s="128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RESUMO'!U9</f>
        <v/>
      </c>
      <c r="N22" s="129">
        <f>MAX(0,M22-M21)</f>
        <v/>
      </c>
      <c r="O22" s="128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RESUMO'!V9</f>
        <v/>
      </c>
      <c r="N23" s="129">
        <f>MAX(0,M23-M22)</f>
        <v/>
      </c>
      <c r="O23" s="128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Sem aba no arquivo original: projeção = VALOR POR PL!I (IEC); saldo em curva linear até dez/2028 (premissa dos indiretos).</t>
        </is>
      </c>
      <c r="M24" s="128">
        <f>'CP RESUMO'!W9</f>
        <v/>
      </c>
      <c r="N24" s="129">
        <f>MAX(0,M24-M23)</f>
        <v/>
      </c>
      <c r="O24" s="128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RESUMO'!X9</f>
        <v/>
      </c>
      <c r="N25" s="129">
        <f>MAX(0,M25-M24)</f>
        <v/>
      </c>
      <c r="O25" s="128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</v>
      </c>
      <c r="M26" s="128">
        <f>'CP RESUMO'!Y9</f>
        <v/>
      </c>
      <c r="N26" s="129">
        <f>MAX(0,M26-M25)</f>
        <v/>
      </c>
      <c r="O26" s="128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</v>
      </c>
      <c r="M27" s="128">
        <f>'CP RESUMO'!Z9</f>
        <v/>
      </c>
      <c r="N27" s="129">
        <f>MAX(0,M27-M26)</f>
        <v/>
      </c>
      <c r="O27" s="128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</v>
      </c>
      <c r="M28" s="128">
        <f>'CP RESUMO'!AA9</f>
        <v/>
      </c>
      <c r="N28" s="129">
        <f>MAX(0,M28-M27)</f>
        <v/>
      </c>
      <c r="O28" s="128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</v>
      </c>
      <c r="M29" s="128">
        <f>'CP RESUMO'!AB9</f>
        <v/>
      </c>
      <c r="N29" s="129">
        <f>MAX(0,M29-M28)</f>
        <v/>
      </c>
      <c r="O29" s="128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</v>
      </c>
      <c r="M30" s="128">
        <f>'CP RESUMO'!AC9</f>
        <v/>
      </c>
      <c r="N30" s="129">
        <f>MAX(0,M30-M29)</f>
        <v/>
      </c>
      <c r="O30" s="128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</v>
      </c>
      <c r="M31" s="128">
        <f>'CP RESUMO'!AD9</f>
        <v/>
      </c>
      <c r="N31" s="129">
        <f>MAX(0,M31-M30)</f>
        <v/>
      </c>
      <c r="O31" s="128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</v>
      </c>
      <c r="M32" s="128">
        <f>'CP RESUMO'!AE9</f>
        <v/>
      </c>
      <c r="N32" s="129">
        <f>MAX(0,M32-M31)</f>
        <v/>
      </c>
      <c r="O32" s="128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</v>
      </c>
      <c r="M33" s="128">
        <f>'CP RESUMO'!AF9</f>
        <v/>
      </c>
      <c r="N33" s="129">
        <f>MAX(0,M33-M32)</f>
        <v/>
      </c>
      <c r="O33" s="128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</v>
      </c>
      <c r="M34" s="128">
        <f>'CP RESUMO'!AG9</f>
        <v/>
      </c>
      <c r="N34" s="129">
        <f>MAX(0,M34-M33)</f>
        <v/>
      </c>
      <c r="O34" s="128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</v>
      </c>
      <c r="M35" s="128">
        <f>'CP RESUMO'!AH9</f>
        <v/>
      </c>
      <c r="N35" s="129">
        <f>MAX(0,M35-M34)</f>
        <v/>
      </c>
      <c r="O35" s="128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</v>
      </c>
      <c r="M36" s="128">
        <f>'CP RESUMO'!AI9</f>
        <v/>
      </c>
      <c r="N36" s="129">
        <f>MAX(0,M36-M35)</f>
        <v/>
      </c>
      <c r="O36" s="128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</v>
      </c>
      <c r="M37" s="128">
        <f>'CP RESUMO'!AJ9</f>
        <v/>
      </c>
      <c r="N37" s="129">
        <f>MAX(0,M37-M36)</f>
        <v/>
      </c>
      <c r="O37" s="128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</v>
      </c>
      <c r="M38" s="128">
        <f>'CP RESUMO'!AK9</f>
        <v/>
      </c>
      <c r="N38" s="129">
        <f>MAX(0,M38-M37)</f>
        <v/>
      </c>
      <c r="O38" s="128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</v>
      </c>
      <c r="M39" s="128">
        <f>'CP RESUMO'!AL9</f>
        <v/>
      </c>
      <c r="N39" s="129">
        <f>MAX(0,M39-M38)</f>
        <v/>
      </c>
      <c r="O39" s="128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</v>
      </c>
      <c r="M40" s="128">
        <f>'CP RESUMO'!AM9</f>
        <v/>
      </c>
      <c r="N40" s="129">
        <f>MAX(0,M40-M39)</f>
        <v/>
      </c>
      <c r="O40" s="128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</v>
      </c>
      <c r="M41" s="128">
        <f>'CP RESUMO'!AN9</f>
        <v/>
      </c>
      <c r="N41" s="129">
        <f>MAX(0,M41-M40)</f>
        <v/>
      </c>
      <c r="O41" s="128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</v>
      </c>
      <c r="M42" s="128">
        <f>'CP RESUMO'!AO9</f>
        <v/>
      </c>
      <c r="N42" s="129">
        <f>MAX(0,M42-M41)</f>
        <v/>
      </c>
      <c r="O42" s="128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</v>
      </c>
      <c r="M43" s="128">
        <f>'CP RESUMO'!AP9</f>
        <v/>
      </c>
      <c r="N43" s="129">
        <f>MAX(0,M43-M42)</f>
        <v/>
      </c>
      <c r="O43" s="128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</v>
      </c>
      <c r="M44" s="128">
        <f>'CP RESUMO'!AQ9</f>
        <v/>
      </c>
      <c r="N44" s="129">
        <f>MAX(0,M44-M43)</f>
        <v/>
      </c>
      <c r="O44" s="128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</v>
      </c>
      <c r="M45" s="128">
        <f>'CP RESUMO'!AR9</f>
        <v/>
      </c>
      <c r="N45" s="129">
        <f>MAX(0,M45-M44)</f>
        <v/>
      </c>
      <c r="O45" s="128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</v>
      </c>
      <c r="M46" s="128">
        <f>'CP RESUMO'!AS9</f>
        <v/>
      </c>
      <c r="N46" s="129">
        <f>MAX(0,M46-M45)</f>
        <v/>
      </c>
      <c r="O46" s="128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</v>
      </c>
      <c r="M47" s="128">
        <f>'CP RESUMO'!AT9</f>
        <v/>
      </c>
      <c r="N47" s="129">
        <f>MAX(0,M47-M46)</f>
        <v/>
      </c>
      <c r="O47" s="128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</v>
      </c>
      <c r="M48" s="128">
        <f>'CP RESUMO'!AU9</f>
        <v/>
      </c>
      <c r="N48" s="129">
        <f>MAX(0,M48-M47)</f>
        <v/>
      </c>
      <c r="O48" s="128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</v>
      </c>
      <c r="M49" s="128">
        <f>'CP RESUMO'!AV9</f>
        <v/>
      </c>
      <c r="N49" s="129">
        <f>MAX(0,M49-M48)</f>
        <v/>
      </c>
      <c r="O49" s="128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</v>
      </c>
      <c r="M50" s="128">
        <f>'CP RESUMO'!AW9</f>
        <v/>
      </c>
      <c r="N50" s="129">
        <f>MAX(0,M50-M49)</f>
        <v/>
      </c>
      <c r="O50" s="128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</v>
      </c>
      <c r="M51" s="128">
        <f>'CP RESUMO'!AX9</f>
        <v/>
      </c>
      <c r="N51" s="129">
        <f>MAX(0,M51-M50)</f>
        <v/>
      </c>
      <c r="O51" s="128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</v>
      </c>
      <c r="M52" s="128">
        <f>'CP RESUMO'!AY9</f>
        <v/>
      </c>
      <c r="N52" s="129">
        <f>MAX(0,M52-M51)</f>
        <v/>
      </c>
      <c r="O52" s="128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</v>
      </c>
      <c r="M53" s="128">
        <f>'CP RESUMO'!AZ9</f>
        <v/>
      </c>
      <c r="N53" s="129">
        <f>MAX(0,M53-M52)</f>
        <v/>
      </c>
      <c r="O53" s="128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RESUMO'!BA9</f>
        <v/>
      </c>
      <c r="N54" s="129">
        <f>MAX(0,M54-M53)</f>
        <v/>
      </c>
      <c r="O54" s="128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RESUMO'!BB9</f>
        <v/>
      </c>
      <c r="N55" s="129">
        <f>MAX(0,M55-M54)</f>
        <v/>
      </c>
      <c r="O55" s="128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RESUMO'!BC9</f>
        <v/>
      </c>
      <c r="N56" s="129">
        <f>MAX(0,M56-M55)</f>
        <v/>
      </c>
      <c r="O56" s="128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RESUMO'!BD9</f>
        <v/>
      </c>
      <c r="N57" s="129">
        <f>MAX(0,M57-M56)</f>
        <v/>
      </c>
      <c r="O57" s="128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RESUMO'!BE9</f>
        <v/>
      </c>
      <c r="N58" s="129">
        <f>MAX(0,M58-M57)</f>
        <v/>
      </c>
      <c r="O58" s="128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RESUMO'!BF9</f>
        <v/>
      </c>
      <c r="N59" s="129">
        <f>MAX(0,M59-M58)</f>
        <v/>
      </c>
      <c r="O59" s="128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RESUMO'!BG9</f>
        <v/>
      </c>
      <c r="N60" s="129">
        <f>MAX(0,M60-M59)</f>
        <v/>
      </c>
      <c r="O60" s="128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RESUMO'!BH9</f>
        <v/>
      </c>
      <c r="N61" s="129">
        <f>MAX(0,M61-M60)</f>
        <v/>
      </c>
      <c r="O61" s="128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RESUMO'!BI9</f>
        <v/>
      </c>
      <c r="N62" s="129">
        <f>MAX(0,M62-M61)</f>
        <v/>
      </c>
      <c r="O62" s="128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RESUMO'!BJ9</f>
        <v/>
      </c>
      <c r="N63" s="129">
        <f>MAX(0,M63-M62)</f>
        <v/>
      </c>
      <c r="O63" s="128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RESUMO'!BK9</f>
        <v/>
      </c>
      <c r="N64" s="129">
        <f>MAX(0,M64-M63)</f>
        <v/>
      </c>
      <c r="O64" s="128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RESUMO'!BL9</f>
        <v/>
      </c>
      <c r="N65" s="129">
        <f>MAX(0,M65-M64)</f>
        <v/>
      </c>
      <c r="O65" s="128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RESUMO'!BM9</f>
        <v/>
      </c>
      <c r="N66" s="129">
        <f>MAX(0,M66-M65)</f>
        <v/>
      </c>
      <c r="O66" s="128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RESUMO'!BN9</f>
        <v/>
      </c>
      <c r="N67" s="129">
        <f>MAX(0,M67-M66)</f>
        <v/>
      </c>
      <c r="O67" s="128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RESUMO'!BO9</f>
        <v/>
      </c>
      <c r="N68" s="129">
        <f>MAX(0,M68-M67)</f>
        <v/>
      </c>
      <c r="O68" s="128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RESUMO'!BP9</f>
        <v/>
      </c>
      <c r="N69" s="129">
        <f>MAX(0,M69-M68)</f>
        <v/>
      </c>
      <c r="O69" s="128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RESUMO'!BQ9</f>
        <v/>
      </c>
      <c r="N70" s="129">
        <f>MAX(0,M70-M69)</f>
        <v/>
      </c>
      <c r="O70" s="128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RESUMO'!BR9</f>
        <v/>
      </c>
      <c r="N71" s="129">
        <f>MAX(0,M71-M70)</f>
        <v/>
      </c>
      <c r="O71" s="128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RESUMO'!BS9</f>
        <v/>
      </c>
      <c r="N72" s="129">
        <f>MAX(0,M72-M71)</f>
        <v/>
      </c>
      <c r="O72" s="128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RESUMO'!BT9</f>
        <v/>
      </c>
      <c r="N73" s="129">
        <f>MAX(0,M73-M72)</f>
        <v/>
      </c>
      <c r="O73" s="128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RESUMO'!BU9</f>
        <v/>
      </c>
      <c r="N74" s="129">
        <f>MAX(0,M74-M73)</f>
        <v/>
      </c>
      <c r="O74" s="128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RESUMO'!BV9</f>
        <v/>
      </c>
      <c r="N75" s="129">
        <f>MAX(0,M75-M74)</f>
        <v/>
      </c>
      <c r="O75" s="128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RESUMO'!BW9</f>
        <v/>
      </c>
      <c r="N76" s="129">
        <f>MAX(0,M76-M75)</f>
        <v/>
      </c>
      <c r="O76" s="128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28">
        <f>'CP RESUMO'!D10</f>
        <v/>
      </c>
      <c r="N5" s="129" t="n">
        <v>0</v>
      </c>
      <c r="O5" s="128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RESUMO'!E10</f>
        <v/>
      </c>
      <c r="N6" s="129">
        <f>MAX(0,M6-M5)</f>
        <v/>
      </c>
      <c r="O6" s="128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PL'!L16</f>
        <v/>
      </c>
      <c r="M7" s="128">
        <f>'CP RESUMO'!F10</f>
        <v/>
      </c>
      <c r="N7" s="129">
        <f>MAX(0,M7-M6)</f>
        <v/>
      </c>
      <c r="O7" s="128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RESUMO'!G10</f>
        <v/>
      </c>
      <c r="N8" s="129">
        <f>MAX(0,M8-M7)</f>
        <v/>
      </c>
      <c r="O8" s="128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RESUMO'!H10</f>
        <v/>
      </c>
      <c r="N9" s="129">
        <f>MAX(0,M9-M8)</f>
        <v/>
      </c>
      <c r="O9" s="128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RESUMO'!I10</f>
        <v/>
      </c>
      <c r="N10" s="129">
        <f>MAX(0,M10-M9)</f>
        <v/>
      </c>
      <c r="O10" s="128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RESUMO'!J10</f>
        <v/>
      </c>
      <c r="N11" s="129">
        <f>MAX(0,M11-M10)</f>
        <v/>
      </c>
      <c r="O11" s="128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RESUMO'!K10</f>
        <v/>
      </c>
      <c r="N12" s="129">
        <f>MAX(0,M12-M11)</f>
        <v/>
      </c>
      <c r="O12" s="128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PL'!I16</f>
        <v/>
      </c>
      <c r="M13" s="128">
        <f>'CP RESUMO'!L10</f>
        <v/>
      </c>
      <c r="N13" s="129">
        <f>MAX(0,M13-M12)</f>
        <v/>
      </c>
      <c r="O13" s="128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8">
        <f>'CP RESUMO'!M10</f>
        <v/>
      </c>
      <c r="N14" s="129">
        <f>MAX(0,M14-M13)</f>
        <v/>
      </c>
      <c r="O14" s="128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RESUMO'!N10</f>
        <v/>
      </c>
      <c r="N15" s="129">
        <f>MAX(0,M15-M14)</f>
        <v/>
      </c>
      <c r="O15" s="128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RESUMO'!O10</f>
        <v/>
      </c>
      <c r="N16" s="129">
        <f>MAX(0,M16-M15)</f>
        <v/>
      </c>
      <c r="O16" s="128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RESUMO'!P10</f>
        <v/>
      </c>
      <c r="N17" s="129">
        <f>MAX(0,M17-M16)</f>
        <v/>
      </c>
      <c r="O17" s="128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RESUMO'!Q10</f>
        <v/>
      </c>
      <c r="N18" s="129">
        <f>MAX(0,M18-M17)</f>
        <v/>
      </c>
      <c r="O18" s="128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RESUMO'!R10</f>
        <v/>
      </c>
      <c r="N19" s="129">
        <f>MAX(0,M19-M18)</f>
        <v/>
      </c>
      <c r="O19" s="128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RESUMO'!S10</f>
        <v/>
      </c>
      <c r="N20" s="129">
        <f>MAX(0,M20-M19)</f>
        <v/>
      </c>
      <c r="O20" s="128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RESUMO'!T10</f>
        <v/>
      </c>
      <c r="N21" s="129">
        <f>MAX(0,M21-M20)</f>
        <v/>
      </c>
      <c r="O21" s="128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RESUMO'!U10</f>
        <v/>
      </c>
      <c r="N22" s="129">
        <f>MAX(0,M22-M21)</f>
        <v/>
      </c>
      <c r="O22" s="128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RESUMO'!V10</f>
        <v/>
      </c>
      <c r="N23" s="129">
        <f>MAX(0,M23-M22)</f>
        <v/>
      </c>
      <c r="O23" s="128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RESUMO'!W10</f>
        <v/>
      </c>
      <c r="N24" s="129">
        <f>MAX(0,M24-M23)</f>
        <v/>
      </c>
      <c r="O24" s="128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RESUMO'!X10</f>
        <v/>
      </c>
      <c r="N25" s="129">
        <f>MAX(0,M25-M24)</f>
        <v/>
      </c>
      <c r="O25" s="128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14948.45</v>
      </c>
      <c r="M26" s="128">
        <f>'CP RESUMO'!Y10</f>
        <v/>
      </c>
      <c r="N26" s="129">
        <f>MAX(0,M26-M25)</f>
        <v/>
      </c>
      <c r="O26" s="128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14608.9</v>
      </c>
      <c r="M27" s="128">
        <f>'CP RESUMO'!Z10</f>
        <v/>
      </c>
      <c r="N27" s="129">
        <f>MAX(0,M27-M26)</f>
        <v/>
      </c>
      <c r="O27" s="128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14653.64</v>
      </c>
      <c r="M28" s="128">
        <f>'CP RESUMO'!AA10</f>
        <v/>
      </c>
      <c r="N28" s="129">
        <f>MAX(0,M28-M27)</f>
        <v/>
      </c>
      <c r="O28" s="128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14899.49</v>
      </c>
      <c r="M29" s="128">
        <f>'CP RESUMO'!AB10</f>
        <v/>
      </c>
      <c r="N29" s="129">
        <f>MAX(0,M29-M28)</f>
        <v/>
      </c>
      <c r="O29" s="128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15147.55</v>
      </c>
      <c r="M30" s="128">
        <f>'CP RESUMO'!AC10</f>
        <v/>
      </c>
      <c r="N30" s="129">
        <f>MAX(0,M30-M29)</f>
        <v/>
      </c>
      <c r="O30" s="128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15728.44</v>
      </c>
      <c r="M31" s="128">
        <f>'CP RESUMO'!AD10</f>
        <v/>
      </c>
      <c r="N31" s="129">
        <f>MAX(0,M31-M30)</f>
        <v/>
      </c>
      <c r="O31" s="128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16027.55</v>
      </c>
      <c r="M32" s="128">
        <f>'CP RESUMO'!AE10</f>
        <v/>
      </c>
      <c r="N32" s="129">
        <f>MAX(0,M32-M31)</f>
        <v/>
      </c>
      <c r="O32" s="128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16071.64</v>
      </c>
      <c r="M33" s="128">
        <f>'CP RESUMO'!AF10</f>
        <v/>
      </c>
      <c r="N33" s="129">
        <f>MAX(0,M33-M32)</f>
        <v/>
      </c>
      <c r="O33" s="128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16365.48</v>
      </c>
      <c r="M34" s="128">
        <f>'CP RESUMO'!AG10</f>
        <v/>
      </c>
      <c r="N34" s="129">
        <f>MAX(0,M34-M33)</f>
        <v/>
      </c>
      <c r="O34" s="128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16283.59</v>
      </c>
      <c r="M35" s="128">
        <f>'CP RESUMO'!AH10</f>
        <v/>
      </c>
      <c r="N35" s="129">
        <f>MAX(0,M35-M34)</f>
        <v/>
      </c>
      <c r="O35" s="128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16209.06</v>
      </c>
      <c r="M36" s="128">
        <f>'CP RESUMO'!AI10</f>
        <v/>
      </c>
      <c r="N36" s="129">
        <f>MAX(0,M36-M35)</f>
        <v/>
      </c>
      <c r="O36" s="128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16411.97</v>
      </c>
      <c r="M37" s="128">
        <f>'CP RESUMO'!AJ10</f>
        <v/>
      </c>
      <c r="N37" s="129">
        <f>MAX(0,M37-M36)</f>
        <v/>
      </c>
      <c r="O37" s="128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16126.31</v>
      </c>
      <c r="M38" s="128">
        <f>'CP RESUMO'!AK10</f>
        <v/>
      </c>
      <c r="N38" s="129">
        <f>MAX(0,M38-M37)</f>
        <v/>
      </c>
      <c r="O38" s="128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15864.03</v>
      </c>
      <c r="M39" s="128">
        <f>'CP RESUMO'!AL10</f>
        <v/>
      </c>
      <c r="N39" s="129">
        <f>MAX(0,M39-M38)</f>
        <v/>
      </c>
      <c r="O39" s="128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15920.7</v>
      </c>
      <c r="M40" s="128">
        <f>'CP RESUMO'!AM10</f>
        <v/>
      </c>
      <c r="N40" s="129">
        <f>MAX(0,M40-M39)</f>
        <v/>
      </c>
      <c r="O40" s="128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16052.34</v>
      </c>
      <c r="M41" s="128">
        <f>'CP RESUMO'!AN10</f>
        <v/>
      </c>
      <c r="N41" s="129">
        <f>MAX(0,M41-M40)</f>
        <v/>
      </c>
      <c r="O41" s="128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16045.95</v>
      </c>
      <c r="M42" s="128">
        <f>'CP RESUMO'!AO10</f>
        <v/>
      </c>
      <c r="N42" s="129">
        <f>MAX(0,M42-M41)</f>
        <v/>
      </c>
      <c r="O42" s="128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16557.84</v>
      </c>
      <c r="M43" s="128">
        <f>'CP RESUMO'!AP10</f>
        <v/>
      </c>
      <c r="N43" s="129">
        <f>MAX(0,M43-M42)</f>
        <v/>
      </c>
      <c r="O43" s="128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16057.06</v>
      </c>
      <c r="M44" s="128">
        <f>'CP RESUMO'!AQ10</f>
        <v/>
      </c>
      <c r="N44" s="129">
        <f>MAX(0,M44-M43)</f>
        <v/>
      </c>
      <c r="O44" s="128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16217.55</v>
      </c>
      <c r="M45" s="128">
        <f>'CP RESUMO'!AR10</f>
        <v/>
      </c>
      <c r="N45" s="129">
        <f>MAX(0,M45-M44)</f>
        <v/>
      </c>
      <c r="O45" s="128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15896.17</v>
      </c>
      <c r="M46" s="128">
        <f>'CP RESUMO'!AS10</f>
        <v/>
      </c>
      <c r="N46" s="129">
        <f>MAX(0,M46-M45)</f>
        <v/>
      </c>
      <c r="O46" s="128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15637.12</v>
      </c>
      <c r="M47" s="128">
        <f>'CP RESUMO'!AT10</f>
        <v/>
      </c>
      <c r="N47" s="129">
        <f>MAX(0,M47-M46)</f>
        <v/>
      </c>
      <c r="O47" s="128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15535.95</v>
      </c>
      <c r="M48" s="128">
        <f>'CP RESUMO'!AU10</f>
        <v/>
      </c>
      <c r="N48" s="129">
        <f>MAX(0,M48-M47)</f>
        <v/>
      </c>
      <c r="O48" s="128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14917.64</v>
      </c>
      <c r="M49" s="128">
        <f>'CP RESUMO'!AV10</f>
        <v/>
      </c>
      <c r="N49" s="129">
        <f>MAX(0,M49-M48)</f>
        <v/>
      </c>
      <c r="O49" s="128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14764.09</v>
      </c>
      <c r="M50" s="128">
        <f>'CP RESUMO'!AW10</f>
        <v/>
      </c>
      <c r="N50" s="129">
        <f>MAX(0,M50-M49)</f>
        <v/>
      </c>
      <c r="O50" s="128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14346.12</v>
      </c>
      <c r="M51" s="128">
        <f>'CP RESUMO'!AX10</f>
        <v/>
      </c>
      <c r="N51" s="129">
        <f>MAX(0,M51-M50)</f>
        <v/>
      </c>
      <c r="O51" s="128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14217.33</v>
      </c>
      <c r="M52" s="128">
        <f>'CP RESUMO'!AY10</f>
        <v/>
      </c>
      <c r="N52" s="129">
        <f>MAX(0,M52-M51)</f>
        <v/>
      </c>
      <c r="O52" s="128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13993.6</v>
      </c>
      <c r="M53" s="128">
        <f>'CP RESUMO'!AZ10</f>
        <v/>
      </c>
      <c r="N53" s="129">
        <f>MAX(0,M53-M52)</f>
        <v/>
      </c>
      <c r="O53" s="128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13436.36</v>
      </c>
      <c r="M54" s="128">
        <f>'CP RESUMO'!BA10</f>
        <v/>
      </c>
      <c r="N54" s="129">
        <f>MAX(0,M54-M53)</f>
        <v/>
      </c>
      <c r="O54" s="128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12787.19</v>
      </c>
      <c r="M55" s="128">
        <f>'CP RESUMO'!BB10</f>
        <v/>
      </c>
      <c r="N55" s="129">
        <f>MAX(0,M55-M54)</f>
        <v/>
      </c>
      <c r="O55" s="128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RESUMO'!BC10</f>
        <v/>
      </c>
      <c r="N56" s="129">
        <f>MAX(0,M56-M55)</f>
        <v/>
      </c>
      <c r="O56" s="128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RESUMO'!BD10</f>
        <v/>
      </c>
      <c r="N57" s="129">
        <f>MAX(0,M57-M56)</f>
        <v/>
      </c>
      <c r="O57" s="128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RESUMO'!BE10</f>
        <v/>
      </c>
      <c r="N58" s="129">
        <f>MAX(0,M58-M57)</f>
        <v/>
      </c>
      <c r="O58" s="128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RESUMO'!BF10</f>
        <v/>
      </c>
      <c r="N59" s="129">
        <f>MAX(0,M59-M58)</f>
        <v/>
      </c>
      <c r="O59" s="128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RESUMO'!BG10</f>
        <v/>
      </c>
      <c r="N60" s="129">
        <f>MAX(0,M60-M59)</f>
        <v/>
      </c>
      <c r="O60" s="128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RESUMO'!BH10</f>
        <v/>
      </c>
      <c r="N61" s="129">
        <f>MAX(0,M61-M60)</f>
        <v/>
      </c>
      <c r="O61" s="128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RESUMO'!BI10</f>
        <v/>
      </c>
      <c r="N62" s="129">
        <f>MAX(0,M62-M61)</f>
        <v/>
      </c>
      <c r="O62" s="128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RESUMO'!BJ10</f>
        <v/>
      </c>
      <c r="N63" s="129">
        <f>MAX(0,M63-M62)</f>
        <v/>
      </c>
      <c r="O63" s="128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RESUMO'!BK10</f>
        <v/>
      </c>
      <c r="N64" s="129">
        <f>MAX(0,M64-M63)</f>
        <v/>
      </c>
      <c r="O64" s="128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RESUMO'!BL10</f>
        <v/>
      </c>
      <c r="N65" s="129">
        <f>MAX(0,M65-M64)</f>
        <v/>
      </c>
      <c r="O65" s="128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RESUMO'!BM10</f>
        <v/>
      </c>
      <c r="N66" s="129">
        <f>MAX(0,M66-M65)</f>
        <v/>
      </c>
      <c r="O66" s="128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RESUMO'!BN10</f>
        <v/>
      </c>
      <c r="N67" s="129">
        <f>MAX(0,M67-M66)</f>
        <v/>
      </c>
      <c r="O67" s="128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RESUMO'!BO10</f>
        <v/>
      </c>
      <c r="N68" s="129">
        <f>MAX(0,M68-M67)</f>
        <v/>
      </c>
      <c r="O68" s="128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RESUMO'!BP10</f>
        <v/>
      </c>
      <c r="N69" s="129">
        <f>MAX(0,M69-M68)</f>
        <v/>
      </c>
      <c r="O69" s="128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RESUMO'!BQ10</f>
        <v/>
      </c>
      <c r="N70" s="129">
        <f>MAX(0,M70-M69)</f>
        <v/>
      </c>
      <c r="O70" s="128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RESUMO'!BR10</f>
        <v/>
      </c>
      <c r="N71" s="129">
        <f>MAX(0,M71-M70)</f>
        <v/>
      </c>
      <c r="O71" s="128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RESUMO'!BS10</f>
        <v/>
      </c>
      <c r="N72" s="129">
        <f>MAX(0,M72-M71)</f>
        <v/>
      </c>
      <c r="O72" s="128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RESUMO'!BT10</f>
        <v/>
      </c>
      <c r="N73" s="129">
        <f>MAX(0,M73-M72)</f>
        <v/>
      </c>
      <c r="O73" s="128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RESUMO'!BU10</f>
        <v/>
      </c>
      <c r="N74" s="129">
        <f>MAX(0,M74-M73)</f>
        <v/>
      </c>
      <c r="O74" s="128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RESUMO'!BV10</f>
        <v/>
      </c>
      <c r="N75" s="129">
        <f>MAX(0,M75-M74)</f>
        <v/>
      </c>
      <c r="O75" s="128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RESUMO'!BW10</f>
        <v/>
      </c>
      <c r="N76" s="129">
        <f>MAX(0,M76-M75)</f>
        <v/>
      </c>
      <c r="O76" s="128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28">
        <f>'CP RESUMO'!D11</f>
        <v/>
      </c>
      <c r="N5" s="129" t="n">
        <v>0</v>
      </c>
      <c r="O5" s="128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RESUMO'!E11</f>
        <v/>
      </c>
      <c r="N6" s="129">
        <f>MAX(0,M6-M5)</f>
        <v/>
      </c>
      <c r="O6" s="128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PL'!L17</f>
        <v/>
      </c>
      <c r="M7" s="128">
        <f>'CP RESUMO'!F11</f>
        <v/>
      </c>
      <c r="N7" s="129">
        <f>MAX(0,M7-M6)</f>
        <v/>
      </c>
      <c r="O7" s="128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RESUMO'!G11</f>
        <v/>
      </c>
      <c r="N8" s="129">
        <f>MAX(0,M8-M7)</f>
        <v/>
      </c>
      <c r="O8" s="128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RESUMO'!H11</f>
        <v/>
      </c>
      <c r="N9" s="129">
        <f>MAX(0,M9-M8)</f>
        <v/>
      </c>
      <c r="O9" s="128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RESUMO'!I11</f>
        <v/>
      </c>
      <c r="N10" s="129">
        <f>MAX(0,M10-M9)</f>
        <v/>
      </c>
      <c r="O10" s="128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RESUMO'!J11</f>
        <v/>
      </c>
      <c r="N11" s="129">
        <f>MAX(0,M11-M10)</f>
        <v/>
      </c>
      <c r="O11" s="128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RESUMO'!K11</f>
        <v/>
      </c>
      <c r="N12" s="129">
        <f>MAX(0,M12-M11)</f>
        <v/>
      </c>
      <c r="O12" s="128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PL'!I17</f>
        <v/>
      </c>
      <c r="M13" s="128">
        <f>'CP RESUMO'!L11</f>
        <v/>
      </c>
      <c r="N13" s="129">
        <f>MAX(0,M13-M12)</f>
        <v/>
      </c>
      <c r="O13" s="128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8">
        <f>'CP RESUMO'!M11</f>
        <v/>
      </c>
      <c r="N14" s="129">
        <f>MAX(0,M14-M13)</f>
        <v/>
      </c>
      <c r="O14" s="128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RESUMO'!N11</f>
        <v/>
      </c>
      <c r="N15" s="129">
        <f>MAX(0,M15-M14)</f>
        <v/>
      </c>
      <c r="O15" s="128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RESUMO'!O11</f>
        <v/>
      </c>
      <c r="N16" s="129">
        <f>MAX(0,M16-M15)</f>
        <v/>
      </c>
      <c r="O16" s="128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RESUMO'!P11</f>
        <v/>
      </c>
      <c r="N17" s="129">
        <f>MAX(0,M17-M16)</f>
        <v/>
      </c>
      <c r="O17" s="128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RESUMO'!Q11</f>
        <v/>
      </c>
      <c r="N18" s="129">
        <f>MAX(0,M18-M17)</f>
        <v/>
      </c>
      <c r="O18" s="128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RESUMO'!R11</f>
        <v/>
      </c>
      <c r="N19" s="129">
        <f>MAX(0,M19-M18)</f>
        <v/>
      </c>
      <c r="O19" s="128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RESUMO'!S11</f>
        <v/>
      </c>
      <c r="N20" s="129">
        <f>MAX(0,M20-M19)</f>
        <v/>
      </c>
      <c r="O20" s="128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RESUMO'!T11</f>
        <v/>
      </c>
      <c r="N21" s="129">
        <f>MAX(0,M21-M20)</f>
        <v/>
      </c>
      <c r="O21" s="128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RESUMO'!U11</f>
        <v/>
      </c>
      <c r="N22" s="129">
        <f>MAX(0,M22-M21)</f>
        <v/>
      </c>
      <c r="O22" s="128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RESUMO'!V11</f>
        <v/>
      </c>
      <c r="N23" s="129">
        <f>MAX(0,M23-M22)</f>
        <v/>
      </c>
      <c r="O23" s="128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RESUMO'!W11</f>
        <v/>
      </c>
      <c r="N24" s="129">
        <f>MAX(0,M24-M23)</f>
        <v/>
      </c>
      <c r="O24" s="128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RESUMO'!X11</f>
        <v/>
      </c>
      <c r="N25" s="129">
        <f>MAX(0,M25-M24)</f>
        <v/>
      </c>
      <c r="O25" s="128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4398.99</v>
      </c>
      <c r="M26" s="128">
        <f>'CP RESUMO'!Y11</f>
        <v/>
      </c>
      <c r="N26" s="129">
        <f>MAX(0,M26-M25)</f>
        <v/>
      </c>
      <c r="O26" s="128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4398.99</v>
      </c>
      <c r="M27" s="128">
        <f>'CP RESUMO'!Z11</f>
        <v/>
      </c>
      <c r="N27" s="129">
        <f>MAX(0,M27-M26)</f>
        <v/>
      </c>
      <c r="O27" s="128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4398.99</v>
      </c>
      <c r="M28" s="128">
        <f>'CP RESUMO'!AA11</f>
        <v/>
      </c>
      <c r="N28" s="129">
        <f>MAX(0,M28-M27)</f>
        <v/>
      </c>
      <c r="O28" s="128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4398.99</v>
      </c>
      <c r="M29" s="128">
        <f>'CP RESUMO'!AB11</f>
        <v/>
      </c>
      <c r="N29" s="129">
        <f>MAX(0,M29-M28)</f>
        <v/>
      </c>
      <c r="O29" s="128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4398.99</v>
      </c>
      <c r="M30" s="128">
        <f>'CP RESUMO'!AC11</f>
        <v/>
      </c>
      <c r="N30" s="129">
        <f>MAX(0,M30-M29)</f>
        <v/>
      </c>
      <c r="O30" s="128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4398.99</v>
      </c>
      <c r="M31" s="128">
        <f>'CP RESUMO'!AD11</f>
        <v/>
      </c>
      <c r="N31" s="129">
        <f>MAX(0,M31-M30)</f>
        <v/>
      </c>
      <c r="O31" s="128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4398.99</v>
      </c>
      <c r="M32" s="128">
        <f>'CP RESUMO'!AE11</f>
        <v/>
      </c>
      <c r="N32" s="129">
        <f>MAX(0,M32-M31)</f>
        <v/>
      </c>
      <c r="O32" s="128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4398.99</v>
      </c>
      <c r="M33" s="128">
        <f>'CP RESUMO'!AF11</f>
        <v/>
      </c>
      <c r="N33" s="129">
        <f>MAX(0,M33-M32)</f>
        <v/>
      </c>
      <c r="O33" s="128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4398.99</v>
      </c>
      <c r="M34" s="128">
        <f>'CP RESUMO'!AG11</f>
        <v/>
      </c>
      <c r="N34" s="129">
        <f>MAX(0,M34-M33)</f>
        <v/>
      </c>
      <c r="O34" s="128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4398.99</v>
      </c>
      <c r="M35" s="128">
        <f>'CP RESUMO'!AH11</f>
        <v/>
      </c>
      <c r="N35" s="129">
        <f>MAX(0,M35-M34)</f>
        <v/>
      </c>
      <c r="O35" s="128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4398.99</v>
      </c>
      <c r="M36" s="128">
        <f>'CP RESUMO'!AI11</f>
        <v/>
      </c>
      <c r="N36" s="129">
        <f>MAX(0,M36-M35)</f>
        <v/>
      </c>
      <c r="O36" s="128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4398.99</v>
      </c>
      <c r="M37" s="128">
        <f>'CP RESUMO'!AJ11</f>
        <v/>
      </c>
      <c r="N37" s="129">
        <f>MAX(0,M37-M36)</f>
        <v/>
      </c>
      <c r="O37" s="128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4398.99</v>
      </c>
      <c r="M38" s="128">
        <f>'CP RESUMO'!AK11</f>
        <v/>
      </c>
      <c r="N38" s="129">
        <f>MAX(0,M38-M37)</f>
        <v/>
      </c>
      <c r="O38" s="128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4398.99</v>
      </c>
      <c r="M39" s="128">
        <f>'CP RESUMO'!AL11</f>
        <v/>
      </c>
      <c r="N39" s="129">
        <f>MAX(0,M39-M38)</f>
        <v/>
      </c>
      <c r="O39" s="128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4398.99</v>
      </c>
      <c r="M40" s="128">
        <f>'CP RESUMO'!AM11</f>
        <v/>
      </c>
      <c r="N40" s="129">
        <f>MAX(0,M40-M39)</f>
        <v/>
      </c>
      <c r="O40" s="128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4398.99</v>
      </c>
      <c r="M41" s="128">
        <f>'CP RESUMO'!AN11</f>
        <v/>
      </c>
      <c r="N41" s="129">
        <f>MAX(0,M41-M40)</f>
        <v/>
      </c>
      <c r="O41" s="128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4398.99</v>
      </c>
      <c r="M42" s="128">
        <f>'CP RESUMO'!AO11</f>
        <v/>
      </c>
      <c r="N42" s="129">
        <f>MAX(0,M42-M41)</f>
        <v/>
      </c>
      <c r="O42" s="128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4398.99</v>
      </c>
      <c r="M43" s="128">
        <f>'CP RESUMO'!AP11</f>
        <v/>
      </c>
      <c r="N43" s="129">
        <f>MAX(0,M43-M42)</f>
        <v/>
      </c>
      <c r="O43" s="128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4398.99</v>
      </c>
      <c r="M44" s="128">
        <f>'CP RESUMO'!AQ11</f>
        <v/>
      </c>
      <c r="N44" s="129">
        <f>MAX(0,M44-M43)</f>
        <v/>
      </c>
      <c r="O44" s="128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4398.99</v>
      </c>
      <c r="M45" s="128">
        <f>'CP RESUMO'!AR11</f>
        <v/>
      </c>
      <c r="N45" s="129">
        <f>MAX(0,M45-M44)</f>
        <v/>
      </c>
      <c r="O45" s="128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4398.99</v>
      </c>
      <c r="M46" s="128">
        <f>'CP RESUMO'!AS11</f>
        <v/>
      </c>
      <c r="N46" s="129">
        <f>MAX(0,M46-M45)</f>
        <v/>
      </c>
      <c r="O46" s="128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4398.99</v>
      </c>
      <c r="M47" s="128">
        <f>'CP RESUMO'!AT11</f>
        <v/>
      </c>
      <c r="N47" s="129">
        <f>MAX(0,M47-M46)</f>
        <v/>
      </c>
      <c r="O47" s="128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4398.99</v>
      </c>
      <c r="M48" s="128">
        <f>'CP RESUMO'!AU11</f>
        <v/>
      </c>
      <c r="N48" s="129">
        <f>MAX(0,M48-M47)</f>
        <v/>
      </c>
      <c r="O48" s="128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4398.99</v>
      </c>
      <c r="M49" s="128">
        <f>'CP RESUMO'!AV11</f>
        <v/>
      </c>
      <c r="N49" s="129">
        <f>MAX(0,M49-M48)</f>
        <v/>
      </c>
      <c r="O49" s="128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4398.99</v>
      </c>
      <c r="M50" s="128">
        <f>'CP RESUMO'!AW11</f>
        <v/>
      </c>
      <c r="N50" s="129">
        <f>MAX(0,M50-M49)</f>
        <v/>
      </c>
      <c r="O50" s="128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4398.99</v>
      </c>
      <c r="M51" s="128">
        <f>'CP RESUMO'!AX11</f>
        <v/>
      </c>
      <c r="N51" s="129">
        <f>MAX(0,M51-M50)</f>
        <v/>
      </c>
      <c r="O51" s="128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4398.99</v>
      </c>
      <c r="M52" s="128">
        <f>'CP RESUMO'!AY11</f>
        <v/>
      </c>
      <c r="N52" s="129">
        <f>MAX(0,M52-M51)</f>
        <v/>
      </c>
      <c r="O52" s="128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12638.54</v>
      </c>
      <c r="M53" s="128">
        <f>'CP RESUMO'!AZ11</f>
        <v/>
      </c>
      <c r="N53" s="129">
        <f>MAX(0,M53-M52)</f>
        <v/>
      </c>
      <c r="O53" s="128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15806.98</v>
      </c>
      <c r="M54" s="128">
        <f>'CP RESUMO'!BA11</f>
        <v/>
      </c>
      <c r="N54" s="129">
        <f>MAX(0,M54-M53)</f>
        <v/>
      </c>
      <c r="O54" s="128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RESUMO'!BB11</f>
        <v/>
      </c>
      <c r="N55" s="129">
        <f>MAX(0,M55-M54)</f>
        <v/>
      </c>
      <c r="O55" s="128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RESUMO'!BC11</f>
        <v/>
      </c>
      <c r="N56" s="129">
        <f>MAX(0,M56-M55)</f>
        <v/>
      </c>
      <c r="O56" s="128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RESUMO'!BD11</f>
        <v/>
      </c>
      <c r="N57" s="129">
        <f>MAX(0,M57-M56)</f>
        <v/>
      </c>
      <c r="O57" s="128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RESUMO'!BE11</f>
        <v/>
      </c>
      <c r="N58" s="129">
        <f>MAX(0,M58-M57)</f>
        <v/>
      </c>
      <c r="O58" s="128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RESUMO'!BF11</f>
        <v/>
      </c>
      <c r="N59" s="129">
        <f>MAX(0,M59-M58)</f>
        <v/>
      </c>
      <c r="O59" s="128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RESUMO'!BG11</f>
        <v/>
      </c>
      <c r="N60" s="129">
        <f>MAX(0,M60-M59)</f>
        <v/>
      </c>
      <c r="O60" s="128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RESUMO'!BH11</f>
        <v/>
      </c>
      <c r="N61" s="129">
        <f>MAX(0,M61-M60)</f>
        <v/>
      </c>
      <c r="O61" s="128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RESUMO'!BI11</f>
        <v/>
      </c>
      <c r="N62" s="129">
        <f>MAX(0,M62-M61)</f>
        <v/>
      </c>
      <c r="O62" s="128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RESUMO'!BJ11</f>
        <v/>
      </c>
      <c r="N63" s="129">
        <f>MAX(0,M63-M62)</f>
        <v/>
      </c>
      <c r="O63" s="128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RESUMO'!BK11</f>
        <v/>
      </c>
      <c r="N64" s="129">
        <f>MAX(0,M64-M63)</f>
        <v/>
      </c>
      <c r="O64" s="128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RESUMO'!BL11</f>
        <v/>
      </c>
      <c r="N65" s="129">
        <f>MAX(0,M65-M64)</f>
        <v/>
      </c>
      <c r="O65" s="128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RESUMO'!BM11</f>
        <v/>
      </c>
      <c r="N66" s="129">
        <f>MAX(0,M66-M65)</f>
        <v/>
      </c>
      <c r="O66" s="128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RESUMO'!BN11</f>
        <v/>
      </c>
      <c r="N67" s="129">
        <f>MAX(0,M67-M66)</f>
        <v/>
      </c>
      <c r="O67" s="128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RESUMO'!BO11</f>
        <v/>
      </c>
      <c r="N68" s="129">
        <f>MAX(0,M68-M67)</f>
        <v/>
      </c>
      <c r="O68" s="128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RESUMO'!BP11</f>
        <v/>
      </c>
      <c r="N69" s="129">
        <f>MAX(0,M69-M68)</f>
        <v/>
      </c>
      <c r="O69" s="128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RESUMO'!BQ11</f>
        <v/>
      </c>
      <c r="N70" s="129">
        <f>MAX(0,M70-M69)</f>
        <v/>
      </c>
      <c r="O70" s="128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RESUMO'!BR11</f>
        <v/>
      </c>
      <c r="N71" s="129">
        <f>MAX(0,M71-M70)</f>
        <v/>
      </c>
      <c r="O71" s="128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RESUMO'!BS11</f>
        <v/>
      </c>
      <c r="N72" s="129">
        <f>MAX(0,M72-M71)</f>
        <v/>
      </c>
      <c r="O72" s="128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RESUMO'!BT11</f>
        <v/>
      </c>
      <c r="N73" s="129">
        <f>MAX(0,M73-M72)</f>
        <v/>
      </c>
      <c r="O73" s="128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RESUMO'!BU11</f>
        <v/>
      </c>
      <c r="N74" s="129">
        <f>MAX(0,M74-M73)</f>
        <v/>
      </c>
      <c r="O74" s="128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RESUMO'!BV11</f>
        <v/>
      </c>
      <c r="N75" s="129">
        <f>MAX(0,M75-M74)</f>
        <v/>
      </c>
      <c r="O75" s="128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RESUMO'!BW11</f>
        <v/>
      </c>
      <c r="N76" s="129">
        <f>MAX(0,M76-M75)</f>
        <v/>
      </c>
      <c r="O76" s="128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28">
        <f>'CP RESUMO'!D12</f>
        <v/>
      </c>
      <c r="N5" s="129" t="n">
        <v>0</v>
      </c>
      <c r="O5" s="128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RESUMO'!E12</f>
        <v/>
      </c>
      <c r="N6" s="129">
        <f>MAX(0,M6-M5)</f>
        <v/>
      </c>
      <c r="O6" s="128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PL'!L18</f>
        <v/>
      </c>
      <c r="M7" s="128">
        <f>'CP RESUMO'!F12</f>
        <v/>
      </c>
      <c r="N7" s="129">
        <f>MAX(0,M7-M6)</f>
        <v/>
      </c>
      <c r="O7" s="128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RESUMO'!G12</f>
        <v/>
      </c>
      <c r="N8" s="129">
        <f>MAX(0,M8-M7)</f>
        <v/>
      </c>
      <c r="O8" s="128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RESUMO'!H12</f>
        <v/>
      </c>
      <c r="N9" s="129">
        <f>MAX(0,M9-M8)</f>
        <v/>
      </c>
      <c r="O9" s="128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RESUMO'!I12</f>
        <v/>
      </c>
      <c r="N10" s="129">
        <f>MAX(0,M10-M9)</f>
        <v/>
      </c>
      <c r="O10" s="128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RESUMO'!J12</f>
        <v/>
      </c>
      <c r="N11" s="129">
        <f>MAX(0,M11-M10)</f>
        <v/>
      </c>
      <c r="O11" s="128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RESUMO'!K12</f>
        <v/>
      </c>
      <c r="N12" s="129">
        <f>MAX(0,M12-M11)</f>
        <v/>
      </c>
      <c r="O12" s="128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PL'!I18</f>
        <v/>
      </c>
      <c r="M13" s="128">
        <f>'CP RESUMO'!L12</f>
        <v/>
      </c>
      <c r="N13" s="129">
        <f>MAX(0,M13-M12)</f>
        <v/>
      </c>
      <c r="O13" s="128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8">
        <f>'CP RESUMO'!M12</f>
        <v/>
      </c>
      <c r="N14" s="129">
        <f>MAX(0,M14-M13)</f>
        <v/>
      </c>
      <c r="O14" s="128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RESUMO'!N12</f>
        <v/>
      </c>
      <c r="N15" s="129">
        <f>MAX(0,M15-M14)</f>
        <v/>
      </c>
      <c r="O15" s="128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RESUMO'!O12</f>
        <v/>
      </c>
      <c r="N16" s="129">
        <f>MAX(0,M16-M15)</f>
        <v/>
      </c>
      <c r="O16" s="128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RESUMO'!P12</f>
        <v/>
      </c>
      <c r="N17" s="129">
        <f>MAX(0,M17-M16)</f>
        <v/>
      </c>
      <c r="O17" s="128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RESUMO'!Q12</f>
        <v/>
      </c>
      <c r="N18" s="129">
        <f>MAX(0,M18-M17)</f>
        <v/>
      </c>
      <c r="O18" s="128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RESUMO'!R12</f>
        <v/>
      </c>
      <c r="N19" s="129">
        <f>MAX(0,M19-M18)</f>
        <v/>
      </c>
      <c r="O19" s="128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RESUMO'!S12</f>
        <v/>
      </c>
      <c r="N20" s="129">
        <f>MAX(0,M20-M19)</f>
        <v/>
      </c>
      <c r="O20" s="128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RESUMO'!T12</f>
        <v/>
      </c>
      <c r="N21" s="129">
        <f>MAX(0,M21-M20)</f>
        <v/>
      </c>
      <c r="O21" s="128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RESUMO'!U12</f>
        <v/>
      </c>
      <c r="N22" s="129">
        <f>MAX(0,M22-M21)</f>
        <v/>
      </c>
      <c r="O22" s="128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RESUMO'!V12</f>
        <v/>
      </c>
      <c r="N23" s="129">
        <f>MAX(0,M23-M22)</f>
        <v/>
      </c>
      <c r="O23" s="128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RESUMO'!W12</f>
        <v/>
      </c>
      <c r="N24" s="129">
        <f>MAX(0,M24-M23)</f>
        <v/>
      </c>
      <c r="O24" s="128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RESUMO'!X12</f>
        <v/>
      </c>
      <c r="N25" s="129">
        <f>MAX(0,M25-M24)</f>
        <v/>
      </c>
      <c r="O25" s="128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14226.77</v>
      </c>
      <c r="M26" s="128">
        <f>'CP RESUMO'!Y12</f>
        <v/>
      </c>
      <c r="N26" s="129">
        <f>MAX(0,M26-M25)</f>
        <v/>
      </c>
      <c r="O26" s="128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17910.28</v>
      </c>
      <c r="M27" s="128">
        <f>'CP RESUMO'!Z12</f>
        <v/>
      </c>
      <c r="N27" s="129">
        <f>MAX(0,M27-M26)</f>
        <v/>
      </c>
      <c r="O27" s="128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12060.18</v>
      </c>
      <c r="M28" s="128">
        <f>'CP RESUMO'!AA12</f>
        <v/>
      </c>
      <c r="N28" s="129">
        <f>MAX(0,M28-M27)</f>
        <v/>
      </c>
      <c r="O28" s="128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12369.16</v>
      </c>
      <c r="M29" s="128">
        <f>'CP RESUMO'!AB12</f>
        <v/>
      </c>
      <c r="N29" s="129">
        <f>MAX(0,M29-M28)</f>
        <v/>
      </c>
      <c r="O29" s="128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16309.5</v>
      </c>
      <c r="M30" s="128">
        <f>'CP RESUMO'!AC12</f>
        <v/>
      </c>
      <c r="N30" s="129">
        <f>MAX(0,M30-M29)</f>
        <v/>
      </c>
      <c r="O30" s="128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18245.15</v>
      </c>
      <c r="M31" s="128">
        <f>'CP RESUMO'!AD12</f>
        <v/>
      </c>
      <c r="N31" s="129">
        <f>MAX(0,M31-M30)</f>
        <v/>
      </c>
      <c r="O31" s="128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25515.02</v>
      </c>
      <c r="M32" s="128">
        <f>'CP RESUMO'!AE12</f>
        <v/>
      </c>
      <c r="N32" s="129">
        <f>MAX(0,M32-M31)</f>
        <v/>
      </c>
      <c r="O32" s="128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29900.88</v>
      </c>
      <c r="M33" s="128">
        <f>'CP RESUMO'!AF12</f>
        <v/>
      </c>
      <c r="N33" s="129">
        <f>MAX(0,M33-M32)</f>
        <v/>
      </c>
      <c r="O33" s="128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30199.63</v>
      </c>
      <c r="M34" s="128">
        <f>'CP RESUMO'!AG12</f>
        <v/>
      </c>
      <c r="N34" s="129">
        <f>MAX(0,M34-M33)</f>
        <v/>
      </c>
      <c r="O34" s="128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34501.02</v>
      </c>
      <c r="M35" s="128">
        <f>'CP RESUMO'!AH12</f>
        <v/>
      </c>
      <c r="N35" s="129">
        <f>MAX(0,M35-M34)</f>
        <v/>
      </c>
      <c r="O35" s="128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32780.44</v>
      </c>
      <c r="M36" s="128">
        <f>'CP RESUMO'!AI12</f>
        <v/>
      </c>
      <c r="N36" s="129">
        <f>MAX(0,M36-M35)</f>
        <v/>
      </c>
      <c r="O36" s="128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31177.91</v>
      </c>
      <c r="M37" s="128">
        <f>'CP RESUMO'!AJ12</f>
        <v/>
      </c>
      <c r="N37" s="129">
        <f>MAX(0,M37-M36)</f>
        <v/>
      </c>
      <c r="O37" s="128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34021.99</v>
      </c>
      <c r="M38" s="128">
        <f>'CP RESUMO'!AK12</f>
        <v/>
      </c>
      <c r="N38" s="129">
        <f>MAX(0,M38-M37)</f>
        <v/>
      </c>
      <c r="O38" s="128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29443.74</v>
      </c>
      <c r="M39" s="128">
        <f>'CP RESUMO'!AL12</f>
        <v/>
      </c>
      <c r="N39" s="129">
        <f>MAX(0,M39-M38)</f>
        <v/>
      </c>
      <c r="O39" s="128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26464.19</v>
      </c>
      <c r="M40" s="128">
        <f>'CP RESUMO'!AM12</f>
        <v/>
      </c>
      <c r="N40" s="129">
        <f>MAX(0,M40-M39)</f>
        <v/>
      </c>
      <c r="O40" s="128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29004.48</v>
      </c>
      <c r="M41" s="128">
        <f>'CP RESUMO'!AN12</f>
        <v/>
      </c>
      <c r="N41" s="129">
        <f>MAX(0,M41-M40)</f>
        <v/>
      </c>
      <c r="O41" s="128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31522.3</v>
      </c>
      <c r="M42" s="128">
        <f>'CP RESUMO'!AO12</f>
        <v/>
      </c>
      <c r="N42" s="129">
        <f>MAX(0,M42-M41)</f>
        <v/>
      </c>
      <c r="O42" s="128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31011.94</v>
      </c>
      <c r="M43" s="128">
        <f>'CP RESUMO'!AP12</f>
        <v/>
      </c>
      <c r="N43" s="129">
        <f>MAX(0,M43-M42)</f>
        <v/>
      </c>
      <c r="O43" s="128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38807.96</v>
      </c>
      <c r="M44" s="128">
        <f>'CP RESUMO'!AQ12</f>
        <v/>
      </c>
      <c r="N44" s="129">
        <f>MAX(0,M44-M43)</f>
        <v/>
      </c>
      <c r="O44" s="128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30781.87</v>
      </c>
      <c r="M45" s="128">
        <f>'CP RESUMO'!AR12</f>
        <v/>
      </c>
      <c r="N45" s="129">
        <f>MAX(0,M45-M44)</f>
        <v/>
      </c>
      <c r="O45" s="128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33762.15</v>
      </c>
      <c r="M46" s="128">
        <f>'CP RESUMO'!AS12</f>
        <v/>
      </c>
      <c r="N46" s="129">
        <f>MAX(0,M46-M45)</f>
        <v/>
      </c>
      <c r="O46" s="128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29019.39</v>
      </c>
      <c r="M47" s="128">
        <f>'CP RESUMO'!AT12</f>
        <v/>
      </c>
      <c r="N47" s="129">
        <f>MAX(0,M47-M46)</f>
        <v/>
      </c>
      <c r="O47" s="128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24867.43</v>
      </c>
      <c r="M48" s="128">
        <f>'CP RESUMO'!AU12</f>
        <v/>
      </c>
      <c r="N48" s="129">
        <f>MAX(0,M48-M47)</f>
        <v/>
      </c>
      <c r="O48" s="128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23246.1</v>
      </c>
      <c r="M49" s="128">
        <f>'CP RESUMO'!AV12</f>
        <v/>
      </c>
      <c r="N49" s="129">
        <f>MAX(0,M49-M48)</f>
        <v/>
      </c>
      <c r="O49" s="128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12928.22</v>
      </c>
      <c r="M50" s="128">
        <f>'CP RESUMO'!AW12</f>
        <v/>
      </c>
      <c r="N50" s="129">
        <f>MAX(0,M50-M49)</f>
        <v/>
      </c>
      <c r="O50" s="128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3406.95</v>
      </c>
      <c r="M51" s="128">
        <f>'CP RESUMO'!AX12</f>
        <v/>
      </c>
      <c r="N51" s="129">
        <f>MAX(0,M51-M50)</f>
        <v/>
      </c>
      <c r="O51" s="128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4584.47</v>
      </c>
      <c r="M52" s="128">
        <f>'CP RESUMO'!AY12</f>
        <v/>
      </c>
      <c r="N52" s="129">
        <f>MAX(0,M52-M51)</f>
        <v/>
      </c>
      <c r="O52" s="128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3744.32</v>
      </c>
      <c r="M53" s="128">
        <f>'CP RESUMO'!AZ12</f>
        <v/>
      </c>
      <c r="N53" s="129">
        <f>MAX(0,M53-M52)</f>
        <v/>
      </c>
      <c r="O53" s="128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3504.17</v>
      </c>
      <c r="M54" s="128">
        <f>'CP RESUMO'!BA12</f>
        <v/>
      </c>
      <c r="N54" s="129">
        <f>MAX(0,M54-M53)</f>
        <v/>
      </c>
      <c r="O54" s="128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3504.17</v>
      </c>
      <c r="M55" s="128">
        <f>'CP RESUMO'!BB12</f>
        <v/>
      </c>
      <c r="N55" s="129">
        <f>MAX(0,M55-M54)</f>
        <v/>
      </c>
      <c r="O55" s="128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2172.6</v>
      </c>
      <c r="M56" s="128">
        <f>'CP RESUMO'!BC12</f>
        <v/>
      </c>
      <c r="N56" s="129">
        <f>MAX(0,M56-M55)</f>
        <v/>
      </c>
      <c r="O56" s="128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21067.19</v>
      </c>
      <c r="M57" s="128">
        <f>'CP RESUMO'!BD12</f>
        <v/>
      </c>
      <c r="N57" s="129">
        <f>MAX(0,M57-M56)</f>
        <v/>
      </c>
      <c r="O57" s="128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RESUMO'!BE12</f>
        <v/>
      </c>
      <c r="N58" s="129">
        <f>MAX(0,M58-M57)</f>
        <v/>
      </c>
      <c r="O58" s="128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RESUMO'!BF12</f>
        <v/>
      </c>
      <c r="N59" s="129">
        <f>MAX(0,M59-M58)</f>
        <v/>
      </c>
      <c r="O59" s="128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RESUMO'!BG12</f>
        <v/>
      </c>
      <c r="N60" s="129">
        <f>MAX(0,M60-M59)</f>
        <v/>
      </c>
      <c r="O60" s="128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RESUMO'!BH12</f>
        <v/>
      </c>
      <c r="N61" s="129">
        <f>MAX(0,M61-M60)</f>
        <v/>
      </c>
      <c r="O61" s="128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RESUMO'!BI12</f>
        <v/>
      </c>
      <c r="N62" s="129">
        <f>MAX(0,M62-M61)</f>
        <v/>
      </c>
      <c r="O62" s="128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RESUMO'!BJ12</f>
        <v/>
      </c>
      <c r="N63" s="129">
        <f>MAX(0,M63-M62)</f>
        <v/>
      </c>
      <c r="O63" s="128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RESUMO'!BK12</f>
        <v/>
      </c>
      <c r="N64" s="129">
        <f>MAX(0,M64-M63)</f>
        <v/>
      </c>
      <c r="O64" s="128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RESUMO'!BL12</f>
        <v/>
      </c>
      <c r="N65" s="129">
        <f>MAX(0,M65-M64)</f>
        <v/>
      </c>
      <c r="O65" s="128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RESUMO'!BM12</f>
        <v/>
      </c>
      <c r="N66" s="129">
        <f>MAX(0,M66-M65)</f>
        <v/>
      </c>
      <c r="O66" s="128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RESUMO'!BN12</f>
        <v/>
      </c>
      <c r="N67" s="129">
        <f>MAX(0,M67-M66)</f>
        <v/>
      </c>
      <c r="O67" s="128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RESUMO'!BO12</f>
        <v/>
      </c>
      <c r="N68" s="129">
        <f>MAX(0,M68-M67)</f>
        <v/>
      </c>
      <c r="O68" s="128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RESUMO'!BP12</f>
        <v/>
      </c>
      <c r="N69" s="129">
        <f>MAX(0,M69-M68)</f>
        <v/>
      </c>
      <c r="O69" s="128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RESUMO'!BQ12</f>
        <v/>
      </c>
      <c r="N70" s="129">
        <f>MAX(0,M70-M69)</f>
        <v/>
      </c>
      <c r="O70" s="128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RESUMO'!BR12</f>
        <v/>
      </c>
      <c r="N71" s="129">
        <f>MAX(0,M71-M70)</f>
        <v/>
      </c>
      <c r="O71" s="128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RESUMO'!BS12</f>
        <v/>
      </c>
      <c r="N72" s="129">
        <f>MAX(0,M72-M71)</f>
        <v/>
      </c>
      <c r="O72" s="128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RESUMO'!BT12</f>
        <v/>
      </c>
      <c r="N73" s="129">
        <f>MAX(0,M73-M72)</f>
        <v/>
      </c>
      <c r="O73" s="128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RESUMO'!BU12</f>
        <v/>
      </c>
      <c r="N74" s="129">
        <f>MAX(0,M74-M73)</f>
        <v/>
      </c>
      <c r="O74" s="128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RESUMO'!BV12</f>
        <v/>
      </c>
      <c r="N75" s="129">
        <f>MAX(0,M75-M74)</f>
        <v/>
      </c>
      <c r="O75" s="128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RESUMO'!BW12</f>
        <v/>
      </c>
      <c r="N76" s="129">
        <f>MAX(0,M76-M75)</f>
        <v/>
      </c>
      <c r="O76" s="128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28">
        <f>'CP RESUMO'!D13</f>
        <v/>
      </c>
      <c r="N5" s="129" t="n">
        <v>0</v>
      </c>
      <c r="O5" s="128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RESUMO'!E13</f>
        <v/>
      </c>
      <c r="N6" s="129">
        <f>MAX(0,M6-M5)</f>
        <v/>
      </c>
      <c r="O6" s="128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PL'!L19</f>
        <v/>
      </c>
      <c r="M7" s="128">
        <f>'CP RESUMO'!F13</f>
        <v/>
      </c>
      <c r="N7" s="129">
        <f>MAX(0,M7-M6)</f>
        <v/>
      </c>
      <c r="O7" s="128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RESUMO'!G13</f>
        <v/>
      </c>
      <c r="N8" s="129">
        <f>MAX(0,M8-M7)</f>
        <v/>
      </c>
      <c r="O8" s="128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RESUMO'!H13</f>
        <v/>
      </c>
      <c r="N9" s="129">
        <f>MAX(0,M9-M8)</f>
        <v/>
      </c>
      <c r="O9" s="128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RESUMO'!I13</f>
        <v/>
      </c>
      <c r="N10" s="129">
        <f>MAX(0,M10-M9)</f>
        <v/>
      </c>
      <c r="O10" s="128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RESUMO'!J13</f>
        <v/>
      </c>
      <c r="N11" s="129">
        <f>MAX(0,M11-M10)</f>
        <v/>
      </c>
      <c r="O11" s="128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RESUMO'!K13</f>
        <v/>
      </c>
      <c r="N12" s="129">
        <f>MAX(0,M12-M11)</f>
        <v/>
      </c>
      <c r="O12" s="128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PL'!I19</f>
        <v/>
      </c>
      <c r="M13" s="128">
        <f>'CP RESUMO'!L13</f>
        <v/>
      </c>
      <c r="N13" s="129">
        <f>MAX(0,M13-M12)</f>
        <v/>
      </c>
      <c r="O13" s="128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8">
        <f>'CP RESUMO'!M13</f>
        <v/>
      </c>
      <c r="N14" s="129">
        <f>MAX(0,M14-M13)</f>
        <v/>
      </c>
      <c r="O14" s="128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RESUMO'!N13</f>
        <v/>
      </c>
      <c r="N15" s="129">
        <f>MAX(0,M15-M14)</f>
        <v/>
      </c>
      <c r="O15" s="128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RESUMO'!O13</f>
        <v/>
      </c>
      <c r="N16" s="129">
        <f>MAX(0,M16-M15)</f>
        <v/>
      </c>
      <c r="O16" s="128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RESUMO'!P13</f>
        <v/>
      </c>
      <c r="N17" s="129">
        <f>MAX(0,M17-M16)</f>
        <v/>
      </c>
      <c r="O17" s="128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RESUMO'!Q13</f>
        <v/>
      </c>
      <c r="N18" s="129">
        <f>MAX(0,M18-M17)</f>
        <v/>
      </c>
      <c r="O18" s="128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RESUMO'!R13</f>
        <v/>
      </c>
      <c r="N19" s="129">
        <f>MAX(0,M19-M18)</f>
        <v/>
      </c>
      <c r="O19" s="128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RESUMO'!S13</f>
        <v/>
      </c>
      <c r="N20" s="129">
        <f>MAX(0,M20-M19)</f>
        <v/>
      </c>
      <c r="O20" s="128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RESUMO'!T13</f>
        <v/>
      </c>
      <c r="N21" s="129">
        <f>MAX(0,M21-M20)</f>
        <v/>
      </c>
      <c r="O21" s="128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RESUMO'!U13</f>
        <v/>
      </c>
      <c r="N22" s="129">
        <f>MAX(0,M22-M21)</f>
        <v/>
      </c>
      <c r="O22" s="128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RESUMO'!V13</f>
        <v/>
      </c>
      <c r="N23" s="129">
        <f>MAX(0,M23-M22)</f>
        <v/>
      </c>
      <c r="O23" s="128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RESUMO'!W13</f>
        <v/>
      </c>
      <c r="N24" s="129">
        <f>MAX(0,M24-M23)</f>
        <v/>
      </c>
      <c r="O24" s="128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RESUMO'!X13</f>
        <v/>
      </c>
      <c r="N25" s="129">
        <f>MAX(0,M25-M24)</f>
        <v/>
      </c>
      <c r="O25" s="128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23726.29</v>
      </c>
      <c r="M26" s="128">
        <f>'CP RESUMO'!Y13</f>
        <v/>
      </c>
      <c r="N26" s="129">
        <f>MAX(0,M26-M25)</f>
        <v/>
      </c>
      <c r="O26" s="128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19480.78</v>
      </c>
      <c r="M27" s="128">
        <f>'CP RESUMO'!Z13</f>
        <v/>
      </c>
      <c r="N27" s="129">
        <f>MAX(0,M27-M26)</f>
        <v/>
      </c>
      <c r="O27" s="128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17280.78</v>
      </c>
      <c r="M28" s="128">
        <f>'CP RESUMO'!AA13</f>
        <v/>
      </c>
      <c r="N28" s="129">
        <f>MAX(0,M28-M27)</f>
        <v/>
      </c>
      <c r="O28" s="128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17280.78</v>
      </c>
      <c r="M29" s="128">
        <f>'CP RESUMO'!AB13</f>
        <v/>
      </c>
      <c r="N29" s="129">
        <f>MAX(0,M29-M28)</f>
        <v/>
      </c>
      <c r="O29" s="128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20182.06</v>
      </c>
      <c r="M30" s="128">
        <f>'CP RESUMO'!AC13</f>
        <v/>
      </c>
      <c r="N30" s="129">
        <f>MAX(0,M30-M29)</f>
        <v/>
      </c>
      <c r="O30" s="128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17982.06</v>
      </c>
      <c r="M31" s="128">
        <f>'CP RESUMO'!AD13</f>
        <v/>
      </c>
      <c r="N31" s="129">
        <f>MAX(0,M31-M30)</f>
        <v/>
      </c>
      <c r="O31" s="128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15213.04</v>
      </c>
      <c r="M32" s="128">
        <f>'CP RESUMO'!AE13</f>
        <v/>
      </c>
      <c r="N32" s="129">
        <f>MAX(0,M32-M31)</f>
        <v/>
      </c>
      <c r="O32" s="128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20182.06</v>
      </c>
      <c r="M33" s="128">
        <f>'CP RESUMO'!AF13</f>
        <v/>
      </c>
      <c r="N33" s="129">
        <f>MAX(0,M33-M32)</f>
        <v/>
      </c>
      <c r="O33" s="128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17982.06</v>
      </c>
      <c r="M34" s="128">
        <f>'CP RESUMO'!AG13</f>
        <v/>
      </c>
      <c r="N34" s="129">
        <f>MAX(0,M34-M33)</f>
        <v/>
      </c>
      <c r="O34" s="128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23306.25</v>
      </c>
      <c r="M35" s="128">
        <f>'CP RESUMO'!AH13</f>
        <v/>
      </c>
      <c r="N35" s="129">
        <f>MAX(0,M35-M34)</f>
        <v/>
      </c>
      <c r="O35" s="128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12627.88</v>
      </c>
      <c r="M36" s="128">
        <f>'CP RESUMO'!AI13</f>
        <v/>
      </c>
      <c r="N36" s="129">
        <f>MAX(0,M36-M35)</f>
        <v/>
      </c>
      <c r="O36" s="128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10073.93</v>
      </c>
      <c r="M37" s="128">
        <f>'CP RESUMO'!AJ13</f>
        <v/>
      </c>
      <c r="N37" s="129">
        <f>MAX(0,M37-M36)</f>
        <v/>
      </c>
      <c r="O37" s="128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9675</v>
      </c>
      <c r="M38" s="128">
        <f>'CP RESUMO'!AK13</f>
        <v/>
      </c>
      <c r="N38" s="129">
        <f>MAX(0,M38-M37)</f>
        <v/>
      </c>
      <c r="O38" s="128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11875</v>
      </c>
      <c r="M39" s="128">
        <f>'CP RESUMO'!AL13</f>
        <v/>
      </c>
      <c r="N39" s="129">
        <f>MAX(0,M39-M38)</f>
        <v/>
      </c>
      <c r="O39" s="128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9675</v>
      </c>
      <c r="M40" s="128">
        <f>'CP RESUMO'!AM13</f>
        <v/>
      </c>
      <c r="N40" s="129">
        <f>MAX(0,M40-M39)</f>
        <v/>
      </c>
      <c r="O40" s="128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9675</v>
      </c>
      <c r="M41" s="128">
        <f>'CP RESUMO'!AN13</f>
        <v/>
      </c>
      <c r="N41" s="129">
        <f>MAX(0,M41-M40)</f>
        <v/>
      </c>
      <c r="O41" s="128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11875</v>
      </c>
      <c r="M42" s="128">
        <f>'CP RESUMO'!AO13</f>
        <v/>
      </c>
      <c r="N42" s="129">
        <f>MAX(0,M42-M41)</f>
        <v/>
      </c>
      <c r="O42" s="128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9675</v>
      </c>
      <c r="M43" s="128">
        <f>'CP RESUMO'!AP13</f>
        <v/>
      </c>
      <c r="N43" s="129">
        <f>MAX(0,M43-M42)</f>
        <v/>
      </c>
      <c r="O43" s="128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9675</v>
      </c>
      <c r="M44" s="128">
        <f>'CP RESUMO'!AQ13</f>
        <v/>
      </c>
      <c r="N44" s="129">
        <f>MAX(0,M44-M43)</f>
        <v/>
      </c>
      <c r="O44" s="128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11875</v>
      </c>
      <c r="M45" s="128">
        <f>'CP RESUMO'!AR13</f>
        <v/>
      </c>
      <c r="N45" s="129">
        <f>MAX(0,M45-M44)</f>
        <v/>
      </c>
      <c r="O45" s="128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9675</v>
      </c>
      <c r="M46" s="128">
        <f>'CP RESUMO'!AS13</f>
        <v/>
      </c>
      <c r="N46" s="129">
        <f>MAX(0,M46-M45)</f>
        <v/>
      </c>
      <c r="O46" s="128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14700</v>
      </c>
      <c r="M47" s="128">
        <f>'CP RESUMO'!AT13</f>
        <v/>
      </c>
      <c r="N47" s="129">
        <f>MAX(0,M47-M46)</f>
        <v/>
      </c>
      <c r="O47" s="128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11875</v>
      </c>
      <c r="M48" s="128">
        <f>'CP RESUMO'!AU13</f>
        <v/>
      </c>
      <c r="N48" s="129">
        <f>MAX(0,M48-M47)</f>
        <v/>
      </c>
      <c r="O48" s="128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47175</v>
      </c>
      <c r="M49" s="128">
        <f>'CP RESUMO'!AV13</f>
        <v/>
      </c>
      <c r="N49" s="129">
        <f>MAX(0,M49-M48)</f>
        <v/>
      </c>
      <c r="O49" s="128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49375</v>
      </c>
      <c r="M50" s="128">
        <f>'CP RESUMO'!AW13</f>
        <v/>
      </c>
      <c r="N50" s="129">
        <f>MAX(0,M50-M49)</f>
        <v/>
      </c>
      <c r="O50" s="128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9675</v>
      </c>
      <c r="M51" s="128">
        <f>'CP RESUMO'!AX13</f>
        <v/>
      </c>
      <c r="N51" s="129">
        <f>MAX(0,M51-M50)</f>
        <v/>
      </c>
      <c r="O51" s="128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5998</v>
      </c>
      <c r="M52" s="128">
        <f>'CP RESUMO'!AY13</f>
        <v/>
      </c>
      <c r="N52" s="129">
        <f>MAX(0,M52-M51)</f>
        <v/>
      </c>
      <c r="O52" s="128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38934.03</v>
      </c>
      <c r="M53" s="128">
        <f>'CP RESUMO'!AZ13</f>
        <v/>
      </c>
      <c r="N53" s="129">
        <f>MAX(0,M53-M52)</f>
        <v/>
      </c>
      <c r="O53" s="128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51281.55</v>
      </c>
      <c r="M54" s="128">
        <f>'CP RESUMO'!BA13</f>
        <v/>
      </c>
      <c r="N54" s="129">
        <f>MAX(0,M54-M53)</f>
        <v/>
      </c>
      <c r="O54" s="128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20195.22</v>
      </c>
      <c r="M55" s="128">
        <f>'CP RESUMO'!BB13</f>
        <v/>
      </c>
      <c r="N55" s="129">
        <f>MAX(0,M55-M54)</f>
        <v/>
      </c>
      <c r="O55" s="128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55680</v>
      </c>
      <c r="M56" s="128">
        <f>'CP RESUMO'!BC13</f>
        <v/>
      </c>
      <c r="N56" s="129">
        <f>MAX(0,M56-M55)</f>
        <v/>
      </c>
      <c r="O56" s="128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55680</v>
      </c>
      <c r="M57" s="128">
        <f>'CP RESUMO'!BD13</f>
        <v/>
      </c>
      <c r="N57" s="129">
        <f>MAX(0,M57-M56)</f>
        <v/>
      </c>
      <c r="O57" s="128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RESUMO'!BE13</f>
        <v/>
      </c>
      <c r="N58" s="129">
        <f>MAX(0,M58-M57)</f>
        <v/>
      </c>
      <c r="O58" s="128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RESUMO'!BF13</f>
        <v/>
      </c>
      <c r="N59" s="129">
        <f>MAX(0,M59-M58)</f>
        <v/>
      </c>
      <c r="O59" s="128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RESUMO'!BG13</f>
        <v/>
      </c>
      <c r="N60" s="129">
        <f>MAX(0,M60-M59)</f>
        <v/>
      </c>
      <c r="O60" s="128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RESUMO'!BH13</f>
        <v/>
      </c>
      <c r="N61" s="129">
        <f>MAX(0,M61-M60)</f>
        <v/>
      </c>
      <c r="O61" s="128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RESUMO'!BI13</f>
        <v/>
      </c>
      <c r="N62" s="129">
        <f>MAX(0,M62-M61)</f>
        <v/>
      </c>
      <c r="O62" s="128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RESUMO'!BJ13</f>
        <v/>
      </c>
      <c r="N63" s="129">
        <f>MAX(0,M63-M62)</f>
        <v/>
      </c>
      <c r="O63" s="128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RESUMO'!BK13</f>
        <v/>
      </c>
      <c r="N64" s="129">
        <f>MAX(0,M64-M63)</f>
        <v/>
      </c>
      <c r="O64" s="128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RESUMO'!BL13</f>
        <v/>
      </c>
      <c r="N65" s="129">
        <f>MAX(0,M65-M64)</f>
        <v/>
      </c>
      <c r="O65" s="128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RESUMO'!BM13</f>
        <v/>
      </c>
      <c r="N66" s="129">
        <f>MAX(0,M66-M65)</f>
        <v/>
      </c>
      <c r="O66" s="128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RESUMO'!BN13</f>
        <v/>
      </c>
      <c r="N67" s="129">
        <f>MAX(0,M67-M66)</f>
        <v/>
      </c>
      <c r="O67" s="128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RESUMO'!BO13</f>
        <v/>
      </c>
      <c r="N68" s="129">
        <f>MAX(0,M68-M67)</f>
        <v/>
      </c>
      <c r="O68" s="128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RESUMO'!BP13</f>
        <v/>
      </c>
      <c r="N69" s="129">
        <f>MAX(0,M69-M68)</f>
        <v/>
      </c>
      <c r="O69" s="128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RESUMO'!BQ13</f>
        <v/>
      </c>
      <c r="N70" s="129">
        <f>MAX(0,M70-M69)</f>
        <v/>
      </c>
      <c r="O70" s="128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RESUMO'!BR13</f>
        <v/>
      </c>
      <c r="N71" s="129">
        <f>MAX(0,M71-M70)</f>
        <v/>
      </c>
      <c r="O71" s="128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RESUMO'!BS13</f>
        <v/>
      </c>
      <c r="N72" s="129">
        <f>MAX(0,M72-M71)</f>
        <v/>
      </c>
      <c r="O72" s="128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RESUMO'!BT13</f>
        <v/>
      </c>
      <c r="N73" s="129">
        <f>MAX(0,M73-M72)</f>
        <v/>
      </c>
      <c r="O73" s="128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RESUMO'!BU13</f>
        <v/>
      </c>
      <c r="N74" s="129">
        <f>MAX(0,M74-M73)</f>
        <v/>
      </c>
      <c r="O74" s="128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RESUMO'!BV13</f>
        <v/>
      </c>
      <c r="N75" s="129">
        <f>MAX(0,M75-M74)</f>
        <v/>
      </c>
      <c r="O75" s="128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RESUMO'!BW13</f>
        <v/>
      </c>
      <c r="N76" s="129">
        <f>MAX(0,M76-M75)</f>
        <v/>
      </c>
      <c r="O76" s="128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28">
        <f>'CP RESUMO'!D14</f>
        <v/>
      </c>
      <c r="N5" s="129" t="n">
        <v>0</v>
      </c>
      <c r="O5" s="128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RESUMO'!E14</f>
        <v/>
      </c>
      <c r="N6" s="129">
        <f>MAX(0,M6-M5)</f>
        <v/>
      </c>
      <c r="O6" s="128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PL'!L20</f>
        <v/>
      </c>
      <c r="M7" s="128">
        <f>'CP RESUMO'!F14</f>
        <v/>
      </c>
      <c r="N7" s="129">
        <f>MAX(0,M7-M6)</f>
        <v/>
      </c>
      <c r="O7" s="128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RESUMO'!G14</f>
        <v/>
      </c>
      <c r="N8" s="129">
        <f>MAX(0,M8-M7)</f>
        <v/>
      </c>
      <c r="O8" s="128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RESUMO'!H14</f>
        <v/>
      </c>
      <c r="N9" s="129">
        <f>MAX(0,M9-M8)</f>
        <v/>
      </c>
      <c r="O9" s="128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RESUMO'!I14</f>
        <v/>
      </c>
      <c r="N10" s="129">
        <f>MAX(0,M10-M9)</f>
        <v/>
      </c>
      <c r="O10" s="128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RESUMO'!J14</f>
        <v/>
      </c>
      <c r="N11" s="129">
        <f>MAX(0,M11-M10)</f>
        <v/>
      </c>
      <c r="O11" s="128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RESUMO'!K14</f>
        <v/>
      </c>
      <c r="N12" s="129">
        <f>MAX(0,M12-M11)</f>
        <v/>
      </c>
      <c r="O12" s="128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PL'!I20</f>
        <v/>
      </c>
      <c r="M13" s="128">
        <f>'CP RESUMO'!L14</f>
        <v/>
      </c>
      <c r="N13" s="129">
        <f>MAX(0,M13-M12)</f>
        <v/>
      </c>
      <c r="O13" s="128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8">
        <f>'CP RESUMO'!M14</f>
        <v/>
      </c>
      <c r="N14" s="129">
        <f>MAX(0,M14-M13)</f>
        <v/>
      </c>
      <c r="O14" s="128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RESUMO'!N14</f>
        <v/>
      </c>
      <c r="N15" s="129">
        <f>MAX(0,M15-M14)</f>
        <v/>
      </c>
      <c r="O15" s="128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RESUMO'!O14</f>
        <v/>
      </c>
      <c r="N16" s="129">
        <f>MAX(0,M16-M15)</f>
        <v/>
      </c>
      <c r="O16" s="128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RESUMO'!P14</f>
        <v/>
      </c>
      <c r="N17" s="129">
        <f>MAX(0,M17-M16)</f>
        <v/>
      </c>
      <c r="O17" s="128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RESUMO'!Q14</f>
        <v/>
      </c>
      <c r="N18" s="129">
        <f>MAX(0,M18-M17)</f>
        <v/>
      </c>
      <c r="O18" s="128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RESUMO'!R14</f>
        <v/>
      </c>
      <c r="N19" s="129">
        <f>MAX(0,M19-M18)</f>
        <v/>
      </c>
      <c r="O19" s="128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RESUMO'!S14</f>
        <v/>
      </c>
      <c r="N20" s="129">
        <f>MAX(0,M20-M19)</f>
        <v/>
      </c>
      <c r="O20" s="128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RESUMO'!T14</f>
        <v/>
      </c>
      <c r="N21" s="129">
        <f>MAX(0,M21-M20)</f>
        <v/>
      </c>
      <c r="O21" s="128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RESUMO'!U14</f>
        <v/>
      </c>
      <c r="N22" s="129">
        <f>MAX(0,M22-M21)</f>
        <v/>
      </c>
      <c r="O22" s="128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RESUMO'!V14</f>
        <v/>
      </c>
      <c r="N23" s="129">
        <f>MAX(0,M23-M22)</f>
        <v/>
      </c>
      <c r="O23" s="128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RESUMO'!W14</f>
        <v/>
      </c>
      <c r="N24" s="129">
        <f>MAX(0,M24-M23)</f>
        <v/>
      </c>
      <c r="O24" s="128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RESUMO'!X14</f>
        <v/>
      </c>
      <c r="N25" s="129">
        <f>MAX(0,M25-M24)</f>
        <v/>
      </c>
      <c r="O25" s="128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230233.71</v>
      </c>
      <c r="M26" s="128">
        <f>'CP RESUMO'!Y14</f>
        <v/>
      </c>
      <c r="N26" s="129">
        <f>MAX(0,M26-M25)</f>
        <v/>
      </c>
      <c r="O26" s="128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311666.96</v>
      </c>
      <c r="M27" s="128">
        <f>'CP RESUMO'!Z14</f>
        <v/>
      </c>
      <c r="N27" s="129">
        <f>MAX(0,M27-M26)</f>
        <v/>
      </c>
      <c r="O27" s="128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393635.97</v>
      </c>
      <c r="M28" s="128">
        <f>'CP RESUMO'!AA14</f>
        <v/>
      </c>
      <c r="N28" s="129">
        <f>MAX(0,M28-M27)</f>
        <v/>
      </c>
      <c r="O28" s="128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466644.81</v>
      </c>
      <c r="M29" s="128">
        <f>'CP RESUMO'!AB14</f>
        <v/>
      </c>
      <c r="N29" s="129">
        <f>MAX(0,M29-M28)</f>
        <v/>
      </c>
      <c r="O29" s="128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471854.46</v>
      </c>
      <c r="M30" s="128">
        <f>'CP RESUMO'!AC14</f>
        <v/>
      </c>
      <c r="N30" s="129">
        <f>MAX(0,M30-M29)</f>
        <v/>
      </c>
      <c r="O30" s="128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417039.61</v>
      </c>
      <c r="M31" s="128">
        <f>'CP RESUMO'!AD14</f>
        <v/>
      </c>
      <c r="N31" s="129">
        <f>MAX(0,M31-M30)</f>
        <v/>
      </c>
      <c r="O31" s="128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417039.61</v>
      </c>
      <c r="M32" s="128">
        <f>'CP RESUMO'!AE14</f>
        <v/>
      </c>
      <c r="N32" s="129">
        <f>MAX(0,M32-M31)</f>
        <v/>
      </c>
      <c r="O32" s="128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397653.14</v>
      </c>
      <c r="M33" s="128">
        <f>'CP RESUMO'!AF14</f>
        <v/>
      </c>
      <c r="N33" s="129">
        <f>MAX(0,M33-M32)</f>
        <v/>
      </c>
      <c r="O33" s="128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397653.14</v>
      </c>
      <c r="M34" s="128">
        <f>'CP RESUMO'!AG14</f>
        <v/>
      </c>
      <c r="N34" s="129">
        <f>MAX(0,M34-M33)</f>
        <v/>
      </c>
      <c r="O34" s="128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397653.14</v>
      </c>
      <c r="M35" s="128">
        <f>'CP RESUMO'!AH14</f>
        <v/>
      </c>
      <c r="N35" s="129">
        <f>MAX(0,M35-M34)</f>
        <v/>
      </c>
      <c r="O35" s="128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400051.02</v>
      </c>
      <c r="M36" s="128">
        <f>'CP RESUMO'!AI14</f>
        <v/>
      </c>
      <c r="N36" s="129">
        <f>MAX(0,M36-M35)</f>
        <v/>
      </c>
      <c r="O36" s="128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400051.02</v>
      </c>
      <c r="M37" s="128">
        <f>'CP RESUMO'!AJ14</f>
        <v/>
      </c>
      <c r="N37" s="129">
        <f>MAX(0,M37-M36)</f>
        <v/>
      </c>
      <c r="O37" s="128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400051.02</v>
      </c>
      <c r="M38" s="128">
        <f>'CP RESUMO'!AK14</f>
        <v/>
      </c>
      <c r="N38" s="129">
        <f>MAX(0,M38-M37)</f>
        <v/>
      </c>
      <c r="O38" s="128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381885.99</v>
      </c>
      <c r="M39" s="128">
        <f>'CP RESUMO'!AL14</f>
        <v/>
      </c>
      <c r="N39" s="129">
        <f>MAX(0,M39-M38)</f>
        <v/>
      </c>
      <c r="O39" s="128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442367.72</v>
      </c>
      <c r="M40" s="128">
        <f>'CP RESUMO'!AM14</f>
        <v/>
      </c>
      <c r="N40" s="129">
        <f>MAX(0,M40-M39)</f>
        <v/>
      </c>
      <c r="O40" s="128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442598.16</v>
      </c>
      <c r="M41" s="128">
        <f>'CP RESUMO'!AN14</f>
        <v/>
      </c>
      <c r="N41" s="129">
        <f>MAX(0,M41-M40)</f>
        <v/>
      </c>
      <c r="O41" s="128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387386.72</v>
      </c>
      <c r="M42" s="128">
        <f>'CP RESUMO'!AO14</f>
        <v/>
      </c>
      <c r="N42" s="129">
        <f>MAX(0,M42-M41)</f>
        <v/>
      </c>
      <c r="O42" s="128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387386.72</v>
      </c>
      <c r="M43" s="128">
        <f>'CP RESUMO'!AP14</f>
        <v/>
      </c>
      <c r="N43" s="129">
        <f>MAX(0,M43-M42)</f>
        <v/>
      </c>
      <c r="O43" s="128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381988.06</v>
      </c>
      <c r="M44" s="128">
        <f>'CP RESUMO'!AQ14</f>
        <v/>
      </c>
      <c r="N44" s="129">
        <f>MAX(0,M44-M43)</f>
        <v/>
      </c>
      <c r="O44" s="128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381988.06</v>
      </c>
      <c r="M45" s="128">
        <f>'CP RESUMO'!AR14</f>
        <v/>
      </c>
      <c r="N45" s="129">
        <f>MAX(0,M45-M44)</f>
        <v/>
      </c>
      <c r="O45" s="128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381988.06</v>
      </c>
      <c r="M46" s="128">
        <f>'CP RESUMO'!AS14</f>
        <v/>
      </c>
      <c r="N46" s="129">
        <f>MAX(0,M46-M45)</f>
        <v/>
      </c>
      <c r="O46" s="128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381988.06</v>
      </c>
      <c r="M47" s="128">
        <f>'CP RESUMO'!AT14</f>
        <v/>
      </c>
      <c r="N47" s="129">
        <f>MAX(0,M47-M46)</f>
        <v/>
      </c>
      <c r="O47" s="128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381988.06</v>
      </c>
      <c r="M48" s="128">
        <f>'CP RESUMO'!AU14</f>
        <v/>
      </c>
      <c r="N48" s="129">
        <f>MAX(0,M48-M47)</f>
        <v/>
      </c>
      <c r="O48" s="128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381988.06</v>
      </c>
      <c r="M49" s="128">
        <f>'CP RESUMO'!AV14</f>
        <v/>
      </c>
      <c r="N49" s="129">
        <f>MAX(0,M49-M48)</f>
        <v/>
      </c>
      <c r="O49" s="128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381988.06</v>
      </c>
      <c r="M50" s="128">
        <f>'CP RESUMO'!AW14</f>
        <v/>
      </c>
      <c r="N50" s="129">
        <f>MAX(0,M50-M49)</f>
        <v/>
      </c>
      <c r="O50" s="128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372319.2</v>
      </c>
      <c r="M51" s="128">
        <f>'CP RESUMO'!AX14</f>
        <v/>
      </c>
      <c r="N51" s="129">
        <f>MAX(0,M51-M50)</f>
        <v/>
      </c>
      <c r="O51" s="128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437945.62</v>
      </c>
      <c r="M52" s="128">
        <f>'CP RESUMO'!AY14</f>
        <v/>
      </c>
      <c r="N52" s="129">
        <f>MAX(0,M52-M51)</f>
        <v/>
      </c>
      <c r="O52" s="128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437945.62</v>
      </c>
      <c r="M53" s="128">
        <f>'CP RESUMO'!AZ14</f>
        <v/>
      </c>
      <c r="N53" s="129">
        <f>MAX(0,M53-M52)</f>
        <v/>
      </c>
      <c r="O53" s="128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188333.18</v>
      </c>
      <c r="M54" s="128">
        <f>'CP RESUMO'!BA14</f>
        <v/>
      </c>
      <c r="N54" s="129">
        <f>MAX(0,M54-M53)</f>
        <v/>
      </c>
      <c r="O54" s="128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184005.98</v>
      </c>
      <c r="M55" s="128">
        <f>'CP RESUMO'!BB14</f>
        <v/>
      </c>
      <c r="N55" s="129">
        <f>MAX(0,M55-M54)</f>
        <v/>
      </c>
      <c r="O55" s="128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20483.64</v>
      </c>
      <c r="M56" s="128">
        <f>'CP RESUMO'!BC14</f>
        <v/>
      </c>
      <c r="N56" s="129">
        <f>MAX(0,M56-M55)</f>
        <v/>
      </c>
      <c r="O56" s="128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1489497.04</v>
      </c>
      <c r="M57" s="128">
        <f>'CP RESUMO'!BD14</f>
        <v/>
      </c>
      <c r="N57" s="129">
        <f>MAX(0,M57-M56)</f>
        <v/>
      </c>
      <c r="O57" s="128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RESUMO'!BE14</f>
        <v/>
      </c>
      <c r="N58" s="129">
        <f>MAX(0,M58-M57)</f>
        <v/>
      </c>
      <c r="O58" s="128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>
        <v>538164.27</v>
      </c>
      <c r="M59" s="128">
        <f>'CP RESUMO'!BF14</f>
        <v/>
      </c>
      <c r="N59" s="129">
        <f>MAX(0,M59-M58)</f>
        <v/>
      </c>
      <c r="O59" s="128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RESUMO'!BG14</f>
        <v/>
      </c>
      <c r="N60" s="129">
        <f>MAX(0,M60-M59)</f>
        <v/>
      </c>
      <c r="O60" s="128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RESUMO'!BH14</f>
        <v/>
      </c>
      <c r="N61" s="129">
        <f>MAX(0,M61-M60)</f>
        <v/>
      </c>
      <c r="O61" s="128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RESUMO'!BI14</f>
        <v/>
      </c>
      <c r="N62" s="129">
        <f>MAX(0,M62-M61)</f>
        <v/>
      </c>
      <c r="O62" s="128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RESUMO'!BJ14</f>
        <v/>
      </c>
      <c r="N63" s="129">
        <f>MAX(0,M63-M62)</f>
        <v/>
      </c>
      <c r="O63" s="128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RESUMO'!BK14</f>
        <v/>
      </c>
      <c r="N64" s="129">
        <f>MAX(0,M64-M63)</f>
        <v/>
      </c>
      <c r="O64" s="128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RESUMO'!BL14</f>
        <v/>
      </c>
      <c r="N65" s="129">
        <f>MAX(0,M65-M64)</f>
        <v/>
      </c>
      <c r="O65" s="128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RESUMO'!BM14</f>
        <v/>
      </c>
      <c r="N66" s="129">
        <f>MAX(0,M66-M65)</f>
        <v/>
      </c>
      <c r="O66" s="128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RESUMO'!BN14</f>
        <v/>
      </c>
      <c r="N67" s="129">
        <f>MAX(0,M67-M66)</f>
        <v/>
      </c>
      <c r="O67" s="128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RESUMO'!BO14</f>
        <v/>
      </c>
      <c r="N68" s="129">
        <f>MAX(0,M68-M67)</f>
        <v/>
      </c>
      <c r="O68" s="128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RESUMO'!BP14</f>
        <v/>
      </c>
      <c r="N69" s="129">
        <f>MAX(0,M69-M68)</f>
        <v/>
      </c>
      <c r="O69" s="128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RESUMO'!BQ14</f>
        <v/>
      </c>
      <c r="N70" s="129">
        <f>MAX(0,M70-M69)</f>
        <v/>
      </c>
      <c r="O70" s="128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RESUMO'!BR14</f>
        <v/>
      </c>
      <c r="N71" s="129">
        <f>MAX(0,M71-M70)</f>
        <v/>
      </c>
      <c r="O71" s="128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RESUMO'!BS14</f>
        <v/>
      </c>
      <c r="N72" s="129">
        <f>MAX(0,M72-M71)</f>
        <v/>
      </c>
      <c r="O72" s="128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RESUMO'!BT14</f>
        <v/>
      </c>
      <c r="N73" s="129">
        <f>MAX(0,M73-M72)</f>
        <v/>
      </c>
      <c r="O73" s="128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RESUMO'!BU14</f>
        <v/>
      </c>
      <c r="N74" s="129">
        <f>MAX(0,M74-M73)</f>
        <v/>
      </c>
      <c r="O74" s="128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RESUMO'!BV14</f>
        <v/>
      </c>
      <c r="N75" s="129">
        <f>MAX(0,M75-M74)</f>
        <v/>
      </c>
      <c r="O75" s="128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RESUMO'!BW14</f>
        <v/>
      </c>
      <c r="N76" s="129">
        <f>MAX(0,M76-M75)</f>
        <v/>
      </c>
      <c r="O76" s="128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28">
        <f>'CP RESUMO'!D15</f>
        <v/>
      </c>
      <c r="N5" s="129" t="n">
        <v>0</v>
      </c>
      <c r="O5" s="128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RESUMO'!E15</f>
        <v/>
      </c>
      <c r="N6" s="129">
        <f>MAX(0,M6-M5)</f>
        <v/>
      </c>
      <c r="O6" s="128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PL'!L21</f>
        <v/>
      </c>
      <c r="M7" s="128">
        <f>'CP RESUMO'!F15</f>
        <v/>
      </c>
      <c r="N7" s="129">
        <f>MAX(0,M7-M6)</f>
        <v/>
      </c>
      <c r="O7" s="128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RESUMO'!G15</f>
        <v/>
      </c>
      <c r="N8" s="129">
        <f>MAX(0,M8-M7)</f>
        <v/>
      </c>
      <c r="O8" s="128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RESUMO'!H15</f>
        <v/>
      </c>
      <c r="N9" s="129">
        <f>MAX(0,M9-M8)</f>
        <v/>
      </c>
      <c r="O9" s="128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RESUMO'!I15</f>
        <v/>
      </c>
      <c r="N10" s="129">
        <f>MAX(0,M10-M9)</f>
        <v/>
      </c>
      <c r="O10" s="128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RESUMO'!J15</f>
        <v/>
      </c>
      <c r="N11" s="129">
        <f>MAX(0,M11-M10)</f>
        <v/>
      </c>
      <c r="O11" s="128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RESUMO'!K15</f>
        <v/>
      </c>
      <c r="N12" s="129">
        <f>MAX(0,M12-M11)</f>
        <v/>
      </c>
      <c r="O12" s="128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PL'!I21</f>
        <v/>
      </c>
      <c r="M13" s="128">
        <f>'CP RESUMO'!L15</f>
        <v/>
      </c>
      <c r="N13" s="129">
        <f>MAX(0,M13-M12)</f>
        <v/>
      </c>
      <c r="O13" s="128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8">
        <f>'CP RESUMO'!M15</f>
        <v/>
      </c>
      <c r="N14" s="129">
        <f>MAX(0,M14-M13)</f>
        <v/>
      </c>
      <c r="O14" s="128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RESUMO'!N15</f>
        <v/>
      </c>
      <c r="N15" s="129">
        <f>MAX(0,M15-M14)</f>
        <v/>
      </c>
      <c r="O15" s="128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RESUMO'!O15</f>
        <v/>
      </c>
      <c r="N16" s="129">
        <f>MAX(0,M16-M15)</f>
        <v/>
      </c>
      <c r="O16" s="128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RESUMO'!P15</f>
        <v/>
      </c>
      <c r="N17" s="129">
        <f>MAX(0,M17-M16)</f>
        <v/>
      </c>
      <c r="O17" s="128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RESUMO'!Q15</f>
        <v/>
      </c>
      <c r="N18" s="129">
        <f>MAX(0,M18-M17)</f>
        <v/>
      </c>
      <c r="O18" s="128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RESUMO'!R15</f>
        <v/>
      </c>
      <c r="N19" s="129">
        <f>MAX(0,M19-M18)</f>
        <v/>
      </c>
      <c r="O19" s="128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RESUMO'!S15</f>
        <v/>
      </c>
      <c r="N20" s="129">
        <f>MAX(0,M20-M19)</f>
        <v/>
      </c>
      <c r="O20" s="128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RESUMO'!T15</f>
        <v/>
      </c>
      <c r="N21" s="129">
        <f>MAX(0,M21-M20)</f>
        <v/>
      </c>
      <c r="O21" s="128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RESUMO'!U15</f>
        <v/>
      </c>
      <c r="N22" s="129">
        <f>MAX(0,M22-M21)</f>
        <v/>
      </c>
      <c r="O22" s="128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RESUMO'!V15</f>
        <v/>
      </c>
      <c r="N23" s="129">
        <f>MAX(0,M23-M22)</f>
        <v/>
      </c>
      <c r="O23" s="128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RESUMO'!W15</f>
        <v/>
      </c>
      <c r="N24" s="129">
        <f>MAX(0,M24-M23)</f>
        <v/>
      </c>
      <c r="O24" s="128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RESUMO'!X15</f>
        <v/>
      </c>
      <c r="N25" s="129">
        <f>MAX(0,M25-M24)</f>
        <v/>
      </c>
      <c r="O25" s="128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72000.17999999999</v>
      </c>
      <c r="M26" s="128">
        <f>'CP RESUMO'!Y15</f>
        <v/>
      </c>
      <c r="N26" s="129">
        <f>MAX(0,M26-M25)</f>
        <v/>
      </c>
      <c r="O26" s="128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172584.9</v>
      </c>
      <c r="M27" s="128">
        <f>'CP RESUMO'!Z15</f>
        <v/>
      </c>
      <c r="N27" s="129">
        <f>MAX(0,M27-M26)</f>
        <v/>
      </c>
      <c r="O27" s="128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200601.47</v>
      </c>
      <c r="M28" s="128">
        <f>'CP RESUMO'!AA15</f>
        <v/>
      </c>
      <c r="N28" s="129">
        <f>MAX(0,M28-M27)</f>
        <v/>
      </c>
      <c r="O28" s="128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166571.97</v>
      </c>
      <c r="M29" s="128">
        <f>'CP RESUMO'!AB15</f>
        <v/>
      </c>
      <c r="N29" s="129">
        <f>MAX(0,M29-M28)</f>
        <v/>
      </c>
      <c r="O29" s="128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196494.67</v>
      </c>
      <c r="M30" s="128">
        <f>'CP RESUMO'!AC15</f>
        <v/>
      </c>
      <c r="N30" s="129">
        <f>MAX(0,M30-M29)</f>
        <v/>
      </c>
      <c r="O30" s="128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176668.82</v>
      </c>
      <c r="M31" s="128">
        <f>'CP RESUMO'!AD15</f>
        <v/>
      </c>
      <c r="N31" s="129">
        <f>MAX(0,M31-M30)</f>
        <v/>
      </c>
      <c r="O31" s="128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166869.18</v>
      </c>
      <c r="M32" s="128">
        <f>'CP RESUMO'!AE15</f>
        <v/>
      </c>
      <c r="N32" s="129">
        <f>MAX(0,M32-M31)</f>
        <v/>
      </c>
      <c r="O32" s="128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155398.12</v>
      </c>
      <c r="M33" s="128">
        <f>'CP RESUMO'!AF15</f>
        <v/>
      </c>
      <c r="N33" s="129">
        <f>MAX(0,M33-M32)</f>
        <v/>
      </c>
      <c r="O33" s="128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134776.81</v>
      </c>
      <c r="M34" s="128">
        <f>'CP RESUMO'!AG15</f>
        <v/>
      </c>
      <c r="N34" s="129">
        <f>MAX(0,M34-M33)</f>
        <v/>
      </c>
      <c r="O34" s="128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130394.79</v>
      </c>
      <c r="M35" s="128">
        <f>'CP RESUMO'!AH15</f>
        <v/>
      </c>
      <c r="N35" s="129">
        <f>MAX(0,M35-M34)</f>
        <v/>
      </c>
      <c r="O35" s="128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139500.95</v>
      </c>
      <c r="M36" s="128">
        <f>'CP RESUMO'!AI15</f>
        <v/>
      </c>
      <c r="N36" s="129">
        <f>MAX(0,M36-M35)</f>
        <v/>
      </c>
      <c r="O36" s="128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130376.16</v>
      </c>
      <c r="M37" s="128">
        <f>'CP RESUMO'!AJ15</f>
        <v/>
      </c>
      <c r="N37" s="129">
        <f>MAX(0,M37-M36)</f>
        <v/>
      </c>
      <c r="O37" s="128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138728.95</v>
      </c>
      <c r="M38" s="128">
        <f>'CP RESUMO'!AK15</f>
        <v/>
      </c>
      <c r="N38" s="129">
        <f>MAX(0,M38-M37)</f>
        <v/>
      </c>
      <c r="O38" s="128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164655.93</v>
      </c>
      <c r="M39" s="128">
        <f>'CP RESUMO'!AL15</f>
        <v/>
      </c>
      <c r="N39" s="129">
        <f>MAX(0,M39-M38)</f>
        <v/>
      </c>
      <c r="O39" s="128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83740.92999999999</v>
      </c>
      <c r="M40" s="128">
        <f>'CP RESUMO'!AM15</f>
        <v/>
      </c>
      <c r="N40" s="129">
        <f>MAX(0,M40-M39)</f>
        <v/>
      </c>
      <c r="O40" s="128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72170.85000000001</v>
      </c>
      <c r="M41" s="128">
        <f>'CP RESUMO'!AN15</f>
        <v/>
      </c>
      <c r="N41" s="129">
        <f>MAX(0,M41-M40)</f>
        <v/>
      </c>
      <c r="O41" s="128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71282.03</v>
      </c>
      <c r="M42" s="128">
        <f>'CP RESUMO'!AO15</f>
        <v/>
      </c>
      <c r="N42" s="129">
        <f>MAX(0,M42-M41)</f>
        <v/>
      </c>
      <c r="O42" s="128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75762.97</v>
      </c>
      <c r="M43" s="128">
        <f>'CP RESUMO'!AP15</f>
        <v/>
      </c>
      <c r="N43" s="129">
        <f>MAX(0,M43-M42)</f>
        <v/>
      </c>
      <c r="O43" s="128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221076.96</v>
      </c>
      <c r="M44" s="128">
        <f>'CP RESUMO'!AQ15</f>
        <v/>
      </c>
      <c r="N44" s="129">
        <f>MAX(0,M44-M43)</f>
        <v/>
      </c>
      <c r="O44" s="128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137667.89</v>
      </c>
      <c r="M45" s="128">
        <f>'CP RESUMO'!AR15</f>
        <v/>
      </c>
      <c r="N45" s="129">
        <f>MAX(0,M45-M44)</f>
        <v/>
      </c>
      <c r="O45" s="128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104778.95</v>
      </c>
      <c r="M46" s="128">
        <f>'CP RESUMO'!AS15</f>
        <v/>
      </c>
      <c r="N46" s="129">
        <f>MAX(0,M46-M45)</f>
        <v/>
      </c>
      <c r="O46" s="128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112667.89</v>
      </c>
      <c r="M47" s="128">
        <f>'CP RESUMO'!AT15</f>
        <v/>
      </c>
      <c r="N47" s="129">
        <f>MAX(0,M47-M46)</f>
        <v/>
      </c>
      <c r="O47" s="128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107615.41</v>
      </c>
      <c r="M48" s="128">
        <f>'CP RESUMO'!AU15</f>
        <v/>
      </c>
      <c r="N48" s="129">
        <f>MAX(0,M48-M47)</f>
        <v/>
      </c>
      <c r="O48" s="128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108231.89</v>
      </c>
      <c r="M49" s="128">
        <f>'CP RESUMO'!AV15</f>
        <v/>
      </c>
      <c r="N49" s="129">
        <f>MAX(0,M49-M48)</f>
        <v/>
      </c>
      <c r="O49" s="128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129681.89</v>
      </c>
      <c r="M50" s="128">
        <f>'CP RESUMO'!AW15</f>
        <v/>
      </c>
      <c r="N50" s="129">
        <f>MAX(0,M50-M49)</f>
        <v/>
      </c>
      <c r="O50" s="128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90631.89</v>
      </c>
      <c r="M51" s="128">
        <f>'CP RESUMO'!AX15</f>
        <v/>
      </c>
      <c r="N51" s="129">
        <f>MAX(0,M51-M50)</f>
        <v/>
      </c>
      <c r="O51" s="128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90631.89</v>
      </c>
      <c r="M52" s="128">
        <f>'CP RESUMO'!AY15</f>
        <v/>
      </c>
      <c r="N52" s="129">
        <f>MAX(0,M52-M51)</f>
        <v/>
      </c>
      <c r="O52" s="128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148181.01</v>
      </c>
      <c r="M53" s="128">
        <f>'CP RESUMO'!AZ15</f>
        <v/>
      </c>
      <c r="N53" s="129">
        <f>MAX(0,M53-M52)</f>
        <v/>
      </c>
      <c r="O53" s="128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RESUMO'!BA15</f>
        <v/>
      </c>
      <c r="N54" s="129">
        <f>MAX(0,M54-M53)</f>
        <v/>
      </c>
      <c r="O54" s="128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RESUMO'!BB15</f>
        <v/>
      </c>
      <c r="N55" s="129">
        <f>MAX(0,M55-M54)</f>
        <v/>
      </c>
      <c r="O55" s="128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RESUMO'!BC15</f>
        <v/>
      </c>
      <c r="N56" s="129">
        <f>MAX(0,M56-M55)</f>
        <v/>
      </c>
      <c r="O56" s="128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RESUMO'!BD15</f>
        <v/>
      </c>
      <c r="N57" s="129">
        <f>MAX(0,M57-M56)</f>
        <v/>
      </c>
      <c r="O57" s="128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RESUMO'!BE15</f>
        <v/>
      </c>
      <c r="N58" s="129">
        <f>MAX(0,M58-M57)</f>
        <v/>
      </c>
      <c r="O58" s="128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RESUMO'!BF15</f>
        <v/>
      </c>
      <c r="N59" s="129">
        <f>MAX(0,M59-M58)</f>
        <v/>
      </c>
      <c r="O59" s="128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>
        <v>912909.86</v>
      </c>
      <c r="M60" s="128">
        <f>'CP RESUMO'!BG15</f>
        <v/>
      </c>
      <c r="N60" s="129">
        <f>MAX(0,M60-M59)</f>
        <v/>
      </c>
      <c r="O60" s="128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RESUMO'!BH15</f>
        <v/>
      </c>
      <c r="N61" s="129">
        <f>MAX(0,M61-M60)</f>
        <v/>
      </c>
      <c r="O61" s="128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RESUMO'!BI15</f>
        <v/>
      </c>
      <c r="N62" s="129">
        <f>MAX(0,M62-M61)</f>
        <v/>
      </c>
      <c r="O62" s="128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RESUMO'!BJ15</f>
        <v/>
      </c>
      <c r="N63" s="129">
        <f>MAX(0,M63-M62)</f>
        <v/>
      </c>
      <c r="O63" s="128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RESUMO'!BK15</f>
        <v/>
      </c>
      <c r="N64" s="129">
        <f>MAX(0,M64-M63)</f>
        <v/>
      </c>
      <c r="O64" s="128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RESUMO'!BL15</f>
        <v/>
      </c>
      <c r="N65" s="129">
        <f>MAX(0,M65-M64)</f>
        <v/>
      </c>
      <c r="O65" s="128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RESUMO'!BM15</f>
        <v/>
      </c>
      <c r="N66" s="129">
        <f>MAX(0,M66-M65)</f>
        <v/>
      </c>
      <c r="O66" s="128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RESUMO'!BN15</f>
        <v/>
      </c>
      <c r="N67" s="129">
        <f>MAX(0,M67-M66)</f>
        <v/>
      </c>
      <c r="O67" s="128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RESUMO'!BO15</f>
        <v/>
      </c>
      <c r="N68" s="129">
        <f>MAX(0,M68-M67)</f>
        <v/>
      </c>
      <c r="O68" s="128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RESUMO'!BP15</f>
        <v/>
      </c>
      <c r="N69" s="129">
        <f>MAX(0,M69-M68)</f>
        <v/>
      </c>
      <c r="O69" s="128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RESUMO'!BQ15</f>
        <v/>
      </c>
      <c r="N70" s="129">
        <f>MAX(0,M70-M69)</f>
        <v/>
      </c>
      <c r="O70" s="128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RESUMO'!BR15</f>
        <v/>
      </c>
      <c r="N71" s="129">
        <f>MAX(0,M71-M70)</f>
        <v/>
      </c>
      <c r="O71" s="128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RESUMO'!BS15</f>
        <v/>
      </c>
      <c r="N72" s="129">
        <f>MAX(0,M72-M71)</f>
        <v/>
      </c>
      <c r="O72" s="128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RESUMO'!BT15</f>
        <v/>
      </c>
      <c r="N73" s="129">
        <f>MAX(0,M73-M72)</f>
        <v/>
      </c>
      <c r="O73" s="128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RESUMO'!BU15</f>
        <v/>
      </c>
      <c r="N74" s="129">
        <f>MAX(0,M74-M73)</f>
        <v/>
      </c>
      <c r="O74" s="128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RESUMO'!BV15</f>
        <v/>
      </c>
      <c r="N75" s="129">
        <f>MAX(0,M75-M74)</f>
        <v/>
      </c>
      <c r="O75" s="128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RESUMO'!BW15</f>
        <v/>
      </c>
      <c r="N76" s="129">
        <f>MAX(0,M76-M75)</f>
        <v/>
      </c>
      <c r="O76" s="128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28">
        <f>'CP RESUMO'!D16</f>
        <v/>
      </c>
      <c r="N5" s="129" t="n">
        <v>0</v>
      </c>
      <c r="O5" s="128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RESUMO'!E16</f>
        <v/>
      </c>
      <c r="N6" s="129">
        <f>MAX(0,M6-M5)</f>
        <v/>
      </c>
      <c r="O6" s="128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PL'!L22</f>
        <v/>
      </c>
      <c r="M7" s="128">
        <f>'CP RESUMO'!F16</f>
        <v/>
      </c>
      <c r="N7" s="129">
        <f>MAX(0,M7-M6)</f>
        <v/>
      </c>
      <c r="O7" s="128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RESUMO'!G16</f>
        <v/>
      </c>
      <c r="N8" s="129">
        <f>MAX(0,M8-M7)</f>
        <v/>
      </c>
      <c r="O8" s="128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RESUMO'!H16</f>
        <v/>
      </c>
      <c r="N9" s="129">
        <f>MAX(0,M9-M8)</f>
        <v/>
      </c>
      <c r="O9" s="128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RESUMO'!I16</f>
        <v/>
      </c>
      <c r="N10" s="129">
        <f>MAX(0,M10-M9)</f>
        <v/>
      </c>
      <c r="O10" s="128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RESUMO'!J16</f>
        <v/>
      </c>
      <c r="N11" s="129">
        <f>MAX(0,M11-M10)</f>
        <v/>
      </c>
      <c r="O11" s="128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RESUMO'!K16</f>
        <v/>
      </c>
      <c r="N12" s="129">
        <f>MAX(0,M12-M11)</f>
        <v/>
      </c>
      <c r="O12" s="128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PL'!I22</f>
        <v/>
      </c>
      <c r="M13" s="128">
        <f>'CP RESUMO'!L16</f>
        <v/>
      </c>
      <c r="N13" s="129">
        <f>MAX(0,M13-M12)</f>
        <v/>
      </c>
      <c r="O13" s="128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8">
        <f>'CP RESUMO'!M16</f>
        <v/>
      </c>
      <c r="N14" s="129">
        <f>MAX(0,M14-M13)</f>
        <v/>
      </c>
      <c r="O14" s="128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RESUMO'!N16</f>
        <v/>
      </c>
      <c r="N15" s="129">
        <f>MAX(0,M15-M14)</f>
        <v/>
      </c>
      <c r="O15" s="128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RESUMO'!O16</f>
        <v/>
      </c>
      <c r="N16" s="129">
        <f>MAX(0,M16-M15)</f>
        <v/>
      </c>
      <c r="O16" s="128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RESUMO'!P16</f>
        <v/>
      </c>
      <c r="N17" s="129">
        <f>MAX(0,M17-M16)</f>
        <v/>
      </c>
      <c r="O17" s="128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RESUMO'!Q16</f>
        <v/>
      </c>
      <c r="N18" s="129">
        <f>MAX(0,M18-M17)</f>
        <v/>
      </c>
      <c r="O18" s="128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RESUMO'!R16</f>
        <v/>
      </c>
      <c r="N19" s="129">
        <f>MAX(0,M19-M18)</f>
        <v/>
      </c>
      <c r="O19" s="128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RESUMO'!S16</f>
        <v/>
      </c>
      <c r="N20" s="129">
        <f>MAX(0,M20-M19)</f>
        <v/>
      </c>
      <c r="O20" s="128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RESUMO'!T16</f>
        <v/>
      </c>
      <c r="N21" s="129">
        <f>MAX(0,M21-M20)</f>
        <v/>
      </c>
      <c r="O21" s="128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RESUMO'!U16</f>
        <v/>
      </c>
      <c r="N22" s="129">
        <f>MAX(0,M22-M21)</f>
        <v/>
      </c>
      <c r="O22" s="128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RESUMO'!V16</f>
        <v/>
      </c>
      <c r="N23" s="129">
        <f>MAX(0,M23-M22)</f>
        <v/>
      </c>
      <c r="O23" s="128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RESUMO'!W16</f>
        <v/>
      </c>
      <c r="N24" s="129">
        <f>MAX(0,M24-M23)</f>
        <v/>
      </c>
      <c r="O24" s="128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RESUMO'!X16</f>
        <v/>
      </c>
      <c r="N25" s="129">
        <f>MAX(0,M25-M24)</f>
        <v/>
      </c>
      <c r="O25" s="128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RESUMO'!Y16</f>
        <v/>
      </c>
      <c r="N26" s="129">
        <f>MAX(0,M26-M25)</f>
        <v/>
      </c>
      <c r="O26" s="128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RESUMO'!Z16</f>
        <v/>
      </c>
      <c r="N27" s="129">
        <f>MAX(0,M27-M26)</f>
        <v/>
      </c>
      <c r="O27" s="128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RESUMO'!AA16</f>
        <v/>
      </c>
      <c r="N28" s="129">
        <f>MAX(0,M28-M27)</f>
        <v/>
      </c>
      <c r="O28" s="128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RESUMO'!AB16</f>
        <v/>
      </c>
      <c r="N29" s="129">
        <f>MAX(0,M29-M28)</f>
        <v/>
      </c>
      <c r="O29" s="128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RESUMO'!AC16</f>
        <v/>
      </c>
      <c r="N30" s="129">
        <f>MAX(0,M30-M29)</f>
        <v/>
      </c>
      <c r="O30" s="128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RESUMO'!AD16</f>
        <v/>
      </c>
      <c r="N31" s="129">
        <f>MAX(0,M31-M30)</f>
        <v/>
      </c>
      <c r="O31" s="128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RESUMO'!AE16</f>
        <v/>
      </c>
      <c r="N32" s="129">
        <f>MAX(0,M32-M31)</f>
        <v/>
      </c>
      <c r="O32" s="128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RESUMO'!AF16</f>
        <v/>
      </c>
      <c r="N33" s="129">
        <f>MAX(0,M33-M32)</f>
        <v/>
      </c>
      <c r="O33" s="128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RESUMO'!AG16</f>
        <v/>
      </c>
      <c r="N34" s="129">
        <f>MAX(0,M34-M33)</f>
        <v/>
      </c>
      <c r="O34" s="128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RESUMO'!AH16</f>
        <v/>
      </c>
      <c r="N35" s="129">
        <f>MAX(0,M35-M34)</f>
        <v/>
      </c>
      <c r="O35" s="128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RESUMO'!AI16</f>
        <v/>
      </c>
      <c r="N36" s="129">
        <f>MAX(0,M36-M35)</f>
        <v/>
      </c>
      <c r="O36" s="128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RESUMO'!AJ16</f>
        <v/>
      </c>
      <c r="N37" s="129">
        <f>MAX(0,M37-M36)</f>
        <v/>
      </c>
      <c r="O37" s="128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RESUMO'!AK16</f>
        <v/>
      </c>
      <c r="N38" s="129">
        <f>MAX(0,M38-M37)</f>
        <v/>
      </c>
      <c r="O38" s="128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RESUMO'!AL16</f>
        <v/>
      </c>
      <c r="N39" s="129">
        <f>MAX(0,M39-M38)</f>
        <v/>
      </c>
      <c r="O39" s="128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RESUMO'!AM16</f>
        <v/>
      </c>
      <c r="N40" s="129">
        <f>MAX(0,M40-M39)</f>
        <v/>
      </c>
      <c r="O40" s="128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RESUMO'!AN16</f>
        <v/>
      </c>
      <c r="N41" s="129">
        <f>MAX(0,M41-M40)</f>
        <v/>
      </c>
      <c r="O41" s="128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RESUMO'!AO16</f>
        <v/>
      </c>
      <c r="N42" s="129">
        <f>MAX(0,M42-M41)</f>
        <v/>
      </c>
      <c r="O42" s="128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RESUMO'!AP16</f>
        <v/>
      </c>
      <c r="N43" s="129">
        <f>MAX(0,M43-M42)</f>
        <v/>
      </c>
      <c r="O43" s="128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RESUMO'!AQ16</f>
        <v/>
      </c>
      <c r="N44" s="129">
        <f>MAX(0,M44-M43)</f>
        <v/>
      </c>
      <c r="O44" s="128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RESUMO'!AR16</f>
        <v/>
      </c>
      <c r="N45" s="129">
        <f>MAX(0,M45-M44)</f>
        <v/>
      </c>
      <c r="O45" s="128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RESUMO'!AS16</f>
        <v/>
      </c>
      <c r="N46" s="129">
        <f>MAX(0,M46-M45)</f>
        <v/>
      </c>
      <c r="O46" s="128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RESUMO'!AT16</f>
        <v/>
      </c>
      <c r="N47" s="129">
        <f>MAX(0,M47-M46)</f>
        <v/>
      </c>
      <c r="O47" s="128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RESUMO'!AU16</f>
        <v/>
      </c>
      <c r="N48" s="129">
        <f>MAX(0,M48-M47)</f>
        <v/>
      </c>
      <c r="O48" s="128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RESUMO'!AV16</f>
        <v/>
      </c>
      <c r="N49" s="129">
        <f>MAX(0,M49-M48)</f>
        <v/>
      </c>
      <c r="O49" s="128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RESUMO'!AW16</f>
        <v/>
      </c>
      <c r="N50" s="129">
        <f>MAX(0,M50-M49)</f>
        <v/>
      </c>
      <c r="O50" s="128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RESUMO'!AX16</f>
        <v/>
      </c>
      <c r="N51" s="129">
        <f>MAX(0,M51-M50)</f>
        <v/>
      </c>
      <c r="O51" s="128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RESUMO'!AY16</f>
        <v/>
      </c>
      <c r="N52" s="129">
        <f>MAX(0,M52-M51)</f>
        <v/>
      </c>
      <c r="O52" s="128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RESUMO'!AZ16</f>
        <v/>
      </c>
      <c r="N53" s="129">
        <f>MAX(0,M53-M52)</f>
        <v/>
      </c>
      <c r="O53" s="128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RESUMO'!BA16</f>
        <v/>
      </c>
      <c r="N54" s="129">
        <f>MAX(0,M54-M53)</f>
        <v/>
      </c>
      <c r="O54" s="128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RESUMO'!BB16</f>
        <v/>
      </c>
      <c r="N55" s="129">
        <f>MAX(0,M55-M54)</f>
        <v/>
      </c>
      <c r="O55" s="128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RESUMO'!BC16</f>
        <v/>
      </c>
      <c r="N56" s="129">
        <f>MAX(0,M56-M55)</f>
        <v/>
      </c>
      <c r="O56" s="128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RESUMO'!BD16</f>
        <v/>
      </c>
      <c r="N57" s="129">
        <f>MAX(0,M57-M56)</f>
        <v/>
      </c>
      <c r="O57" s="128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RESUMO'!BE16</f>
        <v/>
      </c>
      <c r="N58" s="129">
        <f>MAX(0,M58-M57)</f>
        <v/>
      </c>
      <c r="O58" s="128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RESUMO'!BF16</f>
        <v/>
      </c>
      <c r="N59" s="129">
        <f>MAX(0,M59-M58)</f>
        <v/>
      </c>
      <c r="O59" s="128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RESUMO'!BG16</f>
        <v/>
      </c>
      <c r="N60" s="129">
        <f>MAX(0,M60-M59)</f>
        <v/>
      </c>
      <c r="O60" s="128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RESUMO'!BH16</f>
        <v/>
      </c>
      <c r="N61" s="129">
        <f>MAX(0,M61-M60)</f>
        <v/>
      </c>
      <c r="O61" s="128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RESUMO'!BI16</f>
        <v/>
      </c>
      <c r="N62" s="129">
        <f>MAX(0,M62-M61)</f>
        <v/>
      </c>
      <c r="O62" s="128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RESUMO'!BJ16</f>
        <v/>
      </c>
      <c r="N63" s="129">
        <f>MAX(0,M63-M62)</f>
        <v/>
      </c>
      <c r="O63" s="128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RESUMO'!BK16</f>
        <v/>
      </c>
      <c r="N64" s="129">
        <f>MAX(0,M64-M63)</f>
        <v/>
      </c>
      <c r="O64" s="128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RESUMO'!BL16</f>
        <v/>
      </c>
      <c r="N65" s="129">
        <f>MAX(0,M65-M64)</f>
        <v/>
      </c>
      <c r="O65" s="128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RESUMO'!BM16</f>
        <v/>
      </c>
      <c r="N66" s="129">
        <f>MAX(0,M66-M65)</f>
        <v/>
      </c>
      <c r="O66" s="128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RESUMO'!BN16</f>
        <v/>
      </c>
      <c r="N67" s="129">
        <f>MAX(0,M67-M66)</f>
        <v/>
      </c>
      <c r="O67" s="128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RESUMO'!BO16</f>
        <v/>
      </c>
      <c r="N68" s="129">
        <f>MAX(0,M68-M67)</f>
        <v/>
      </c>
      <c r="O68" s="128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RESUMO'!BP16</f>
        <v/>
      </c>
      <c r="N69" s="129">
        <f>MAX(0,M69-M68)</f>
        <v/>
      </c>
      <c r="O69" s="128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RESUMO'!BQ16</f>
        <v/>
      </c>
      <c r="N70" s="129">
        <f>MAX(0,M70-M69)</f>
        <v/>
      </c>
      <c r="O70" s="128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RESUMO'!BR16</f>
        <v/>
      </c>
      <c r="N71" s="129">
        <f>MAX(0,M71-M70)</f>
        <v/>
      </c>
      <c r="O71" s="128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RESUMO'!BS16</f>
        <v/>
      </c>
      <c r="N72" s="129">
        <f>MAX(0,M72-M71)</f>
        <v/>
      </c>
      <c r="O72" s="128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RESUMO'!BT16</f>
        <v/>
      </c>
      <c r="N73" s="129">
        <f>MAX(0,M73-M72)</f>
        <v/>
      </c>
      <c r="O73" s="128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RESUMO'!BU16</f>
        <v/>
      </c>
      <c r="N74" s="129">
        <f>MAX(0,M74-M73)</f>
        <v/>
      </c>
      <c r="O74" s="128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RESUMO'!BV16</f>
        <v/>
      </c>
      <c r="N75" s="129">
        <f>MAX(0,M75-M74)</f>
        <v/>
      </c>
      <c r="O75" s="128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RESUMO'!BW16</f>
        <v/>
      </c>
      <c r="N76" s="129">
        <f>MAX(0,M76-M75)</f>
        <v/>
      </c>
      <c r="O76" s="128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28">
        <f>'CP RESUMO'!D17</f>
        <v/>
      </c>
      <c r="N5" s="129" t="n">
        <v>0</v>
      </c>
      <c r="O5" s="128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RESUMO'!E17</f>
        <v/>
      </c>
      <c r="N6" s="129">
        <f>MAX(0,M6-M5)</f>
        <v/>
      </c>
      <c r="O6" s="128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PL'!L23</f>
        <v/>
      </c>
      <c r="M7" s="128">
        <f>'CP RESUMO'!F17</f>
        <v/>
      </c>
      <c r="N7" s="129">
        <f>MAX(0,M7-M6)</f>
        <v/>
      </c>
      <c r="O7" s="128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RESUMO'!G17</f>
        <v/>
      </c>
      <c r="N8" s="129">
        <f>MAX(0,M8-M7)</f>
        <v/>
      </c>
      <c r="O8" s="128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RESUMO'!H17</f>
        <v/>
      </c>
      <c r="N9" s="129">
        <f>MAX(0,M9-M8)</f>
        <v/>
      </c>
      <c r="O9" s="128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RESUMO'!I17</f>
        <v/>
      </c>
      <c r="N10" s="129">
        <f>MAX(0,M10-M9)</f>
        <v/>
      </c>
      <c r="O10" s="128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RESUMO'!J17</f>
        <v/>
      </c>
      <c r="N11" s="129">
        <f>MAX(0,M11-M10)</f>
        <v/>
      </c>
      <c r="O11" s="128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RESUMO'!K17</f>
        <v/>
      </c>
      <c r="N12" s="129">
        <f>MAX(0,M12-M11)</f>
        <v/>
      </c>
      <c r="O12" s="128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PL'!I23</f>
        <v/>
      </c>
      <c r="M13" s="128">
        <f>'CP RESUMO'!L17</f>
        <v/>
      </c>
      <c r="N13" s="129">
        <f>MAX(0,M13-M12)</f>
        <v/>
      </c>
      <c r="O13" s="128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8">
        <f>'CP RESUMO'!M17</f>
        <v/>
      </c>
      <c r="N14" s="129">
        <f>MAX(0,M14-M13)</f>
        <v/>
      </c>
      <c r="O14" s="128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RESUMO'!N17</f>
        <v/>
      </c>
      <c r="N15" s="129">
        <f>MAX(0,M15-M14)</f>
        <v/>
      </c>
      <c r="O15" s="128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RESUMO'!O17</f>
        <v/>
      </c>
      <c r="N16" s="129">
        <f>MAX(0,M16-M15)</f>
        <v/>
      </c>
      <c r="O16" s="128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RESUMO'!P17</f>
        <v/>
      </c>
      <c r="N17" s="129">
        <f>MAX(0,M17-M16)</f>
        <v/>
      </c>
      <c r="O17" s="128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RESUMO'!Q17</f>
        <v/>
      </c>
      <c r="N18" s="129">
        <f>MAX(0,M18-M17)</f>
        <v/>
      </c>
      <c r="O18" s="128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RESUMO'!R17</f>
        <v/>
      </c>
      <c r="N19" s="129">
        <f>MAX(0,M19-M18)</f>
        <v/>
      </c>
      <c r="O19" s="128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RESUMO'!S17</f>
        <v/>
      </c>
      <c r="N20" s="129">
        <f>MAX(0,M20-M19)</f>
        <v/>
      </c>
      <c r="O20" s="128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RESUMO'!T17</f>
        <v/>
      </c>
      <c r="N21" s="129">
        <f>MAX(0,M21-M20)</f>
        <v/>
      </c>
      <c r="O21" s="128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RESUMO'!U17</f>
        <v/>
      </c>
      <c r="N22" s="129">
        <f>MAX(0,M22-M21)</f>
        <v/>
      </c>
      <c r="O22" s="128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RESUMO'!V17</f>
        <v/>
      </c>
      <c r="N23" s="129">
        <f>MAX(0,M23-M22)</f>
        <v/>
      </c>
      <c r="O23" s="128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RESUMO'!W17</f>
        <v/>
      </c>
      <c r="N24" s="129">
        <f>MAX(0,M24-M23)</f>
        <v/>
      </c>
      <c r="O24" s="128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RESUMO'!X17</f>
        <v/>
      </c>
      <c r="N25" s="129">
        <f>MAX(0,M25-M24)</f>
        <v/>
      </c>
      <c r="O25" s="128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RESUMO'!Y17</f>
        <v/>
      </c>
      <c r="N26" s="129">
        <f>MAX(0,M26-M25)</f>
        <v/>
      </c>
      <c r="O26" s="128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RESUMO'!Z17</f>
        <v/>
      </c>
      <c r="N27" s="129">
        <f>MAX(0,M27-M26)</f>
        <v/>
      </c>
      <c r="O27" s="128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RESUMO'!AA17</f>
        <v/>
      </c>
      <c r="N28" s="129">
        <f>MAX(0,M28-M27)</f>
        <v/>
      </c>
      <c r="O28" s="128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RESUMO'!AB17</f>
        <v/>
      </c>
      <c r="N29" s="129">
        <f>MAX(0,M29-M28)</f>
        <v/>
      </c>
      <c r="O29" s="128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RESUMO'!AC17</f>
        <v/>
      </c>
      <c r="N30" s="129">
        <f>MAX(0,M30-M29)</f>
        <v/>
      </c>
      <c r="O30" s="128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RESUMO'!AD17</f>
        <v/>
      </c>
      <c r="N31" s="129">
        <f>MAX(0,M31-M30)</f>
        <v/>
      </c>
      <c r="O31" s="128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RESUMO'!AE17</f>
        <v/>
      </c>
      <c r="N32" s="129">
        <f>MAX(0,M32-M31)</f>
        <v/>
      </c>
      <c r="O32" s="128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RESUMO'!AF17</f>
        <v/>
      </c>
      <c r="N33" s="129">
        <f>MAX(0,M33-M32)</f>
        <v/>
      </c>
      <c r="O33" s="128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RESUMO'!AG17</f>
        <v/>
      </c>
      <c r="N34" s="129">
        <f>MAX(0,M34-M33)</f>
        <v/>
      </c>
      <c r="O34" s="128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RESUMO'!AH17</f>
        <v/>
      </c>
      <c r="N35" s="129">
        <f>MAX(0,M35-M34)</f>
        <v/>
      </c>
      <c r="O35" s="128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RESUMO'!AI17</f>
        <v/>
      </c>
      <c r="N36" s="129">
        <f>MAX(0,M36-M35)</f>
        <v/>
      </c>
      <c r="O36" s="128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RESUMO'!AJ17</f>
        <v/>
      </c>
      <c r="N37" s="129">
        <f>MAX(0,M37-M36)</f>
        <v/>
      </c>
      <c r="O37" s="128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RESUMO'!AK17</f>
        <v/>
      </c>
      <c r="N38" s="129">
        <f>MAX(0,M38-M37)</f>
        <v/>
      </c>
      <c r="O38" s="128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RESUMO'!AL17</f>
        <v/>
      </c>
      <c r="N39" s="129">
        <f>MAX(0,M39-M38)</f>
        <v/>
      </c>
      <c r="O39" s="128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RESUMO'!AM17</f>
        <v/>
      </c>
      <c r="N40" s="129">
        <f>MAX(0,M40-M39)</f>
        <v/>
      </c>
      <c r="O40" s="128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RESUMO'!AN17</f>
        <v/>
      </c>
      <c r="N41" s="129">
        <f>MAX(0,M41-M40)</f>
        <v/>
      </c>
      <c r="O41" s="128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RESUMO'!AO17</f>
        <v/>
      </c>
      <c r="N42" s="129">
        <f>MAX(0,M42-M41)</f>
        <v/>
      </c>
      <c r="O42" s="128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RESUMO'!AP17</f>
        <v/>
      </c>
      <c r="N43" s="129">
        <f>MAX(0,M43-M42)</f>
        <v/>
      </c>
      <c r="O43" s="128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RESUMO'!AQ17</f>
        <v/>
      </c>
      <c r="N44" s="129">
        <f>MAX(0,M44-M43)</f>
        <v/>
      </c>
      <c r="O44" s="128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RESUMO'!AR17</f>
        <v/>
      </c>
      <c r="N45" s="129">
        <f>MAX(0,M45-M44)</f>
        <v/>
      </c>
      <c r="O45" s="128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RESUMO'!AS17</f>
        <v/>
      </c>
      <c r="N46" s="129">
        <f>MAX(0,M46-M45)</f>
        <v/>
      </c>
      <c r="O46" s="128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RESUMO'!AT17</f>
        <v/>
      </c>
      <c r="N47" s="129">
        <f>MAX(0,M47-M46)</f>
        <v/>
      </c>
      <c r="O47" s="128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RESUMO'!AU17</f>
        <v/>
      </c>
      <c r="N48" s="129">
        <f>MAX(0,M48-M47)</f>
        <v/>
      </c>
      <c r="O48" s="128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RESUMO'!AV17</f>
        <v/>
      </c>
      <c r="N49" s="129">
        <f>MAX(0,M49-M48)</f>
        <v/>
      </c>
      <c r="O49" s="128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RESUMO'!AW17</f>
        <v/>
      </c>
      <c r="N50" s="129">
        <f>MAX(0,M50-M49)</f>
        <v/>
      </c>
      <c r="O50" s="128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RESUMO'!AX17</f>
        <v/>
      </c>
      <c r="N51" s="129">
        <f>MAX(0,M51-M50)</f>
        <v/>
      </c>
      <c r="O51" s="128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RESUMO'!AY17</f>
        <v/>
      </c>
      <c r="N52" s="129">
        <f>MAX(0,M52-M51)</f>
        <v/>
      </c>
      <c r="O52" s="128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RESUMO'!AZ17</f>
        <v/>
      </c>
      <c r="N53" s="129">
        <f>MAX(0,M53-M52)</f>
        <v/>
      </c>
      <c r="O53" s="128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RESUMO'!BA17</f>
        <v/>
      </c>
      <c r="N54" s="129">
        <f>MAX(0,M54-M53)</f>
        <v/>
      </c>
      <c r="O54" s="128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RESUMO'!BB17</f>
        <v/>
      </c>
      <c r="N55" s="129">
        <f>MAX(0,M55-M54)</f>
        <v/>
      </c>
      <c r="O55" s="128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RESUMO'!BC17</f>
        <v/>
      </c>
      <c r="N56" s="129">
        <f>MAX(0,M56-M55)</f>
        <v/>
      </c>
      <c r="O56" s="128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RESUMO'!BD17</f>
        <v/>
      </c>
      <c r="N57" s="129">
        <f>MAX(0,M57-M56)</f>
        <v/>
      </c>
      <c r="O57" s="128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RESUMO'!BE17</f>
        <v/>
      </c>
      <c r="N58" s="129">
        <f>MAX(0,M58-M57)</f>
        <v/>
      </c>
      <c r="O58" s="128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RESUMO'!BF17</f>
        <v/>
      </c>
      <c r="N59" s="129">
        <f>MAX(0,M59-M58)</f>
        <v/>
      </c>
      <c r="O59" s="128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RESUMO'!BG17</f>
        <v/>
      </c>
      <c r="N60" s="129">
        <f>MAX(0,M60-M59)</f>
        <v/>
      </c>
      <c r="O60" s="128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RESUMO'!BH17</f>
        <v/>
      </c>
      <c r="N61" s="129">
        <f>MAX(0,M61-M60)</f>
        <v/>
      </c>
      <c r="O61" s="128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RESUMO'!BI17</f>
        <v/>
      </c>
      <c r="N62" s="129">
        <f>MAX(0,M62-M61)</f>
        <v/>
      </c>
      <c r="O62" s="128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RESUMO'!BJ17</f>
        <v/>
      </c>
      <c r="N63" s="129">
        <f>MAX(0,M63-M62)</f>
        <v/>
      </c>
      <c r="O63" s="128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RESUMO'!BK17</f>
        <v/>
      </c>
      <c r="N64" s="129">
        <f>MAX(0,M64-M63)</f>
        <v/>
      </c>
      <c r="O64" s="128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RESUMO'!BL17</f>
        <v/>
      </c>
      <c r="N65" s="129">
        <f>MAX(0,M65-M64)</f>
        <v/>
      </c>
      <c r="O65" s="128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RESUMO'!BM17</f>
        <v/>
      </c>
      <c r="N66" s="129">
        <f>MAX(0,M66-M65)</f>
        <v/>
      </c>
      <c r="O66" s="128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RESUMO'!BN17</f>
        <v/>
      </c>
      <c r="N67" s="129">
        <f>MAX(0,M67-M66)</f>
        <v/>
      </c>
      <c r="O67" s="128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RESUMO'!BO17</f>
        <v/>
      </c>
      <c r="N68" s="129">
        <f>MAX(0,M68-M67)</f>
        <v/>
      </c>
      <c r="O68" s="128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RESUMO'!BP17</f>
        <v/>
      </c>
      <c r="N69" s="129">
        <f>MAX(0,M69-M68)</f>
        <v/>
      </c>
      <c r="O69" s="128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RESUMO'!BQ17</f>
        <v/>
      </c>
      <c r="N70" s="129">
        <f>MAX(0,M70-M69)</f>
        <v/>
      </c>
      <c r="O70" s="128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RESUMO'!BR17</f>
        <v/>
      </c>
      <c r="N71" s="129">
        <f>MAX(0,M71-M70)</f>
        <v/>
      </c>
      <c r="O71" s="128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RESUMO'!BS17</f>
        <v/>
      </c>
      <c r="N72" s="129">
        <f>MAX(0,M72-M71)</f>
        <v/>
      </c>
      <c r="O72" s="128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RESUMO'!BT17</f>
        <v/>
      </c>
      <c r="N73" s="129">
        <f>MAX(0,M73-M72)</f>
        <v/>
      </c>
      <c r="O73" s="128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RESUMO'!BU17</f>
        <v/>
      </c>
      <c r="N74" s="129">
        <f>MAX(0,M74-M73)</f>
        <v/>
      </c>
      <c r="O74" s="128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RESUMO'!BV17</f>
        <v/>
      </c>
      <c r="N75" s="129">
        <f>MAX(0,M75-M74)</f>
        <v/>
      </c>
      <c r="O75" s="128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RESUMO'!BW17</f>
        <v/>
      </c>
      <c r="N76" s="129">
        <f>MAX(0,M76-M75)</f>
        <v/>
      </c>
      <c r="O76" s="128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28">
        <f>'CP RESUMO'!D18</f>
        <v/>
      </c>
      <c r="N5" s="129" t="n">
        <v>0</v>
      </c>
      <c r="O5" s="128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RESUMO'!E18</f>
        <v/>
      </c>
      <c r="N6" s="129">
        <f>MAX(0,M6-M5)</f>
        <v/>
      </c>
      <c r="O6" s="128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PL'!L24</f>
        <v/>
      </c>
      <c r="M7" s="128">
        <f>'CP RESUMO'!F18</f>
        <v/>
      </c>
      <c r="N7" s="129">
        <f>MAX(0,M7-M6)</f>
        <v/>
      </c>
      <c r="O7" s="128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RESUMO'!G18</f>
        <v/>
      </c>
      <c r="N8" s="129">
        <f>MAX(0,M8-M7)</f>
        <v/>
      </c>
      <c r="O8" s="128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RESUMO'!H18</f>
        <v/>
      </c>
      <c r="N9" s="129">
        <f>MAX(0,M9-M8)</f>
        <v/>
      </c>
      <c r="O9" s="128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RESUMO'!I18</f>
        <v/>
      </c>
      <c r="N10" s="129">
        <f>MAX(0,M10-M9)</f>
        <v/>
      </c>
      <c r="O10" s="128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RESUMO'!J18</f>
        <v/>
      </c>
      <c r="N11" s="129">
        <f>MAX(0,M11-M10)</f>
        <v/>
      </c>
      <c r="O11" s="128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RESUMO'!K18</f>
        <v/>
      </c>
      <c r="N12" s="129">
        <f>MAX(0,M12-M11)</f>
        <v/>
      </c>
      <c r="O12" s="128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PL'!I24</f>
        <v/>
      </c>
      <c r="M13" s="128">
        <f>'CP RESUMO'!L18</f>
        <v/>
      </c>
      <c r="N13" s="129">
        <f>MAX(0,M13-M12)</f>
        <v/>
      </c>
      <c r="O13" s="128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8">
        <f>'CP RESUMO'!M18</f>
        <v/>
      </c>
      <c r="N14" s="129">
        <f>MAX(0,M14-M13)</f>
        <v/>
      </c>
      <c r="O14" s="128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RESUMO'!N18</f>
        <v/>
      </c>
      <c r="N15" s="129">
        <f>MAX(0,M15-M14)</f>
        <v/>
      </c>
      <c r="O15" s="128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RESUMO'!O18</f>
        <v/>
      </c>
      <c r="N16" s="129">
        <f>MAX(0,M16-M15)</f>
        <v/>
      </c>
      <c r="O16" s="128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RESUMO'!P18</f>
        <v/>
      </c>
      <c r="N17" s="129">
        <f>MAX(0,M17-M16)</f>
        <v/>
      </c>
      <c r="O17" s="128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RESUMO'!Q18</f>
        <v/>
      </c>
      <c r="N18" s="129">
        <f>MAX(0,M18-M17)</f>
        <v/>
      </c>
      <c r="O18" s="128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RESUMO'!R18</f>
        <v/>
      </c>
      <c r="N19" s="129">
        <f>MAX(0,M19-M18)</f>
        <v/>
      </c>
      <c r="O19" s="128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RESUMO'!S18</f>
        <v/>
      </c>
      <c r="N20" s="129">
        <f>MAX(0,M20-M19)</f>
        <v/>
      </c>
      <c r="O20" s="128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RESUMO'!T18</f>
        <v/>
      </c>
      <c r="N21" s="129">
        <f>MAX(0,M21-M20)</f>
        <v/>
      </c>
      <c r="O21" s="128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RESUMO'!U18</f>
        <v/>
      </c>
      <c r="N22" s="129">
        <f>MAX(0,M22-M21)</f>
        <v/>
      </c>
      <c r="O22" s="128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RESUMO'!V18</f>
        <v/>
      </c>
      <c r="N23" s="129">
        <f>MAX(0,M23-M22)</f>
        <v/>
      </c>
      <c r="O23" s="128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RESUMO'!W18</f>
        <v/>
      </c>
      <c r="N24" s="129">
        <f>MAX(0,M24-M23)</f>
        <v/>
      </c>
      <c r="O24" s="128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RESUMO'!X18</f>
        <v/>
      </c>
      <c r="N25" s="129">
        <f>MAX(0,M25-M24)</f>
        <v/>
      </c>
      <c r="O25" s="128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RESUMO'!Y18</f>
        <v/>
      </c>
      <c r="N26" s="129">
        <f>MAX(0,M26-M25)</f>
        <v/>
      </c>
      <c r="O26" s="128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112231.02</v>
      </c>
      <c r="M27" s="128">
        <f>'CP RESUMO'!Z18</f>
        <v/>
      </c>
      <c r="N27" s="129">
        <f>MAX(0,M27-M26)</f>
        <v/>
      </c>
      <c r="O27" s="128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RESUMO'!AA18</f>
        <v/>
      </c>
      <c r="N28" s="129">
        <f>MAX(0,M28-M27)</f>
        <v/>
      </c>
      <c r="O28" s="128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RESUMO'!AB18</f>
        <v/>
      </c>
      <c r="N29" s="129">
        <f>MAX(0,M29-M28)</f>
        <v/>
      </c>
      <c r="O29" s="128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RESUMO'!AC18</f>
        <v/>
      </c>
      <c r="N30" s="129">
        <f>MAX(0,M30-M29)</f>
        <v/>
      </c>
      <c r="O30" s="128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RESUMO'!AD18</f>
        <v/>
      </c>
      <c r="N31" s="129">
        <f>MAX(0,M31-M30)</f>
        <v/>
      </c>
      <c r="O31" s="128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RESUMO'!AE18</f>
        <v/>
      </c>
      <c r="N32" s="129">
        <f>MAX(0,M32-M31)</f>
        <v/>
      </c>
      <c r="O32" s="128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RESUMO'!AF18</f>
        <v/>
      </c>
      <c r="N33" s="129">
        <f>MAX(0,M33-M32)</f>
        <v/>
      </c>
      <c r="O33" s="128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RESUMO'!AG18</f>
        <v/>
      </c>
      <c r="N34" s="129">
        <f>MAX(0,M34-M33)</f>
        <v/>
      </c>
      <c r="O34" s="128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RESUMO'!AH18</f>
        <v/>
      </c>
      <c r="N35" s="129">
        <f>MAX(0,M35-M34)</f>
        <v/>
      </c>
      <c r="O35" s="128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RESUMO'!AI18</f>
        <v/>
      </c>
      <c r="N36" s="129">
        <f>MAX(0,M36-M35)</f>
        <v/>
      </c>
      <c r="O36" s="128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RESUMO'!AJ18</f>
        <v/>
      </c>
      <c r="N37" s="129">
        <f>MAX(0,M37-M36)</f>
        <v/>
      </c>
      <c r="O37" s="128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RESUMO'!AK18</f>
        <v/>
      </c>
      <c r="N38" s="129">
        <f>MAX(0,M38-M37)</f>
        <v/>
      </c>
      <c r="O38" s="128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RESUMO'!AL18</f>
        <v/>
      </c>
      <c r="N39" s="129">
        <f>MAX(0,M39-M38)</f>
        <v/>
      </c>
      <c r="O39" s="128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RESUMO'!AM18</f>
        <v/>
      </c>
      <c r="N40" s="129">
        <f>MAX(0,M40-M39)</f>
        <v/>
      </c>
      <c r="O40" s="128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RESUMO'!AN18</f>
        <v/>
      </c>
      <c r="N41" s="129">
        <f>MAX(0,M41-M40)</f>
        <v/>
      </c>
      <c r="O41" s="128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RESUMO'!AO18</f>
        <v/>
      </c>
      <c r="N42" s="129">
        <f>MAX(0,M42-M41)</f>
        <v/>
      </c>
      <c r="O42" s="128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RESUMO'!AP18</f>
        <v/>
      </c>
      <c r="N43" s="129">
        <f>MAX(0,M43-M42)</f>
        <v/>
      </c>
      <c r="O43" s="128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RESUMO'!AQ18</f>
        <v/>
      </c>
      <c r="N44" s="129">
        <f>MAX(0,M44-M43)</f>
        <v/>
      </c>
      <c r="O44" s="128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RESUMO'!AR18</f>
        <v/>
      </c>
      <c r="N45" s="129">
        <f>MAX(0,M45-M44)</f>
        <v/>
      </c>
      <c r="O45" s="128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RESUMO'!AS18</f>
        <v/>
      </c>
      <c r="N46" s="129">
        <f>MAX(0,M46-M45)</f>
        <v/>
      </c>
      <c r="O46" s="128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RESUMO'!AT18</f>
        <v/>
      </c>
      <c r="N47" s="129">
        <f>MAX(0,M47-M46)</f>
        <v/>
      </c>
      <c r="O47" s="128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RESUMO'!AU18</f>
        <v/>
      </c>
      <c r="N48" s="129">
        <f>MAX(0,M48-M47)</f>
        <v/>
      </c>
      <c r="O48" s="128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RESUMO'!AV18</f>
        <v/>
      </c>
      <c r="N49" s="129">
        <f>MAX(0,M49-M48)</f>
        <v/>
      </c>
      <c r="O49" s="128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RESUMO'!AW18</f>
        <v/>
      </c>
      <c r="N50" s="129">
        <f>MAX(0,M50-M49)</f>
        <v/>
      </c>
      <c r="O50" s="128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RESUMO'!AX18</f>
        <v/>
      </c>
      <c r="N51" s="129">
        <f>MAX(0,M51-M50)</f>
        <v/>
      </c>
      <c r="O51" s="128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RESUMO'!AY18</f>
        <v/>
      </c>
      <c r="N52" s="129">
        <f>MAX(0,M52-M51)</f>
        <v/>
      </c>
      <c r="O52" s="128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RESUMO'!AZ18</f>
        <v/>
      </c>
      <c r="N53" s="129">
        <f>MAX(0,M53-M52)</f>
        <v/>
      </c>
      <c r="O53" s="128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RESUMO'!BA18</f>
        <v/>
      </c>
      <c r="N54" s="129">
        <f>MAX(0,M54-M53)</f>
        <v/>
      </c>
      <c r="O54" s="128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RESUMO'!BB18</f>
        <v/>
      </c>
      <c r="N55" s="129">
        <f>MAX(0,M55-M54)</f>
        <v/>
      </c>
      <c r="O55" s="128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RESUMO'!BC18</f>
        <v/>
      </c>
      <c r="N56" s="129">
        <f>MAX(0,M56-M55)</f>
        <v/>
      </c>
      <c r="O56" s="128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RESUMO'!BD18</f>
        <v/>
      </c>
      <c r="N57" s="129">
        <f>MAX(0,M57-M56)</f>
        <v/>
      </c>
      <c r="O57" s="128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RESUMO'!BE18</f>
        <v/>
      </c>
      <c r="N58" s="129">
        <f>MAX(0,M58-M57)</f>
        <v/>
      </c>
      <c r="O58" s="128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RESUMO'!BF18</f>
        <v/>
      </c>
      <c r="N59" s="129">
        <f>MAX(0,M59-M58)</f>
        <v/>
      </c>
      <c r="O59" s="128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RESUMO'!BG18</f>
        <v/>
      </c>
      <c r="N60" s="129">
        <f>MAX(0,M60-M59)</f>
        <v/>
      </c>
      <c r="O60" s="128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RESUMO'!BH18</f>
        <v/>
      </c>
      <c r="N61" s="129">
        <f>MAX(0,M61-M60)</f>
        <v/>
      </c>
      <c r="O61" s="128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RESUMO'!BI18</f>
        <v/>
      </c>
      <c r="N62" s="129">
        <f>MAX(0,M62-M61)</f>
        <v/>
      </c>
      <c r="O62" s="128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RESUMO'!BJ18</f>
        <v/>
      </c>
      <c r="N63" s="129">
        <f>MAX(0,M63-M62)</f>
        <v/>
      </c>
      <c r="O63" s="128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RESUMO'!BK18</f>
        <v/>
      </c>
      <c r="N64" s="129">
        <f>MAX(0,M64-M63)</f>
        <v/>
      </c>
      <c r="O64" s="128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RESUMO'!BL18</f>
        <v/>
      </c>
      <c r="N65" s="129">
        <f>MAX(0,M65-M64)</f>
        <v/>
      </c>
      <c r="O65" s="128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RESUMO'!BM18</f>
        <v/>
      </c>
      <c r="N66" s="129">
        <f>MAX(0,M66-M65)</f>
        <v/>
      </c>
      <c r="O66" s="128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RESUMO'!BN18</f>
        <v/>
      </c>
      <c r="N67" s="129">
        <f>MAX(0,M67-M66)</f>
        <v/>
      </c>
      <c r="O67" s="128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RESUMO'!BO18</f>
        <v/>
      </c>
      <c r="N68" s="129">
        <f>MAX(0,M68-M67)</f>
        <v/>
      </c>
      <c r="O68" s="128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RESUMO'!BP18</f>
        <v/>
      </c>
      <c r="N69" s="129">
        <f>MAX(0,M69-M68)</f>
        <v/>
      </c>
      <c r="O69" s="128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RESUMO'!BQ18</f>
        <v/>
      </c>
      <c r="N70" s="129">
        <f>MAX(0,M70-M69)</f>
        <v/>
      </c>
      <c r="O70" s="128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RESUMO'!BR18</f>
        <v/>
      </c>
      <c r="N71" s="129">
        <f>MAX(0,M71-M70)</f>
        <v/>
      </c>
      <c r="O71" s="128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RESUMO'!BS18</f>
        <v/>
      </c>
      <c r="N72" s="129">
        <f>MAX(0,M72-M71)</f>
        <v/>
      </c>
      <c r="O72" s="128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RESUMO'!BT18</f>
        <v/>
      </c>
      <c r="N73" s="129">
        <f>MAX(0,M73-M72)</f>
        <v/>
      </c>
      <c r="O73" s="128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RESUMO'!BU18</f>
        <v/>
      </c>
      <c r="N74" s="129">
        <f>MAX(0,M74-M73)</f>
        <v/>
      </c>
      <c r="O74" s="128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RESUMO'!BV18</f>
        <v/>
      </c>
      <c r="N75" s="129">
        <f>MAX(0,M75-M74)</f>
        <v/>
      </c>
      <c r="O75" s="128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RESUMO'!BW18</f>
        <v/>
      </c>
      <c r="N76" s="129">
        <f>MAX(0,M76-M75)</f>
        <v/>
      </c>
      <c r="O76" s="128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28">
        <f>'CP RESUMO'!D19</f>
        <v/>
      </c>
      <c r="N5" s="129" t="n">
        <v>0</v>
      </c>
      <c r="O5" s="128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RESUMO'!E19</f>
        <v/>
      </c>
      <c r="N6" s="129">
        <f>MAX(0,M6-M5)</f>
        <v/>
      </c>
      <c r="O6" s="128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PL'!L25</f>
        <v/>
      </c>
      <c r="M7" s="128">
        <f>'CP RESUMO'!F19</f>
        <v/>
      </c>
      <c r="N7" s="129">
        <f>MAX(0,M7-M6)</f>
        <v/>
      </c>
      <c r="O7" s="128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RESUMO'!G19</f>
        <v/>
      </c>
      <c r="N8" s="129">
        <f>MAX(0,M8-M7)</f>
        <v/>
      </c>
      <c r="O8" s="128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RESUMO'!H19</f>
        <v/>
      </c>
      <c r="N9" s="129">
        <f>MAX(0,M9-M8)</f>
        <v/>
      </c>
      <c r="O9" s="128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RESUMO'!I19</f>
        <v/>
      </c>
      <c r="N10" s="129">
        <f>MAX(0,M10-M9)</f>
        <v/>
      </c>
      <c r="O10" s="128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RESUMO'!J19</f>
        <v/>
      </c>
      <c r="N11" s="129">
        <f>MAX(0,M11-M10)</f>
        <v/>
      </c>
      <c r="O11" s="128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RESUMO'!K19</f>
        <v/>
      </c>
      <c r="N12" s="129">
        <f>MAX(0,M12-M11)</f>
        <v/>
      </c>
      <c r="O12" s="128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PL'!I25</f>
        <v/>
      </c>
      <c r="M13" s="128">
        <f>'CP RESUMO'!L19</f>
        <v/>
      </c>
      <c r="N13" s="129">
        <f>MAX(0,M13-M12)</f>
        <v/>
      </c>
      <c r="O13" s="128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8">
        <f>'CP RESUMO'!M19</f>
        <v/>
      </c>
      <c r="N14" s="129">
        <f>MAX(0,M14-M13)</f>
        <v/>
      </c>
      <c r="O14" s="128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RESUMO'!N19</f>
        <v/>
      </c>
      <c r="N15" s="129">
        <f>MAX(0,M15-M14)</f>
        <v/>
      </c>
      <c r="O15" s="128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RESUMO'!O19</f>
        <v/>
      </c>
      <c r="N16" s="129">
        <f>MAX(0,M16-M15)</f>
        <v/>
      </c>
      <c r="O16" s="128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RESUMO'!P19</f>
        <v/>
      </c>
      <c r="N17" s="129">
        <f>MAX(0,M17-M16)</f>
        <v/>
      </c>
      <c r="O17" s="128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RESUMO'!Q19</f>
        <v/>
      </c>
      <c r="N18" s="129">
        <f>MAX(0,M18-M17)</f>
        <v/>
      </c>
      <c r="O18" s="128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RESUMO'!R19</f>
        <v/>
      </c>
      <c r="N19" s="129">
        <f>MAX(0,M19-M18)</f>
        <v/>
      </c>
      <c r="O19" s="128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RESUMO'!S19</f>
        <v/>
      </c>
      <c r="N20" s="129">
        <f>MAX(0,M20-M19)</f>
        <v/>
      </c>
      <c r="O20" s="128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RESUMO'!T19</f>
        <v/>
      </c>
      <c r="N21" s="129">
        <f>MAX(0,M21-M20)</f>
        <v/>
      </c>
      <c r="O21" s="128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RESUMO'!U19</f>
        <v/>
      </c>
      <c r="N22" s="129">
        <f>MAX(0,M22-M21)</f>
        <v/>
      </c>
      <c r="O22" s="128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RESUMO'!V19</f>
        <v/>
      </c>
      <c r="N23" s="129">
        <f>MAX(0,M23-M22)</f>
        <v/>
      </c>
      <c r="O23" s="128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RESUMO'!W19</f>
        <v/>
      </c>
      <c r="N24" s="129">
        <f>MAX(0,M24-M23)</f>
        <v/>
      </c>
      <c r="O24" s="128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RESUMO'!X19</f>
        <v/>
      </c>
      <c r="N25" s="129">
        <f>MAX(0,M25-M24)</f>
        <v/>
      </c>
      <c r="O25" s="128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RESUMO'!Y19</f>
        <v/>
      </c>
      <c r="N26" s="129">
        <f>MAX(0,M26-M25)</f>
        <v/>
      </c>
      <c r="O26" s="128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RESUMO'!Z19</f>
        <v/>
      </c>
      <c r="N27" s="129">
        <f>MAX(0,M27-M26)</f>
        <v/>
      </c>
      <c r="O27" s="128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RESUMO'!AA19</f>
        <v/>
      </c>
      <c r="N28" s="129">
        <f>MAX(0,M28-M27)</f>
        <v/>
      </c>
      <c r="O28" s="128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RESUMO'!AB19</f>
        <v/>
      </c>
      <c r="N29" s="129">
        <f>MAX(0,M29-M28)</f>
        <v/>
      </c>
      <c r="O29" s="128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RESUMO'!AC19</f>
        <v/>
      </c>
      <c r="N30" s="129">
        <f>MAX(0,M30-M29)</f>
        <v/>
      </c>
      <c r="O30" s="128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RESUMO'!AD19</f>
        <v/>
      </c>
      <c r="N31" s="129">
        <f>MAX(0,M31-M30)</f>
        <v/>
      </c>
      <c r="O31" s="128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RESUMO'!AE19</f>
        <v/>
      </c>
      <c r="N32" s="129">
        <f>MAX(0,M32-M31)</f>
        <v/>
      </c>
      <c r="O32" s="128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RESUMO'!AF19</f>
        <v/>
      </c>
      <c r="N33" s="129">
        <f>MAX(0,M33-M32)</f>
        <v/>
      </c>
      <c r="O33" s="128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RESUMO'!AG19</f>
        <v/>
      </c>
      <c r="N34" s="129">
        <f>MAX(0,M34-M33)</f>
        <v/>
      </c>
      <c r="O34" s="128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RESUMO'!AH19</f>
        <v/>
      </c>
      <c r="N35" s="129">
        <f>MAX(0,M35-M34)</f>
        <v/>
      </c>
      <c r="O35" s="128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RESUMO'!AI19</f>
        <v/>
      </c>
      <c r="N36" s="129">
        <f>MAX(0,M36-M35)</f>
        <v/>
      </c>
      <c r="O36" s="128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RESUMO'!AJ19</f>
        <v/>
      </c>
      <c r="N37" s="129">
        <f>MAX(0,M37-M36)</f>
        <v/>
      </c>
      <c r="O37" s="128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RESUMO'!AK19</f>
        <v/>
      </c>
      <c r="N38" s="129">
        <f>MAX(0,M38-M37)</f>
        <v/>
      </c>
      <c r="O38" s="128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RESUMO'!AL19</f>
        <v/>
      </c>
      <c r="N39" s="129">
        <f>MAX(0,M39-M38)</f>
        <v/>
      </c>
      <c r="O39" s="128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RESUMO'!AM19</f>
        <v/>
      </c>
      <c r="N40" s="129">
        <f>MAX(0,M40-M39)</f>
        <v/>
      </c>
      <c r="O40" s="128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RESUMO'!AN19</f>
        <v/>
      </c>
      <c r="N41" s="129">
        <f>MAX(0,M41-M40)</f>
        <v/>
      </c>
      <c r="O41" s="128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247295.71</v>
      </c>
      <c r="M42" s="128">
        <f>'CP RESUMO'!AO19</f>
        <v/>
      </c>
      <c r="N42" s="129">
        <f>MAX(0,M42-M41)</f>
        <v/>
      </c>
      <c r="O42" s="128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RESUMO'!AP19</f>
        <v/>
      </c>
      <c r="N43" s="129">
        <f>MAX(0,M43-M42)</f>
        <v/>
      </c>
      <c r="O43" s="128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RESUMO'!AQ19</f>
        <v/>
      </c>
      <c r="N44" s="129">
        <f>MAX(0,M44-M43)</f>
        <v/>
      </c>
      <c r="O44" s="128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RESUMO'!AR19</f>
        <v/>
      </c>
      <c r="N45" s="129">
        <f>MAX(0,M45-M44)</f>
        <v/>
      </c>
      <c r="O45" s="128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RESUMO'!AS19</f>
        <v/>
      </c>
      <c r="N46" s="129">
        <f>MAX(0,M46-M45)</f>
        <v/>
      </c>
      <c r="O46" s="128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RESUMO'!AT19</f>
        <v/>
      </c>
      <c r="N47" s="129">
        <f>MAX(0,M47-M46)</f>
        <v/>
      </c>
      <c r="O47" s="128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RESUMO'!AU19</f>
        <v/>
      </c>
      <c r="N48" s="129">
        <f>MAX(0,M48-M47)</f>
        <v/>
      </c>
      <c r="O48" s="128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RESUMO'!AV19</f>
        <v/>
      </c>
      <c r="N49" s="129">
        <f>MAX(0,M49-M48)</f>
        <v/>
      </c>
      <c r="O49" s="128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RESUMO'!AW19</f>
        <v/>
      </c>
      <c r="N50" s="129">
        <f>MAX(0,M50-M49)</f>
        <v/>
      </c>
      <c r="O50" s="128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RESUMO'!AX19</f>
        <v/>
      </c>
      <c r="N51" s="129">
        <f>MAX(0,M51-M50)</f>
        <v/>
      </c>
      <c r="O51" s="128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RESUMO'!AY19</f>
        <v/>
      </c>
      <c r="N52" s="129">
        <f>MAX(0,M52-M51)</f>
        <v/>
      </c>
      <c r="O52" s="128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RESUMO'!AZ19</f>
        <v/>
      </c>
      <c r="N53" s="129">
        <f>MAX(0,M53-M52)</f>
        <v/>
      </c>
      <c r="O53" s="128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RESUMO'!BA19</f>
        <v/>
      </c>
      <c r="N54" s="129">
        <f>MAX(0,M54-M53)</f>
        <v/>
      </c>
      <c r="O54" s="128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RESUMO'!BB19</f>
        <v/>
      </c>
      <c r="N55" s="129">
        <f>MAX(0,M55-M54)</f>
        <v/>
      </c>
      <c r="O55" s="128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RESUMO'!BC19</f>
        <v/>
      </c>
      <c r="N56" s="129">
        <f>MAX(0,M56-M55)</f>
        <v/>
      </c>
      <c r="O56" s="128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RESUMO'!BD19</f>
        <v/>
      </c>
      <c r="N57" s="129">
        <f>MAX(0,M57-M56)</f>
        <v/>
      </c>
      <c r="O57" s="128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RESUMO'!BE19</f>
        <v/>
      </c>
      <c r="N58" s="129">
        <f>MAX(0,M58-M57)</f>
        <v/>
      </c>
      <c r="O58" s="128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RESUMO'!BF19</f>
        <v/>
      </c>
      <c r="N59" s="129">
        <f>MAX(0,M59-M58)</f>
        <v/>
      </c>
      <c r="O59" s="128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RESUMO'!BG19</f>
        <v/>
      </c>
      <c r="N60" s="129">
        <f>MAX(0,M60-M59)</f>
        <v/>
      </c>
      <c r="O60" s="128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RESUMO'!BH19</f>
        <v/>
      </c>
      <c r="N61" s="129">
        <f>MAX(0,M61-M60)</f>
        <v/>
      </c>
      <c r="O61" s="128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RESUMO'!BI19</f>
        <v/>
      </c>
      <c r="N62" s="129">
        <f>MAX(0,M62-M61)</f>
        <v/>
      </c>
      <c r="O62" s="128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RESUMO'!BJ19</f>
        <v/>
      </c>
      <c r="N63" s="129">
        <f>MAX(0,M63-M62)</f>
        <v/>
      </c>
      <c r="O63" s="128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RESUMO'!BK19</f>
        <v/>
      </c>
      <c r="N64" s="129">
        <f>MAX(0,M64-M63)</f>
        <v/>
      </c>
      <c r="O64" s="128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RESUMO'!BL19</f>
        <v/>
      </c>
      <c r="N65" s="129">
        <f>MAX(0,M65-M64)</f>
        <v/>
      </c>
      <c r="O65" s="128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RESUMO'!BM19</f>
        <v/>
      </c>
      <c r="N66" s="129">
        <f>MAX(0,M66-M65)</f>
        <v/>
      </c>
      <c r="O66" s="128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RESUMO'!BN19</f>
        <v/>
      </c>
      <c r="N67" s="129">
        <f>MAX(0,M67-M66)</f>
        <v/>
      </c>
      <c r="O67" s="128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RESUMO'!BO19</f>
        <v/>
      </c>
      <c r="N68" s="129">
        <f>MAX(0,M68-M67)</f>
        <v/>
      </c>
      <c r="O68" s="128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RESUMO'!BP19</f>
        <v/>
      </c>
      <c r="N69" s="129">
        <f>MAX(0,M69-M68)</f>
        <v/>
      </c>
      <c r="O69" s="128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RESUMO'!BQ19</f>
        <v/>
      </c>
      <c r="N70" s="129">
        <f>MAX(0,M70-M69)</f>
        <v/>
      </c>
      <c r="O70" s="128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RESUMO'!BR19</f>
        <v/>
      </c>
      <c r="N71" s="129">
        <f>MAX(0,M71-M70)</f>
        <v/>
      </c>
      <c r="O71" s="128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RESUMO'!BS19</f>
        <v/>
      </c>
      <c r="N72" s="129">
        <f>MAX(0,M72-M71)</f>
        <v/>
      </c>
      <c r="O72" s="128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RESUMO'!BT19</f>
        <v/>
      </c>
      <c r="N73" s="129">
        <f>MAX(0,M73-M72)</f>
        <v/>
      </c>
      <c r="O73" s="128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RESUMO'!BU19</f>
        <v/>
      </c>
      <c r="N74" s="129">
        <f>MAX(0,M74-M73)</f>
        <v/>
      </c>
      <c r="O74" s="128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RESUMO'!BV19</f>
        <v/>
      </c>
      <c r="N75" s="129">
        <f>MAX(0,M75-M74)</f>
        <v/>
      </c>
      <c r="O75" s="128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RESUMO'!BW19</f>
        <v/>
      </c>
      <c r="N76" s="129">
        <f>MAX(0,M76-M75)</f>
        <v/>
      </c>
      <c r="O76" s="128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28">
        <f>'CP RESUMO'!D20</f>
        <v/>
      </c>
      <c r="N5" s="129" t="n">
        <v>0</v>
      </c>
      <c r="O5" s="128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RESUMO'!E20</f>
        <v/>
      </c>
      <c r="N6" s="129">
        <f>MAX(0,M6-M5)</f>
        <v/>
      </c>
      <c r="O6" s="128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PL'!L26</f>
        <v/>
      </c>
      <c r="M7" s="128">
        <f>'CP RESUMO'!F20</f>
        <v/>
      </c>
      <c r="N7" s="129">
        <f>MAX(0,M7-M6)</f>
        <v/>
      </c>
      <c r="O7" s="128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RESUMO'!G20</f>
        <v/>
      </c>
      <c r="N8" s="129">
        <f>MAX(0,M8-M7)</f>
        <v/>
      </c>
      <c r="O8" s="128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RESUMO'!H20</f>
        <v/>
      </c>
      <c r="N9" s="129">
        <f>MAX(0,M9-M8)</f>
        <v/>
      </c>
      <c r="O9" s="128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RESUMO'!I20</f>
        <v/>
      </c>
      <c r="N10" s="129">
        <f>MAX(0,M10-M9)</f>
        <v/>
      </c>
      <c r="O10" s="128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RESUMO'!J20</f>
        <v/>
      </c>
      <c r="N11" s="129">
        <f>MAX(0,M11-M10)</f>
        <v/>
      </c>
      <c r="O11" s="128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RESUMO'!K20</f>
        <v/>
      </c>
      <c r="N12" s="129">
        <f>MAX(0,M12-M11)</f>
        <v/>
      </c>
      <c r="O12" s="128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PL'!I26</f>
        <v/>
      </c>
      <c r="M13" s="128">
        <f>'CP RESUMO'!L20</f>
        <v/>
      </c>
      <c r="N13" s="129">
        <f>MAX(0,M13-M12)</f>
        <v/>
      </c>
      <c r="O13" s="128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8">
        <f>'CP RESUMO'!M20</f>
        <v/>
      </c>
      <c r="N14" s="129">
        <f>MAX(0,M14-M13)</f>
        <v/>
      </c>
      <c r="O14" s="128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RESUMO'!N20</f>
        <v/>
      </c>
      <c r="N15" s="129">
        <f>MAX(0,M15-M14)</f>
        <v/>
      </c>
      <c r="O15" s="128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RESUMO'!O20</f>
        <v/>
      </c>
      <c r="N16" s="129">
        <f>MAX(0,M16-M15)</f>
        <v/>
      </c>
      <c r="O16" s="128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RESUMO'!P20</f>
        <v/>
      </c>
      <c r="N17" s="129">
        <f>MAX(0,M17-M16)</f>
        <v/>
      </c>
      <c r="O17" s="128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RESUMO'!Q20</f>
        <v/>
      </c>
      <c r="N18" s="129">
        <f>MAX(0,M18-M17)</f>
        <v/>
      </c>
      <c r="O18" s="128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RESUMO'!R20</f>
        <v/>
      </c>
      <c r="N19" s="129">
        <f>MAX(0,M19-M18)</f>
        <v/>
      </c>
      <c r="O19" s="128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RESUMO'!S20</f>
        <v/>
      </c>
      <c r="N20" s="129">
        <f>MAX(0,M20-M19)</f>
        <v/>
      </c>
      <c r="O20" s="128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RESUMO'!T20</f>
        <v/>
      </c>
      <c r="N21" s="129">
        <f>MAX(0,M21-M20)</f>
        <v/>
      </c>
      <c r="O21" s="128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RESUMO'!U20</f>
        <v/>
      </c>
      <c r="N22" s="129">
        <f>MAX(0,M22-M21)</f>
        <v/>
      </c>
      <c r="O22" s="128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RESUMO'!V20</f>
        <v/>
      </c>
      <c r="N23" s="129">
        <f>MAX(0,M23-M22)</f>
        <v/>
      </c>
      <c r="O23" s="128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RESUMO'!W20</f>
        <v/>
      </c>
      <c r="N24" s="129">
        <f>MAX(0,M24-M23)</f>
        <v/>
      </c>
      <c r="O24" s="128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RESUMO'!X20</f>
        <v/>
      </c>
      <c r="N25" s="129">
        <f>MAX(0,M25-M24)</f>
        <v/>
      </c>
      <c r="O25" s="128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RESUMO'!Y20</f>
        <v/>
      </c>
      <c r="N26" s="129">
        <f>MAX(0,M26-M25)</f>
        <v/>
      </c>
      <c r="O26" s="128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75000</v>
      </c>
      <c r="M27" s="128">
        <f>'CP RESUMO'!Z20</f>
        <v/>
      </c>
      <c r="N27" s="129">
        <f>MAX(0,M27-M26)</f>
        <v/>
      </c>
      <c r="O27" s="128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75000</v>
      </c>
      <c r="M28" s="128">
        <f>'CP RESUMO'!AA20</f>
        <v/>
      </c>
      <c r="N28" s="129">
        <f>MAX(0,M28-M27)</f>
        <v/>
      </c>
      <c r="O28" s="128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8556.49</v>
      </c>
      <c r="M29" s="128">
        <f>'CP RESUMO'!AB20</f>
        <v/>
      </c>
      <c r="N29" s="129">
        <f>MAX(0,M29-M28)</f>
        <v/>
      </c>
      <c r="O29" s="128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RESUMO'!AC20</f>
        <v/>
      </c>
      <c r="N30" s="129">
        <f>MAX(0,M30-M29)</f>
        <v/>
      </c>
      <c r="O30" s="128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67560.5</v>
      </c>
      <c r="M31" s="128">
        <f>'CP RESUMO'!AD20</f>
        <v/>
      </c>
      <c r="N31" s="129">
        <f>MAX(0,M31-M30)</f>
        <v/>
      </c>
      <c r="O31" s="128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RESUMO'!AE20</f>
        <v/>
      </c>
      <c r="N32" s="129">
        <f>MAX(0,M32-M31)</f>
        <v/>
      </c>
      <c r="O32" s="128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67560.5</v>
      </c>
      <c r="M33" s="128">
        <f>'CP RESUMO'!AF20</f>
        <v/>
      </c>
      <c r="N33" s="129">
        <f>MAX(0,M33-M32)</f>
        <v/>
      </c>
      <c r="O33" s="128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RESUMO'!AG20</f>
        <v/>
      </c>
      <c r="N34" s="129">
        <f>MAX(0,M34-M33)</f>
        <v/>
      </c>
      <c r="O34" s="128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67560.5</v>
      </c>
      <c r="M35" s="128">
        <f>'CP RESUMO'!AH20</f>
        <v/>
      </c>
      <c r="N35" s="129">
        <f>MAX(0,M35-M34)</f>
        <v/>
      </c>
      <c r="O35" s="128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RESUMO'!AI20</f>
        <v/>
      </c>
      <c r="N36" s="129">
        <f>MAX(0,M36-M35)</f>
        <v/>
      </c>
      <c r="O36" s="128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67560.5</v>
      </c>
      <c r="M37" s="128">
        <f>'CP RESUMO'!AJ20</f>
        <v/>
      </c>
      <c r="N37" s="129">
        <f>MAX(0,M37-M36)</f>
        <v/>
      </c>
      <c r="O37" s="128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RESUMO'!AK20</f>
        <v/>
      </c>
      <c r="N38" s="129">
        <f>MAX(0,M38-M37)</f>
        <v/>
      </c>
      <c r="O38" s="128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67560.5</v>
      </c>
      <c r="M39" s="128">
        <f>'CP RESUMO'!AL20</f>
        <v/>
      </c>
      <c r="N39" s="129">
        <f>MAX(0,M39-M38)</f>
        <v/>
      </c>
      <c r="O39" s="128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RESUMO'!AM20</f>
        <v/>
      </c>
      <c r="N40" s="129">
        <f>MAX(0,M40-M39)</f>
        <v/>
      </c>
      <c r="O40" s="128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67560.5</v>
      </c>
      <c r="M41" s="128">
        <f>'CP RESUMO'!AN20</f>
        <v/>
      </c>
      <c r="N41" s="129">
        <f>MAX(0,M41-M40)</f>
        <v/>
      </c>
      <c r="O41" s="128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RESUMO'!AO20</f>
        <v/>
      </c>
      <c r="N42" s="129">
        <f>MAX(0,M42-M41)</f>
        <v/>
      </c>
      <c r="O42" s="128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RESUMO'!AP20</f>
        <v/>
      </c>
      <c r="N43" s="129">
        <f>MAX(0,M43-M42)</f>
        <v/>
      </c>
      <c r="O43" s="128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RESUMO'!AQ20</f>
        <v/>
      </c>
      <c r="N44" s="129">
        <f>MAX(0,M44-M43)</f>
        <v/>
      </c>
      <c r="O44" s="128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RESUMO'!AR20</f>
        <v/>
      </c>
      <c r="N45" s="129">
        <f>MAX(0,M45-M44)</f>
        <v/>
      </c>
      <c r="O45" s="128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RESUMO'!AS20</f>
        <v/>
      </c>
      <c r="N46" s="129">
        <f>MAX(0,M46-M45)</f>
        <v/>
      </c>
      <c r="O46" s="128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RESUMO'!AT20</f>
        <v/>
      </c>
      <c r="N47" s="129">
        <f>MAX(0,M47-M46)</f>
        <v/>
      </c>
      <c r="O47" s="128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RESUMO'!AU20</f>
        <v/>
      </c>
      <c r="N48" s="129">
        <f>MAX(0,M48-M47)</f>
        <v/>
      </c>
      <c r="O48" s="128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RESUMO'!AV20</f>
        <v/>
      </c>
      <c r="N49" s="129">
        <f>MAX(0,M49-M48)</f>
        <v/>
      </c>
      <c r="O49" s="128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RESUMO'!AW20</f>
        <v/>
      </c>
      <c r="N50" s="129">
        <f>MAX(0,M50-M49)</f>
        <v/>
      </c>
      <c r="O50" s="128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RESUMO'!AX20</f>
        <v/>
      </c>
      <c r="N51" s="129">
        <f>MAX(0,M51-M50)</f>
        <v/>
      </c>
      <c r="O51" s="128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RESUMO'!AY20</f>
        <v/>
      </c>
      <c r="N52" s="129">
        <f>MAX(0,M52-M51)</f>
        <v/>
      </c>
      <c r="O52" s="128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RESUMO'!AZ20</f>
        <v/>
      </c>
      <c r="N53" s="129">
        <f>MAX(0,M53-M52)</f>
        <v/>
      </c>
      <c r="O53" s="128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RESUMO'!BA20</f>
        <v/>
      </c>
      <c r="N54" s="129">
        <f>MAX(0,M54-M53)</f>
        <v/>
      </c>
      <c r="O54" s="128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RESUMO'!BB20</f>
        <v/>
      </c>
      <c r="N55" s="129">
        <f>MAX(0,M55-M54)</f>
        <v/>
      </c>
      <c r="O55" s="128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RESUMO'!BC20</f>
        <v/>
      </c>
      <c r="N56" s="129">
        <f>MAX(0,M56-M55)</f>
        <v/>
      </c>
      <c r="O56" s="128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RESUMO'!BD20</f>
        <v/>
      </c>
      <c r="N57" s="129">
        <f>MAX(0,M57-M56)</f>
        <v/>
      </c>
      <c r="O57" s="128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RESUMO'!BE20</f>
        <v/>
      </c>
      <c r="N58" s="129">
        <f>MAX(0,M58-M57)</f>
        <v/>
      </c>
      <c r="O58" s="128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RESUMO'!BF20</f>
        <v/>
      </c>
      <c r="N59" s="129">
        <f>MAX(0,M59-M58)</f>
        <v/>
      </c>
      <c r="O59" s="128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RESUMO'!BG20</f>
        <v/>
      </c>
      <c r="N60" s="129">
        <f>MAX(0,M60-M59)</f>
        <v/>
      </c>
      <c r="O60" s="128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RESUMO'!BH20</f>
        <v/>
      </c>
      <c r="N61" s="129">
        <f>MAX(0,M61-M60)</f>
        <v/>
      </c>
      <c r="O61" s="128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RESUMO'!BI20</f>
        <v/>
      </c>
      <c r="N62" s="129">
        <f>MAX(0,M62-M61)</f>
        <v/>
      </c>
      <c r="O62" s="128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RESUMO'!BJ20</f>
        <v/>
      </c>
      <c r="N63" s="129">
        <f>MAX(0,M63-M62)</f>
        <v/>
      </c>
      <c r="O63" s="128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RESUMO'!BK20</f>
        <v/>
      </c>
      <c r="N64" s="129">
        <f>MAX(0,M64-M63)</f>
        <v/>
      </c>
      <c r="O64" s="128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RESUMO'!BL20</f>
        <v/>
      </c>
      <c r="N65" s="129">
        <f>MAX(0,M65-M64)</f>
        <v/>
      </c>
      <c r="O65" s="128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RESUMO'!BM20</f>
        <v/>
      </c>
      <c r="N66" s="129">
        <f>MAX(0,M66-M65)</f>
        <v/>
      </c>
      <c r="O66" s="128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RESUMO'!BN20</f>
        <v/>
      </c>
      <c r="N67" s="129">
        <f>MAX(0,M67-M66)</f>
        <v/>
      </c>
      <c r="O67" s="128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RESUMO'!BO20</f>
        <v/>
      </c>
      <c r="N68" s="129">
        <f>MAX(0,M68-M67)</f>
        <v/>
      </c>
      <c r="O68" s="128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RESUMO'!BP20</f>
        <v/>
      </c>
      <c r="N69" s="129">
        <f>MAX(0,M69-M68)</f>
        <v/>
      </c>
      <c r="O69" s="128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RESUMO'!BQ20</f>
        <v/>
      </c>
      <c r="N70" s="129">
        <f>MAX(0,M70-M69)</f>
        <v/>
      </c>
      <c r="O70" s="128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RESUMO'!BR20</f>
        <v/>
      </c>
      <c r="N71" s="129">
        <f>MAX(0,M71-M70)</f>
        <v/>
      </c>
      <c r="O71" s="128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RESUMO'!BS20</f>
        <v/>
      </c>
      <c r="N72" s="129">
        <f>MAX(0,M72-M71)</f>
        <v/>
      </c>
      <c r="O72" s="128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RESUMO'!BT20</f>
        <v/>
      </c>
      <c r="N73" s="129">
        <f>MAX(0,M73-M72)</f>
        <v/>
      </c>
      <c r="O73" s="128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RESUMO'!BU20</f>
        <v/>
      </c>
      <c r="N74" s="129">
        <f>MAX(0,M74-M73)</f>
        <v/>
      </c>
      <c r="O74" s="128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RESUMO'!BV20</f>
        <v/>
      </c>
      <c r="N75" s="129">
        <f>MAX(0,M75-M74)</f>
        <v/>
      </c>
      <c r="O75" s="128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RESUMO'!BW20</f>
        <v/>
      </c>
      <c r="N76" s="129">
        <f>MAX(0,M76-M75)</f>
        <v/>
      </c>
      <c r="O76" s="128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28">
        <f>'CP RESUMO'!D21</f>
        <v/>
      </c>
      <c r="N5" s="129" t="n">
        <v>0</v>
      </c>
      <c r="O5" s="128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RESUMO'!E21</f>
        <v/>
      </c>
      <c r="N6" s="129">
        <f>MAX(0,M6-M5)</f>
        <v/>
      </c>
      <c r="O6" s="128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PL'!L27</f>
        <v/>
      </c>
      <c r="M7" s="128">
        <f>'CP RESUMO'!F21</f>
        <v/>
      </c>
      <c r="N7" s="129">
        <f>MAX(0,M7-M6)</f>
        <v/>
      </c>
      <c r="O7" s="128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RESUMO'!G21</f>
        <v/>
      </c>
      <c r="N8" s="129">
        <f>MAX(0,M8-M7)</f>
        <v/>
      </c>
      <c r="O8" s="128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RESUMO'!H21</f>
        <v/>
      </c>
      <c r="N9" s="129">
        <f>MAX(0,M9-M8)</f>
        <v/>
      </c>
      <c r="O9" s="128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RESUMO'!I21</f>
        <v/>
      </c>
      <c r="N10" s="129">
        <f>MAX(0,M10-M9)</f>
        <v/>
      </c>
      <c r="O10" s="128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RESUMO'!J21</f>
        <v/>
      </c>
      <c r="N11" s="129">
        <f>MAX(0,M11-M10)</f>
        <v/>
      </c>
      <c r="O11" s="128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RESUMO'!K21</f>
        <v/>
      </c>
      <c r="N12" s="129">
        <f>MAX(0,M12-M11)</f>
        <v/>
      </c>
      <c r="O12" s="128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PL'!I27</f>
        <v/>
      </c>
      <c r="M13" s="128">
        <f>'CP RESUMO'!L21</f>
        <v/>
      </c>
      <c r="N13" s="129">
        <f>MAX(0,M13-M12)</f>
        <v/>
      </c>
      <c r="O13" s="128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8">
        <f>'CP RESUMO'!M21</f>
        <v/>
      </c>
      <c r="N14" s="129">
        <f>MAX(0,M14-M13)</f>
        <v/>
      </c>
      <c r="O14" s="128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RESUMO'!N21</f>
        <v/>
      </c>
      <c r="N15" s="129">
        <f>MAX(0,M15-M14)</f>
        <v/>
      </c>
      <c r="O15" s="128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RESUMO'!O21</f>
        <v/>
      </c>
      <c r="N16" s="129">
        <f>MAX(0,M16-M15)</f>
        <v/>
      </c>
      <c r="O16" s="128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RESUMO'!P21</f>
        <v/>
      </c>
      <c r="N17" s="129">
        <f>MAX(0,M17-M16)</f>
        <v/>
      </c>
      <c r="O17" s="128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RESUMO'!Q21</f>
        <v/>
      </c>
      <c r="N18" s="129">
        <f>MAX(0,M18-M17)</f>
        <v/>
      </c>
      <c r="O18" s="128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RESUMO'!R21</f>
        <v/>
      </c>
      <c r="N19" s="129">
        <f>MAX(0,M19-M18)</f>
        <v/>
      </c>
      <c r="O19" s="128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RESUMO'!S21</f>
        <v/>
      </c>
      <c r="N20" s="129">
        <f>MAX(0,M20-M19)</f>
        <v/>
      </c>
      <c r="O20" s="128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RESUMO'!T21</f>
        <v/>
      </c>
      <c r="N21" s="129">
        <f>MAX(0,M21-M20)</f>
        <v/>
      </c>
      <c r="O21" s="128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RESUMO'!U21</f>
        <v/>
      </c>
      <c r="N22" s="129">
        <f>MAX(0,M22-M21)</f>
        <v/>
      </c>
      <c r="O22" s="128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RESUMO'!V21</f>
        <v/>
      </c>
      <c r="N23" s="129">
        <f>MAX(0,M23-M22)</f>
        <v/>
      </c>
      <c r="O23" s="128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RESUMO'!W21</f>
        <v/>
      </c>
      <c r="N24" s="129">
        <f>MAX(0,M24-M23)</f>
        <v/>
      </c>
      <c r="O24" s="128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RESUMO'!X21</f>
        <v/>
      </c>
      <c r="N25" s="129">
        <f>MAX(0,M25-M24)</f>
        <v/>
      </c>
      <c r="O25" s="128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142689.15</v>
      </c>
      <c r="M26" s="128">
        <f>'CP RESUMO'!Y21</f>
        <v/>
      </c>
      <c r="N26" s="129">
        <f>MAX(0,M26-M25)</f>
        <v/>
      </c>
      <c r="O26" s="128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2077147.76</v>
      </c>
      <c r="M27" s="128">
        <f>'CP RESUMO'!Z21</f>
        <v/>
      </c>
      <c r="N27" s="129">
        <f>MAX(0,M27-M26)</f>
        <v/>
      </c>
      <c r="O27" s="128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1447640.69</v>
      </c>
      <c r="M28" s="128">
        <f>'CP RESUMO'!AA21</f>
        <v/>
      </c>
      <c r="N28" s="129">
        <f>MAX(0,M28-M27)</f>
        <v/>
      </c>
      <c r="O28" s="128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1549101.6</v>
      </c>
      <c r="M29" s="128">
        <f>'CP RESUMO'!AB21</f>
        <v/>
      </c>
      <c r="N29" s="129">
        <f>MAX(0,M29-M28)</f>
        <v/>
      </c>
      <c r="O29" s="128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780084.33</v>
      </c>
      <c r="M30" s="128">
        <f>'CP RESUMO'!AC21</f>
        <v/>
      </c>
      <c r="N30" s="129">
        <f>MAX(0,M30-M29)</f>
        <v/>
      </c>
      <c r="O30" s="128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766819.67</v>
      </c>
      <c r="M31" s="128">
        <f>'CP RESUMO'!AD21</f>
        <v/>
      </c>
      <c r="N31" s="129">
        <f>MAX(0,M31-M30)</f>
        <v/>
      </c>
      <c r="O31" s="128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1103402.63</v>
      </c>
      <c r="M32" s="128">
        <f>'CP RESUMO'!AE21</f>
        <v/>
      </c>
      <c r="N32" s="129">
        <f>MAX(0,M32-M31)</f>
        <v/>
      </c>
      <c r="O32" s="128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1150785.12</v>
      </c>
      <c r="M33" s="128">
        <f>'CP RESUMO'!AF21</f>
        <v/>
      </c>
      <c r="N33" s="129">
        <f>MAX(0,M33-M32)</f>
        <v/>
      </c>
      <c r="O33" s="128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1154087.84</v>
      </c>
      <c r="M34" s="128">
        <f>'CP RESUMO'!AG21</f>
        <v/>
      </c>
      <c r="N34" s="129">
        <f>MAX(0,M34-M33)</f>
        <v/>
      </c>
      <c r="O34" s="128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882759.36</v>
      </c>
      <c r="M35" s="128">
        <f>'CP RESUMO'!AH21</f>
        <v/>
      </c>
      <c r="N35" s="129">
        <f>MAX(0,M35-M34)</f>
        <v/>
      </c>
      <c r="O35" s="128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117562.47</v>
      </c>
      <c r="M36" s="128">
        <f>'CP RESUMO'!AI21</f>
        <v/>
      </c>
      <c r="N36" s="129">
        <f>MAX(0,M36-M35)</f>
        <v/>
      </c>
      <c r="O36" s="128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125968.6</v>
      </c>
      <c r="M37" s="128">
        <f>'CP RESUMO'!AJ21</f>
        <v/>
      </c>
      <c r="N37" s="129">
        <f>MAX(0,M37-M36)</f>
        <v/>
      </c>
      <c r="O37" s="128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18360.71</v>
      </c>
      <c r="M38" s="128">
        <f>'CP RESUMO'!AK21</f>
        <v/>
      </c>
      <c r="N38" s="129">
        <f>MAX(0,M38-M37)</f>
        <v/>
      </c>
      <c r="O38" s="128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RESUMO'!AL21</f>
        <v/>
      </c>
      <c r="N39" s="129">
        <f>MAX(0,M39-M38)</f>
        <v/>
      </c>
      <c r="O39" s="128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RESUMO'!AM21</f>
        <v/>
      </c>
      <c r="N40" s="129">
        <f>MAX(0,M40-M39)</f>
        <v/>
      </c>
      <c r="O40" s="128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RESUMO'!AN21</f>
        <v/>
      </c>
      <c r="N41" s="129">
        <f>MAX(0,M41-M40)</f>
        <v/>
      </c>
      <c r="O41" s="128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RESUMO'!AO21</f>
        <v/>
      </c>
      <c r="N42" s="129">
        <f>MAX(0,M42-M41)</f>
        <v/>
      </c>
      <c r="O42" s="128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RESUMO'!AP21</f>
        <v/>
      </c>
      <c r="N43" s="129">
        <f>MAX(0,M43-M42)</f>
        <v/>
      </c>
      <c r="O43" s="128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RESUMO'!AQ21</f>
        <v/>
      </c>
      <c r="N44" s="129">
        <f>MAX(0,M44-M43)</f>
        <v/>
      </c>
      <c r="O44" s="128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RESUMO'!AR21</f>
        <v/>
      </c>
      <c r="N45" s="129">
        <f>MAX(0,M45-M44)</f>
        <v/>
      </c>
      <c r="O45" s="128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RESUMO'!AS21</f>
        <v/>
      </c>
      <c r="N46" s="129">
        <f>MAX(0,M46-M45)</f>
        <v/>
      </c>
      <c r="O46" s="128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1110364.25</v>
      </c>
      <c r="M47" s="128">
        <f>'CP RESUMO'!AT21</f>
        <v/>
      </c>
      <c r="N47" s="129">
        <f>MAX(0,M47-M46)</f>
        <v/>
      </c>
      <c r="O47" s="128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RESUMO'!AU21</f>
        <v/>
      </c>
      <c r="N48" s="129">
        <f>MAX(0,M48-M47)</f>
        <v/>
      </c>
      <c r="O48" s="128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RESUMO'!AV21</f>
        <v/>
      </c>
      <c r="N49" s="129">
        <f>MAX(0,M49-M48)</f>
        <v/>
      </c>
      <c r="O49" s="128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RESUMO'!AW21</f>
        <v/>
      </c>
      <c r="N50" s="129">
        <f>MAX(0,M50-M49)</f>
        <v/>
      </c>
      <c r="O50" s="128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RESUMO'!AX21</f>
        <v/>
      </c>
      <c r="N51" s="129">
        <f>MAX(0,M51-M50)</f>
        <v/>
      </c>
      <c r="O51" s="128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RESUMO'!AY21</f>
        <v/>
      </c>
      <c r="N52" s="129">
        <f>MAX(0,M52-M51)</f>
        <v/>
      </c>
      <c r="O52" s="128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RESUMO'!AZ21</f>
        <v/>
      </c>
      <c r="N53" s="129">
        <f>MAX(0,M53-M52)</f>
        <v/>
      </c>
      <c r="O53" s="128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RESUMO'!BA21</f>
        <v/>
      </c>
      <c r="N54" s="129">
        <f>MAX(0,M54-M53)</f>
        <v/>
      </c>
      <c r="O54" s="128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RESUMO'!BB21</f>
        <v/>
      </c>
      <c r="N55" s="129">
        <f>MAX(0,M55-M54)</f>
        <v/>
      </c>
      <c r="O55" s="128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RESUMO'!BC21</f>
        <v/>
      </c>
      <c r="N56" s="129">
        <f>MAX(0,M56-M55)</f>
        <v/>
      </c>
      <c r="O56" s="128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RESUMO'!BD21</f>
        <v/>
      </c>
      <c r="N57" s="129">
        <f>MAX(0,M57-M56)</f>
        <v/>
      </c>
      <c r="O57" s="128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RESUMO'!BE21</f>
        <v/>
      </c>
      <c r="N58" s="129">
        <f>MAX(0,M58-M57)</f>
        <v/>
      </c>
      <c r="O58" s="128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RESUMO'!BF21</f>
        <v/>
      </c>
      <c r="N59" s="129">
        <f>MAX(0,M59-M58)</f>
        <v/>
      </c>
      <c r="O59" s="128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RESUMO'!BG21</f>
        <v/>
      </c>
      <c r="N60" s="129">
        <f>MAX(0,M60-M59)</f>
        <v/>
      </c>
      <c r="O60" s="128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RESUMO'!BH21</f>
        <v/>
      </c>
      <c r="N61" s="129">
        <f>MAX(0,M61-M60)</f>
        <v/>
      </c>
      <c r="O61" s="128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RESUMO'!BI21</f>
        <v/>
      </c>
      <c r="N62" s="129">
        <f>MAX(0,M62-M61)</f>
        <v/>
      </c>
      <c r="O62" s="128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RESUMO'!BJ21</f>
        <v/>
      </c>
      <c r="N63" s="129">
        <f>MAX(0,M63-M62)</f>
        <v/>
      </c>
      <c r="O63" s="128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RESUMO'!BK21</f>
        <v/>
      </c>
      <c r="N64" s="129">
        <f>MAX(0,M64-M63)</f>
        <v/>
      </c>
      <c r="O64" s="128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RESUMO'!BL21</f>
        <v/>
      </c>
      <c r="N65" s="129">
        <f>MAX(0,M65-M64)</f>
        <v/>
      </c>
      <c r="O65" s="128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RESUMO'!BM21</f>
        <v/>
      </c>
      <c r="N66" s="129">
        <f>MAX(0,M66-M65)</f>
        <v/>
      </c>
      <c r="O66" s="128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RESUMO'!BN21</f>
        <v/>
      </c>
      <c r="N67" s="129">
        <f>MAX(0,M67-M66)</f>
        <v/>
      </c>
      <c r="O67" s="128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RESUMO'!BO21</f>
        <v/>
      </c>
      <c r="N68" s="129">
        <f>MAX(0,M68-M67)</f>
        <v/>
      </c>
      <c r="O68" s="128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RESUMO'!BP21</f>
        <v/>
      </c>
      <c r="N69" s="129">
        <f>MAX(0,M69-M68)</f>
        <v/>
      </c>
      <c r="O69" s="128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RESUMO'!BQ21</f>
        <v/>
      </c>
      <c r="N70" s="129">
        <f>MAX(0,M70-M69)</f>
        <v/>
      </c>
      <c r="O70" s="128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RESUMO'!BR21</f>
        <v/>
      </c>
      <c r="N71" s="129">
        <f>MAX(0,M71-M70)</f>
        <v/>
      </c>
      <c r="O71" s="128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RESUMO'!BS21</f>
        <v/>
      </c>
      <c r="N72" s="129">
        <f>MAX(0,M72-M71)</f>
        <v/>
      </c>
      <c r="O72" s="128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RESUMO'!BT21</f>
        <v/>
      </c>
      <c r="N73" s="129">
        <f>MAX(0,M73-M72)</f>
        <v/>
      </c>
      <c r="O73" s="128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RESUMO'!BU21</f>
        <v/>
      </c>
      <c r="N74" s="129">
        <f>MAX(0,M74-M73)</f>
        <v/>
      </c>
      <c r="O74" s="128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RESUMO'!BV21</f>
        <v/>
      </c>
      <c r="N75" s="129">
        <f>MAX(0,M75-M74)</f>
        <v/>
      </c>
      <c r="O75" s="128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RESUMO'!BW21</f>
        <v/>
      </c>
      <c r="N76" s="129">
        <f>MAX(0,M76-M75)</f>
        <v/>
      </c>
      <c r="O76" s="128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28">
        <f>'CP RESUMO'!D22</f>
        <v/>
      </c>
      <c r="N5" s="129" t="n">
        <v>0</v>
      </c>
      <c r="O5" s="128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RESUMO'!E22</f>
        <v/>
      </c>
      <c r="N6" s="129">
        <f>MAX(0,M6-M5)</f>
        <v/>
      </c>
      <c r="O6" s="128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PL'!L28</f>
        <v/>
      </c>
      <c r="M7" s="128">
        <f>'CP RESUMO'!F22</f>
        <v/>
      </c>
      <c r="N7" s="129">
        <f>MAX(0,M7-M6)</f>
        <v/>
      </c>
      <c r="O7" s="128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RESUMO'!G22</f>
        <v/>
      </c>
      <c r="N8" s="129">
        <f>MAX(0,M8-M7)</f>
        <v/>
      </c>
      <c r="O8" s="128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RESUMO'!H22</f>
        <v/>
      </c>
      <c r="N9" s="129">
        <f>MAX(0,M9-M8)</f>
        <v/>
      </c>
      <c r="O9" s="128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RESUMO'!I22</f>
        <v/>
      </c>
      <c r="N10" s="129">
        <f>MAX(0,M10-M9)</f>
        <v/>
      </c>
      <c r="O10" s="128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RESUMO'!J22</f>
        <v/>
      </c>
      <c r="N11" s="129">
        <f>MAX(0,M11-M10)</f>
        <v/>
      </c>
      <c r="O11" s="128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RESUMO'!K22</f>
        <v/>
      </c>
      <c r="N12" s="129">
        <f>MAX(0,M12-M11)</f>
        <v/>
      </c>
      <c r="O12" s="128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PL'!I28</f>
        <v/>
      </c>
      <c r="M13" s="128">
        <f>'CP RESUMO'!L22</f>
        <v/>
      </c>
      <c r="N13" s="129">
        <f>MAX(0,M13-M12)</f>
        <v/>
      </c>
      <c r="O13" s="128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8">
        <f>'CP RESUMO'!M22</f>
        <v/>
      </c>
      <c r="N14" s="129">
        <f>MAX(0,M14-M13)</f>
        <v/>
      </c>
      <c r="O14" s="128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RESUMO'!N22</f>
        <v/>
      </c>
      <c r="N15" s="129">
        <f>MAX(0,M15-M14)</f>
        <v/>
      </c>
      <c r="O15" s="128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RESUMO'!O22</f>
        <v/>
      </c>
      <c r="N16" s="129">
        <f>MAX(0,M16-M15)</f>
        <v/>
      </c>
      <c r="O16" s="128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RESUMO'!P22</f>
        <v/>
      </c>
      <c r="N17" s="129">
        <f>MAX(0,M17-M16)</f>
        <v/>
      </c>
      <c r="O17" s="128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RESUMO'!Q22</f>
        <v/>
      </c>
      <c r="N18" s="129">
        <f>MAX(0,M18-M17)</f>
        <v/>
      </c>
      <c r="O18" s="128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RESUMO'!R22</f>
        <v/>
      </c>
      <c r="N19" s="129">
        <f>MAX(0,M19-M18)</f>
        <v/>
      </c>
      <c r="O19" s="128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RESUMO'!S22</f>
        <v/>
      </c>
      <c r="N20" s="129">
        <f>MAX(0,M20-M19)</f>
        <v/>
      </c>
      <c r="O20" s="128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RESUMO'!T22</f>
        <v/>
      </c>
      <c r="N21" s="129">
        <f>MAX(0,M21-M20)</f>
        <v/>
      </c>
      <c r="O21" s="128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RESUMO'!U22</f>
        <v/>
      </c>
      <c r="N22" s="129">
        <f>MAX(0,M22-M21)</f>
        <v/>
      </c>
      <c r="O22" s="128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RESUMO'!V22</f>
        <v/>
      </c>
      <c r="N23" s="129">
        <f>MAX(0,M23-M22)</f>
        <v/>
      </c>
      <c r="O23" s="128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RESUMO'!W22</f>
        <v/>
      </c>
      <c r="N24" s="129">
        <f>MAX(0,M24-M23)</f>
        <v/>
      </c>
      <c r="O24" s="128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RESUMO'!X22</f>
        <v/>
      </c>
      <c r="N25" s="129">
        <f>MAX(0,M25-M24)</f>
        <v/>
      </c>
      <c r="O25" s="128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100075.86</v>
      </c>
      <c r="M26" s="128">
        <f>'CP RESUMO'!Y22</f>
        <v/>
      </c>
      <c r="N26" s="129">
        <f>MAX(0,M26-M25)</f>
        <v/>
      </c>
      <c r="O26" s="128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122185.65</v>
      </c>
      <c r="M27" s="128">
        <f>'CP RESUMO'!Z22</f>
        <v/>
      </c>
      <c r="N27" s="129">
        <f>MAX(0,M27-M26)</f>
        <v/>
      </c>
      <c r="O27" s="128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223425.18</v>
      </c>
      <c r="M28" s="128">
        <f>'CP RESUMO'!AA22</f>
        <v/>
      </c>
      <c r="N28" s="129">
        <f>MAX(0,M28-M27)</f>
        <v/>
      </c>
      <c r="O28" s="128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141968.08</v>
      </c>
      <c r="M29" s="128">
        <f>'CP RESUMO'!AB22</f>
        <v/>
      </c>
      <c r="N29" s="129">
        <f>MAX(0,M29-M28)</f>
        <v/>
      </c>
      <c r="O29" s="128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67493.02</v>
      </c>
      <c r="M30" s="128">
        <f>'CP RESUMO'!AC22</f>
        <v/>
      </c>
      <c r="N30" s="129">
        <f>MAX(0,M30-M29)</f>
        <v/>
      </c>
      <c r="O30" s="128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194915.2</v>
      </c>
      <c r="M31" s="128">
        <f>'CP RESUMO'!AD22</f>
        <v/>
      </c>
      <c r="N31" s="129">
        <f>MAX(0,M31-M30)</f>
        <v/>
      </c>
      <c r="O31" s="128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290918.2</v>
      </c>
      <c r="M32" s="128">
        <f>'CP RESUMO'!AE22</f>
        <v/>
      </c>
      <c r="N32" s="129">
        <f>MAX(0,M32-M31)</f>
        <v/>
      </c>
      <c r="O32" s="128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326410.22</v>
      </c>
      <c r="M33" s="128">
        <f>'CP RESUMO'!AF22</f>
        <v/>
      </c>
      <c r="N33" s="129">
        <f>MAX(0,M33-M32)</f>
        <v/>
      </c>
      <c r="O33" s="128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363065.92</v>
      </c>
      <c r="M34" s="128">
        <f>'CP RESUMO'!AG22</f>
        <v/>
      </c>
      <c r="N34" s="129">
        <f>MAX(0,M34-M33)</f>
        <v/>
      </c>
      <c r="O34" s="128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385757.54</v>
      </c>
      <c r="M35" s="128">
        <f>'CP RESUMO'!AH22</f>
        <v/>
      </c>
      <c r="N35" s="129">
        <f>MAX(0,M35-M34)</f>
        <v/>
      </c>
      <c r="O35" s="128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438704.65</v>
      </c>
      <c r="M36" s="128">
        <f>'CP RESUMO'!AI22</f>
        <v/>
      </c>
      <c r="N36" s="129">
        <f>MAX(0,M36-M35)</f>
        <v/>
      </c>
      <c r="O36" s="128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535871.33</v>
      </c>
      <c r="M37" s="128">
        <f>'CP RESUMO'!AJ22</f>
        <v/>
      </c>
      <c r="N37" s="129">
        <f>MAX(0,M37-M36)</f>
        <v/>
      </c>
      <c r="O37" s="128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451505.05</v>
      </c>
      <c r="M38" s="128">
        <f>'CP RESUMO'!AK22</f>
        <v/>
      </c>
      <c r="N38" s="129">
        <f>MAX(0,M38-M37)</f>
        <v/>
      </c>
      <c r="O38" s="128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304882.28</v>
      </c>
      <c r="M39" s="128">
        <f>'CP RESUMO'!AL22</f>
        <v/>
      </c>
      <c r="N39" s="129">
        <f>MAX(0,M39-M38)</f>
        <v/>
      </c>
      <c r="O39" s="128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309536.97</v>
      </c>
      <c r="M40" s="128">
        <f>'CP RESUMO'!AM22</f>
        <v/>
      </c>
      <c r="N40" s="129">
        <f>MAX(0,M40-M39)</f>
        <v/>
      </c>
      <c r="O40" s="128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293245.55</v>
      </c>
      <c r="M41" s="128">
        <f>'CP RESUMO'!AN22</f>
        <v/>
      </c>
      <c r="N41" s="129">
        <f>MAX(0,M41-M40)</f>
        <v/>
      </c>
      <c r="O41" s="128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220516</v>
      </c>
      <c r="M42" s="128">
        <f>'CP RESUMO'!AO22</f>
        <v/>
      </c>
      <c r="N42" s="129">
        <f>MAX(0,M42-M41)</f>
        <v/>
      </c>
      <c r="O42" s="128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238552.93</v>
      </c>
      <c r="M43" s="128">
        <f>'CP RESUMO'!AP22</f>
        <v/>
      </c>
      <c r="N43" s="129">
        <f>MAX(0,M43-M42)</f>
        <v/>
      </c>
      <c r="O43" s="128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135567.88</v>
      </c>
      <c r="M44" s="128">
        <f>'CP RESUMO'!AQ22</f>
        <v/>
      </c>
      <c r="N44" s="129">
        <f>MAX(0,M44-M43)</f>
        <v/>
      </c>
      <c r="O44" s="128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152441.14</v>
      </c>
      <c r="M45" s="128">
        <f>'CP RESUMO'!AR22</f>
        <v/>
      </c>
      <c r="N45" s="129">
        <f>MAX(0,M45-M44)</f>
        <v/>
      </c>
      <c r="O45" s="128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176878.27</v>
      </c>
      <c r="M46" s="128">
        <f>'CP RESUMO'!AS22</f>
        <v/>
      </c>
      <c r="N46" s="129">
        <f>MAX(0,M46-M45)</f>
        <v/>
      </c>
      <c r="O46" s="128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83748.00999999999</v>
      </c>
      <c r="M47" s="128">
        <f>'CP RESUMO'!AT22</f>
        <v/>
      </c>
      <c r="N47" s="129">
        <f>MAX(0,M47-M46)</f>
        <v/>
      </c>
      <c r="O47" s="128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64421.55</v>
      </c>
      <c r="M48" s="128">
        <f>'CP RESUMO'!AU22</f>
        <v/>
      </c>
      <c r="N48" s="129">
        <f>MAX(0,M48-M47)</f>
        <v/>
      </c>
      <c r="O48" s="128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RESUMO'!AV22</f>
        <v/>
      </c>
      <c r="N49" s="129">
        <f>MAX(0,M49-M48)</f>
        <v/>
      </c>
      <c r="O49" s="128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RESUMO'!AW22</f>
        <v/>
      </c>
      <c r="N50" s="129">
        <f>MAX(0,M50-M49)</f>
        <v/>
      </c>
      <c r="O50" s="128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1657.96</v>
      </c>
      <c r="M51" s="128">
        <f>'CP RESUMO'!AX22</f>
        <v/>
      </c>
      <c r="N51" s="129">
        <f>MAX(0,M51-M50)</f>
        <v/>
      </c>
      <c r="O51" s="128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RESUMO'!AY22</f>
        <v/>
      </c>
      <c r="N52" s="129">
        <f>MAX(0,M52-M51)</f>
        <v/>
      </c>
      <c r="O52" s="128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RESUMO'!AZ22</f>
        <v/>
      </c>
      <c r="N53" s="129">
        <f>MAX(0,M53-M52)</f>
        <v/>
      </c>
      <c r="O53" s="128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RESUMO'!BA22</f>
        <v/>
      </c>
      <c r="N54" s="129">
        <f>MAX(0,M54-M53)</f>
        <v/>
      </c>
      <c r="O54" s="128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RESUMO'!BB22</f>
        <v/>
      </c>
      <c r="N55" s="129">
        <f>MAX(0,M55-M54)</f>
        <v/>
      </c>
      <c r="O55" s="128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RESUMO'!BC22</f>
        <v/>
      </c>
      <c r="N56" s="129">
        <f>MAX(0,M56-M55)</f>
        <v/>
      </c>
      <c r="O56" s="128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RESUMO'!BD22</f>
        <v/>
      </c>
      <c r="N57" s="129">
        <f>MAX(0,M57-M56)</f>
        <v/>
      </c>
      <c r="O57" s="128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RESUMO'!BE22</f>
        <v/>
      </c>
      <c r="N58" s="129">
        <f>MAX(0,M58-M57)</f>
        <v/>
      </c>
      <c r="O58" s="128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RESUMO'!BF22</f>
        <v/>
      </c>
      <c r="N59" s="129">
        <f>MAX(0,M59-M58)</f>
        <v/>
      </c>
      <c r="O59" s="128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RESUMO'!BG22</f>
        <v/>
      </c>
      <c r="N60" s="129">
        <f>MAX(0,M60-M59)</f>
        <v/>
      </c>
      <c r="O60" s="128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RESUMO'!BH22</f>
        <v/>
      </c>
      <c r="N61" s="129">
        <f>MAX(0,M61-M60)</f>
        <v/>
      </c>
      <c r="O61" s="128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RESUMO'!BI22</f>
        <v/>
      </c>
      <c r="N62" s="129">
        <f>MAX(0,M62-M61)</f>
        <v/>
      </c>
      <c r="O62" s="128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RESUMO'!BJ22</f>
        <v/>
      </c>
      <c r="N63" s="129">
        <f>MAX(0,M63-M62)</f>
        <v/>
      </c>
      <c r="O63" s="128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RESUMO'!BK22</f>
        <v/>
      </c>
      <c r="N64" s="129">
        <f>MAX(0,M64-M63)</f>
        <v/>
      </c>
      <c r="O64" s="128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RESUMO'!BL22</f>
        <v/>
      </c>
      <c r="N65" s="129">
        <f>MAX(0,M65-M64)</f>
        <v/>
      </c>
      <c r="O65" s="128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RESUMO'!BM22</f>
        <v/>
      </c>
      <c r="N66" s="129">
        <f>MAX(0,M66-M65)</f>
        <v/>
      </c>
      <c r="O66" s="128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RESUMO'!BN22</f>
        <v/>
      </c>
      <c r="N67" s="129">
        <f>MAX(0,M67-M66)</f>
        <v/>
      </c>
      <c r="O67" s="128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RESUMO'!BO22</f>
        <v/>
      </c>
      <c r="N68" s="129">
        <f>MAX(0,M68-M67)</f>
        <v/>
      </c>
      <c r="O68" s="128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RESUMO'!BP22</f>
        <v/>
      </c>
      <c r="N69" s="129">
        <f>MAX(0,M69-M68)</f>
        <v/>
      </c>
      <c r="O69" s="128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RESUMO'!BQ22</f>
        <v/>
      </c>
      <c r="N70" s="129">
        <f>MAX(0,M70-M69)</f>
        <v/>
      </c>
      <c r="O70" s="128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RESUMO'!BR22</f>
        <v/>
      </c>
      <c r="N71" s="129">
        <f>MAX(0,M71-M70)</f>
        <v/>
      </c>
      <c r="O71" s="128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RESUMO'!BS22</f>
        <v/>
      </c>
      <c r="N72" s="129">
        <f>MAX(0,M72-M71)</f>
        <v/>
      </c>
      <c r="O72" s="128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RESUMO'!BT22</f>
        <v/>
      </c>
      <c r="N73" s="129">
        <f>MAX(0,M73-M72)</f>
        <v/>
      </c>
      <c r="O73" s="128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RESUMO'!BU22</f>
        <v/>
      </c>
      <c r="N74" s="129">
        <f>MAX(0,M74-M73)</f>
        <v/>
      </c>
      <c r="O74" s="128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RESUMO'!BV22</f>
        <v/>
      </c>
      <c r="N75" s="129">
        <f>MAX(0,M75-M74)</f>
        <v/>
      </c>
      <c r="O75" s="128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RESUMO'!BW22</f>
        <v/>
      </c>
      <c r="N76" s="129">
        <f>MAX(0,M76-M75)</f>
        <v/>
      </c>
      <c r="O76" s="128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28">
        <f>'CP RESUMO'!D23</f>
        <v/>
      </c>
      <c r="N5" s="129" t="n">
        <v>0</v>
      </c>
      <c r="O5" s="128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RESUMO'!E23</f>
        <v/>
      </c>
      <c r="N6" s="129">
        <f>MAX(0,M6-M5)</f>
        <v/>
      </c>
      <c r="O6" s="128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PL'!L29</f>
        <v/>
      </c>
      <c r="M7" s="128">
        <f>'CP RESUMO'!F23</f>
        <v/>
      </c>
      <c r="N7" s="129">
        <f>MAX(0,M7-M6)</f>
        <v/>
      </c>
      <c r="O7" s="128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RESUMO'!G23</f>
        <v/>
      </c>
      <c r="N8" s="129">
        <f>MAX(0,M8-M7)</f>
        <v/>
      </c>
      <c r="O8" s="128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RESUMO'!H23</f>
        <v/>
      </c>
      <c r="N9" s="129">
        <f>MAX(0,M9-M8)</f>
        <v/>
      </c>
      <c r="O9" s="128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RESUMO'!I23</f>
        <v/>
      </c>
      <c r="N10" s="129">
        <f>MAX(0,M10-M9)</f>
        <v/>
      </c>
      <c r="O10" s="128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RESUMO'!J23</f>
        <v/>
      </c>
      <c r="N11" s="129">
        <f>MAX(0,M11-M10)</f>
        <v/>
      </c>
      <c r="O11" s="128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RESUMO'!K23</f>
        <v/>
      </c>
      <c r="N12" s="129">
        <f>MAX(0,M12-M11)</f>
        <v/>
      </c>
      <c r="O12" s="128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PL'!I29</f>
        <v/>
      </c>
      <c r="M13" s="128">
        <f>'CP RESUMO'!L23</f>
        <v/>
      </c>
      <c r="N13" s="129">
        <f>MAX(0,M13-M12)</f>
        <v/>
      </c>
      <c r="O13" s="128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8">
        <f>'CP RESUMO'!M23</f>
        <v/>
      </c>
      <c r="N14" s="129">
        <f>MAX(0,M14-M13)</f>
        <v/>
      </c>
      <c r="O14" s="128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RESUMO'!N23</f>
        <v/>
      </c>
      <c r="N15" s="129">
        <f>MAX(0,M15-M14)</f>
        <v/>
      </c>
      <c r="O15" s="128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RESUMO'!O23</f>
        <v/>
      </c>
      <c r="N16" s="129">
        <f>MAX(0,M16-M15)</f>
        <v/>
      </c>
      <c r="O16" s="128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RESUMO'!P23</f>
        <v/>
      </c>
      <c r="N17" s="129">
        <f>MAX(0,M17-M16)</f>
        <v/>
      </c>
      <c r="O17" s="128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RESUMO'!Q23</f>
        <v/>
      </c>
      <c r="N18" s="129">
        <f>MAX(0,M18-M17)</f>
        <v/>
      </c>
      <c r="O18" s="128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RESUMO'!R23</f>
        <v/>
      </c>
      <c r="N19" s="129">
        <f>MAX(0,M19-M18)</f>
        <v/>
      </c>
      <c r="O19" s="128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RESUMO'!S23</f>
        <v/>
      </c>
      <c r="N20" s="129">
        <f>MAX(0,M20-M19)</f>
        <v/>
      </c>
      <c r="O20" s="128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RESUMO'!T23</f>
        <v/>
      </c>
      <c r="N21" s="129">
        <f>MAX(0,M21-M20)</f>
        <v/>
      </c>
      <c r="O21" s="128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RESUMO'!U23</f>
        <v/>
      </c>
      <c r="N22" s="129">
        <f>MAX(0,M22-M21)</f>
        <v/>
      </c>
      <c r="O22" s="128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RESUMO'!V23</f>
        <v/>
      </c>
      <c r="N23" s="129">
        <f>MAX(0,M23-M22)</f>
        <v/>
      </c>
      <c r="O23" s="128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RESUMO'!W23</f>
        <v/>
      </c>
      <c r="N24" s="129">
        <f>MAX(0,M24-M23)</f>
        <v/>
      </c>
      <c r="O24" s="128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RESUMO'!X23</f>
        <v/>
      </c>
      <c r="N25" s="129">
        <f>MAX(0,M25-M24)</f>
        <v/>
      </c>
      <c r="O25" s="128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RESUMO'!Y23</f>
        <v/>
      </c>
      <c r="N26" s="129">
        <f>MAX(0,M26-M25)</f>
        <v/>
      </c>
      <c r="O26" s="128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RESUMO'!Z23</f>
        <v/>
      </c>
      <c r="N27" s="129">
        <f>MAX(0,M27-M26)</f>
        <v/>
      </c>
      <c r="O27" s="128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RESUMO'!AA23</f>
        <v/>
      </c>
      <c r="N28" s="129">
        <f>MAX(0,M28-M27)</f>
        <v/>
      </c>
      <c r="O28" s="128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RESUMO'!AB23</f>
        <v/>
      </c>
      <c r="N29" s="129">
        <f>MAX(0,M29-M28)</f>
        <v/>
      </c>
      <c r="O29" s="128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RESUMO'!AC23</f>
        <v/>
      </c>
      <c r="N30" s="129">
        <f>MAX(0,M30-M29)</f>
        <v/>
      </c>
      <c r="O30" s="128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18782.2</v>
      </c>
      <c r="M31" s="128">
        <f>'CP RESUMO'!AD23</f>
        <v/>
      </c>
      <c r="N31" s="129">
        <f>MAX(0,M31-M30)</f>
        <v/>
      </c>
      <c r="O31" s="128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139363.95</v>
      </c>
      <c r="M32" s="128">
        <f>'CP RESUMO'!AE23</f>
        <v/>
      </c>
      <c r="N32" s="129">
        <f>MAX(0,M32-M31)</f>
        <v/>
      </c>
      <c r="O32" s="128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154389.71</v>
      </c>
      <c r="M33" s="128">
        <f>'CP RESUMO'!AF23</f>
        <v/>
      </c>
      <c r="N33" s="129">
        <f>MAX(0,M33-M32)</f>
        <v/>
      </c>
      <c r="O33" s="128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271590.66</v>
      </c>
      <c r="M34" s="128">
        <f>'CP RESUMO'!AG23</f>
        <v/>
      </c>
      <c r="N34" s="129">
        <f>MAX(0,M34-M33)</f>
        <v/>
      </c>
      <c r="O34" s="128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295256.24</v>
      </c>
      <c r="M35" s="128">
        <f>'CP RESUMO'!AH23</f>
        <v/>
      </c>
      <c r="N35" s="129">
        <f>MAX(0,M35-M34)</f>
        <v/>
      </c>
      <c r="O35" s="128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283986.91</v>
      </c>
      <c r="M36" s="128">
        <f>'CP RESUMO'!AI23</f>
        <v/>
      </c>
      <c r="N36" s="129">
        <f>MAX(0,M36-M35)</f>
        <v/>
      </c>
      <c r="O36" s="128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180684.8</v>
      </c>
      <c r="M37" s="128">
        <f>'CP RESUMO'!AJ23</f>
        <v/>
      </c>
      <c r="N37" s="129">
        <f>MAX(0,M37-M36)</f>
        <v/>
      </c>
      <c r="O37" s="128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164907.74</v>
      </c>
      <c r="M38" s="128">
        <f>'CP RESUMO'!AK23</f>
        <v/>
      </c>
      <c r="N38" s="129">
        <f>MAX(0,M38-M37)</f>
        <v/>
      </c>
      <c r="O38" s="128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199467</v>
      </c>
      <c r="M39" s="128">
        <f>'CP RESUMO'!AL23</f>
        <v/>
      </c>
      <c r="N39" s="129">
        <f>MAX(0,M39-M38)</f>
        <v/>
      </c>
      <c r="O39" s="128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182563.02</v>
      </c>
      <c r="M40" s="128">
        <f>'CP RESUMO'!AM23</f>
        <v/>
      </c>
      <c r="N40" s="129">
        <f>MAX(0,M40-M39)</f>
        <v/>
      </c>
      <c r="O40" s="128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241163.49</v>
      </c>
      <c r="M41" s="128">
        <f>'CP RESUMO'!AN23</f>
        <v/>
      </c>
      <c r="N41" s="129">
        <f>MAX(0,M41-M40)</f>
        <v/>
      </c>
      <c r="O41" s="128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364750.39</v>
      </c>
      <c r="M42" s="128">
        <f>'CP RESUMO'!AO23</f>
        <v/>
      </c>
      <c r="N42" s="129">
        <f>MAX(0,M42-M41)</f>
        <v/>
      </c>
      <c r="O42" s="128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280606.12</v>
      </c>
      <c r="M43" s="128">
        <f>'CP RESUMO'!AP23</f>
        <v/>
      </c>
      <c r="N43" s="129">
        <f>MAX(0,M43-M42)</f>
        <v/>
      </c>
      <c r="O43" s="128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391421.12</v>
      </c>
      <c r="M44" s="128">
        <f>'CP RESUMO'!AQ23</f>
        <v/>
      </c>
      <c r="N44" s="129">
        <f>MAX(0,M44-M43)</f>
        <v/>
      </c>
      <c r="O44" s="128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282108.69</v>
      </c>
      <c r="M45" s="128">
        <f>'CP RESUMO'!AR23</f>
        <v/>
      </c>
      <c r="N45" s="129">
        <f>MAX(0,M45-M44)</f>
        <v/>
      </c>
      <c r="O45" s="128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214117.12</v>
      </c>
      <c r="M46" s="128">
        <f>'CP RESUMO'!AS23</f>
        <v/>
      </c>
      <c r="N46" s="129">
        <f>MAX(0,M46-M45)</f>
        <v/>
      </c>
      <c r="O46" s="128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91281.50999999999</v>
      </c>
      <c r="M47" s="128">
        <f>'CP RESUMO'!AT23</f>
        <v/>
      </c>
      <c r="N47" s="129">
        <f>MAX(0,M47-M46)</f>
        <v/>
      </c>
      <c r="O47" s="128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RESUMO'!AU23</f>
        <v/>
      </c>
      <c r="N48" s="129">
        <f>MAX(0,M48-M47)</f>
        <v/>
      </c>
      <c r="O48" s="128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RESUMO'!AV23</f>
        <v/>
      </c>
      <c r="N49" s="129">
        <f>MAX(0,M49-M48)</f>
        <v/>
      </c>
      <c r="O49" s="128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RESUMO'!AW23</f>
        <v/>
      </c>
      <c r="N50" s="129">
        <f>MAX(0,M50-M49)</f>
        <v/>
      </c>
      <c r="O50" s="128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RESUMO'!AX23</f>
        <v/>
      </c>
      <c r="N51" s="129">
        <f>MAX(0,M51-M50)</f>
        <v/>
      </c>
      <c r="O51" s="128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RESUMO'!AY23</f>
        <v/>
      </c>
      <c r="N52" s="129">
        <f>MAX(0,M52-M51)</f>
        <v/>
      </c>
      <c r="O52" s="128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RESUMO'!AZ23</f>
        <v/>
      </c>
      <c r="N53" s="129">
        <f>MAX(0,M53-M52)</f>
        <v/>
      </c>
      <c r="O53" s="128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RESUMO'!BA23</f>
        <v/>
      </c>
      <c r="N54" s="129">
        <f>MAX(0,M54-M53)</f>
        <v/>
      </c>
      <c r="O54" s="128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RESUMO'!BB23</f>
        <v/>
      </c>
      <c r="N55" s="129">
        <f>MAX(0,M55-M54)</f>
        <v/>
      </c>
      <c r="O55" s="128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RESUMO'!BC23</f>
        <v/>
      </c>
      <c r="N56" s="129">
        <f>MAX(0,M56-M55)</f>
        <v/>
      </c>
      <c r="O56" s="128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RESUMO'!BD23</f>
        <v/>
      </c>
      <c r="N57" s="129">
        <f>MAX(0,M57-M56)</f>
        <v/>
      </c>
      <c r="O57" s="128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RESUMO'!BE23</f>
        <v/>
      </c>
      <c r="N58" s="129">
        <f>MAX(0,M58-M57)</f>
        <v/>
      </c>
      <c r="O58" s="128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RESUMO'!BF23</f>
        <v/>
      </c>
      <c r="N59" s="129">
        <f>MAX(0,M59-M58)</f>
        <v/>
      </c>
      <c r="O59" s="128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RESUMO'!BG23</f>
        <v/>
      </c>
      <c r="N60" s="129">
        <f>MAX(0,M60-M59)</f>
        <v/>
      </c>
      <c r="O60" s="128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RESUMO'!BH23</f>
        <v/>
      </c>
      <c r="N61" s="129">
        <f>MAX(0,M61-M60)</f>
        <v/>
      </c>
      <c r="O61" s="128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RESUMO'!BI23</f>
        <v/>
      </c>
      <c r="N62" s="129">
        <f>MAX(0,M62-M61)</f>
        <v/>
      </c>
      <c r="O62" s="128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RESUMO'!BJ23</f>
        <v/>
      </c>
      <c r="N63" s="129">
        <f>MAX(0,M63-M62)</f>
        <v/>
      </c>
      <c r="O63" s="128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RESUMO'!BK23</f>
        <v/>
      </c>
      <c r="N64" s="129">
        <f>MAX(0,M64-M63)</f>
        <v/>
      </c>
      <c r="O64" s="128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RESUMO'!BL23</f>
        <v/>
      </c>
      <c r="N65" s="129">
        <f>MAX(0,M65-M64)</f>
        <v/>
      </c>
      <c r="O65" s="128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RESUMO'!BM23</f>
        <v/>
      </c>
      <c r="N66" s="129">
        <f>MAX(0,M66-M65)</f>
        <v/>
      </c>
      <c r="O66" s="128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RESUMO'!BN23</f>
        <v/>
      </c>
      <c r="N67" s="129">
        <f>MAX(0,M67-M66)</f>
        <v/>
      </c>
      <c r="O67" s="128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RESUMO'!BO23</f>
        <v/>
      </c>
      <c r="N68" s="129">
        <f>MAX(0,M68-M67)</f>
        <v/>
      </c>
      <c r="O68" s="128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RESUMO'!BP23</f>
        <v/>
      </c>
      <c r="N69" s="129">
        <f>MAX(0,M69-M68)</f>
        <v/>
      </c>
      <c r="O69" s="128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RESUMO'!BQ23</f>
        <v/>
      </c>
      <c r="N70" s="129">
        <f>MAX(0,M70-M69)</f>
        <v/>
      </c>
      <c r="O70" s="128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RESUMO'!BR23</f>
        <v/>
      </c>
      <c r="N71" s="129">
        <f>MAX(0,M71-M70)</f>
        <v/>
      </c>
      <c r="O71" s="128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RESUMO'!BS23</f>
        <v/>
      </c>
      <c r="N72" s="129">
        <f>MAX(0,M72-M71)</f>
        <v/>
      </c>
      <c r="O72" s="128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RESUMO'!BT23</f>
        <v/>
      </c>
      <c r="N73" s="129">
        <f>MAX(0,M73-M72)</f>
        <v/>
      </c>
      <c r="O73" s="128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RESUMO'!BU23</f>
        <v/>
      </c>
      <c r="N74" s="129">
        <f>MAX(0,M74-M73)</f>
        <v/>
      </c>
      <c r="O74" s="128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RESUMO'!BV23</f>
        <v/>
      </c>
      <c r="N75" s="129">
        <f>MAX(0,M75-M74)</f>
        <v/>
      </c>
      <c r="O75" s="128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RESUMO'!BW23</f>
        <v/>
      </c>
      <c r="N76" s="129">
        <f>MAX(0,M76-M75)</f>
        <v/>
      </c>
      <c r="O76" s="128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28">
        <f>'CP RESUMO'!D24</f>
        <v/>
      </c>
      <c r="N5" s="129" t="n">
        <v>0</v>
      </c>
      <c r="O5" s="128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RESUMO'!E24</f>
        <v/>
      </c>
      <c r="N6" s="129">
        <f>MAX(0,M6-M5)</f>
        <v/>
      </c>
      <c r="O6" s="128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PL'!L30</f>
        <v/>
      </c>
      <c r="M7" s="128">
        <f>'CP RESUMO'!F24</f>
        <v/>
      </c>
      <c r="N7" s="129">
        <f>MAX(0,M7-M6)</f>
        <v/>
      </c>
      <c r="O7" s="128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RESUMO'!G24</f>
        <v/>
      </c>
      <c r="N8" s="129">
        <f>MAX(0,M8-M7)</f>
        <v/>
      </c>
      <c r="O8" s="128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RESUMO'!H24</f>
        <v/>
      </c>
      <c r="N9" s="129">
        <f>MAX(0,M9-M8)</f>
        <v/>
      </c>
      <c r="O9" s="128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RESUMO'!I24</f>
        <v/>
      </c>
      <c r="N10" s="129">
        <f>MAX(0,M10-M9)</f>
        <v/>
      </c>
      <c r="O10" s="128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RESUMO'!J24</f>
        <v/>
      </c>
      <c r="N11" s="129">
        <f>MAX(0,M11-M10)</f>
        <v/>
      </c>
      <c r="O11" s="128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RESUMO'!K24</f>
        <v/>
      </c>
      <c r="N12" s="129">
        <f>MAX(0,M12-M11)</f>
        <v/>
      </c>
      <c r="O12" s="128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PL'!I30</f>
        <v/>
      </c>
      <c r="M13" s="128">
        <f>'CP RESUMO'!L24</f>
        <v/>
      </c>
      <c r="N13" s="129">
        <f>MAX(0,M13-M12)</f>
        <v/>
      </c>
      <c r="O13" s="128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8">
        <f>'CP RESUMO'!M24</f>
        <v/>
      </c>
      <c r="N14" s="129">
        <f>MAX(0,M14-M13)</f>
        <v/>
      </c>
      <c r="O14" s="128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RESUMO'!N24</f>
        <v/>
      </c>
      <c r="N15" s="129">
        <f>MAX(0,M15-M14)</f>
        <v/>
      </c>
      <c r="O15" s="128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RESUMO'!O24</f>
        <v/>
      </c>
      <c r="N16" s="129">
        <f>MAX(0,M16-M15)</f>
        <v/>
      </c>
      <c r="O16" s="128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RESUMO'!P24</f>
        <v/>
      </c>
      <c r="N17" s="129">
        <f>MAX(0,M17-M16)</f>
        <v/>
      </c>
      <c r="O17" s="128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RESUMO'!Q24</f>
        <v/>
      </c>
      <c r="N18" s="129">
        <f>MAX(0,M18-M17)</f>
        <v/>
      </c>
      <c r="O18" s="128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RESUMO'!R24</f>
        <v/>
      </c>
      <c r="N19" s="129">
        <f>MAX(0,M19-M18)</f>
        <v/>
      </c>
      <c r="O19" s="128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RESUMO'!S24</f>
        <v/>
      </c>
      <c r="N20" s="129">
        <f>MAX(0,M20-M19)</f>
        <v/>
      </c>
      <c r="O20" s="128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RESUMO'!T24</f>
        <v/>
      </c>
      <c r="N21" s="129">
        <f>MAX(0,M21-M20)</f>
        <v/>
      </c>
      <c r="O21" s="128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RESUMO'!U24</f>
        <v/>
      </c>
      <c r="N22" s="129">
        <f>MAX(0,M22-M21)</f>
        <v/>
      </c>
      <c r="O22" s="128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RESUMO'!V24</f>
        <v/>
      </c>
      <c r="N23" s="129">
        <f>MAX(0,M23-M22)</f>
        <v/>
      </c>
      <c r="O23" s="128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RESUMO'!W24</f>
        <v/>
      </c>
      <c r="N24" s="129">
        <f>MAX(0,M24-M23)</f>
        <v/>
      </c>
      <c r="O24" s="128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RESUMO'!X24</f>
        <v/>
      </c>
      <c r="N25" s="129">
        <f>MAX(0,M25-M24)</f>
        <v/>
      </c>
      <c r="O25" s="128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88000</v>
      </c>
      <c r="M26" s="128">
        <f>'CP RESUMO'!Y24</f>
        <v/>
      </c>
      <c r="N26" s="129">
        <f>MAX(0,M26-M25)</f>
        <v/>
      </c>
      <c r="O26" s="128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75017.81</v>
      </c>
      <c r="M27" s="128">
        <f>'CP RESUMO'!Z24</f>
        <v/>
      </c>
      <c r="N27" s="129">
        <f>MAX(0,M27-M26)</f>
        <v/>
      </c>
      <c r="O27" s="128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85017.81</v>
      </c>
      <c r="M28" s="128">
        <f>'CP RESUMO'!AA24</f>
        <v/>
      </c>
      <c r="N28" s="129">
        <f>MAX(0,M28-M27)</f>
        <v/>
      </c>
      <c r="O28" s="128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95017.81</v>
      </c>
      <c r="M29" s="128">
        <f>'CP RESUMO'!AB24</f>
        <v/>
      </c>
      <c r="N29" s="129">
        <f>MAX(0,M29-M28)</f>
        <v/>
      </c>
      <c r="O29" s="128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257807.58</v>
      </c>
      <c r="M30" s="128">
        <f>'CP RESUMO'!AC24</f>
        <v/>
      </c>
      <c r="N30" s="129">
        <f>MAX(0,M30-M29)</f>
        <v/>
      </c>
      <c r="O30" s="128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350492.51</v>
      </c>
      <c r="M31" s="128">
        <f>'CP RESUMO'!AD24</f>
        <v/>
      </c>
      <c r="N31" s="129">
        <f>MAX(0,M31-M30)</f>
        <v/>
      </c>
      <c r="O31" s="128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366032.12</v>
      </c>
      <c r="M32" s="128">
        <f>'CP RESUMO'!AE24</f>
        <v/>
      </c>
      <c r="N32" s="129">
        <f>MAX(0,M32-M31)</f>
        <v/>
      </c>
      <c r="O32" s="128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404256.44</v>
      </c>
      <c r="M33" s="128">
        <f>'CP RESUMO'!AF24</f>
        <v/>
      </c>
      <c r="N33" s="129">
        <f>MAX(0,M33-M32)</f>
        <v/>
      </c>
      <c r="O33" s="128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421763.01</v>
      </c>
      <c r="M34" s="128">
        <f>'CP RESUMO'!AG24</f>
        <v/>
      </c>
      <c r="N34" s="129">
        <f>MAX(0,M34-M33)</f>
        <v/>
      </c>
      <c r="O34" s="128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435852.15</v>
      </c>
      <c r="M35" s="128">
        <f>'CP RESUMO'!AH24</f>
        <v/>
      </c>
      <c r="N35" s="129">
        <f>MAX(0,M35-M34)</f>
        <v/>
      </c>
      <c r="O35" s="128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513511.2</v>
      </c>
      <c r="M36" s="128">
        <f>'CP RESUMO'!AI24</f>
        <v/>
      </c>
      <c r="N36" s="129">
        <f>MAX(0,M36-M35)</f>
        <v/>
      </c>
      <c r="O36" s="128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586827.24</v>
      </c>
      <c r="M37" s="128">
        <f>'CP RESUMO'!AJ24</f>
        <v/>
      </c>
      <c r="N37" s="129">
        <f>MAX(0,M37-M36)</f>
        <v/>
      </c>
      <c r="O37" s="128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689322.05</v>
      </c>
      <c r="M38" s="128">
        <f>'CP RESUMO'!AK24</f>
        <v/>
      </c>
      <c r="N38" s="129">
        <f>MAX(0,M38-M37)</f>
        <v/>
      </c>
      <c r="O38" s="128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524561.11</v>
      </c>
      <c r="M39" s="128">
        <f>'CP RESUMO'!AL24</f>
        <v/>
      </c>
      <c r="N39" s="129">
        <f>MAX(0,M39-M38)</f>
        <v/>
      </c>
      <c r="O39" s="128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647731.3199999999</v>
      </c>
      <c r="M40" s="128">
        <f>'CP RESUMO'!AM24</f>
        <v/>
      </c>
      <c r="N40" s="129">
        <f>MAX(0,M40-M39)</f>
        <v/>
      </c>
      <c r="O40" s="128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486037.17</v>
      </c>
      <c r="M41" s="128">
        <f>'CP RESUMO'!AN24</f>
        <v/>
      </c>
      <c r="N41" s="129">
        <f>MAX(0,M41-M40)</f>
        <v/>
      </c>
      <c r="O41" s="128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507891.8</v>
      </c>
      <c r="M42" s="128">
        <f>'CP RESUMO'!AO24</f>
        <v/>
      </c>
      <c r="N42" s="129">
        <f>MAX(0,M42-M41)</f>
        <v/>
      </c>
      <c r="O42" s="128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644070.8199999999</v>
      </c>
      <c r="M43" s="128">
        <f>'CP RESUMO'!AP24</f>
        <v/>
      </c>
      <c r="N43" s="129">
        <f>MAX(0,M43-M42)</f>
        <v/>
      </c>
      <c r="O43" s="128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676446.54</v>
      </c>
      <c r="M44" s="128">
        <f>'CP RESUMO'!AQ24</f>
        <v/>
      </c>
      <c r="N44" s="129">
        <f>MAX(0,M44-M43)</f>
        <v/>
      </c>
      <c r="O44" s="128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391753.61</v>
      </c>
      <c r="M45" s="128">
        <f>'CP RESUMO'!AR24</f>
        <v/>
      </c>
      <c r="N45" s="129">
        <f>MAX(0,M45-M44)</f>
        <v/>
      </c>
      <c r="O45" s="128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386065.23</v>
      </c>
      <c r="M46" s="128">
        <f>'CP RESUMO'!AS24</f>
        <v/>
      </c>
      <c r="N46" s="129">
        <f>MAX(0,M46-M45)</f>
        <v/>
      </c>
      <c r="O46" s="128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276828.97</v>
      </c>
      <c r="M47" s="128">
        <f>'CP RESUMO'!AT24</f>
        <v/>
      </c>
      <c r="N47" s="129">
        <f>MAX(0,M47-M46)</f>
        <v/>
      </c>
      <c r="O47" s="128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233218.74</v>
      </c>
      <c r="M48" s="128">
        <f>'CP RESUMO'!AU24</f>
        <v/>
      </c>
      <c r="N48" s="129">
        <f>MAX(0,M48-M47)</f>
        <v/>
      </c>
      <c r="O48" s="128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254494.18</v>
      </c>
      <c r="M49" s="128">
        <f>'CP RESUMO'!AV24</f>
        <v/>
      </c>
      <c r="N49" s="129">
        <f>MAX(0,M49-M48)</f>
        <v/>
      </c>
      <c r="O49" s="128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280246.47</v>
      </c>
      <c r="M50" s="128">
        <f>'CP RESUMO'!AW24</f>
        <v/>
      </c>
      <c r="N50" s="129">
        <f>MAX(0,M50-M49)</f>
        <v/>
      </c>
      <c r="O50" s="128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139803.35</v>
      </c>
      <c r="M51" s="128">
        <f>'CP RESUMO'!AX24</f>
        <v/>
      </c>
      <c r="N51" s="129">
        <f>MAX(0,M51-M50)</f>
        <v/>
      </c>
      <c r="O51" s="128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137404.52</v>
      </c>
      <c r="M52" s="128">
        <f>'CP RESUMO'!AY24</f>
        <v/>
      </c>
      <c r="N52" s="129">
        <f>MAX(0,M52-M51)</f>
        <v/>
      </c>
      <c r="O52" s="128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110371.85</v>
      </c>
      <c r="M53" s="128">
        <f>'CP RESUMO'!AZ24</f>
        <v/>
      </c>
      <c r="N53" s="129">
        <f>MAX(0,M53-M52)</f>
        <v/>
      </c>
      <c r="O53" s="128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58664.07</v>
      </c>
      <c r="M54" s="128">
        <f>'CP RESUMO'!BA24</f>
        <v/>
      </c>
      <c r="N54" s="129">
        <f>MAX(0,M54-M53)</f>
        <v/>
      </c>
      <c r="O54" s="128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619344.96</v>
      </c>
      <c r="M55" s="128">
        <f>'CP RESUMO'!BB24</f>
        <v/>
      </c>
      <c r="N55" s="129">
        <f>MAX(0,M55-M54)</f>
        <v/>
      </c>
      <c r="O55" s="128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RESUMO'!BC24</f>
        <v/>
      </c>
      <c r="N56" s="129">
        <f>MAX(0,M56-M55)</f>
        <v/>
      </c>
      <c r="O56" s="128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RESUMO'!BD24</f>
        <v/>
      </c>
      <c r="N57" s="129">
        <f>MAX(0,M57-M56)</f>
        <v/>
      </c>
      <c r="O57" s="128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RESUMO'!BE24</f>
        <v/>
      </c>
      <c r="N58" s="129">
        <f>MAX(0,M58-M57)</f>
        <v/>
      </c>
      <c r="O58" s="128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RESUMO'!BF24</f>
        <v/>
      </c>
      <c r="N59" s="129">
        <f>MAX(0,M59-M58)</f>
        <v/>
      </c>
      <c r="O59" s="128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RESUMO'!BG24</f>
        <v/>
      </c>
      <c r="N60" s="129">
        <f>MAX(0,M60-M59)</f>
        <v/>
      </c>
      <c r="O60" s="128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RESUMO'!BH24</f>
        <v/>
      </c>
      <c r="N61" s="129">
        <f>MAX(0,M61-M60)</f>
        <v/>
      </c>
      <c r="O61" s="128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RESUMO'!BI24</f>
        <v/>
      </c>
      <c r="N62" s="129">
        <f>MAX(0,M62-M61)</f>
        <v/>
      </c>
      <c r="O62" s="128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RESUMO'!BJ24</f>
        <v/>
      </c>
      <c r="N63" s="129">
        <f>MAX(0,M63-M62)</f>
        <v/>
      </c>
      <c r="O63" s="128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RESUMO'!BK24</f>
        <v/>
      </c>
      <c r="N64" s="129">
        <f>MAX(0,M64-M63)</f>
        <v/>
      </c>
      <c r="O64" s="128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RESUMO'!BL24</f>
        <v/>
      </c>
      <c r="N65" s="129">
        <f>MAX(0,M65-M64)</f>
        <v/>
      </c>
      <c r="O65" s="128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RESUMO'!BM24</f>
        <v/>
      </c>
      <c r="N66" s="129">
        <f>MAX(0,M66-M65)</f>
        <v/>
      </c>
      <c r="O66" s="128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RESUMO'!BN24</f>
        <v/>
      </c>
      <c r="N67" s="129">
        <f>MAX(0,M67-M66)</f>
        <v/>
      </c>
      <c r="O67" s="128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RESUMO'!BO24</f>
        <v/>
      </c>
      <c r="N68" s="129">
        <f>MAX(0,M68-M67)</f>
        <v/>
      </c>
      <c r="O68" s="128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RESUMO'!BP24</f>
        <v/>
      </c>
      <c r="N69" s="129">
        <f>MAX(0,M69-M68)</f>
        <v/>
      </c>
      <c r="O69" s="128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RESUMO'!BQ24</f>
        <v/>
      </c>
      <c r="N70" s="129">
        <f>MAX(0,M70-M69)</f>
        <v/>
      </c>
      <c r="O70" s="128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RESUMO'!BR24</f>
        <v/>
      </c>
      <c r="N71" s="129">
        <f>MAX(0,M71-M70)</f>
        <v/>
      </c>
      <c r="O71" s="128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RESUMO'!BS24</f>
        <v/>
      </c>
      <c r="N72" s="129">
        <f>MAX(0,M72-M71)</f>
        <v/>
      </c>
      <c r="O72" s="128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RESUMO'!BT24</f>
        <v/>
      </c>
      <c r="N73" s="129">
        <f>MAX(0,M73-M72)</f>
        <v/>
      </c>
      <c r="O73" s="128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RESUMO'!BU24</f>
        <v/>
      </c>
      <c r="N74" s="129">
        <f>MAX(0,M74-M73)</f>
        <v/>
      </c>
      <c r="O74" s="128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RESUMO'!BV24</f>
        <v/>
      </c>
      <c r="N75" s="129">
        <f>MAX(0,M75-M74)</f>
        <v/>
      </c>
      <c r="O75" s="128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RESUMO'!BW24</f>
        <v/>
      </c>
      <c r="N76" s="129">
        <f>MAX(0,M76-M75)</f>
        <v/>
      </c>
      <c r="O76" s="128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28">
        <f>'CP RESUMO'!D25</f>
        <v/>
      </c>
      <c r="N5" s="129" t="n">
        <v>0</v>
      </c>
      <c r="O5" s="128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RESUMO'!E25</f>
        <v/>
      </c>
      <c r="N6" s="129">
        <f>MAX(0,M6-M5)</f>
        <v/>
      </c>
      <c r="O6" s="128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PL'!L31</f>
        <v/>
      </c>
      <c r="M7" s="128">
        <f>'CP RESUMO'!F25</f>
        <v/>
      </c>
      <c r="N7" s="129">
        <f>MAX(0,M7-M6)</f>
        <v/>
      </c>
      <c r="O7" s="128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RESUMO'!G25</f>
        <v/>
      </c>
      <c r="N8" s="129">
        <f>MAX(0,M8-M7)</f>
        <v/>
      </c>
      <c r="O8" s="128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RESUMO'!H25</f>
        <v/>
      </c>
      <c r="N9" s="129">
        <f>MAX(0,M9-M8)</f>
        <v/>
      </c>
      <c r="O9" s="128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RESUMO'!I25</f>
        <v/>
      </c>
      <c r="N10" s="129">
        <f>MAX(0,M10-M9)</f>
        <v/>
      </c>
      <c r="O10" s="128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RESUMO'!J25</f>
        <v/>
      </c>
      <c r="N11" s="129">
        <f>MAX(0,M11-M10)</f>
        <v/>
      </c>
      <c r="O11" s="128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RESUMO'!K25</f>
        <v/>
      </c>
      <c r="N12" s="129">
        <f>MAX(0,M12-M11)</f>
        <v/>
      </c>
      <c r="O12" s="128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PL'!I31</f>
        <v/>
      </c>
      <c r="M13" s="128">
        <f>'CP RESUMO'!L25</f>
        <v/>
      </c>
      <c r="N13" s="129">
        <f>MAX(0,M13-M12)</f>
        <v/>
      </c>
      <c r="O13" s="128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8">
        <f>'CP RESUMO'!M25</f>
        <v/>
      </c>
      <c r="N14" s="129">
        <f>MAX(0,M14-M13)</f>
        <v/>
      </c>
      <c r="O14" s="128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RESUMO'!N25</f>
        <v/>
      </c>
      <c r="N15" s="129">
        <f>MAX(0,M15-M14)</f>
        <v/>
      </c>
      <c r="O15" s="128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RESUMO'!O25</f>
        <v/>
      </c>
      <c r="N16" s="129">
        <f>MAX(0,M16-M15)</f>
        <v/>
      </c>
      <c r="O16" s="128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RESUMO'!P25</f>
        <v/>
      </c>
      <c r="N17" s="129">
        <f>MAX(0,M17-M16)</f>
        <v/>
      </c>
      <c r="O17" s="128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RESUMO'!Q25</f>
        <v/>
      </c>
      <c r="N18" s="129">
        <f>MAX(0,M18-M17)</f>
        <v/>
      </c>
      <c r="O18" s="128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RESUMO'!R25</f>
        <v/>
      </c>
      <c r="N19" s="129">
        <f>MAX(0,M19-M18)</f>
        <v/>
      </c>
      <c r="O19" s="128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RESUMO'!S25</f>
        <v/>
      </c>
      <c r="N20" s="129">
        <f>MAX(0,M20-M19)</f>
        <v/>
      </c>
      <c r="O20" s="128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RESUMO'!T25</f>
        <v/>
      </c>
      <c r="N21" s="129">
        <f>MAX(0,M21-M20)</f>
        <v/>
      </c>
      <c r="O21" s="128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RESUMO'!U25</f>
        <v/>
      </c>
      <c r="N22" s="129">
        <f>MAX(0,M22-M21)</f>
        <v/>
      </c>
      <c r="O22" s="128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RESUMO'!V25</f>
        <v/>
      </c>
      <c r="N23" s="129">
        <f>MAX(0,M23-M22)</f>
        <v/>
      </c>
      <c r="O23" s="128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RESUMO'!W25</f>
        <v/>
      </c>
      <c r="N24" s="129">
        <f>MAX(0,M24-M23)</f>
        <v/>
      </c>
      <c r="O24" s="128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RESUMO'!X25</f>
        <v/>
      </c>
      <c r="N25" s="129">
        <f>MAX(0,M25-M24)</f>
        <v/>
      </c>
      <c r="O25" s="128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141360.45</v>
      </c>
      <c r="M26" s="128">
        <f>'CP RESUMO'!Y25</f>
        <v/>
      </c>
      <c r="N26" s="129">
        <f>MAX(0,M26-M25)</f>
        <v/>
      </c>
      <c r="O26" s="128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160790.01</v>
      </c>
      <c r="M27" s="128">
        <f>'CP RESUMO'!Z25</f>
        <v/>
      </c>
      <c r="N27" s="129">
        <f>MAX(0,M27-M26)</f>
        <v/>
      </c>
      <c r="O27" s="128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207044.82</v>
      </c>
      <c r="M28" s="128">
        <f>'CP RESUMO'!AA25</f>
        <v/>
      </c>
      <c r="N28" s="129">
        <f>MAX(0,M28-M27)</f>
        <v/>
      </c>
      <c r="O28" s="128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178783.64</v>
      </c>
      <c r="M29" s="128">
        <f>'CP RESUMO'!AB25</f>
        <v/>
      </c>
      <c r="N29" s="129">
        <f>MAX(0,M29-M28)</f>
        <v/>
      </c>
      <c r="O29" s="128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230527.36</v>
      </c>
      <c r="M30" s="128">
        <f>'CP RESUMO'!AC25</f>
        <v/>
      </c>
      <c r="N30" s="129">
        <f>MAX(0,M30-M29)</f>
        <v/>
      </c>
      <c r="O30" s="128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360175.5</v>
      </c>
      <c r="M31" s="128">
        <f>'CP RESUMO'!AD25</f>
        <v/>
      </c>
      <c r="N31" s="129">
        <f>MAX(0,M31-M30)</f>
        <v/>
      </c>
      <c r="O31" s="128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365121.2</v>
      </c>
      <c r="M32" s="128">
        <f>'CP RESUMO'!AE25</f>
        <v/>
      </c>
      <c r="N32" s="129">
        <f>MAX(0,M32-M31)</f>
        <v/>
      </c>
      <c r="O32" s="128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361941.82</v>
      </c>
      <c r="M33" s="128">
        <f>'CP RESUMO'!AF25</f>
        <v/>
      </c>
      <c r="N33" s="129">
        <f>MAX(0,M33-M32)</f>
        <v/>
      </c>
      <c r="O33" s="128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363354.88</v>
      </c>
      <c r="M34" s="128">
        <f>'CP RESUMO'!AG25</f>
        <v/>
      </c>
      <c r="N34" s="129">
        <f>MAX(0,M34-M33)</f>
        <v/>
      </c>
      <c r="O34" s="128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390556.26</v>
      </c>
      <c r="M35" s="128">
        <f>'CP RESUMO'!AH25</f>
        <v/>
      </c>
      <c r="N35" s="129">
        <f>MAX(0,M35-M34)</f>
        <v/>
      </c>
      <c r="O35" s="128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429062.11</v>
      </c>
      <c r="M36" s="128">
        <f>'CP RESUMO'!AI25</f>
        <v/>
      </c>
      <c r="N36" s="129">
        <f>MAX(0,M36-M35)</f>
        <v/>
      </c>
      <c r="O36" s="128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440366.58</v>
      </c>
      <c r="M37" s="128">
        <f>'CP RESUMO'!AJ25</f>
        <v/>
      </c>
      <c r="N37" s="129">
        <f>MAX(0,M37-M36)</f>
        <v/>
      </c>
      <c r="O37" s="128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378898.52</v>
      </c>
      <c r="M38" s="128">
        <f>'CP RESUMO'!AK25</f>
        <v/>
      </c>
      <c r="N38" s="129">
        <f>MAX(0,M38-M37)</f>
        <v/>
      </c>
      <c r="O38" s="128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322022.91</v>
      </c>
      <c r="M39" s="128">
        <f>'CP RESUMO'!AL25</f>
        <v/>
      </c>
      <c r="N39" s="129">
        <f>MAX(0,M39-M38)</f>
        <v/>
      </c>
      <c r="O39" s="128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513572.96</v>
      </c>
      <c r="M40" s="128">
        <f>'CP RESUMO'!AM25</f>
        <v/>
      </c>
      <c r="N40" s="129">
        <f>MAX(0,M40-M39)</f>
        <v/>
      </c>
      <c r="O40" s="128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283244.39</v>
      </c>
      <c r="M41" s="128">
        <f>'CP RESUMO'!AN25</f>
        <v/>
      </c>
      <c r="N41" s="129">
        <f>MAX(0,M41-M40)</f>
        <v/>
      </c>
      <c r="O41" s="128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344712.44</v>
      </c>
      <c r="M42" s="128">
        <f>'CP RESUMO'!AO25</f>
        <v/>
      </c>
      <c r="N42" s="129">
        <f>MAX(0,M42-M41)</f>
        <v/>
      </c>
      <c r="O42" s="128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299847.83</v>
      </c>
      <c r="M43" s="128">
        <f>'CP RESUMO'!AP25</f>
        <v/>
      </c>
      <c r="N43" s="129">
        <f>MAX(0,M43-M42)</f>
        <v/>
      </c>
      <c r="O43" s="128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281478.06</v>
      </c>
      <c r="M44" s="128">
        <f>'CP RESUMO'!AQ25</f>
        <v/>
      </c>
      <c r="N44" s="129">
        <f>MAX(0,M44-M43)</f>
        <v/>
      </c>
      <c r="O44" s="128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258869.12</v>
      </c>
      <c r="M45" s="128">
        <f>'CP RESUMO'!AR25</f>
        <v/>
      </c>
      <c r="N45" s="129">
        <f>MAX(0,M45-M44)</f>
        <v/>
      </c>
      <c r="O45" s="128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236260.18</v>
      </c>
      <c r="M46" s="128">
        <f>'CP RESUMO'!AS25</f>
        <v/>
      </c>
      <c r="N46" s="129">
        <f>MAX(0,M46-M45)</f>
        <v/>
      </c>
      <c r="O46" s="128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168433.36</v>
      </c>
      <c r="M47" s="128">
        <f>'CP RESUMO'!AT25</f>
        <v/>
      </c>
      <c r="N47" s="129">
        <f>MAX(0,M47-M46)</f>
        <v/>
      </c>
      <c r="O47" s="128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164900.72</v>
      </c>
      <c r="M48" s="128">
        <f>'CP RESUMO'!AU25</f>
        <v/>
      </c>
      <c r="N48" s="129">
        <f>MAX(0,M48-M47)</f>
        <v/>
      </c>
      <c r="O48" s="128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121469.61</v>
      </c>
      <c r="M49" s="128">
        <f>'CP RESUMO'!AV25</f>
        <v/>
      </c>
      <c r="N49" s="129">
        <f>MAX(0,M49-M48)</f>
        <v/>
      </c>
      <c r="O49" s="128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200600.9</v>
      </c>
      <c r="M50" s="128">
        <f>'CP RESUMO'!AW25</f>
        <v/>
      </c>
      <c r="N50" s="129">
        <f>MAX(0,M50-M49)</f>
        <v/>
      </c>
      <c r="O50" s="128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137013.25</v>
      </c>
      <c r="M51" s="128">
        <f>'CP RESUMO'!AX25</f>
        <v/>
      </c>
      <c r="N51" s="129">
        <f>MAX(0,M51-M50)</f>
        <v/>
      </c>
      <c r="O51" s="128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89722.75</v>
      </c>
      <c r="M52" s="128">
        <f>'CP RESUMO'!AY25</f>
        <v/>
      </c>
      <c r="N52" s="129">
        <f>MAX(0,M52-M51)</f>
        <v/>
      </c>
      <c r="O52" s="128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89722.75</v>
      </c>
      <c r="M53" s="128">
        <f>'CP RESUMO'!AZ25</f>
        <v/>
      </c>
      <c r="N53" s="129">
        <f>MAX(0,M53-M52)</f>
        <v/>
      </c>
      <c r="O53" s="128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49522.5</v>
      </c>
      <c r="M54" s="128">
        <f>'CP RESUMO'!BA25</f>
        <v/>
      </c>
      <c r="N54" s="129">
        <f>MAX(0,M54-M53)</f>
        <v/>
      </c>
      <c r="O54" s="128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26538.16</v>
      </c>
      <c r="M55" s="128">
        <f>'CP RESUMO'!BB25</f>
        <v/>
      </c>
      <c r="N55" s="129">
        <f>MAX(0,M55-M54)</f>
        <v/>
      </c>
      <c r="O55" s="128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16684.6</v>
      </c>
      <c r="M56" s="128">
        <f>'CP RESUMO'!BC25</f>
        <v/>
      </c>
      <c r="N56" s="129">
        <f>MAX(0,M56-M55)</f>
        <v/>
      </c>
      <c r="O56" s="128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16684.6</v>
      </c>
      <c r="M57" s="128">
        <f>'CP RESUMO'!BD25</f>
        <v/>
      </c>
      <c r="N57" s="129">
        <f>MAX(0,M57-M56)</f>
        <v/>
      </c>
      <c r="O57" s="128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RESUMO'!BE25</f>
        <v/>
      </c>
      <c r="N58" s="129">
        <f>MAX(0,M58-M57)</f>
        <v/>
      </c>
      <c r="O58" s="128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>
        <v>9853.559999999999</v>
      </c>
      <c r="M59" s="128">
        <f>'CP RESUMO'!BF25</f>
        <v/>
      </c>
      <c r="N59" s="129">
        <f>MAX(0,M59-M58)</f>
        <v/>
      </c>
      <c r="O59" s="128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RESUMO'!BG25</f>
        <v/>
      </c>
      <c r="N60" s="129">
        <f>MAX(0,M60-M59)</f>
        <v/>
      </c>
      <c r="O60" s="128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RESUMO'!BH25</f>
        <v/>
      </c>
      <c r="N61" s="129">
        <f>MAX(0,M61-M60)</f>
        <v/>
      </c>
      <c r="O61" s="128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RESUMO'!BI25</f>
        <v/>
      </c>
      <c r="N62" s="129">
        <f>MAX(0,M62-M61)</f>
        <v/>
      </c>
      <c r="O62" s="128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RESUMO'!BJ25</f>
        <v/>
      </c>
      <c r="N63" s="129">
        <f>MAX(0,M63-M62)</f>
        <v/>
      </c>
      <c r="O63" s="128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RESUMO'!BK25</f>
        <v/>
      </c>
      <c r="N64" s="129">
        <f>MAX(0,M64-M63)</f>
        <v/>
      </c>
      <c r="O64" s="128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RESUMO'!BL25</f>
        <v/>
      </c>
      <c r="N65" s="129">
        <f>MAX(0,M65-M64)</f>
        <v/>
      </c>
      <c r="O65" s="128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RESUMO'!BM25</f>
        <v/>
      </c>
      <c r="N66" s="129">
        <f>MAX(0,M66-M65)</f>
        <v/>
      </c>
      <c r="O66" s="128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RESUMO'!BN25</f>
        <v/>
      </c>
      <c r="N67" s="129">
        <f>MAX(0,M67-M66)</f>
        <v/>
      </c>
      <c r="O67" s="128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RESUMO'!BO25</f>
        <v/>
      </c>
      <c r="N68" s="129">
        <f>MAX(0,M68-M67)</f>
        <v/>
      </c>
      <c r="O68" s="128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RESUMO'!BP25</f>
        <v/>
      </c>
      <c r="N69" s="129">
        <f>MAX(0,M69-M68)</f>
        <v/>
      </c>
      <c r="O69" s="128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RESUMO'!BQ25</f>
        <v/>
      </c>
      <c r="N70" s="129">
        <f>MAX(0,M70-M69)</f>
        <v/>
      </c>
      <c r="O70" s="128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RESUMO'!BR25</f>
        <v/>
      </c>
      <c r="N71" s="129">
        <f>MAX(0,M71-M70)</f>
        <v/>
      </c>
      <c r="O71" s="128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RESUMO'!BS25</f>
        <v/>
      </c>
      <c r="N72" s="129">
        <f>MAX(0,M72-M71)</f>
        <v/>
      </c>
      <c r="O72" s="128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RESUMO'!BT25</f>
        <v/>
      </c>
      <c r="N73" s="129">
        <f>MAX(0,M73-M72)</f>
        <v/>
      </c>
      <c r="O73" s="128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RESUMO'!BU25</f>
        <v/>
      </c>
      <c r="N74" s="129">
        <f>MAX(0,M74-M73)</f>
        <v/>
      </c>
      <c r="O74" s="128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RESUMO'!BV25</f>
        <v/>
      </c>
      <c r="N75" s="129">
        <f>MAX(0,M75-M74)</f>
        <v/>
      </c>
      <c r="O75" s="128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RESUMO'!BW25</f>
        <v/>
      </c>
      <c r="N76" s="129">
        <f>MAX(0,M76-M75)</f>
        <v/>
      </c>
      <c r="O76" s="128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28">
        <f>'CP RESUMO'!D26</f>
        <v/>
      </c>
      <c r="N5" s="129" t="n">
        <v>0</v>
      </c>
      <c r="O5" s="128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RESUMO'!E26</f>
        <v/>
      </c>
      <c r="N6" s="129">
        <f>MAX(0,M6-M5)</f>
        <v/>
      </c>
      <c r="O6" s="128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PL'!L32</f>
        <v/>
      </c>
      <c r="M7" s="128">
        <f>'CP RESUMO'!F26</f>
        <v/>
      </c>
      <c r="N7" s="129">
        <f>MAX(0,M7-M6)</f>
        <v/>
      </c>
      <c r="O7" s="128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RESUMO'!G26</f>
        <v/>
      </c>
      <c r="N8" s="129">
        <f>MAX(0,M8-M7)</f>
        <v/>
      </c>
      <c r="O8" s="128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RESUMO'!H26</f>
        <v/>
      </c>
      <c r="N9" s="129">
        <f>MAX(0,M9-M8)</f>
        <v/>
      </c>
      <c r="O9" s="128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RESUMO'!I26</f>
        <v/>
      </c>
      <c r="N10" s="129">
        <f>MAX(0,M10-M9)</f>
        <v/>
      </c>
      <c r="O10" s="128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RESUMO'!J26</f>
        <v/>
      </c>
      <c r="N11" s="129">
        <f>MAX(0,M11-M10)</f>
        <v/>
      </c>
      <c r="O11" s="128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RESUMO'!K26</f>
        <v/>
      </c>
      <c r="N12" s="129">
        <f>MAX(0,M12-M11)</f>
        <v/>
      </c>
      <c r="O12" s="128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PL'!I32</f>
        <v/>
      </c>
      <c r="M13" s="128">
        <f>'CP RESUMO'!L26</f>
        <v/>
      </c>
      <c r="N13" s="129">
        <f>MAX(0,M13-M12)</f>
        <v/>
      </c>
      <c r="O13" s="128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8">
        <f>'CP RESUMO'!M26</f>
        <v/>
      </c>
      <c r="N14" s="129">
        <f>MAX(0,M14-M13)</f>
        <v/>
      </c>
      <c r="O14" s="128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RESUMO'!N26</f>
        <v/>
      </c>
      <c r="N15" s="129">
        <f>MAX(0,M15-M14)</f>
        <v/>
      </c>
      <c r="O15" s="128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RESUMO'!O26</f>
        <v/>
      </c>
      <c r="N16" s="129">
        <f>MAX(0,M16-M15)</f>
        <v/>
      </c>
      <c r="O16" s="128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RESUMO'!P26</f>
        <v/>
      </c>
      <c r="N17" s="129">
        <f>MAX(0,M17-M16)</f>
        <v/>
      </c>
      <c r="O17" s="128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RESUMO'!Q26</f>
        <v/>
      </c>
      <c r="N18" s="129">
        <f>MAX(0,M18-M17)</f>
        <v/>
      </c>
      <c r="O18" s="128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RESUMO'!R26</f>
        <v/>
      </c>
      <c r="N19" s="129">
        <f>MAX(0,M19-M18)</f>
        <v/>
      </c>
      <c r="O19" s="128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RESUMO'!S26</f>
        <v/>
      </c>
      <c r="N20" s="129">
        <f>MAX(0,M20-M19)</f>
        <v/>
      </c>
      <c r="O20" s="128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RESUMO'!T26</f>
        <v/>
      </c>
      <c r="N21" s="129">
        <f>MAX(0,M21-M20)</f>
        <v/>
      </c>
      <c r="O21" s="128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RESUMO'!U26</f>
        <v/>
      </c>
      <c r="N22" s="129">
        <f>MAX(0,M22-M21)</f>
        <v/>
      </c>
      <c r="O22" s="128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RESUMO'!V26</f>
        <v/>
      </c>
      <c r="N23" s="129">
        <f>MAX(0,M23-M22)</f>
        <v/>
      </c>
      <c r="O23" s="128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RESUMO'!W26</f>
        <v/>
      </c>
      <c r="N24" s="129">
        <f>MAX(0,M24-M23)</f>
        <v/>
      </c>
      <c r="O24" s="128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RESUMO'!X26</f>
        <v/>
      </c>
      <c r="N25" s="129">
        <f>MAX(0,M25-M24)</f>
        <v/>
      </c>
      <c r="O25" s="128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45498.58</v>
      </c>
      <c r="M26" s="128">
        <f>'CP RESUMO'!Y26</f>
        <v/>
      </c>
      <c r="N26" s="129">
        <f>MAX(0,M26-M25)</f>
        <v/>
      </c>
      <c r="O26" s="128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41274.34</v>
      </c>
      <c r="M27" s="128">
        <f>'CP RESUMO'!Z26</f>
        <v/>
      </c>
      <c r="N27" s="129">
        <f>MAX(0,M27-M26)</f>
        <v/>
      </c>
      <c r="O27" s="128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28425.61</v>
      </c>
      <c r="M28" s="128">
        <f>'CP RESUMO'!AA26</f>
        <v/>
      </c>
      <c r="N28" s="129">
        <f>MAX(0,M28-M27)</f>
        <v/>
      </c>
      <c r="O28" s="128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44266.51</v>
      </c>
      <c r="M29" s="128">
        <f>'CP RESUMO'!AB26</f>
        <v/>
      </c>
      <c r="N29" s="129">
        <f>MAX(0,M29-M28)</f>
        <v/>
      </c>
      <c r="O29" s="128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64421.55</v>
      </c>
      <c r="M30" s="128">
        <f>'CP RESUMO'!AC26</f>
        <v/>
      </c>
      <c r="N30" s="129">
        <f>MAX(0,M30-M29)</f>
        <v/>
      </c>
      <c r="O30" s="128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64421.55</v>
      </c>
      <c r="M31" s="128">
        <f>'CP RESUMO'!AD26</f>
        <v/>
      </c>
      <c r="N31" s="129">
        <f>MAX(0,M31-M30)</f>
        <v/>
      </c>
      <c r="O31" s="128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64421.55</v>
      </c>
      <c r="M32" s="128">
        <f>'CP RESUMO'!AE26</f>
        <v/>
      </c>
      <c r="N32" s="129">
        <f>MAX(0,M32-M31)</f>
        <v/>
      </c>
      <c r="O32" s="128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64421.55</v>
      </c>
      <c r="M33" s="128">
        <f>'CP RESUMO'!AF26</f>
        <v/>
      </c>
      <c r="N33" s="129">
        <f>MAX(0,M33-M32)</f>
        <v/>
      </c>
      <c r="O33" s="128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64421.55</v>
      </c>
      <c r="M34" s="128">
        <f>'CP RESUMO'!AG26</f>
        <v/>
      </c>
      <c r="N34" s="129">
        <f>MAX(0,M34-M33)</f>
        <v/>
      </c>
      <c r="O34" s="128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64421.55</v>
      </c>
      <c r="M35" s="128">
        <f>'CP RESUMO'!AH26</f>
        <v/>
      </c>
      <c r="N35" s="129">
        <f>MAX(0,M35-M34)</f>
        <v/>
      </c>
      <c r="O35" s="128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64421.55</v>
      </c>
      <c r="M36" s="128">
        <f>'CP RESUMO'!AI26</f>
        <v/>
      </c>
      <c r="N36" s="129">
        <f>MAX(0,M36-M35)</f>
        <v/>
      </c>
      <c r="O36" s="128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64421.55</v>
      </c>
      <c r="M37" s="128">
        <f>'CP RESUMO'!AJ26</f>
        <v/>
      </c>
      <c r="N37" s="129">
        <f>MAX(0,M37-M36)</f>
        <v/>
      </c>
      <c r="O37" s="128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64421.55</v>
      </c>
      <c r="M38" s="128">
        <f>'CP RESUMO'!AK26</f>
        <v/>
      </c>
      <c r="N38" s="129">
        <f>MAX(0,M38-M37)</f>
        <v/>
      </c>
      <c r="O38" s="128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64421.55</v>
      </c>
      <c r="M39" s="128">
        <f>'CP RESUMO'!AL26</f>
        <v/>
      </c>
      <c r="N39" s="129">
        <f>MAX(0,M39-M38)</f>
        <v/>
      </c>
      <c r="O39" s="128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64421.55</v>
      </c>
      <c r="M40" s="128">
        <f>'CP RESUMO'!AM26</f>
        <v/>
      </c>
      <c r="N40" s="129">
        <f>MAX(0,M40-M39)</f>
        <v/>
      </c>
      <c r="O40" s="128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RESUMO'!AN26</f>
        <v/>
      </c>
      <c r="N41" s="129">
        <f>MAX(0,M41-M40)</f>
        <v/>
      </c>
      <c r="O41" s="128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RESUMO'!AO26</f>
        <v/>
      </c>
      <c r="N42" s="129">
        <f>MAX(0,M42-M41)</f>
        <v/>
      </c>
      <c r="O42" s="128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RESUMO'!AP26</f>
        <v/>
      </c>
      <c r="N43" s="129">
        <f>MAX(0,M43-M42)</f>
        <v/>
      </c>
      <c r="O43" s="128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RESUMO'!AQ26</f>
        <v/>
      </c>
      <c r="N44" s="129">
        <f>MAX(0,M44-M43)</f>
        <v/>
      </c>
      <c r="O44" s="128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RESUMO'!AR26</f>
        <v/>
      </c>
      <c r="N45" s="129">
        <f>MAX(0,M45-M44)</f>
        <v/>
      </c>
      <c r="O45" s="128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RESUMO'!AS26</f>
        <v/>
      </c>
      <c r="N46" s="129">
        <f>MAX(0,M46-M45)</f>
        <v/>
      </c>
      <c r="O46" s="128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RESUMO'!AT26</f>
        <v/>
      </c>
      <c r="N47" s="129">
        <f>MAX(0,M47-M46)</f>
        <v/>
      </c>
      <c r="O47" s="128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RESUMO'!AU26</f>
        <v/>
      </c>
      <c r="N48" s="129">
        <f>MAX(0,M48-M47)</f>
        <v/>
      </c>
      <c r="O48" s="128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RESUMO'!AV26</f>
        <v/>
      </c>
      <c r="N49" s="129">
        <f>MAX(0,M49-M48)</f>
        <v/>
      </c>
      <c r="O49" s="128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RESUMO'!AW26</f>
        <v/>
      </c>
      <c r="N50" s="129">
        <f>MAX(0,M50-M49)</f>
        <v/>
      </c>
      <c r="O50" s="128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RESUMO'!AX26</f>
        <v/>
      </c>
      <c r="N51" s="129">
        <f>MAX(0,M51-M50)</f>
        <v/>
      </c>
      <c r="O51" s="128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RESUMO'!AY26</f>
        <v/>
      </c>
      <c r="N52" s="129">
        <f>MAX(0,M52-M51)</f>
        <v/>
      </c>
      <c r="O52" s="128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RESUMO'!AZ26</f>
        <v/>
      </c>
      <c r="N53" s="129">
        <f>MAX(0,M53-M52)</f>
        <v/>
      </c>
      <c r="O53" s="128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RESUMO'!BA26</f>
        <v/>
      </c>
      <c r="N54" s="129">
        <f>MAX(0,M54-M53)</f>
        <v/>
      </c>
      <c r="O54" s="128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RESUMO'!BB26</f>
        <v/>
      </c>
      <c r="N55" s="129">
        <f>MAX(0,M55-M54)</f>
        <v/>
      </c>
      <c r="O55" s="128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RESUMO'!BC26</f>
        <v/>
      </c>
      <c r="N56" s="129">
        <f>MAX(0,M56-M55)</f>
        <v/>
      </c>
      <c r="O56" s="128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RESUMO'!BD26</f>
        <v/>
      </c>
      <c r="N57" s="129">
        <f>MAX(0,M57-M56)</f>
        <v/>
      </c>
      <c r="O57" s="128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RESUMO'!BE26</f>
        <v/>
      </c>
      <c r="N58" s="129">
        <f>MAX(0,M58-M57)</f>
        <v/>
      </c>
      <c r="O58" s="128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RESUMO'!BF26</f>
        <v/>
      </c>
      <c r="N59" s="129">
        <f>MAX(0,M59-M58)</f>
        <v/>
      </c>
      <c r="O59" s="128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RESUMO'!BG26</f>
        <v/>
      </c>
      <c r="N60" s="129">
        <f>MAX(0,M60-M59)</f>
        <v/>
      </c>
      <c r="O60" s="128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RESUMO'!BH26</f>
        <v/>
      </c>
      <c r="N61" s="129">
        <f>MAX(0,M61-M60)</f>
        <v/>
      </c>
      <c r="O61" s="128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RESUMO'!BI26</f>
        <v/>
      </c>
      <c r="N62" s="129">
        <f>MAX(0,M62-M61)</f>
        <v/>
      </c>
      <c r="O62" s="128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RESUMO'!BJ26</f>
        <v/>
      </c>
      <c r="N63" s="129">
        <f>MAX(0,M63-M62)</f>
        <v/>
      </c>
      <c r="O63" s="128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RESUMO'!BK26</f>
        <v/>
      </c>
      <c r="N64" s="129">
        <f>MAX(0,M64-M63)</f>
        <v/>
      </c>
      <c r="O64" s="128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RESUMO'!BL26</f>
        <v/>
      </c>
      <c r="N65" s="129">
        <f>MAX(0,M65-M64)</f>
        <v/>
      </c>
      <c r="O65" s="128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RESUMO'!BM26</f>
        <v/>
      </c>
      <c r="N66" s="129">
        <f>MAX(0,M66-M65)</f>
        <v/>
      </c>
      <c r="O66" s="128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RESUMO'!BN26</f>
        <v/>
      </c>
      <c r="N67" s="129">
        <f>MAX(0,M67-M66)</f>
        <v/>
      </c>
      <c r="O67" s="128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RESUMO'!BO26</f>
        <v/>
      </c>
      <c r="N68" s="129">
        <f>MAX(0,M68-M67)</f>
        <v/>
      </c>
      <c r="O68" s="128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RESUMO'!BP26</f>
        <v/>
      </c>
      <c r="N69" s="129">
        <f>MAX(0,M69-M68)</f>
        <v/>
      </c>
      <c r="O69" s="128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RESUMO'!BQ26</f>
        <v/>
      </c>
      <c r="N70" s="129">
        <f>MAX(0,M70-M69)</f>
        <v/>
      </c>
      <c r="O70" s="128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RESUMO'!BR26</f>
        <v/>
      </c>
      <c r="N71" s="129">
        <f>MAX(0,M71-M70)</f>
        <v/>
      </c>
      <c r="O71" s="128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RESUMO'!BS26</f>
        <v/>
      </c>
      <c r="N72" s="129">
        <f>MAX(0,M72-M71)</f>
        <v/>
      </c>
      <c r="O72" s="128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RESUMO'!BT26</f>
        <v/>
      </c>
      <c r="N73" s="129">
        <f>MAX(0,M73-M72)</f>
        <v/>
      </c>
      <c r="O73" s="128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RESUMO'!BU26</f>
        <v/>
      </c>
      <c r="N74" s="129">
        <f>MAX(0,M74-M73)</f>
        <v/>
      </c>
      <c r="O74" s="128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RESUMO'!BV26</f>
        <v/>
      </c>
      <c r="N75" s="129">
        <f>MAX(0,M75-M74)</f>
        <v/>
      </c>
      <c r="O75" s="128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RESUMO'!BW26</f>
        <v/>
      </c>
      <c r="N76" s="129">
        <f>MAX(0,M76-M75)</f>
        <v/>
      </c>
      <c r="O76" s="128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28">
        <f>'CP RESUMO'!D27</f>
        <v/>
      </c>
      <c r="N5" s="129" t="n">
        <v>0</v>
      </c>
      <c r="O5" s="128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RESUMO'!E27</f>
        <v/>
      </c>
      <c r="N6" s="129">
        <f>MAX(0,M6-M5)</f>
        <v/>
      </c>
      <c r="O6" s="128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PL'!L33</f>
        <v/>
      </c>
      <c r="M7" s="128">
        <f>'CP RESUMO'!F27</f>
        <v/>
      </c>
      <c r="N7" s="129">
        <f>MAX(0,M7-M6)</f>
        <v/>
      </c>
      <c r="O7" s="128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RESUMO'!G27</f>
        <v/>
      </c>
      <c r="N8" s="129">
        <f>MAX(0,M8-M7)</f>
        <v/>
      </c>
      <c r="O8" s="128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RESUMO'!H27</f>
        <v/>
      </c>
      <c r="N9" s="129">
        <f>MAX(0,M9-M8)</f>
        <v/>
      </c>
      <c r="O9" s="128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RESUMO'!I27</f>
        <v/>
      </c>
      <c r="N10" s="129">
        <f>MAX(0,M10-M9)</f>
        <v/>
      </c>
      <c r="O10" s="128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RESUMO'!J27</f>
        <v/>
      </c>
      <c r="N11" s="129">
        <f>MAX(0,M11-M10)</f>
        <v/>
      </c>
      <c r="O11" s="128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RESUMO'!K27</f>
        <v/>
      </c>
      <c r="N12" s="129">
        <f>MAX(0,M12-M11)</f>
        <v/>
      </c>
      <c r="O12" s="128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PL'!I33</f>
        <v/>
      </c>
      <c r="M13" s="128">
        <f>'CP RESUMO'!L27</f>
        <v/>
      </c>
      <c r="N13" s="129">
        <f>MAX(0,M13-M12)</f>
        <v/>
      </c>
      <c r="O13" s="128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8">
        <f>'CP RESUMO'!M27</f>
        <v/>
      </c>
      <c r="N14" s="129">
        <f>MAX(0,M14-M13)</f>
        <v/>
      </c>
      <c r="O14" s="128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RESUMO'!N27</f>
        <v/>
      </c>
      <c r="N15" s="129">
        <f>MAX(0,M15-M14)</f>
        <v/>
      </c>
      <c r="O15" s="128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RESUMO'!O27</f>
        <v/>
      </c>
      <c r="N16" s="129">
        <f>MAX(0,M16-M15)</f>
        <v/>
      </c>
      <c r="O16" s="128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RESUMO'!P27</f>
        <v/>
      </c>
      <c r="N17" s="129">
        <f>MAX(0,M17-M16)</f>
        <v/>
      </c>
      <c r="O17" s="128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RESUMO'!Q27</f>
        <v/>
      </c>
      <c r="N18" s="129">
        <f>MAX(0,M18-M17)</f>
        <v/>
      </c>
      <c r="O18" s="128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RESUMO'!R27</f>
        <v/>
      </c>
      <c r="N19" s="129">
        <f>MAX(0,M19-M18)</f>
        <v/>
      </c>
      <c r="O19" s="128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RESUMO'!S27</f>
        <v/>
      </c>
      <c r="N20" s="129">
        <f>MAX(0,M20-M19)</f>
        <v/>
      </c>
      <c r="O20" s="128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RESUMO'!T27</f>
        <v/>
      </c>
      <c r="N21" s="129">
        <f>MAX(0,M21-M20)</f>
        <v/>
      </c>
      <c r="O21" s="128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RESUMO'!U27</f>
        <v/>
      </c>
      <c r="N22" s="129">
        <f>MAX(0,M22-M21)</f>
        <v/>
      </c>
      <c r="O22" s="128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RESUMO'!V27</f>
        <v/>
      </c>
      <c r="N23" s="129">
        <f>MAX(0,M23-M22)</f>
        <v/>
      </c>
      <c r="O23" s="128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RESUMO'!W27</f>
        <v/>
      </c>
      <c r="N24" s="129">
        <f>MAX(0,M24-M23)</f>
        <v/>
      </c>
      <c r="O24" s="128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RESUMO'!X27</f>
        <v/>
      </c>
      <c r="N25" s="129">
        <f>MAX(0,M25-M24)</f>
        <v/>
      </c>
      <c r="O25" s="128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9083.790000000001</v>
      </c>
      <c r="M26" s="128">
        <f>'CP RESUMO'!Y27</f>
        <v/>
      </c>
      <c r="N26" s="129">
        <f>MAX(0,M26-M25)</f>
        <v/>
      </c>
      <c r="O26" s="128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14534.07</v>
      </c>
      <c r="M27" s="128">
        <f>'CP RESUMO'!Z27</f>
        <v/>
      </c>
      <c r="N27" s="129">
        <f>MAX(0,M27-M26)</f>
        <v/>
      </c>
      <c r="O27" s="128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13257.96</v>
      </c>
      <c r="M28" s="128">
        <f>'CP RESUMO'!AA27</f>
        <v/>
      </c>
      <c r="N28" s="129">
        <f>MAX(0,M28-M27)</f>
        <v/>
      </c>
      <c r="O28" s="128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17253.51</v>
      </c>
      <c r="M29" s="128">
        <f>'CP RESUMO'!AB27</f>
        <v/>
      </c>
      <c r="N29" s="129">
        <f>MAX(0,M29-M28)</f>
        <v/>
      </c>
      <c r="O29" s="128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27787.23</v>
      </c>
      <c r="M30" s="128">
        <f>'CP RESUMO'!AC27</f>
        <v/>
      </c>
      <c r="N30" s="129">
        <f>MAX(0,M30-M29)</f>
        <v/>
      </c>
      <c r="O30" s="128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78639.67999999999</v>
      </c>
      <c r="M31" s="128">
        <f>'CP RESUMO'!AD27</f>
        <v/>
      </c>
      <c r="N31" s="129">
        <f>MAX(0,M31-M30)</f>
        <v/>
      </c>
      <c r="O31" s="128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98799.03999999999</v>
      </c>
      <c r="M32" s="128">
        <f>'CP RESUMO'!AE27</f>
        <v/>
      </c>
      <c r="N32" s="129">
        <f>MAX(0,M32-M31)</f>
        <v/>
      </c>
      <c r="O32" s="128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102068.12</v>
      </c>
      <c r="M33" s="128">
        <f>'CP RESUMO'!AF27</f>
        <v/>
      </c>
      <c r="N33" s="129">
        <f>MAX(0,M33-M32)</f>
        <v/>
      </c>
      <c r="O33" s="128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116415.78</v>
      </c>
      <c r="M34" s="128">
        <f>'CP RESUMO'!AG27</f>
        <v/>
      </c>
      <c r="N34" s="129">
        <f>MAX(0,M34-M33)</f>
        <v/>
      </c>
      <c r="O34" s="128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114236.39</v>
      </c>
      <c r="M35" s="128">
        <f>'CP RESUMO'!AH27</f>
        <v/>
      </c>
      <c r="N35" s="129">
        <f>MAX(0,M35-M34)</f>
        <v/>
      </c>
      <c r="O35" s="128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124770.11</v>
      </c>
      <c r="M36" s="128">
        <f>'CP RESUMO'!AI27</f>
        <v/>
      </c>
      <c r="N36" s="129">
        <f>MAX(0,M36-M35)</f>
        <v/>
      </c>
      <c r="O36" s="128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126949.5</v>
      </c>
      <c r="M37" s="128">
        <f>'CP RESUMO'!AJ27</f>
        <v/>
      </c>
      <c r="N37" s="129">
        <f>MAX(0,M37-M36)</f>
        <v/>
      </c>
      <c r="O37" s="128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137119.99</v>
      </c>
      <c r="M38" s="128">
        <f>'CP RESUMO'!AK27</f>
        <v/>
      </c>
      <c r="N38" s="129">
        <f>MAX(0,M38-M37)</f>
        <v/>
      </c>
      <c r="O38" s="128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164538.6</v>
      </c>
      <c r="M39" s="128">
        <f>'CP RESUMO'!AL27</f>
        <v/>
      </c>
      <c r="N39" s="129">
        <f>MAX(0,M39-M38)</f>
        <v/>
      </c>
      <c r="O39" s="128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132210.98</v>
      </c>
      <c r="M40" s="128">
        <f>'CP RESUMO'!AM27</f>
        <v/>
      </c>
      <c r="N40" s="129">
        <f>MAX(0,M40-M39)</f>
        <v/>
      </c>
      <c r="O40" s="128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112757.39</v>
      </c>
      <c r="M41" s="128">
        <f>'CP RESUMO'!AN27</f>
        <v/>
      </c>
      <c r="N41" s="129">
        <f>MAX(0,M41-M40)</f>
        <v/>
      </c>
      <c r="O41" s="128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83335.62</v>
      </c>
      <c r="M42" s="128">
        <f>'CP RESUMO'!AO27</f>
        <v/>
      </c>
      <c r="N42" s="129">
        <f>MAX(0,M42-M41)</f>
        <v/>
      </c>
      <c r="O42" s="128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82427.53999999999</v>
      </c>
      <c r="M43" s="128">
        <f>'CP RESUMO'!AP27</f>
        <v/>
      </c>
      <c r="N43" s="129">
        <f>MAX(0,M43-M42)</f>
        <v/>
      </c>
      <c r="O43" s="128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69169.58</v>
      </c>
      <c r="M44" s="128">
        <f>'CP RESUMO'!AQ27</f>
        <v/>
      </c>
      <c r="N44" s="129">
        <f>MAX(0,M44-M43)</f>
        <v/>
      </c>
      <c r="O44" s="128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69714.42999999999</v>
      </c>
      <c r="M45" s="128">
        <f>'CP RESUMO'!AR27</f>
        <v/>
      </c>
      <c r="N45" s="129">
        <f>MAX(0,M45-M44)</f>
        <v/>
      </c>
      <c r="O45" s="128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75889.37</v>
      </c>
      <c r="M46" s="128">
        <f>'CP RESUMO'!AS27</f>
        <v/>
      </c>
      <c r="N46" s="129">
        <f>MAX(0,M46-M45)</f>
        <v/>
      </c>
      <c r="O46" s="128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130514.38</v>
      </c>
      <c r="M47" s="128">
        <f>'CP RESUMO'!AT27</f>
        <v/>
      </c>
      <c r="N47" s="129">
        <f>MAX(0,M47-M46)</f>
        <v/>
      </c>
      <c r="O47" s="128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334424.07</v>
      </c>
      <c r="M48" s="128">
        <f>'CP RESUMO'!AU27</f>
        <v/>
      </c>
      <c r="N48" s="129">
        <f>MAX(0,M48-M47)</f>
        <v/>
      </c>
      <c r="O48" s="128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313719.86</v>
      </c>
      <c r="M49" s="128">
        <f>'CP RESUMO'!AV27</f>
        <v/>
      </c>
      <c r="N49" s="129">
        <f>MAX(0,M49-M48)</f>
        <v/>
      </c>
      <c r="O49" s="128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333809.03</v>
      </c>
      <c r="M50" s="128">
        <f>'CP RESUMO'!AW27</f>
        <v/>
      </c>
      <c r="N50" s="129">
        <f>MAX(0,M50-M49)</f>
        <v/>
      </c>
      <c r="O50" s="128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122276.86</v>
      </c>
      <c r="M51" s="128">
        <f>'CP RESUMO'!AX27</f>
        <v/>
      </c>
      <c r="N51" s="129">
        <f>MAX(0,M51-M50)</f>
        <v/>
      </c>
      <c r="O51" s="128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126113.94</v>
      </c>
      <c r="M52" s="128">
        <f>'CP RESUMO'!AY27</f>
        <v/>
      </c>
      <c r="N52" s="129">
        <f>MAX(0,M52-M51)</f>
        <v/>
      </c>
      <c r="O52" s="128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117582.52</v>
      </c>
      <c r="M53" s="128">
        <f>'CP RESUMO'!AZ27</f>
        <v/>
      </c>
      <c r="N53" s="129">
        <f>MAX(0,M53-M52)</f>
        <v/>
      </c>
      <c r="O53" s="128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117582.52</v>
      </c>
      <c r="M54" s="128">
        <f>'CP RESUMO'!BA27</f>
        <v/>
      </c>
      <c r="N54" s="129">
        <f>MAX(0,M54-M53)</f>
        <v/>
      </c>
      <c r="O54" s="128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117582.52</v>
      </c>
      <c r="M55" s="128">
        <f>'CP RESUMO'!BB27</f>
        <v/>
      </c>
      <c r="N55" s="129">
        <f>MAX(0,M55-M54)</f>
        <v/>
      </c>
      <c r="O55" s="128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RESUMO'!BC27</f>
        <v/>
      </c>
      <c r="N56" s="129">
        <f>MAX(0,M56-M55)</f>
        <v/>
      </c>
      <c r="O56" s="128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RESUMO'!BD27</f>
        <v/>
      </c>
      <c r="N57" s="129">
        <f>MAX(0,M57-M56)</f>
        <v/>
      </c>
      <c r="O57" s="128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RESUMO'!BE27</f>
        <v/>
      </c>
      <c r="N58" s="129">
        <f>MAX(0,M58-M57)</f>
        <v/>
      </c>
      <c r="O58" s="128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RESUMO'!BF27</f>
        <v/>
      </c>
      <c r="N59" s="129">
        <f>MAX(0,M59-M58)</f>
        <v/>
      </c>
      <c r="O59" s="128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RESUMO'!BG27</f>
        <v/>
      </c>
      <c r="N60" s="129">
        <f>MAX(0,M60-M59)</f>
        <v/>
      </c>
      <c r="O60" s="128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RESUMO'!BH27</f>
        <v/>
      </c>
      <c r="N61" s="129">
        <f>MAX(0,M61-M60)</f>
        <v/>
      </c>
      <c r="O61" s="128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RESUMO'!BI27</f>
        <v/>
      </c>
      <c r="N62" s="129">
        <f>MAX(0,M62-M61)</f>
        <v/>
      </c>
      <c r="O62" s="128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RESUMO'!BJ27</f>
        <v/>
      </c>
      <c r="N63" s="129">
        <f>MAX(0,M63-M62)</f>
        <v/>
      </c>
      <c r="O63" s="128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RESUMO'!BK27</f>
        <v/>
      </c>
      <c r="N64" s="129">
        <f>MAX(0,M64-M63)</f>
        <v/>
      </c>
      <c r="O64" s="128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RESUMO'!BL27</f>
        <v/>
      </c>
      <c r="N65" s="129">
        <f>MAX(0,M65-M64)</f>
        <v/>
      </c>
      <c r="O65" s="128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RESUMO'!BM27</f>
        <v/>
      </c>
      <c r="N66" s="129">
        <f>MAX(0,M66-M65)</f>
        <v/>
      </c>
      <c r="O66" s="128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RESUMO'!BN27</f>
        <v/>
      </c>
      <c r="N67" s="129">
        <f>MAX(0,M67-M66)</f>
        <v/>
      </c>
      <c r="O67" s="128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RESUMO'!BO27</f>
        <v/>
      </c>
      <c r="N68" s="129">
        <f>MAX(0,M68-M67)</f>
        <v/>
      </c>
      <c r="O68" s="128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RESUMO'!BP27</f>
        <v/>
      </c>
      <c r="N69" s="129">
        <f>MAX(0,M69-M68)</f>
        <v/>
      </c>
      <c r="O69" s="128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RESUMO'!BQ27</f>
        <v/>
      </c>
      <c r="N70" s="129">
        <f>MAX(0,M70-M69)</f>
        <v/>
      </c>
      <c r="O70" s="128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RESUMO'!BR27</f>
        <v/>
      </c>
      <c r="N71" s="129">
        <f>MAX(0,M71-M70)</f>
        <v/>
      </c>
      <c r="O71" s="128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RESUMO'!BS27</f>
        <v/>
      </c>
      <c r="N72" s="129">
        <f>MAX(0,M72-M71)</f>
        <v/>
      </c>
      <c r="O72" s="128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RESUMO'!BT27</f>
        <v/>
      </c>
      <c r="N73" s="129">
        <f>MAX(0,M73-M72)</f>
        <v/>
      </c>
      <c r="O73" s="128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RESUMO'!BU27</f>
        <v/>
      </c>
      <c r="N74" s="129">
        <f>MAX(0,M74-M73)</f>
        <v/>
      </c>
      <c r="O74" s="128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RESUMO'!BV27</f>
        <v/>
      </c>
      <c r="N75" s="129">
        <f>MAX(0,M75-M74)</f>
        <v/>
      </c>
      <c r="O75" s="128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RESUMO'!BW27</f>
        <v/>
      </c>
      <c r="N76" s="129">
        <f>MAX(0,M76-M75)</f>
        <v/>
      </c>
      <c r="O76" s="128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28">
        <f>'CP RESUMO'!D28</f>
        <v/>
      </c>
      <c r="N5" s="129" t="n">
        <v>0</v>
      </c>
      <c r="O5" s="128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RESUMO'!E28</f>
        <v/>
      </c>
      <c r="N6" s="129">
        <f>MAX(0,M6-M5)</f>
        <v/>
      </c>
      <c r="O6" s="128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PL'!L34</f>
        <v/>
      </c>
      <c r="M7" s="128">
        <f>'CP RESUMO'!F28</f>
        <v/>
      </c>
      <c r="N7" s="129">
        <f>MAX(0,M7-M6)</f>
        <v/>
      </c>
      <c r="O7" s="128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RESUMO'!G28</f>
        <v/>
      </c>
      <c r="N8" s="129">
        <f>MAX(0,M8-M7)</f>
        <v/>
      </c>
      <c r="O8" s="128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RESUMO'!H28</f>
        <v/>
      </c>
      <c r="N9" s="129">
        <f>MAX(0,M9-M8)</f>
        <v/>
      </c>
      <c r="O9" s="128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RESUMO'!I28</f>
        <v/>
      </c>
      <c r="N10" s="129">
        <f>MAX(0,M10-M9)</f>
        <v/>
      </c>
      <c r="O10" s="128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RESUMO'!J28</f>
        <v/>
      </c>
      <c r="N11" s="129">
        <f>MAX(0,M11-M10)</f>
        <v/>
      </c>
      <c r="O11" s="128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RESUMO'!K28</f>
        <v/>
      </c>
      <c r="N12" s="129">
        <f>MAX(0,M12-M11)</f>
        <v/>
      </c>
      <c r="O12" s="128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PL'!I34</f>
        <v/>
      </c>
      <c r="M13" s="128">
        <f>'CP RESUMO'!L28</f>
        <v/>
      </c>
      <c r="N13" s="129">
        <f>MAX(0,M13-M12)</f>
        <v/>
      </c>
      <c r="O13" s="128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8">
        <f>'CP RESUMO'!M28</f>
        <v/>
      </c>
      <c r="N14" s="129">
        <f>MAX(0,M14-M13)</f>
        <v/>
      </c>
      <c r="O14" s="128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PREVISÃO INFORMADA</t>
        </is>
      </c>
      <c r="M15" s="128">
        <f>'CP RESUMO'!N28</f>
        <v/>
      </c>
      <c r="N15" s="129">
        <f>MAX(0,M15-M14)</f>
        <v/>
      </c>
      <c r="O15" s="128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RESUMO'!O28</f>
        <v/>
      </c>
      <c r="N16" s="129">
        <f>MAX(0,M16-M15)</f>
        <v/>
      </c>
      <c r="O16" s="128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RESUMO'!P28</f>
        <v/>
      </c>
      <c r="N17" s="129">
        <f>MAX(0,M17-M16)</f>
        <v/>
      </c>
      <c r="O17" s="128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RESUMO'!Q28</f>
        <v/>
      </c>
      <c r="N18" s="129">
        <f>MAX(0,M18-M17)</f>
        <v/>
      </c>
      <c r="O18" s="128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RESUMO'!R28</f>
        <v/>
      </c>
      <c r="N19" s="129">
        <f>MAX(0,M19-M18)</f>
        <v/>
      </c>
      <c r="O19" s="128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RESUMO'!S28</f>
        <v/>
      </c>
      <c r="N20" s="129">
        <f>MAX(0,M20-M19)</f>
        <v/>
      </c>
      <c r="O20" s="128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RESUMO'!T28</f>
        <v/>
      </c>
      <c r="N21" s="129">
        <f>MAX(0,M21-M20)</f>
        <v/>
      </c>
      <c r="O21" s="128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RESUMO'!U28</f>
        <v/>
      </c>
      <c r="N22" s="129">
        <f>MAX(0,M22-M21)</f>
        <v/>
      </c>
      <c r="O22" s="128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RESUMO'!V28</f>
        <v/>
      </c>
      <c r="N23" s="129">
        <f>MAX(0,M23-M22)</f>
        <v/>
      </c>
      <c r="O23" s="128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Previsão informada mantida (decisão do usuário). Premissa: pedido 1 ano antes, 12 pagamentos.</t>
        </is>
      </c>
      <c r="M24" s="128">
        <f>'CP RESUMO'!W28</f>
        <v/>
      </c>
      <c r="N24" s="129">
        <f>MAX(0,M24-M23)</f>
        <v/>
      </c>
      <c r="O24" s="128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RESUMO'!X28</f>
        <v/>
      </c>
      <c r="N25" s="129">
        <f>MAX(0,M25-M24)</f>
        <v/>
      </c>
      <c r="O25" s="128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RESUMO'!Y28</f>
        <v/>
      </c>
      <c r="N26" s="129">
        <f>MAX(0,M26-M25)</f>
        <v/>
      </c>
      <c r="O26" s="128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173913.04</v>
      </c>
      <c r="M27" s="128">
        <f>'CP RESUMO'!Z28</f>
        <v/>
      </c>
      <c r="N27" s="129">
        <f>MAX(0,M27-M26)</f>
        <v/>
      </c>
      <c r="O27" s="128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173913.04</v>
      </c>
      <c r="M28" s="128">
        <f>'CP RESUMO'!AA28</f>
        <v/>
      </c>
      <c r="N28" s="129">
        <f>MAX(0,M28-M27)</f>
        <v/>
      </c>
      <c r="O28" s="128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173913.04</v>
      </c>
      <c r="M29" s="128">
        <f>'CP RESUMO'!AB28</f>
        <v/>
      </c>
      <c r="N29" s="129">
        <f>MAX(0,M29-M28)</f>
        <v/>
      </c>
      <c r="O29" s="128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173913.04</v>
      </c>
      <c r="M30" s="128">
        <f>'CP RESUMO'!AC28</f>
        <v/>
      </c>
      <c r="N30" s="129">
        <f>MAX(0,M30-M29)</f>
        <v/>
      </c>
      <c r="O30" s="128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173913.04</v>
      </c>
      <c r="M31" s="128">
        <f>'CP RESUMO'!AD28</f>
        <v/>
      </c>
      <c r="N31" s="129">
        <f>MAX(0,M31-M30)</f>
        <v/>
      </c>
      <c r="O31" s="128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173913.04</v>
      </c>
      <c r="M32" s="128">
        <f>'CP RESUMO'!AE28</f>
        <v/>
      </c>
      <c r="N32" s="129">
        <f>MAX(0,M32-M31)</f>
        <v/>
      </c>
      <c r="O32" s="128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173913.04</v>
      </c>
      <c r="M33" s="128">
        <f>'CP RESUMO'!AF28</f>
        <v/>
      </c>
      <c r="N33" s="129">
        <f>MAX(0,M33-M32)</f>
        <v/>
      </c>
      <c r="O33" s="128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173913.04</v>
      </c>
      <c r="M34" s="128">
        <f>'CP RESUMO'!AG28</f>
        <v/>
      </c>
      <c r="N34" s="129">
        <f>MAX(0,M34-M33)</f>
        <v/>
      </c>
      <c r="O34" s="128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173913.04</v>
      </c>
      <c r="M35" s="128">
        <f>'CP RESUMO'!AH28</f>
        <v/>
      </c>
      <c r="N35" s="129">
        <f>MAX(0,M35-M34)</f>
        <v/>
      </c>
      <c r="O35" s="128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173913.04</v>
      </c>
      <c r="M36" s="128">
        <f>'CP RESUMO'!AI28</f>
        <v/>
      </c>
      <c r="N36" s="129">
        <f>MAX(0,M36-M35)</f>
        <v/>
      </c>
      <c r="O36" s="128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211173.78</v>
      </c>
      <c r="M37" s="128">
        <f>'CP RESUMO'!AJ28</f>
        <v/>
      </c>
      <c r="N37" s="129">
        <f>MAX(0,M37-M36)</f>
        <v/>
      </c>
      <c r="O37" s="128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211173.78</v>
      </c>
      <c r="M38" s="128">
        <f>'CP RESUMO'!AK28</f>
        <v/>
      </c>
      <c r="N38" s="129">
        <f>MAX(0,M38-M37)</f>
        <v/>
      </c>
      <c r="O38" s="128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186333.29</v>
      </c>
      <c r="M39" s="128">
        <f>'CP RESUMO'!AL28</f>
        <v/>
      </c>
      <c r="N39" s="129">
        <f>MAX(0,M39-M38)</f>
        <v/>
      </c>
      <c r="O39" s="128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186333.29</v>
      </c>
      <c r="M40" s="128">
        <f>'CP RESUMO'!AM28</f>
        <v/>
      </c>
      <c r="N40" s="129">
        <f>MAX(0,M40-M39)</f>
        <v/>
      </c>
      <c r="O40" s="128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186333.29</v>
      </c>
      <c r="M41" s="128">
        <f>'CP RESUMO'!AN28</f>
        <v/>
      </c>
      <c r="N41" s="129">
        <f>MAX(0,M41-M40)</f>
        <v/>
      </c>
      <c r="O41" s="128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192416.79</v>
      </c>
      <c r="M42" s="128">
        <f>'CP RESUMO'!AO28</f>
        <v/>
      </c>
      <c r="N42" s="129">
        <f>MAX(0,M42-M41)</f>
        <v/>
      </c>
      <c r="O42" s="128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173913.04</v>
      </c>
      <c r="M43" s="128">
        <f>'CP RESUMO'!AP28</f>
        <v/>
      </c>
      <c r="N43" s="129">
        <f>MAX(0,M43-M42)</f>
        <v/>
      </c>
      <c r="O43" s="128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173913.04</v>
      </c>
      <c r="M44" s="128">
        <f>'CP RESUMO'!AQ28</f>
        <v/>
      </c>
      <c r="N44" s="129">
        <f>MAX(0,M44-M43)</f>
        <v/>
      </c>
      <c r="O44" s="128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179996.54</v>
      </c>
      <c r="M45" s="128">
        <f>'CP RESUMO'!AR28</f>
        <v/>
      </c>
      <c r="N45" s="129">
        <f>MAX(0,M45-M44)</f>
        <v/>
      </c>
      <c r="O45" s="128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173913.04</v>
      </c>
      <c r="M46" s="128">
        <f>'CP RESUMO'!AS28</f>
        <v/>
      </c>
      <c r="N46" s="129">
        <f>MAX(0,M46-M45)</f>
        <v/>
      </c>
      <c r="O46" s="128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173913.04</v>
      </c>
      <c r="M47" s="128">
        <f>'CP RESUMO'!AT28</f>
        <v/>
      </c>
      <c r="N47" s="129">
        <f>MAX(0,M47-M46)</f>
        <v/>
      </c>
      <c r="O47" s="128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173913.04</v>
      </c>
      <c r="M48" s="128">
        <f>'CP RESUMO'!AU28</f>
        <v/>
      </c>
      <c r="N48" s="129">
        <f>MAX(0,M48-M47)</f>
        <v/>
      </c>
      <c r="O48" s="128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212496.54</v>
      </c>
      <c r="M49" s="128">
        <f>'CP RESUMO'!AV28</f>
        <v/>
      </c>
      <c r="N49" s="129">
        <f>MAX(0,M49-M48)</f>
        <v/>
      </c>
      <c r="O49" s="128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RESUMO'!AW28</f>
        <v/>
      </c>
      <c r="N50" s="129">
        <f>MAX(0,M50-M49)</f>
        <v/>
      </c>
      <c r="O50" s="128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RESUMO'!AX28</f>
        <v/>
      </c>
      <c r="N51" s="129">
        <f>MAX(0,M51-M50)</f>
        <v/>
      </c>
      <c r="O51" s="128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RESUMO'!AY28</f>
        <v/>
      </c>
      <c r="N52" s="129">
        <f>MAX(0,M52-M51)</f>
        <v/>
      </c>
      <c r="O52" s="128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RESUMO'!AZ28</f>
        <v/>
      </c>
      <c r="N53" s="129">
        <f>MAX(0,M53-M52)</f>
        <v/>
      </c>
      <c r="O53" s="128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RESUMO'!BA28</f>
        <v/>
      </c>
      <c r="N54" s="129">
        <f>MAX(0,M54-M53)</f>
        <v/>
      </c>
      <c r="O54" s="128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RESUMO'!BB28</f>
        <v/>
      </c>
      <c r="N55" s="129">
        <f>MAX(0,M55-M54)</f>
        <v/>
      </c>
      <c r="O55" s="128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RESUMO'!BC28</f>
        <v/>
      </c>
      <c r="N56" s="129">
        <f>MAX(0,M56-M55)</f>
        <v/>
      </c>
      <c r="O56" s="128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RESUMO'!BD28</f>
        <v/>
      </c>
      <c r="N57" s="129">
        <f>MAX(0,M57-M56)</f>
        <v/>
      </c>
      <c r="O57" s="128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RESUMO'!BE28</f>
        <v/>
      </c>
      <c r="N58" s="129">
        <f>MAX(0,M58-M57)</f>
        <v/>
      </c>
      <c r="O58" s="128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RESUMO'!BF28</f>
        <v/>
      </c>
      <c r="N59" s="129">
        <f>MAX(0,M59-M58)</f>
        <v/>
      </c>
      <c r="O59" s="128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RESUMO'!BG28</f>
        <v/>
      </c>
      <c r="N60" s="129">
        <f>MAX(0,M60-M59)</f>
        <v/>
      </c>
      <c r="O60" s="128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RESUMO'!BH28</f>
        <v/>
      </c>
      <c r="N61" s="129">
        <f>MAX(0,M61-M60)</f>
        <v/>
      </c>
      <c r="O61" s="128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RESUMO'!BI28</f>
        <v/>
      </c>
      <c r="N62" s="129">
        <f>MAX(0,M62-M61)</f>
        <v/>
      </c>
      <c r="O62" s="128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RESUMO'!BJ28</f>
        <v/>
      </c>
      <c r="N63" s="129">
        <f>MAX(0,M63-M62)</f>
        <v/>
      </c>
      <c r="O63" s="128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RESUMO'!BK28</f>
        <v/>
      </c>
      <c r="N64" s="129">
        <f>MAX(0,M64-M63)</f>
        <v/>
      </c>
      <c r="O64" s="128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RESUMO'!BL28</f>
        <v/>
      </c>
      <c r="N65" s="129">
        <f>MAX(0,M65-M64)</f>
        <v/>
      </c>
      <c r="O65" s="128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RESUMO'!BM28</f>
        <v/>
      </c>
      <c r="N66" s="129">
        <f>MAX(0,M66-M65)</f>
        <v/>
      </c>
      <c r="O66" s="128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RESUMO'!BN28</f>
        <v/>
      </c>
      <c r="N67" s="129">
        <f>MAX(0,M67-M66)</f>
        <v/>
      </c>
      <c r="O67" s="128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RESUMO'!BO28</f>
        <v/>
      </c>
      <c r="N68" s="129">
        <f>MAX(0,M68-M67)</f>
        <v/>
      </c>
      <c r="O68" s="128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RESUMO'!BP28</f>
        <v/>
      </c>
      <c r="N69" s="129">
        <f>MAX(0,M69-M68)</f>
        <v/>
      </c>
      <c r="O69" s="128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RESUMO'!BQ28</f>
        <v/>
      </c>
      <c r="N70" s="129">
        <f>MAX(0,M70-M69)</f>
        <v/>
      </c>
      <c r="O70" s="128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RESUMO'!BR28</f>
        <v/>
      </c>
      <c r="N71" s="129">
        <f>MAX(0,M71-M70)</f>
        <v/>
      </c>
      <c r="O71" s="128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RESUMO'!BS28</f>
        <v/>
      </c>
      <c r="N72" s="129">
        <f>MAX(0,M72-M71)</f>
        <v/>
      </c>
      <c r="O72" s="128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RESUMO'!BT28</f>
        <v/>
      </c>
      <c r="N73" s="129">
        <f>MAX(0,M73-M72)</f>
        <v/>
      </c>
      <c r="O73" s="128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RESUMO'!BU28</f>
        <v/>
      </c>
      <c r="N74" s="129">
        <f>MAX(0,M74-M73)</f>
        <v/>
      </c>
      <c r="O74" s="128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RESUMO'!BV28</f>
        <v/>
      </c>
      <c r="N75" s="129">
        <f>MAX(0,M75-M74)</f>
        <v/>
      </c>
      <c r="O75" s="128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RESUMO'!BW28</f>
        <v/>
      </c>
      <c r="N76" s="129">
        <f>MAX(0,M76-M75)</f>
        <v/>
      </c>
      <c r="O76" s="128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28">
        <f>'CP RESUMO'!D29</f>
        <v/>
      </c>
      <c r="N5" s="129" t="n">
        <v>0</v>
      </c>
      <c r="O5" s="128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RESUMO'!E29</f>
        <v/>
      </c>
      <c r="N6" s="129">
        <f>MAX(0,M6-M5)</f>
        <v/>
      </c>
      <c r="O6" s="128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PL'!L35</f>
        <v/>
      </c>
      <c r="M7" s="128">
        <f>'CP RESUMO'!F29</f>
        <v/>
      </c>
      <c r="N7" s="129">
        <f>MAX(0,M7-M6)</f>
        <v/>
      </c>
      <c r="O7" s="128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RESUMO'!G29</f>
        <v/>
      </c>
      <c r="N8" s="129">
        <f>MAX(0,M8-M7)</f>
        <v/>
      </c>
      <c r="O8" s="128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RESUMO'!H29</f>
        <v/>
      </c>
      <c r="N9" s="129">
        <f>MAX(0,M9-M8)</f>
        <v/>
      </c>
      <c r="O9" s="128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RESUMO'!I29</f>
        <v/>
      </c>
      <c r="N10" s="129">
        <f>MAX(0,M10-M9)</f>
        <v/>
      </c>
      <c r="O10" s="128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RESUMO'!J29</f>
        <v/>
      </c>
      <c r="N11" s="129">
        <f>MAX(0,M11-M10)</f>
        <v/>
      </c>
      <c r="O11" s="128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RESUMO'!K29</f>
        <v/>
      </c>
      <c r="N12" s="129">
        <f>MAX(0,M12-M11)</f>
        <v/>
      </c>
      <c r="O12" s="128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PL'!I35</f>
        <v/>
      </c>
      <c r="M13" s="128">
        <f>'CP RESUMO'!L29</f>
        <v/>
      </c>
      <c r="N13" s="129">
        <f>MAX(0,M13-M12)</f>
        <v/>
      </c>
      <c r="O13" s="128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8">
        <f>'CP RESUMO'!M29</f>
        <v/>
      </c>
      <c r="N14" s="129">
        <f>MAX(0,M14-M13)</f>
        <v/>
      </c>
      <c r="O14" s="128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PREVISÃO INFORMADA</t>
        </is>
      </c>
      <c r="M15" s="128">
        <f>'CP RESUMO'!N29</f>
        <v/>
      </c>
      <c r="N15" s="129">
        <f>MAX(0,M15-M14)</f>
        <v/>
      </c>
      <c r="O15" s="128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RESUMO'!O29</f>
        <v/>
      </c>
      <c r="N16" s="129">
        <f>MAX(0,M16-M15)</f>
        <v/>
      </c>
      <c r="O16" s="128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RESUMO'!P29</f>
        <v/>
      </c>
      <c r="N17" s="129">
        <f>MAX(0,M17-M16)</f>
        <v/>
      </c>
      <c r="O17" s="128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RESUMO'!Q29</f>
        <v/>
      </c>
      <c r="N18" s="129">
        <f>MAX(0,M18-M17)</f>
        <v/>
      </c>
      <c r="O18" s="128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RESUMO'!R29</f>
        <v/>
      </c>
      <c r="N19" s="129">
        <f>MAX(0,M19-M18)</f>
        <v/>
      </c>
      <c r="O19" s="128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RESUMO'!S29</f>
        <v/>
      </c>
      <c r="N20" s="129">
        <f>MAX(0,M20-M19)</f>
        <v/>
      </c>
      <c r="O20" s="128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RESUMO'!T29</f>
        <v/>
      </c>
      <c r="N21" s="129">
        <f>MAX(0,M21-M20)</f>
        <v/>
      </c>
      <c r="O21" s="128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RESUMO'!U29</f>
        <v/>
      </c>
      <c r="N22" s="129">
        <f>MAX(0,M22-M21)</f>
        <v/>
      </c>
      <c r="O22" s="128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RESUMO'!V29</f>
        <v/>
      </c>
      <c r="N23" s="129">
        <f>MAX(0,M23-M22)</f>
        <v/>
      </c>
      <c r="O23" s="128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Previsão informada mantida (decisão do usuário). Premissa: 60% em 10 pagamentos + 40% por medição direta.</t>
        </is>
      </c>
      <c r="M24" s="128">
        <f>'CP RESUMO'!W29</f>
        <v/>
      </c>
      <c r="N24" s="129">
        <f>MAX(0,M24-M23)</f>
        <v/>
      </c>
      <c r="O24" s="128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RESUMO'!X29</f>
        <v/>
      </c>
      <c r="N25" s="129">
        <f>MAX(0,M25-M24)</f>
        <v/>
      </c>
      <c r="O25" s="128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RESUMO'!Y29</f>
        <v/>
      </c>
      <c r="N26" s="129">
        <f>MAX(0,M26-M25)</f>
        <v/>
      </c>
      <c r="O26" s="128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40444.34</v>
      </c>
      <c r="M27" s="128">
        <f>'CP RESUMO'!Z29</f>
        <v/>
      </c>
      <c r="N27" s="129">
        <f>MAX(0,M27-M26)</f>
        <v/>
      </c>
      <c r="O27" s="128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40444.34</v>
      </c>
      <c r="M28" s="128">
        <f>'CP RESUMO'!AA29</f>
        <v/>
      </c>
      <c r="N28" s="129">
        <f>MAX(0,M28-M27)</f>
        <v/>
      </c>
      <c r="O28" s="128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40444.34</v>
      </c>
      <c r="M29" s="128">
        <f>'CP RESUMO'!AB29</f>
        <v/>
      </c>
      <c r="N29" s="129">
        <f>MAX(0,M29-M28)</f>
        <v/>
      </c>
      <c r="O29" s="128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40444.34</v>
      </c>
      <c r="M30" s="128">
        <f>'CP RESUMO'!AC29</f>
        <v/>
      </c>
      <c r="N30" s="129">
        <f>MAX(0,M30-M29)</f>
        <v/>
      </c>
      <c r="O30" s="128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80888.67999999999</v>
      </c>
      <c r="M31" s="128">
        <f>'CP RESUMO'!AD29</f>
        <v/>
      </c>
      <c r="N31" s="129">
        <f>MAX(0,M31-M30)</f>
        <v/>
      </c>
      <c r="O31" s="128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80888.67999999999</v>
      </c>
      <c r="M32" s="128">
        <f>'CP RESUMO'!AE29</f>
        <v/>
      </c>
      <c r="N32" s="129">
        <f>MAX(0,M32-M31)</f>
        <v/>
      </c>
      <c r="O32" s="128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80888.67999999999</v>
      </c>
      <c r="M33" s="128">
        <f>'CP RESUMO'!AF29</f>
        <v/>
      </c>
      <c r="N33" s="129">
        <f>MAX(0,M33-M32)</f>
        <v/>
      </c>
      <c r="O33" s="128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80888.67999999999</v>
      </c>
      <c r="M34" s="128">
        <f>'CP RESUMO'!AG29</f>
        <v/>
      </c>
      <c r="N34" s="129">
        <f>MAX(0,M34-M33)</f>
        <v/>
      </c>
      <c r="O34" s="128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80888.67999999999</v>
      </c>
      <c r="M35" s="128">
        <f>'CP RESUMO'!AH29</f>
        <v/>
      </c>
      <c r="N35" s="129">
        <f>MAX(0,M35-M34)</f>
        <v/>
      </c>
      <c r="O35" s="128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336364.34</v>
      </c>
      <c r="M36" s="128">
        <f>'CP RESUMO'!AI29</f>
        <v/>
      </c>
      <c r="N36" s="129">
        <f>MAX(0,M36-M35)</f>
        <v/>
      </c>
      <c r="O36" s="128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336364.34</v>
      </c>
      <c r="M37" s="128">
        <f>'CP RESUMO'!AJ29</f>
        <v/>
      </c>
      <c r="N37" s="129">
        <f>MAX(0,M37-M36)</f>
        <v/>
      </c>
      <c r="O37" s="128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628425.5600000001</v>
      </c>
      <c r="M38" s="128">
        <f>'CP RESUMO'!AK29</f>
        <v/>
      </c>
      <c r="N38" s="129">
        <f>MAX(0,M38-M37)</f>
        <v/>
      </c>
      <c r="O38" s="128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628425.5600000001</v>
      </c>
      <c r="M39" s="128">
        <f>'CP RESUMO'!AL29</f>
        <v/>
      </c>
      <c r="N39" s="129">
        <f>MAX(0,M39-M38)</f>
        <v/>
      </c>
      <c r="O39" s="128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628425.5600000001</v>
      </c>
      <c r="M40" s="128">
        <f>'CP RESUMO'!AM29</f>
        <v/>
      </c>
      <c r="N40" s="129">
        <f>MAX(0,M40-M39)</f>
        <v/>
      </c>
      <c r="O40" s="128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896274.42</v>
      </c>
      <c r="M41" s="128">
        <f>'CP RESUMO'!AN29</f>
        <v/>
      </c>
      <c r="N41" s="129">
        <f>MAX(0,M41-M40)</f>
        <v/>
      </c>
      <c r="O41" s="128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944333.47</v>
      </c>
      <c r="M42" s="128">
        <f>'CP RESUMO'!AO29</f>
        <v/>
      </c>
      <c r="N42" s="129">
        <f>MAX(0,M42-M41)</f>
        <v/>
      </c>
      <c r="O42" s="128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950264.5600000001</v>
      </c>
      <c r="M43" s="128">
        <f>'CP RESUMO'!AP29</f>
        <v/>
      </c>
      <c r="N43" s="129">
        <f>MAX(0,M43-M42)</f>
        <v/>
      </c>
      <c r="O43" s="128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950264.5600000001</v>
      </c>
      <c r="M44" s="128">
        <f>'CP RESUMO'!AQ29</f>
        <v/>
      </c>
      <c r="N44" s="129">
        <f>MAX(0,M44-M43)</f>
        <v/>
      </c>
      <c r="O44" s="128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950264.5600000001</v>
      </c>
      <c r="M45" s="128">
        <f>'CP RESUMO'!AR29</f>
        <v/>
      </c>
      <c r="N45" s="129">
        <f>MAX(0,M45-M44)</f>
        <v/>
      </c>
      <c r="O45" s="128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654344.5600000001</v>
      </c>
      <c r="M46" s="128">
        <f>'CP RESUMO'!AS29</f>
        <v/>
      </c>
      <c r="N46" s="129">
        <f>MAX(0,M46-M45)</f>
        <v/>
      </c>
      <c r="O46" s="128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654344.5600000001</v>
      </c>
      <c r="M47" s="128">
        <f>'CP RESUMO'!AT29</f>
        <v/>
      </c>
      <c r="N47" s="129">
        <f>MAX(0,M47-M46)</f>
        <v/>
      </c>
      <c r="O47" s="128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362283.34</v>
      </c>
      <c r="M48" s="128">
        <f>'CP RESUMO'!AU29</f>
        <v/>
      </c>
      <c r="N48" s="129">
        <f>MAX(0,M48-M47)</f>
        <v/>
      </c>
      <c r="O48" s="128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362283.34</v>
      </c>
      <c r="M49" s="128">
        <f>'CP RESUMO'!AV29</f>
        <v/>
      </c>
      <c r="N49" s="129">
        <f>MAX(0,M49-M48)</f>
        <v/>
      </c>
      <c r="O49" s="128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362283.34</v>
      </c>
      <c r="M50" s="128">
        <f>'CP RESUMO'!AW29</f>
        <v/>
      </c>
      <c r="N50" s="129">
        <f>MAX(0,M50-M49)</f>
        <v/>
      </c>
      <c r="O50" s="128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139270.85</v>
      </c>
      <c r="M51" s="128">
        <f>'CP RESUMO'!AX29</f>
        <v/>
      </c>
      <c r="N51" s="129">
        <f>MAX(0,M51-M50)</f>
        <v/>
      </c>
      <c r="O51" s="128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139270.85</v>
      </c>
      <c r="M52" s="128">
        <f>'CP RESUMO'!AY29</f>
        <v/>
      </c>
      <c r="N52" s="129">
        <f>MAX(0,M52-M51)</f>
        <v/>
      </c>
      <c r="O52" s="128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139270.85</v>
      </c>
      <c r="M53" s="128">
        <f>'CP RESUMO'!AZ29</f>
        <v/>
      </c>
      <c r="N53" s="129">
        <f>MAX(0,M53-M52)</f>
        <v/>
      </c>
      <c r="O53" s="128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44836.36</v>
      </c>
      <c r="M54" s="128">
        <f>'CP RESUMO'!BA29</f>
        <v/>
      </c>
      <c r="N54" s="129">
        <f>MAX(0,M54-M53)</f>
        <v/>
      </c>
      <c r="O54" s="128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RESUMO'!BB29</f>
        <v/>
      </c>
      <c r="N55" s="129">
        <f>MAX(0,M55-M54)</f>
        <v/>
      </c>
      <c r="O55" s="128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RESUMO'!BC29</f>
        <v/>
      </c>
      <c r="N56" s="129">
        <f>MAX(0,M56-M55)</f>
        <v/>
      </c>
      <c r="O56" s="128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RESUMO'!BD29</f>
        <v/>
      </c>
      <c r="N57" s="129">
        <f>MAX(0,M57-M56)</f>
        <v/>
      </c>
      <c r="O57" s="128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RESUMO'!BE29</f>
        <v/>
      </c>
      <c r="N58" s="129">
        <f>MAX(0,M58-M57)</f>
        <v/>
      </c>
      <c r="O58" s="128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RESUMO'!BF29</f>
        <v/>
      </c>
      <c r="N59" s="129">
        <f>MAX(0,M59-M58)</f>
        <v/>
      </c>
      <c r="O59" s="128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RESUMO'!BG29</f>
        <v/>
      </c>
      <c r="N60" s="129">
        <f>MAX(0,M60-M59)</f>
        <v/>
      </c>
      <c r="O60" s="128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RESUMO'!BH29</f>
        <v/>
      </c>
      <c r="N61" s="129">
        <f>MAX(0,M61-M60)</f>
        <v/>
      </c>
      <c r="O61" s="128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RESUMO'!BI29</f>
        <v/>
      </c>
      <c r="N62" s="129">
        <f>MAX(0,M62-M61)</f>
        <v/>
      </c>
      <c r="O62" s="128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RESUMO'!BJ29</f>
        <v/>
      </c>
      <c r="N63" s="129">
        <f>MAX(0,M63-M62)</f>
        <v/>
      </c>
      <c r="O63" s="128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RESUMO'!BK29</f>
        <v/>
      </c>
      <c r="N64" s="129">
        <f>MAX(0,M64-M63)</f>
        <v/>
      </c>
      <c r="O64" s="128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RESUMO'!BL29</f>
        <v/>
      </c>
      <c r="N65" s="129">
        <f>MAX(0,M65-M64)</f>
        <v/>
      </c>
      <c r="O65" s="128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RESUMO'!BM29</f>
        <v/>
      </c>
      <c r="N66" s="129">
        <f>MAX(0,M66-M65)</f>
        <v/>
      </c>
      <c r="O66" s="128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RESUMO'!BN29</f>
        <v/>
      </c>
      <c r="N67" s="129">
        <f>MAX(0,M67-M66)</f>
        <v/>
      </c>
      <c r="O67" s="128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RESUMO'!BO29</f>
        <v/>
      </c>
      <c r="N68" s="129">
        <f>MAX(0,M68-M67)</f>
        <v/>
      </c>
      <c r="O68" s="128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RESUMO'!BP29</f>
        <v/>
      </c>
      <c r="N69" s="129">
        <f>MAX(0,M69-M68)</f>
        <v/>
      </c>
      <c r="O69" s="128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RESUMO'!BQ29</f>
        <v/>
      </c>
      <c r="N70" s="129">
        <f>MAX(0,M70-M69)</f>
        <v/>
      </c>
      <c r="O70" s="128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RESUMO'!BR29</f>
        <v/>
      </c>
      <c r="N71" s="129">
        <f>MAX(0,M71-M70)</f>
        <v/>
      </c>
      <c r="O71" s="128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RESUMO'!BS29</f>
        <v/>
      </c>
      <c r="N72" s="129">
        <f>MAX(0,M72-M71)</f>
        <v/>
      </c>
      <c r="O72" s="128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RESUMO'!BT29</f>
        <v/>
      </c>
      <c r="N73" s="129">
        <f>MAX(0,M73-M72)</f>
        <v/>
      </c>
      <c r="O73" s="128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RESUMO'!BU29</f>
        <v/>
      </c>
      <c r="N74" s="129">
        <f>MAX(0,M74-M73)</f>
        <v/>
      </c>
      <c r="O74" s="128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RESUMO'!BV29</f>
        <v/>
      </c>
      <c r="N75" s="129">
        <f>MAX(0,M75-M74)</f>
        <v/>
      </c>
      <c r="O75" s="128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RESUMO'!BW29</f>
        <v/>
      </c>
      <c r="N76" s="129">
        <f>MAX(0,M76-M75)</f>
        <v/>
      </c>
      <c r="O76" s="128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28">
        <f>'CP RESUMO'!D30</f>
        <v/>
      </c>
      <c r="N5" s="129" t="n">
        <v>0</v>
      </c>
      <c r="O5" s="128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RESUMO'!E30</f>
        <v/>
      </c>
      <c r="N6" s="129">
        <f>MAX(0,M6-M5)</f>
        <v/>
      </c>
      <c r="O6" s="128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PL'!L36</f>
        <v/>
      </c>
      <c r="M7" s="128">
        <f>'CP RESUMO'!F30</f>
        <v/>
      </c>
      <c r="N7" s="129">
        <f>MAX(0,M7-M6)</f>
        <v/>
      </c>
      <c r="O7" s="128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RESUMO'!G30</f>
        <v/>
      </c>
      <c r="N8" s="129">
        <f>MAX(0,M8-M7)</f>
        <v/>
      </c>
      <c r="O8" s="128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RESUMO'!H30</f>
        <v/>
      </c>
      <c r="N9" s="129">
        <f>MAX(0,M9-M8)</f>
        <v/>
      </c>
      <c r="O9" s="128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RESUMO'!I30</f>
        <v/>
      </c>
      <c r="N10" s="129">
        <f>MAX(0,M10-M9)</f>
        <v/>
      </c>
      <c r="O10" s="128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RESUMO'!J30</f>
        <v/>
      </c>
      <c r="N11" s="129">
        <f>MAX(0,M11-M10)</f>
        <v/>
      </c>
      <c r="O11" s="128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RESUMO'!K30</f>
        <v/>
      </c>
      <c r="N12" s="129">
        <f>MAX(0,M12-M11)</f>
        <v/>
      </c>
      <c r="O12" s="128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PL'!I36</f>
        <v/>
      </c>
      <c r="M13" s="128">
        <f>'CP RESUMO'!L30</f>
        <v/>
      </c>
      <c r="N13" s="129">
        <f>MAX(0,M13-M12)</f>
        <v/>
      </c>
      <c r="O13" s="128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8">
        <f>'CP RESUMO'!M30</f>
        <v/>
      </c>
      <c r="N14" s="129">
        <f>MAX(0,M14-M13)</f>
        <v/>
      </c>
      <c r="O14" s="128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RESUMO'!N30</f>
        <v/>
      </c>
      <c r="N15" s="129">
        <f>MAX(0,M15-M14)</f>
        <v/>
      </c>
      <c r="O15" s="128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RESUMO'!O30</f>
        <v/>
      </c>
      <c r="N16" s="129">
        <f>MAX(0,M16-M15)</f>
        <v/>
      </c>
      <c r="O16" s="128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RESUMO'!P30</f>
        <v/>
      </c>
      <c r="N17" s="129">
        <f>MAX(0,M17-M16)</f>
        <v/>
      </c>
      <c r="O17" s="128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RESUMO'!Q30</f>
        <v/>
      </c>
      <c r="N18" s="129">
        <f>MAX(0,M18-M17)</f>
        <v/>
      </c>
      <c r="O18" s="128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RESUMO'!R30</f>
        <v/>
      </c>
      <c r="N19" s="129">
        <f>MAX(0,M19-M18)</f>
        <v/>
      </c>
      <c r="O19" s="128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RESUMO'!S30</f>
        <v/>
      </c>
      <c r="N20" s="129">
        <f>MAX(0,M20-M19)</f>
        <v/>
      </c>
      <c r="O20" s="128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RESUMO'!T30</f>
        <v/>
      </c>
      <c r="N21" s="129">
        <f>MAX(0,M21-M20)</f>
        <v/>
      </c>
      <c r="O21" s="128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RESUMO'!U30</f>
        <v/>
      </c>
      <c r="N22" s="129">
        <f>MAX(0,M22-M21)</f>
        <v/>
      </c>
      <c r="O22" s="128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RESUMO'!V30</f>
        <v/>
      </c>
      <c r="N23" s="129">
        <f>MAX(0,M23-M22)</f>
        <v/>
      </c>
      <c r="O23" s="128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RESUMO'!W30</f>
        <v/>
      </c>
      <c r="N24" s="129">
        <f>MAX(0,M24-M23)</f>
        <v/>
      </c>
      <c r="O24" s="128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RESUMO'!X30</f>
        <v/>
      </c>
      <c r="N25" s="129">
        <f>MAX(0,M25-M24)</f>
        <v/>
      </c>
      <c r="O25" s="128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RESUMO'!Y30</f>
        <v/>
      </c>
      <c r="N26" s="129">
        <f>MAX(0,M26-M25)</f>
        <v/>
      </c>
      <c r="O26" s="128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RESUMO'!Z30</f>
        <v/>
      </c>
      <c r="N27" s="129">
        <f>MAX(0,M27-M26)</f>
        <v/>
      </c>
      <c r="O27" s="128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RESUMO'!AA30</f>
        <v/>
      </c>
      <c r="N28" s="129">
        <f>MAX(0,M28-M27)</f>
        <v/>
      </c>
      <c r="O28" s="128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RESUMO'!AB30</f>
        <v/>
      </c>
      <c r="N29" s="129">
        <f>MAX(0,M29-M28)</f>
        <v/>
      </c>
      <c r="O29" s="128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RESUMO'!AC30</f>
        <v/>
      </c>
      <c r="N30" s="129">
        <f>MAX(0,M30-M29)</f>
        <v/>
      </c>
      <c r="O30" s="128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61017.02</v>
      </c>
      <c r="M31" s="128">
        <f>'CP RESUMO'!AD30</f>
        <v/>
      </c>
      <c r="N31" s="129">
        <f>MAX(0,M31-M30)</f>
        <v/>
      </c>
      <c r="O31" s="128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61017.02</v>
      </c>
      <c r="M32" s="128">
        <f>'CP RESUMO'!AE30</f>
        <v/>
      </c>
      <c r="N32" s="129">
        <f>MAX(0,M32-M31)</f>
        <v/>
      </c>
      <c r="O32" s="128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122034.03</v>
      </c>
      <c r="M33" s="128">
        <f>'CP RESUMO'!AF30</f>
        <v/>
      </c>
      <c r="N33" s="129">
        <f>MAX(0,M33-M32)</f>
        <v/>
      </c>
      <c r="O33" s="128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57966.17</v>
      </c>
      <c r="M34" s="128">
        <f>'CP RESUMO'!AG30</f>
        <v/>
      </c>
      <c r="N34" s="129">
        <f>MAX(0,M34-M33)</f>
        <v/>
      </c>
      <c r="O34" s="128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RESUMO'!AH30</f>
        <v/>
      </c>
      <c r="N35" s="129">
        <f>MAX(0,M35-M34)</f>
        <v/>
      </c>
      <c r="O35" s="128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RESUMO'!AI30</f>
        <v/>
      </c>
      <c r="N36" s="129">
        <f>MAX(0,M36-M35)</f>
        <v/>
      </c>
      <c r="O36" s="128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RESUMO'!AJ30</f>
        <v/>
      </c>
      <c r="N37" s="129">
        <f>MAX(0,M37-M36)</f>
        <v/>
      </c>
      <c r="O37" s="128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144183.21</v>
      </c>
      <c r="M38" s="128">
        <f>'CP RESUMO'!AK30</f>
        <v/>
      </c>
      <c r="N38" s="129">
        <f>MAX(0,M38-M37)</f>
        <v/>
      </c>
      <c r="O38" s="128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20562.73</v>
      </c>
      <c r="M39" s="128">
        <f>'CP RESUMO'!AL30</f>
        <v/>
      </c>
      <c r="N39" s="129">
        <f>MAX(0,M39-M38)</f>
        <v/>
      </c>
      <c r="O39" s="128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RESUMO'!AM30</f>
        <v/>
      </c>
      <c r="N40" s="129">
        <f>MAX(0,M40-M39)</f>
        <v/>
      </c>
      <c r="O40" s="128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RESUMO'!AN30</f>
        <v/>
      </c>
      <c r="N41" s="129">
        <f>MAX(0,M41-M40)</f>
        <v/>
      </c>
      <c r="O41" s="128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12203.4</v>
      </c>
      <c r="M42" s="128">
        <f>'CP RESUMO'!AO30</f>
        <v/>
      </c>
      <c r="N42" s="129">
        <f>MAX(0,M42-M41)</f>
        <v/>
      </c>
      <c r="O42" s="128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48813.61</v>
      </c>
      <c r="M43" s="128">
        <f>'CP RESUMO'!AP30</f>
        <v/>
      </c>
      <c r="N43" s="129">
        <f>MAX(0,M43-M42)</f>
        <v/>
      </c>
      <c r="O43" s="128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52465.5</v>
      </c>
      <c r="M44" s="128">
        <f>'CP RESUMO'!AQ30</f>
        <v/>
      </c>
      <c r="N44" s="129">
        <f>MAX(0,M44-M43)</f>
        <v/>
      </c>
      <c r="O44" s="128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RESUMO'!AR30</f>
        <v/>
      </c>
      <c r="N45" s="129">
        <f>MAX(0,M45-M44)</f>
        <v/>
      </c>
      <c r="O45" s="128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RESUMO'!AS30</f>
        <v/>
      </c>
      <c r="N46" s="129">
        <f>MAX(0,M46-M45)</f>
        <v/>
      </c>
      <c r="O46" s="128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RESUMO'!AT30</f>
        <v/>
      </c>
      <c r="N47" s="129">
        <f>MAX(0,M47-M46)</f>
        <v/>
      </c>
      <c r="O47" s="128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RESUMO'!AU30</f>
        <v/>
      </c>
      <c r="N48" s="129">
        <f>MAX(0,M48-M47)</f>
        <v/>
      </c>
      <c r="O48" s="128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RESUMO'!AV30</f>
        <v/>
      </c>
      <c r="N49" s="129">
        <f>MAX(0,M49-M48)</f>
        <v/>
      </c>
      <c r="O49" s="128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RESUMO'!AW30</f>
        <v/>
      </c>
      <c r="N50" s="129">
        <f>MAX(0,M50-M49)</f>
        <v/>
      </c>
      <c r="O50" s="128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RESUMO'!AX30</f>
        <v/>
      </c>
      <c r="N51" s="129">
        <f>MAX(0,M51-M50)</f>
        <v/>
      </c>
      <c r="O51" s="128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RESUMO'!AY30</f>
        <v/>
      </c>
      <c r="N52" s="129">
        <f>MAX(0,M52-M51)</f>
        <v/>
      </c>
      <c r="O52" s="128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RESUMO'!AZ30</f>
        <v/>
      </c>
      <c r="N53" s="129">
        <f>MAX(0,M53-M52)</f>
        <v/>
      </c>
      <c r="O53" s="128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RESUMO'!BA30</f>
        <v/>
      </c>
      <c r="N54" s="129">
        <f>MAX(0,M54-M53)</f>
        <v/>
      </c>
      <c r="O54" s="128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RESUMO'!BB30</f>
        <v/>
      </c>
      <c r="N55" s="129">
        <f>MAX(0,M55-M54)</f>
        <v/>
      </c>
      <c r="O55" s="128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RESUMO'!BC30</f>
        <v/>
      </c>
      <c r="N56" s="129">
        <f>MAX(0,M56-M55)</f>
        <v/>
      </c>
      <c r="O56" s="128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RESUMO'!BD30</f>
        <v/>
      </c>
      <c r="N57" s="129">
        <f>MAX(0,M57-M56)</f>
        <v/>
      </c>
      <c r="O57" s="128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RESUMO'!BE30</f>
        <v/>
      </c>
      <c r="N58" s="129">
        <f>MAX(0,M58-M57)</f>
        <v/>
      </c>
      <c r="O58" s="128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RESUMO'!BF30</f>
        <v/>
      </c>
      <c r="N59" s="129">
        <f>MAX(0,M59-M58)</f>
        <v/>
      </c>
      <c r="O59" s="128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RESUMO'!BG30</f>
        <v/>
      </c>
      <c r="N60" s="129">
        <f>MAX(0,M60-M59)</f>
        <v/>
      </c>
      <c r="O60" s="128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RESUMO'!BH30</f>
        <v/>
      </c>
      <c r="N61" s="129">
        <f>MAX(0,M61-M60)</f>
        <v/>
      </c>
      <c r="O61" s="128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RESUMO'!BI30</f>
        <v/>
      </c>
      <c r="N62" s="129">
        <f>MAX(0,M62-M61)</f>
        <v/>
      </c>
      <c r="O62" s="128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RESUMO'!BJ30</f>
        <v/>
      </c>
      <c r="N63" s="129">
        <f>MAX(0,M63-M62)</f>
        <v/>
      </c>
      <c r="O63" s="128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RESUMO'!BK30</f>
        <v/>
      </c>
      <c r="N64" s="129">
        <f>MAX(0,M64-M63)</f>
        <v/>
      </c>
      <c r="O64" s="128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RESUMO'!BL30</f>
        <v/>
      </c>
      <c r="N65" s="129">
        <f>MAX(0,M65-M64)</f>
        <v/>
      </c>
      <c r="O65" s="128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RESUMO'!BM30</f>
        <v/>
      </c>
      <c r="N66" s="129">
        <f>MAX(0,M66-M65)</f>
        <v/>
      </c>
      <c r="O66" s="128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RESUMO'!BN30</f>
        <v/>
      </c>
      <c r="N67" s="129">
        <f>MAX(0,M67-M66)</f>
        <v/>
      </c>
      <c r="O67" s="128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RESUMO'!BO30</f>
        <v/>
      </c>
      <c r="N68" s="129">
        <f>MAX(0,M68-M67)</f>
        <v/>
      </c>
      <c r="O68" s="128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RESUMO'!BP30</f>
        <v/>
      </c>
      <c r="N69" s="129">
        <f>MAX(0,M69-M68)</f>
        <v/>
      </c>
      <c r="O69" s="128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RESUMO'!BQ30</f>
        <v/>
      </c>
      <c r="N70" s="129">
        <f>MAX(0,M70-M69)</f>
        <v/>
      </c>
      <c r="O70" s="128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RESUMO'!BR30</f>
        <v/>
      </c>
      <c r="N71" s="129">
        <f>MAX(0,M71-M70)</f>
        <v/>
      </c>
      <c r="O71" s="128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RESUMO'!BS30</f>
        <v/>
      </c>
      <c r="N72" s="129">
        <f>MAX(0,M72-M71)</f>
        <v/>
      </c>
      <c r="O72" s="128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RESUMO'!BT30</f>
        <v/>
      </c>
      <c r="N73" s="129">
        <f>MAX(0,M73-M72)</f>
        <v/>
      </c>
      <c r="O73" s="128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RESUMO'!BU30</f>
        <v/>
      </c>
      <c r="N74" s="129">
        <f>MAX(0,M74-M73)</f>
        <v/>
      </c>
      <c r="O74" s="128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RESUMO'!BV30</f>
        <v/>
      </c>
      <c r="N75" s="129">
        <f>MAX(0,M75-M74)</f>
        <v/>
      </c>
      <c r="O75" s="128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RESUMO'!BW30</f>
        <v/>
      </c>
      <c r="N76" s="129">
        <f>MAX(0,M76-M75)</f>
        <v/>
      </c>
      <c r="O76" s="128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28">
        <f>'CP RESUMO'!D31</f>
        <v/>
      </c>
      <c r="N5" s="129" t="n">
        <v>0</v>
      </c>
      <c r="O5" s="128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RESUMO'!E31</f>
        <v/>
      </c>
      <c r="N6" s="129">
        <f>MAX(0,M6-M5)</f>
        <v/>
      </c>
      <c r="O6" s="128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PL'!L37</f>
        <v/>
      </c>
      <c r="M7" s="128">
        <f>'CP RESUMO'!F31</f>
        <v/>
      </c>
      <c r="N7" s="129">
        <f>MAX(0,M7-M6)</f>
        <v/>
      </c>
      <c r="O7" s="128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RESUMO'!G31</f>
        <v/>
      </c>
      <c r="N8" s="129">
        <f>MAX(0,M8-M7)</f>
        <v/>
      </c>
      <c r="O8" s="128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RESUMO'!H31</f>
        <v/>
      </c>
      <c r="N9" s="129">
        <f>MAX(0,M9-M8)</f>
        <v/>
      </c>
      <c r="O9" s="128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RESUMO'!I31</f>
        <v/>
      </c>
      <c r="N10" s="129">
        <f>MAX(0,M10-M9)</f>
        <v/>
      </c>
      <c r="O10" s="128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RESUMO'!J31</f>
        <v/>
      </c>
      <c r="N11" s="129">
        <f>MAX(0,M11-M10)</f>
        <v/>
      </c>
      <c r="O11" s="128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RESUMO'!K31</f>
        <v/>
      </c>
      <c r="N12" s="129">
        <f>MAX(0,M12-M11)</f>
        <v/>
      </c>
      <c r="O12" s="128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PL'!I37</f>
        <v/>
      </c>
      <c r="M13" s="128">
        <f>'CP RESUMO'!L31</f>
        <v/>
      </c>
      <c r="N13" s="129">
        <f>MAX(0,M13-M12)</f>
        <v/>
      </c>
      <c r="O13" s="128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8">
        <f>'CP RESUMO'!M31</f>
        <v/>
      </c>
      <c r="N14" s="129">
        <f>MAX(0,M14-M13)</f>
        <v/>
      </c>
      <c r="O14" s="128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RESUMO'!N31</f>
        <v/>
      </c>
      <c r="N15" s="129">
        <f>MAX(0,M15-M14)</f>
        <v/>
      </c>
      <c r="O15" s="128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RESUMO'!O31</f>
        <v/>
      </c>
      <c r="N16" s="129">
        <f>MAX(0,M16-M15)</f>
        <v/>
      </c>
      <c r="O16" s="128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RESUMO'!P31</f>
        <v/>
      </c>
      <c r="N17" s="129">
        <f>MAX(0,M17-M16)</f>
        <v/>
      </c>
      <c r="O17" s="128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RESUMO'!Q31</f>
        <v/>
      </c>
      <c r="N18" s="129">
        <f>MAX(0,M18-M17)</f>
        <v/>
      </c>
      <c r="O18" s="128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RESUMO'!R31</f>
        <v/>
      </c>
      <c r="N19" s="129">
        <f>MAX(0,M19-M18)</f>
        <v/>
      </c>
      <c r="O19" s="128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RESUMO'!S31</f>
        <v/>
      </c>
      <c r="N20" s="129">
        <f>MAX(0,M20-M19)</f>
        <v/>
      </c>
      <c r="O20" s="128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RESUMO'!T31</f>
        <v/>
      </c>
      <c r="N21" s="129">
        <f>MAX(0,M21-M20)</f>
        <v/>
      </c>
      <c r="O21" s="128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RESUMO'!U31</f>
        <v/>
      </c>
      <c r="N22" s="129">
        <f>MAX(0,M22-M21)</f>
        <v/>
      </c>
      <c r="O22" s="128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RESUMO'!V31</f>
        <v/>
      </c>
      <c r="N23" s="129">
        <f>MAX(0,M23-M22)</f>
        <v/>
      </c>
      <c r="O23" s="128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RESUMO'!W31</f>
        <v/>
      </c>
      <c r="N24" s="129">
        <f>MAX(0,M24-M23)</f>
        <v/>
      </c>
      <c r="O24" s="128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RESUMO'!X31</f>
        <v/>
      </c>
      <c r="N25" s="129">
        <f>MAX(0,M25-M24)</f>
        <v/>
      </c>
      <c r="O25" s="128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RESUMO'!Y31</f>
        <v/>
      </c>
      <c r="N26" s="129">
        <f>MAX(0,M26-M25)</f>
        <v/>
      </c>
      <c r="O26" s="128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RESUMO'!Z31</f>
        <v/>
      </c>
      <c r="N27" s="129">
        <f>MAX(0,M27-M26)</f>
        <v/>
      </c>
      <c r="O27" s="128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RESUMO'!AA31</f>
        <v/>
      </c>
      <c r="N28" s="129">
        <f>MAX(0,M28-M27)</f>
        <v/>
      </c>
      <c r="O28" s="128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RESUMO'!AB31</f>
        <v/>
      </c>
      <c r="N29" s="129">
        <f>MAX(0,M29-M28)</f>
        <v/>
      </c>
      <c r="O29" s="128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RESUMO'!AC31</f>
        <v/>
      </c>
      <c r="N30" s="129">
        <f>MAX(0,M30-M29)</f>
        <v/>
      </c>
      <c r="O30" s="128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RESUMO'!AD31</f>
        <v/>
      </c>
      <c r="N31" s="129">
        <f>MAX(0,M31-M30)</f>
        <v/>
      </c>
      <c r="O31" s="128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RESUMO'!AE31</f>
        <v/>
      </c>
      <c r="N32" s="129">
        <f>MAX(0,M32-M31)</f>
        <v/>
      </c>
      <c r="O32" s="128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RESUMO'!AF31</f>
        <v/>
      </c>
      <c r="N33" s="129">
        <f>MAX(0,M33-M32)</f>
        <v/>
      </c>
      <c r="O33" s="128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RESUMO'!AG31</f>
        <v/>
      </c>
      <c r="N34" s="129">
        <f>MAX(0,M34-M33)</f>
        <v/>
      </c>
      <c r="O34" s="128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RESUMO'!AH31</f>
        <v/>
      </c>
      <c r="N35" s="129">
        <f>MAX(0,M35-M34)</f>
        <v/>
      </c>
      <c r="O35" s="128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RESUMO'!AI31</f>
        <v/>
      </c>
      <c r="N36" s="129">
        <f>MAX(0,M36-M35)</f>
        <v/>
      </c>
      <c r="O36" s="128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RESUMO'!AJ31</f>
        <v/>
      </c>
      <c r="N37" s="129">
        <f>MAX(0,M37-M36)</f>
        <v/>
      </c>
      <c r="O37" s="128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RESUMO'!AK31</f>
        <v/>
      </c>
      <c r="N38" s="129">
        <f>MAX(0,M38-M37)</f>
        <v/>
      </c>
      <c r="O38" s="128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RESUMO'!AL31</f>
        <v/>
      </c>
      <c r="N39" s="129">
        <f>MAX(0,M39-M38)</f>
        <v/>
      </c>
      <c r="O39" s="128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RESUMO'!AM31</f>
        <v/>
      </c>
      <c r="N40" s="129">
        <f>MAX(0,M40-M39)</f>
        <v/>
      </c>
      <c r="O40" s="128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RESUMO'!AN31</f>
        <v/>
      </c>
      <c r="N41" s="129">
        <f>MAX(0,M41-M40)</f>
        <v/>
      </c>
      <c r="O41" s="128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96577.21000000001</v>
      </c>
      <c r="M42" s="128">
        <f>'CP RESUMO'!AO31</f>
        <v/>
      </c>
      <c r="N42" s="129">
        <f>MAX(0,M42-M41)</f>
        <v/>
      </c>
      <c r="O42" s="128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199752.54</v>
      </c>
      <c r="M43" s="128">
        <f>'CP RESUMO'!AP31</f>
        <v/>
      </c>
      <c r="N43" s="129">
        <f>MAX(0,M43-M42)</f>
        <v/>
      </c>
      <c r="O43" s="128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199752.54</v>
      </c>
      <c r="M44" s="128">
        <f>'CP RESUMO'!AQ31</f>
        <v/>
      </c>
      <c r="N44" s="129">
        <f>MAX(0,M44-M43)</f>
        <v/>
      </c>
      <c r="O44" s="128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199752.54</v>
      </c>
      <c r="M45" s="128">
        <f>'CP RESUMO'!AR31</f>
        <v/>
      </c>
      <c r="N45" s="129">
        <f>MAX(0,M45-M44)</f>
        <v/>
      </c>
      <c r="O45" s="128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199752.54</v>
      </c>
      <c r="M46" s="128">
        <f>'CP RESUMO'!AS31</f>
        <v/>
      </c>
      <c r="N46" s="129">
        <f>MAX(0,M46-M45)</f>
        <v/>
      </c>
      <c r="O46" s="128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199752.54</v>
      </c>
      <c r="M47" s="128">
        <f>'CP RESUMO'!AT31</f>
        <v/>
      </c>
      <c r="N47" s="129">
        <f>MAX(0,M47-M46)</f>
        <v/>
      </c>
      <c r="O47" s="128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199752.54</v>
      </c>
      <c r="M48" s="128">
        <f>'CP RESUMO'!AU31</f>
        <v/>
      </c>
      <c r="N48" s="129">
        <f>MAX(0,M48-M47)</f>
        <v/>
      </c>
      <c r="O48" s="128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199752.54</v>
      </c>
      <c r="M49" s="128">
        <f>'CP RESUMO'!AV31</f>
        <v/>
      </c>
      <c r="N49" s="129">
        <f>MAX(0,M49-M48)</f>
        <v/>
      </c>
      <c r="O49" s="128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199752.54</v>
      </c>
      <c r="M50" s="128">
        <f>'CP RESUMO'!AW31</f>
        <v/>
      </c>
      <c r="N50" s="129">
        <f>MAX(0,M50-M49)</f>
        <v/>
      </c>
      <c r="O50" s="128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96577.21000000001</v>
      </c>
      <c r="M51" s="128">
        <f>'CP RESUMO'!AX31</f>
        <v/>
      </c>
      <c r="N51" s="129">
        <f>MAX(0,M51-M50)</f>
        <v/>
      </c>
      <c r="O51" s="128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RESUMO'!AY31</f>
        <v/>
      </c>
      <c r="N52" s="129">
        <f>MAX(0,M52-M51)</f>
        <v/>
      </c>
      <c r="O52" s="128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RESUMO'!AZ31</f>
        <v/>
      </c>
      <c r="N53" s="129">
        <f>MAX(0,M53-M52)</f>
        <v/>
      </c>
      <c r="O53" s="128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RESUMO'!BA31</f>
        <v/>
      </c>
      <c r="N54" s="129">
        <f>MAX(0,M54-M53)</f>
        <v/>
      </c>
      <c r="O54" s="128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RESUMO'!BB31</f>
        <v/>
      </c>
      <c r="N55" s="129">
        <f>MAX(0,M55-M54)</f>
        <v/>
      </c>
      <c r="O55" s="128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RESUMO'!BC31</f>
        <v/>
      </c>
      <c r="N56" s="129">
        <f>MAX(0,M56-M55)</f>
        <v/>
      </c>
      <c r="O56" s="128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RESUMO'!BD31</f>
        <v/>
      </c>
      <c r="N57" s="129">
        <f>MAX(0,M57-M56)</f>
        <v/>
      </c>
      <c r="O57" s="128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RESUMO'!BE31</f>
        <v/>
      </c>
      <c r="N58" s="129">
        <f>MAX(0,M58-M57)</f>
        <v/>
      </c>
      <c r="O58" s="128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RESUMO'!BF31</f>
        <v/>
      </c>
      <c r="N59" s="129">
        <f>MAX(0,M59-M58)</f>
        <v/>
      </c>
      <c r="O59" s="128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RESUMO'!BG31</f>
        <v/>
      </c>
      <c r="N60" s="129">
        <f>MAX(0,M60-M59)</f>
        <v/>
      </c>
      <c r="O60" s="128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RESUMO'!BH31</f>
        <v/>
      </c>
      <c r="N61" s="129">
        <f>MAX(0,M61-M60)</f>
        <v/>
      </c>
      <c r="O61" s="128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RESUMO'!BI31</f>
        <v/>
      </c>
      <c r="N62" s="129">
        <f>MAX(0,M62-M61)</f>
        <v/>
      </c>
      <c r="O62" s="128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RESUMO'!BJ31</f>
        <v/>
      </c>
      <c r="N63" s="129">
        <f>MAX(0,M63-M62)</f>
        <v/>
      </c>
      <c r="O63" s="128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RESUMO'!BK31</f>
        <v/>
      </c>
      <c r="N64" s="129">
        <f>MAX(0,M64-M63)</f>
        <v/>
      </c>
      <c r="O64" s="128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RESUMO'!BL31</f>
        <v/>
      </c>
      <c r="N65" s="129">
        <f>MAX(0,M65-M64)</f>
        <v/>
      </c>
      <c r="O65" s="128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RESUMO'!BM31</f>
        <v/>
      </c>
      <c r="N66" s="129">
        <f>MAX(0,M66-M65)</f>
        <v/>
      </c>
      <c r="O66" s="128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RESUMO'!BN31</f>
        <v/>
      </c>
      <c r="N67" s="129">
        <f>MAX(0,M67-M66)</f>
        <v/>
      </c>
      <c r="O67" s="128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RESUMO'!BO31</f>
        <v/>
      </c>
      <c r="N68" s="129">
        <f>MAX(0,M68-M67)</f>
        <v/>
      </c>
      <c r="O68" s="128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RESUMO'!BP31</f>
        <v/>
      </c>
      <c r="N69" s="129">
        <f>MAX(0,M69-M68)</f>
        <v/>
      </c>
      <c r="O69" s="128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RESUMO'!BQ31</f>
        <v/>
      </c>
      <c r="N70" s="129">
        <f>MAX(0,M70-M69)</f>
        <v/>
      </c>
      <c r="O70" s="128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RESUMO'!BR31</f>
        <v/>
      </c>
      <c r="N71" s="129">
        <f>MAX(0,M71-M70)</f>
        <v/>
      </c>
      <c r="O71" s="128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RESUMO'!BS31</f>
        <v/>
      </c>
      <c r="N72" s="129">
        <f>MAX(0,M72-M71)</f>
        <v/>
      </c>
      <c r="O72" s="128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RESUMO'!BT31</f>
        <v/>
      </c>
      <c r="N73" s="129">
        <f>MAX(0,M73-M72)</f>
        <v/>
      </c>
      <c r="O73" s="128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RESUMO'!BU31</f>
        <v/>
      </c>
      <c r="N74" s="129">
        <f>MAX(0,M74-M73)</f>
        <v/>
      </c>
      <c r="O74" s="128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RESUMO'!BV31</f>
        <v/>
      </c>
      <c r="N75" s="129">
        <f>MAX(0,M75-M74)</f>
        <v/>
      </c>
      <c r="O75" s="128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RESUMO'!BW31</f>
        <v/>
      </c>
      <c r="N76" s="129">
        <f>MAX(0,M76-M75)</f>
        <v/>
      </c>
      <c r="O76" s="128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28">
        <f>'CP RESUMO'!D32</f>
        <v/>
      </c>
      <c r="N5" s="129" t="n">
        <v>0</v>
      </c>
      <c r="O5" s="128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RESUMO'!E32</f>
        <v/>
      </c>
      <c r="N6" s="129">
        <f>MAX(0,M6-M5)</f>
        <v/>
      </c>
      <c r="O6" s="128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PL'!L38</f>
        <v/>
      </c>
      <c r="M7" s="128">
        <f>'CP RESUMO'!F32</f>
        <v/>
      </c>
      <c r="N7" s="129">
        <f>MAX(0,M7-M6)</f>
        <v/>
      </c>
      <c r="O7" s="128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RESUMO'!G32</f>
        <v/>
      </c>
      <c r="N8" s="129">
        <f>MAX(0,M8-M7)</f>
        <v/>
      </c>
      <c r="O8" s="128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RESUMO'!H32</f>
        <v/>
      </c>
      <c r="N9" s="129">
        <f>MAX(0,M9-M8)</f>
        <v/>
      </c>
      <c r="O9" s="128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RESUMO'!I32</f>
        <v/>
      </c>
      <c r="N10" s="129">
        <f>MAX(0,M10-M9)</f>
        <v/>
      </c>
      <c r="O10" s="128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RESUMO'!J32</f>
        <v/>
      </c>
      <c r="N11" s="129">
        <f>MAX(0,M11-M10)</f>
        <v/>
      </c>
      <c r="O11" s="128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RESUMO'!K32</f>
        <v/>
      </c>
      <c r="N12" s="129">
        <f>MAX(0,M12-M11)</f>
        <v/>
      </c>
      <c r="O12" s="128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PL'!I38</f>
        <v/>
      </c>
      <c r="M13" s="128">
        <f>'CP RESUMO'!L32</f>
        <v/>
      </c>
      <c r="N13" s="129">
        <f>MAX(0,M13-M12)</f>
        <v/>
      </c>
      <c r="O13" s="128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8">
        <f>'CP RESUMO'!M32</f>
        <v/>
      </c>
      <c r="N14" s="129">
        <f>MAX(0,M14-M13)</f>
        <v/>
      </c>
      <c r="O14" s="128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RESUMO'!N32</f>
        <v/>
      </c>
      <c r="N15" s="129">
        <f>MAX(0,M15-M14)</f>
        <v/>
      </c>
      <c r="O15" s="128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RESUMO'!O32</f>
        <v/>
      </c>
      <c r="N16" s="129">
        <f>MAX(0,M16-M15)</f>
        <v/>
      </c>
      <c r="O16" s="128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RESUMO'!P32</f>
        <v/>
      </c>
      <c r="N17" s="129">
        <f>MAX(0,M17-M16)</f>
        <v/>
      </c>
      <c r="O17" s="128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RESUMO'!Q32</f>
        <v/>
      </c>
      <c r="N18" s="129">
        <f>MAX(0,M18-M17)</f>
        <v/>
      </c>
      <c r="O18" s="128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RESUMO'!R32</f>
        <v/>
      </c>
      <c r="N19" s="129">
        <f>MAX(0,M19-M18)</f>
        <v/>
      </c>
      <c r="O19" s="128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RESUMO'!S32</f>
        <v/>
      </c>
      <c r="N20" s="129">
        <f>MAX(0,M20-M19)</f>
        <v/>
      </c>
      <c r="O20" s="128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RESUMO'!T32</f>
        <v/>
      </c>
      <c r="N21" s="129">
        <f>MAX(0,M21-M20)</f>
        <v/>
      </c>
      <c r="O21" s="128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RESUMO'!U32</f>
        <v/>
      </c>
      <c r="N22" s="129">
        <f>MAX(0,M22-M21)</f>
        <v/>
      </c>
      <c r="O22" s="128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RESUMO'!V32</f>
        <v/>
      </c>
      <c r="N23" s="129">
        <f>MAX(0,M23-M22)</f>
        <v/>
      </c>
      <c r="O23" s="128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RESUMO'!W32</f>
        <v/>
      </c>
      <c r="N24" s="129">
        <f>MAX(0,M24-M23)</f>
        <v/>
      </c>
      <c r="O24" s="128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RESUMO'!X32</f>
        <v/>
      </c>
      <c r="N25" s="129">
        <f>MAX(0,M25-M24)</f>
        <v/>
      </c>
      <c r="O25" s="128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RESUMO'!Y32</f>
        <v/>
      </c>
      <c r="N26" s="129">
        <f>MAX(0,M26-M25)</f>
        <v/>
      </c>
      <c r="O26" s="128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12572.79</v>
      </c>
      <c r="M27" s="128">
        <f>'CP RESUMO'!Z32</f>
        <v/>
      </c>
      <c r="N27" s="129">
        <f>MAX(0,M27-M26)</f>
        <v/>
      </c>
      <c r="O27" s="128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47536.07</v>
      </c>
      <c r="M28" s="128">
        <f>'CP RESUMO'!AA32</f>
        <v/>
      </c>
      <c r="N28" s="129">
        <f>MAX(0,M28-M27)</f>
        <v/>
      </c>
      <c r="O28" s="128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55393.27</v>
      </c>
      <c r="M29" s="128">
        <f>'CP RESUMO'!AB32</f>
        <v/>
      </c>
      <c r="N29" s="129">
        <f>MAX(0,M29-M28)</f>
        <v/>
      </c>
      <c r="O29" s="128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63348.68</v>
      </c>
      <c r="M30" s="128">
        <f>'CP RESUMO'!AC32</f>
        <v/>
      </c>
      <c r="N30" s="129">
        <f>MAX(0,M30-M29)</f>
        <v/>
      </c>
      <c r="O30" s="128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55393.27</v>
      </c>
      <c r="M31" s="128">
        <f>'CP RESUMO'!AD32</f>
        <v/>
      </c>
      <c r="N31" s="129">
        <f>MAX(0,M31-M30)</f>
        <v/>
      </c>
      <c r="O31" s="128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65116.55</v>
      </c>
      <c r="M32" s="128">
        <f>'CP RESUMO'!AE32</f>
        <v/>
      </c>
      <c r="N32" s="129">
        <f>MAX(0,M32-M31)</f>
        <v/>
      </c>
      <c r="O32" s="128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73759.47</v>
      </c>
      <c r="M33" s="128">
        <f>'CP RESUMO'!AF32</f>
        <v/>
      </c>
      <c r="N33" s="129">
        <f>MAX(0,M33-M32)</f>
        <v/>
      </c>
      <c r="O33" s="128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72482.67999999999</v>
      </c>
      <c r="M34" s="128">
        <f>'CP RESUMO'!AG32</f>
        <v/>
      </c>
      <c r="N34" s="129">
        <f>MAX(0,M34-M33)</f>
        <v/>
      </c>
      <c r="O34" s="128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71402.31</v>
      </c>
      <c r="M35" s="128">
        <f>'CP RESUMO'!AH32</f>
        <v/>
      </c>
      <c r="N35" s="129">
        <f>MAX(0,M35-M34)</f>
        <v/>
      </c>
      <c r="O35" s="128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67277.28</v>
      </c>
      <c r="M36" s="128">
        <f>'CP RESUMO'!AI32</f>
        <v/>
      </c>
      <c r="N36" s="129">
        <f>MAX(0,M36-M35)</f>
        <v/>
      </c>
      <c r="O36" s="128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110099.03</v>
      </c>
      <c r="M37" s="128">
        <f>'CP RESUMO'!AJ32</f>
        <v/>
      </c>
      <c r="N37" s="129">
        <f>MAX(0,M37-M36)</f>
        <v/>
      </c>
      <c r="O37" s="128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110295.46</v>
      </c>
      <c r="M38" s="128">
        <f>'CP RESUMO'!AK32</f>
        <v/>
      </c>
      <c r="N38" s="129">
        <f>MAX(0,M38-M37)</f>
        <v/>
      </c>
      <c r="O38" s="128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62562.96</v>
      </c>
      <c r="M39" s="128">
        <f>'CP RESUMO'!AL32</f>
        <v/>
      </c>
      <c r="N39" s="129">
        <f>MAX(0,M39-M38)</f>
        <v/>
      </c>
      <c r="O39" s="128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49795.01</v>
      </c>
      <c r="M40" s="128">
        <f>'CP RESUMO'!AM32</f>
        <v/>
      </c>
      <c r="N40" s="129">
        <f>MAX(0,M40-M39)</f>
        <v/>
      </c>
      <c r="O40" s="128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21410.87</v>
      </c>
      <c r="M41" s="128">
        <f>'CP RESUMO'!AN32</f>
        <v/>
      </c>
      <c r="N41" s="129">
        <f>MAX(0,M41-M40)</f>
        <v/>
      </c>
      <c r="O41" s="128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RESUMO'!AO32</f>
        <v/>
      </c>
      <c r="N42" s="129">
        <f>MAX(0,M42-M41)</f>
        <v/>
      </c>
      <c r="O42" s="128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RESUMO'!AP32</f>
        <v/>
      </c>
      <c r="N43" s="129">
        <f>MAX(0,M43-M42)</f>
        <v/>
      </c>
      <c r="O43" s="128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RESUMO'!AQ32</f>
        <v/>
      </c>
      <c r="N44" s="129">
        <f>MAX(0,M44-M43)</f>
        <v/>
      </c>
      <c r="O44" s="128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RESUMO'!AR32</f>
        <v/>
      </c>
      <c r="N45" s="129">
        <f>MAX(0,M45-M44)</f>
        <v/>
      </c>
      <c r="O45" s="128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RESUMO'!AS32</f>
        <v/>
      </c>
      <c r="N46" s="129">
        <f>MAX(0,M46-M45)</f>
        <v/>
      </c>
      <c r="O46" s="128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RESUMO'!AT32</f>
        <v/>
      </c>
      <c r="N47" s="129">
        <f>MAX(0,M47-M46)</f>
        <v/>
      </c>
      <c r="O47" s="128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RESUMO'!AU32</f>
        <v/>
      </c>
      <c r="N48" s="129">
        <f>MAX(0,M48-M47)</f>
        <v/>
      </c>
      <c r="O48" s="128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RESUMO'!AV32</f>
        <v/>
      </c>
      <c r="N49" s="129">
        <f>MAX(0,M49-M48)</f>
        <v/>
      </c>
      <c r="O49" s="128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RESUMO'!AW32</f>
        <v/>
      </c>
      <c r="N50" s="129">
        <f>MAX(0,M50-M49)</f>
        <v/>
      </c>
      <c r="O50" s="128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RESUMO'!AX32</f>
        <v/>
      </c>
      <c r="N51" s="129">
        <f>MAX(0,M51-M50)</f>
        <v/>
      </c>
      <c r="O51" s="128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RESUMO'!AY32</f>
        <v/>
      </c>
      <c r="N52" s="129">
        <f>MAX(0,M52-M51)</f>
        <v/>
      </c>
      <c r="O52" s="128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RESUMO'!AZ32</f>
        <v/>
      </c>
      <c r="N53" s="129">
        <f>MAX(0,M53-M52)</f>
        <v/>
      </c>
      <c r="O53" s="128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RESUMO'!BA32</f>
        <v/>
      </c>
      <c r="N54" s="129">
        <f>MAX(0,M54-M53)</f>
        <v/>
      </c>
      <c r="O54" s="128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RESUMO'!BB32</f>
        <v/>
      </c>
      <c r="N55" s="129">
        <f>MAX(0,M55-M54)</f>
        <v/>
      </c>
      <c r="O55" s="128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RESUMO'!BC32</f>
        <v/>
      </c>
      <c r="N56" s="129">
        <f>MAX(0,M56-M55)</f>
        <v/>
      </c>
      <c r="O56" s="128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RESUMO'!BD32</f>
        <v/>
      </c>
      <c r="N57" s="129">
        <f>MAX(0,M57-M56)</f>
        <v/>
      </c>
      <c r="O57" s="128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RESUMO'!BE32</f>
        <v/>
      </c>
      <c r="N58" s="129">
        <f>MAX(0,M58-M57)</f>
        <v/>
      </c>
      <c r="O58" s="128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RESUMO'!BF32</f>
        <v/>
      </c>
      <c r="N59" s="129">
        <f>MAX(0,M59-M58)</f>
        <v/>
      </c>
      <c r="O59" s="128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RESUMO'!BG32</f>
        <v/>
      </c>
      <c r="N60" s="129">
        <f>MAX(0,M60-M59)</f>
        <v/>
      </c>
      <c r="O60" s="128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RESUMO'!BH32</f>
        <v/>
      </c>
      <c r="N61" s="129">
        <f>MAX(0,M61-M60)</f>
        <v/>
      </c>
      <c r="O61" s="128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RESUMO'!BI32</f>
        <v/>
      </c>
      <c r="N62" s="129">
        <f>MAX(0,M62-M61)</f>
        <v/>
      </c>
      <c r="O62" s="128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RESUMO'!BJ32</f>
        <v/>
      </c>
      <c r="N63" s="129">
        <f>MAX(0,M63-M62)</f>
        <v/>
      </c>
      <c r="O63" s="128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RESUMO'!BK32</f>
        <v/>
      </c>
      <c r="N64" s="129">
        <f>MAX(0,M64-M63)</f>
        <v/>
      </c>
      <c r="O64" s="128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RESUMO'!BL32</f>
        <v/>
      </c>
      <c r="N65" s="129">
        <f>MAX(0,M65-M64)</f>
        <v/>
      </c>
      <c r="O65" s="128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RESUMO'!BM32</f>
        <v/>
      </c>
      <c r="N66" s="129">
        <f>MAX(0,M66-M65)</f>
        <v/>
      </c>
      <c r="O66" s="128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RESUMO'!BN32</f>
        <v/>
      </c>
      <c r="N67" s="129">
        <f>MAX(0,M67-M66)</f>
        <v/>
      </c>
      <c r="O67" s="128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RESUMO'!BO32</f>
        <v/>
      </c>
      <c r="N68" s="129">
        <f>MAX(0,M68-M67)</f>
        <v/>
      </c>
      <c r="O68" s="128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RESUMO'!BP32</f>
        <v/>
      </c>
      <c r="N69" s="129">
        <f>MAX(0,M69-M68)</f>
        <v/>
      </c>
      <c r="O69" s="128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RESUMO'!BQ32</f>
        <v/>
      </c>
      <c r="N70" s="129">
        <f>MAX(0,M70-M69)</f>
        <v/>
      </c>
      <c r="O70" s="128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RESUMO'!BR32</f>
        <v/>
      </c>
      <c r="N71" s="129">
        <f>MAX(0,M71-M70)</f>
        <v/>
      </c>
      <c r="O71" s="128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RESUMO'!BS32</f>
        <v/>
      </c>
      <c r="N72" s="129">
        <f>MAX(0,M72-M71)</f>
        <v/>
      </c>
      <c r="O72" s="128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RESUMO'!BT32</f>
        <v/>
      </c>
      <c r="N73" s="129">
        <f>MAX(0,M73-M72)</f>
        <v/>
      </c>
      <c r="O73" s="128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RESUMO'!BU32</f>
        <v/>
      </c>
      <c r="N74" s="129">
        <f>MAX(0,M74-M73)</f>
        <v/>
      </c>
      <c r="O74" s="128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RESUMO'!BV32</f>
        <v/>
      </c>
      <c r="N75" s="129">
        <f>MAX(0,M75-M74)</f>
        <v/>
      </c>
      <c r="O75" s="128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RESUMO'!BW32</f>
        <v/>
      </c>
      <c r="N76" s="129">
        <f>MAX(0,M76-M75)</f>
        <v/>
      </c>
      <c r="O76" s="128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28">
        <f>'CP RESUMO'!D33</f>
        <v/>
      </c>
      <c r="N5" s="129" t="n">
        <v>0</v>
      </c>
      <c r="O5" s="128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RESUMO'!E33</f>
        <v/>
      </c>
      <c r="N6" s="129">
        <f>MAX(0,M6-M5)</f>
        <v/>
      </c>
      <c r="O6" s="128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PL'!L39</f>
        <v/>
      </c>
      <c r="M7" s="128">
        <f>'CP RESUMO'!F33</f>
        <v/>
      </c>
      <c r="N7" s="129">
        <f>MAX(0,M7-M6)</f>
        <v/>
      </c>
      <c r="O7" s="128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RESUMO'!G33</f>
        <v/>
      </c>
      <c r="N8" s="129">
        <f>MAX(0,M8-M7)</f>
        <v/>
      </c>
      <c r="O8" s="128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RESUMO'!H33</f>
        <v/>
      </c>
      <c r="N9" s="129">
        <f>MAX(0,M9-M8)</f>
        <v/>
      </c>
      <c r="O9" s="128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RESUMO'!I33</f>
        <v/>
      </c>
      <c r="N10" s="129">
        <f>MAX(0,M10-M9)</f>
        <v/>
      </c>
      <c r="O10" s="128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RESUMO'!J33</f>
        <v/>
      </c>
      <c r="N11" s="129">
        <f>MAX(0,M11-M10)</f>
        <v/>
      </c>
      <c r="O11" s="128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RESUMO'!K33</f>
        <v/>
      </c>
      <c r="N12" s="129">
        <f>MAX(0,M12-M11)</f>
        <v/>
      </c>
      <c r="O12" s="128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PL'!I39</f>
        <v/>
      </c>
      <c r="M13" s="128">
        <f>'CP RESUMO'!L33</f>
        <v/>
      </c>
      <c r="N13" s="129">
        <f>MAX(0,M13-M12)</f>
        <v/>
      </c>
      <c r="O13" s="128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8">
        <f>'CP RESUMO'!M33</f>
        <v/>
      </c>
      <c r="N14" s="129">
        <f>MAX(0,M14-M13)</f>
        <v/>
      </c>
      <c r="O14" s="128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RESUMO'!N33</f>
        <v/>
      </c>
      <c r="N15" s="129">
        <f>MAX(0,M15-M14)</f>
        <v/>
      </c>
      <c r="O15" s="128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RESUMO'!O33</f>
        <v/>
      </c>
      <c r="N16" s="129">
        <f>MAX(0,M16-M15)</f>
        <v/>
      </c>
      <c r="O16" s="128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RESUMO'!P33</f>
        <v/>
      </c>
      <c r="N17" s="129">
        <f>MAX(0,M17-M16)</f>
        <v/>
      </c>
      <c r="O17" s="128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RESUMO'!Q33</f>
        <v/>
      </c>
      <c r="N18" s="129">
        <f>MAX(0,M18-M17)</f>
        <v/>
      </c>
      <c r="O18" s="128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RESUMO'!R33</f>
        <v/>
      </c>
      <c r="N19" s="129">
        <f>MAX(0,M19-M18)</f>
        <v/>
      </c>
      <c r="O19" s="128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RESUMO'!S33</f>
        <v/>
      </c>
      <c r="N20" s="129">
        <f>MAX(0,M20-M19)</f>
        <v/>
      </c>
      <c r="O20" s="128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RESUMO'!T33</f>
        <v/>
      </c>
      <c r="N21" s="129">
        <f>MAX(0,M21-M20)</f>
        <v/>
      </c>
      <c r="O21" s="128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RESUMO'!U33</f>
        <v/>
      </c>
      <c r="N22" s="129">
        <f>MAX(0,M22-M21)</f>
        <v/>
      </c>
      <c r="O22" s="128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RESUMO'!V33</f>
        <v/>
      </c>
      <c r="N23" s="129">
        <f>MAX(0,M23-M22)</f>
        <v/>
      </c>
      <c r="O23" s="128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RESUMO'!W33</f>
        <v/>
      </c>
      <c r="N24" s="129">
        <f>MAX(0,M24-M23)</f>
        <v/>
      </c>
      <c r="O24" s="128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RESUMO'!X33</f>
        <v/>
      </c>
      <c r="N25" s="129">
        <f>MAX(0,M25-M24)</f>
        <v/>
      </c>
      <c r="O25" s="128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41061.17</v>
      </c>
      <c r="M26" s="128">
        <f>'CP RESUMO'!Y33</f>
        <v/>
      </c>
      <c r="N26" s="129">
        <f>MAX(0,M26-M25)</f>
        <v/>
      </c>
      <c r="O26" s="128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52849.06</v>
      </c>
      <c r="M27" s="128">
        <f>'CP RESUMO'!Z33</f>
        <v/>
      </c>
      <c r="N27" s="129">
        <f>MAX(0,M27-M26)</f>
        <v/>
      </c>
      <c r="O27" s="128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38310.66</v>
      </c>
      <c r="M28" s="128">
        <f>'CP RESUMO'!AA33</f>
        <v/>
      </c>
      <c r="N28" s="129">
        <f>MAX(0,M28-M27)</f>
        <v/>
      </c>
      <c r="O28" s="128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44597.53</v>
      </c>
      <c r="M29" s="128">
        <f>'CP RESUMO'!AB33</f>
        <v/>
      </c>
      <c r="N29" s="129">
        <f>MAX(0,M29-M28)</f>
        <v/>
      </c>
      <c r="O29" s="128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56385.43</v>
      </c>
      <c r="M30" s="128">
        <f>'CP RESUMO'!AC33</f>
        <v/>
      </c>
      <c r="N30" s="129">
        <f>MAX(0,M30-M29)</f>
        <v/>
      </c>
      <c r="O30" s="128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103929.94</v>
      </c>
      <c r="M31" s="128">
        <f>'CP RESUMO'!AD33</f>
        <v/>
      </c>
      <c r="N31" s="129">
        <f>MAX(0,M31-M30)</f>
        <v/>
      </c>
      <c r="O31" s="128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127309.26</v>
      </c>
      <c r="M32" s="128">
        <f>'CP RESUMO'!AE33</f>
        <v/>
      </c>
      <c r="N32" s="129">
        <f>MAX(0,M32-M31)</f>
        <v/>
      </c>
      <c r="O32" s="128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161887.09</v>
      </c>
      <c r="M33" s="128">
        <f>'CP RESUMO'!AF33</f>
        <v/>
      </c>
      <c r="N33" s="129">
        <f>MAX(0,M33-M32)</f>
        <v/>
      </c>
      <c r="O33" s="128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166405.78</v>
      </c>
      <c r="M34" s="128">
        <f>'CP RESUMO'!AG33</f>
        <v/>
      </c>
      <c r="N34" s="129">
        <f>MAX(0,M34-M33)</f>
        <v/>
      </c>
      <c r="O34" s="128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166012.85</v>
      </c>
      <c r="M35" s="128">
        <f>'CP RESUMO'!AH33</f>
        <v/>
      </c>
      <c r="N35" s="129">
        <f>MAX(0,M35-M34)</f>
        <v/>
      </c>
      <c r="O35" s="128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151867.38</v>
      </c>
      <c r="M36" s="128">
        <f>'CP RESUMO'!AI33</f>
        <v/>
      </c>
      <c r="N36" s="129">
        <f>MAX(0,M36-M35)</f>
        <v/>
      </c>
      <c r="O36" s="128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110020.35</v>
      </c>
      <c r="M37" s="128">
        <f>'CP RESUMO'!AJ33</f>
        <v/>
      </c>
      <c r="N37" s="129">
        <f>MAX(0,M37-M36)</f>
        <v/>
      </c>
      <c r="O37" s="128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110609.75</v>
      </c>
      <c r="M38" s="128">
        <f>'CP RESUMO'!AK33</f>
        <v/>
      </c>
      <c r="N38" s="129">
        <f>MAX(0,M38-M37)</f>
        <v/>
      </c>
      <c r="O38" s="128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94696.09</v>
      </c>
      <c r="M39" s="128">
        <f>'CP RESUMO'!AL33</f>
        <v/>
      </c>
      <c r="N39" s="129">
        <f>MAX(0,M39-M38)</f>
        <v/>
      </c>
      <c r="O39" s="128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96464.27</v>
      </c>
      <c r="M40" s="128">
        <f>'CP RESUMO'!AM33</f>
        <v/>
      </c>
      <c r="N40" s="129">
        <f>MAX(0,M40-M39)</f>
        <v/>
      </c>
      <c r="O40" s="128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119450.67</v>
      </c>
      <c r="M41" s="128">
        <f>'CP RESUMO'!AN33</f>
        <v/>
      </c>
      <c r="N41" s="129">
        <f>MAX(0,M41-M40)</f>
        <v/>
      </c>
      <c r="O41" s="128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117093.09</v>
      </c>
      <c r="M42" s="128">
        <f>'CP RESUMO'!AO33</f>
        <v/>
      </c>
      <c r="N42" s="129">
        <f>MAX(0,M42-M41)</f>
        <v/>
      </c>
      <c r="O42" s="128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33006.11</v>
      </c>
      <c r="M43" s="128">
        <f>'CP RESUMO'!AP33</f>
        <v/>
      </c>
      <c r="N43" s="129">
        <f>MAX(0,M43-M42)</f>
        <v/>
      </c>
      <c r="O43" s="128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47544.51</v>
      </c>
      <c r="M44" s="128">
        <f>'CP RESUMO'!AQ33</f>
        <v/>
      </c>
      <c r="N44" s="129">
        <f>MAX(0,M44-M43)</f>
        <v/>
      </c>
      <c r="O44" s="128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21613.67</v>
      </c>
      <c r="M45" s="128">
        <f>'CP RESUMO'!AR33</f>
        <v/>
      </c>
      <c r="N45" s="129">
        <f>MAX(0,M45-M44)</f>
        <v/>
      </c>
      <c r="O45" s="128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RESUMO'!AS33</f>
        <v/>
      </c>
      <c r="N46" s="129">
        <f>MAX(0,M46-M45)</f>
        <v/>
      </c>
      <c r="O46" s="128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RESUMO'!AT33</f>
        <v/>
      </c>
      <c r="N47" s="129">
        <f>MAX(0,M47-M46)</f>
        <v/>
      </c>
      <c r="O47" s="128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RESUMO'!AU33</f>
        <v/>
      </c>
      <c r="N48" s="129">
        <f>MAX(0,M48-M47)</f>
        <v/>
      </c>
      <c r="O48" s="128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RESUMO'!AV33</f>
        <v/>
      </c>
      <c r="N49" s="129">
        <f>MAX(0,M49-M48)</f>
        <v/>
      </c>
      <c r="O49" s="128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RESUMO'!AW33</f>
        <v/>
      </c>
      <c r="N50" s="129">
        <f>MAX(0,M50-M49)</f>
        <v/>
      </c>
      <c r="O50" s="128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RESUMO'!AX33</f>
        <v/>
      </c>
      <c r="N51" s="129">
        <f>MAX(0,M51-M50)</f>
        <v/>
      </c>
      <c r="O51" s="128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RESUMO'!AY33</f>
        <v/>
      </c>
      <c r="N52" s="129">
        <f>MAX(0,M52-M51)</f>
        <v/>
      </c>
      <c r="O52" s="128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RESUMO'!AZ33</f>
        <v/>
      </c>
      <c r="N53" s="129">
        <f>MAX(0,M53-M52)</f>
        <v/>
      </c>
      <c r="O53" s="128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RESUMO'!BA33</f>
        <v/>
      </c>
      <c r="N54" s="129">
        <f>MAX(0,M54-M53)</f>
        <v/>
      </c>
      <c r="O54" s="128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RESUMO'!BB33</f>
        <v/>
      </c>
      <c r="N55" s="129">
        <f>MAX(0,M55-M54)</f>
        <v/>
      </c>
      <c r="O55" s="128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RESUMO'!BC33</f>
        <v/>
      </c>
      <c r="N56" s="129">
        <f>MAX(0,M56-M55)</f>
        <v/>
      </c>
      <c r="O56" s="128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RESUMO'!BD33</f>
        <v/>
      </c>
      <c r="N57" s="129">
        <f>MAX(0,M57-M56)</f>
        <v/>
      </c>
      <c r="O57" s="128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RESUMO'!BE33</f>
        <v/>
      </c>
      <c r="N58" s="129">
        <f>MAX(0,M58-M57)</f>
        <v/>
      </c>
      <c r="O58" s="128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RESUMO'!BF33</f>
        <v/>
      </c>
      <c r="N59" s="129">
        <f>MAX(0,M59-M58)</f>
        <v/>
      </c>
      <c r="O59" s="128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RESUMO'!BG33</f>
        <v/>
      </c>
      <c r="N60" s="129">
        <f>MAX(0,M60-M59)</f>
        <v/>
      </c>
      <c r="O60" s="128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RESUMO'!BH33</f>
        <v/>
      </c>
      <c r="N61" s="129">
        <f>MAX(0,M61-M60)</f>
        <v/>
      </c>
      <c r="O61" s="128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RESUMO'!BI33</f>
        <v/>
      </c>
      <c r="N62" s="129">
        <f>MAX(0,M62-M61)</f>
        <v/>
      </c>
      <c r="O62" s="128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RESUMO'!BJ33</f>
        <v/>
      </c>
      <c r="N63" s="129">
        <f>MAX(0,M63-M62)</f>
        <v/>
      </c>
      <c r="O63" s="128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RESUMO'!BK33</f>
        <v/>
      </c>
      <c r="N64" s="129">
        <f>MAX(0,M64-M63)</f>
        <v/>
      </c>
      <c r="O64" s="128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RESUMO'!BL33</f>
        <v/>
      </c>
      <c r="N65" s="129">
        <f>MAX(0,M65-M64)</f>
        <v/>
      </c>
      <c r="O65" s="128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RESUMO'!BM33</f>
        <v/>
      </c>
      <c r="N66" s="129">
        <f>MAX(0,M66-M65)</f>
        <v/>
      </c>
      <c r="O66" s="128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RESUMO'!BN33</f>
        <v/>
      </c>
      <c r="N67" s="129">
        <f>MAX(0,M67-M66)</f>
        <v/>
      </c>
      <c r="O67" s="128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RESUMO'!BO33</f>
        <v/>
      </c>
      <c r="N68" s="129">
        <f>MAX(0,M68-M67)</f>
        <v/>
      </c>
      <c r="O68" s="128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RESUMO'!BP33</f>
        <v/>
      </c>
      <c r="N69" s="129">
        <f>MAX(0,M69-M68)</f>
        <v/>
      </c>
      <c r="O69" s="128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RESUMO'!BQ33</f>
        <v/>
      </c>
      <c r="N70" s="129">
        <f>MAX(0,M70-M69)</f>
        <v/>
      </c>
      <c r="O70" s="128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RESUMO'!BR33</f>
        <v/>
      </c>
      <c r="N71" s="129">
        <f>MAX(0,M71-M70)</f>
        <v/>
      </c>
      <c r="O71" s="128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RESUMO'!BS33</f>
        <v/>
      </c>
      <c r="N72" s="129">
        <f>MAX(0,M72-M71)</f>
        <v/>
      </c>
      <c r="O72" s="128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RESUMO'!BT33</f>
        <v/>
      </c>
      <c r="N73" s="129">
        <f>MAX(0,M73-M72)</f>
        <v/>
      </c>
      <c r="O73" s="128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RESUMO'!BU33</f>
        <v/>
      </c>
      <c r="N74" s="129">
        <f>MAX(0,M74-M73)</f>
        <v/>
      </c>
      <c r="O74" s="128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RESUMO'!BV33</f>
        <v/>
      </c>
      <c r="N75" s="129">
        <f>MAX(0,M75-M74)</f>
        <v/>
      </c>
      <c r="O75" s="128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RESUMO'!BW33</f>
        <v/>
      </c>
      <c r="N76" s="129">
        <f>MAX(0,M76-M75)</f>
        <v/>
      </c>
      <c r="O76" s="128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28">
        <f>'CP RESUMO'!D34</f>
        <v/>
      </c>
      <c r="N5" s="129" t="n">
        <v>0</v>
      </c>
      <c r="O5" s="128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RESUMO'!E34</f>
        <v/>
      </c>
      <c r="N6" s="129">
        <f>MAX(0,M6-M5)</f>
        <v/>
      </c>
      <c r="O6" s="128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PL'!L40</f>
        <v/>
      </c>
      <c r="M7" s="128">
        <f>'CP RESUMO'!F34</f>
        <v/>
      </c>
      <c r="N7" s="129">
        <f>MAX(0,M7-M6)</f>
        <v/>
      </c>
      <c r="O7" s="128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RESUMO'!G34</f>
        <v/>
      </c>
      <c r="N8" s="129">
        <f>MAX(0,M8-M7)</f>
        <v/>
      </c>
      <c r="O8" s="128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RESUMO'!H34</f>
        <v/>
      </c>
      <c r="N9" s="129">
        <f>MAX(0,M9-M8)</f>
        <v/>
      </c>
      <c r="O9" s="128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RESUMO'!I34</f>
        <v/>
      </c>
      <c r="N10" s="129">
        <f>MAX(0,M10-M9)</f>
        <v/>
      </c>
      <c r="O10" s="128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RESUMO'!J34</f>
        <v/>
      </c>
      <c r="N11" s="129">
        <f>MAX(0,M11-M10)</f>
        <v/>
      </c>
      <c r="O11" s="128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RESUMO'!K34</f>
        <v/>
      </c>
      <c r="N12" s="129">
        <f>MAX(0,M12-M11)</f>
        <v/>
      </c>
      <c r="O12" s="128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PL'!I40</f>
        <v/>
      </c>
      <c r="M13" s="128">
        <f>'CP RESUMO'!L34</f>
        <v/>
      </c>
      <c r="N13" s="129">
        <f>MAX(0,M13-M12)</f>
        <v/>
      </c>
      <c r="O13" s="128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8">
        <f>'CP RESUMO'!M34</f>
        <v/>
      </c>
      <c r="N14" s="129">
        <f>MAX(0,M14-M13)</f>
        <v/>
      </c>
      <c r="O14" s="128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RESUMO'!N34</f>
        <v/>
      </c>
      <c r="N15" s="129">
        <f>MAX(0,M15-M14)</f>
        <v/>
      </c>
      <c r="O15" s="128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RESUMO'!O34</f>
        <v/>
      </c>
      <c r="N16" s="129">
        <f>MAX(0,M16-M15)</f>
        <v/>
      </c>
      <c r="O16" s="128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RESUMO'!P34</f>
        <v/>
      </c>
      <c r="N17" s="129">
        <f>MAX(0,M17-M16)</f>
        <v/>
      </c>
      <c r="O17" s="128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RESUMO'!Q34</f>
        <v/>
      </c>
      <c r="N18" s="129">
        <f>MAX(0,M18-M17)</f>
        <v/>
      </c>
      <c r="O18" s="128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RESUMO'!R34</f>
        <v/>
      </c>
      <c r="N19" s="129">
        <f>MAX(0,M19-M18)</f>
        <v/>
      </c>
      <c r="O19" s="128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RESUMO'!S34</f>
        <v/>
      </c>
      <c r="N20" s="129">
        <f>MAX(0,M20-M19)</f>
        <v/>
      </c>
      <c r="O20" s="128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RESUMO'!T34</f>
        <v/>
      </c>
      <c r="N21" s="129">
        <f>MAX(0,M21-M20)</f>
        <v/>
      </c>
      <c r="O21" s="128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RESUMO'!U34</f>
        <v/>
      </c>
      <c r="N22" s="129">
        <f>MAX(0,M22-M21)</f>
        <v/>
      </c>
      <c r="O22" s="128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RESUMO'!V34</f>
        <v/>
      </c>
      <c r="N23" s="129">
        <f>MAX(0,M23-M22)</f>
        <v/>
      </c>
      <c r="O23" s="128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RESUMO'!W34</f>
        <v/>
      </c>
      <c r="N24" s="129">
        <f>MAX(0,M24-M23)</f>
        <v/>
      </c>
      <c r="O24" s="128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RESUMO'!X34</f>
        <v/>
      </c>
      <c r="N25" s="129">
        <f>MAX(0,M25-M24)</f>
        <v/>
      </c>
      <c r="O25" s="128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RESUMO'!Y34</f>
        <v/>
      </c>
      <c r="N26" s="129">
        <f>MAX(0,M26-M25)</f>
        <v/>
      </c>
      <c r="O26" s="128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RESUMO'!Z34</f>
        <v/>
      </c>
      <c r="N27" s="129">
        <f>MAX(0,M27-M26)</f>
        <v/>
      </c>
      <c r="O27" s="128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RESUMO'!AA34</f>
        <v/>
      </c>
      <c r="N28" s="129">
        <f>MAX(0,M28-M27)</f>
        <v/>
      </c>
      <c r="O28" s="128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RESUMO'!AB34</f>
        <v/>
      </c>
      <c r="N29" s="129">
        <f>MAX(0,M29-M28)</f>
        <v/>
      </c>
      <c r="O29" s="128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RESUMO'!AC34</f>
        <v/>
      </c>
      <c r="N30" s="129">
        <f>MAX(0,M30-M29)</f>
        <v/>
      </c>
      <c r="O30" s="128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423436.53</v>
      </c>
      <c r="M31" s="128">
        <f>'CP RESUMO'!AD34</f>
        <v/>
      </c>
      <c r="N31" s="129">
        <f>MAX(0,M31-M30)</f>
        <v/>
      </c>
      <c r="O31" s="128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544962.7</v>
      </c>
      <c r="M32" s="128">
        <f>'CP RESUMO'!AE34</f>
        <v/>
      </c>
      <c r="N32" s="129">
        <f>MAX(0,M32-M31)</f>
        <v/>
      </c>
      <c r="O32" s="128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544962.7</v>
      </c>
      <c r="M33" s="128">
        <f>'CP RESUMO'!AF34</f>
        <v/>
      </c>
      <c r="N33" s="129">
        <f>MAX(0,M33-M32)</f>
        <v/>
      </c>
      <c r="O33" s="128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544962.7</v>
      </c>
      <c r="M34" s="128">
        <f>'CP RESUMO'!AG34</f>
        <v/>
      </c>
      <c r="N34" s="129">
        <f>MAX(0,M34-M33)</f>
        <v/>
      </c>
      <c r="O34" s="128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544962.7</v>
      </c>
      <c r="M35" s="128">
        <f>'CP RESUMO'!AH34</f>
        <v/>
      </c>
      <c r="N35" s="129">
        <f>MAX(0,M35-M34)</f>
        <v/>
      </c>
      <c r="O35" s="128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544962.7</v>
      </c>
      <c r="M36" s="128">
        <f>'CP RESUMO'!AI34</f>
        <v/>
      </c>
      <c r="N36" s="129">
        <f>MAX(0,M36-M35)</f>
        <v/>
      </c>
      <c r="O36" s="128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544962.7</v>
      </c>
      <c r="M37" s="128">
        <f>'CP RESUMO'!AJ34</f>
        <v/>
      </c>
      <c r="N37" s="129">
        <f>MAX(0,M37-M36)</f>
        <v/>
      </c>
      <c r="O37" s="128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544962.7</v>
      </c>
      <c r="M38" s="128">
        <f>'CP RESUMO'!AK34</f>
        <v/>
      </c>
      <c r="N38" s="129">
        <f>MAX(0,M38-M37)</f>
        <v/>
      </c>
      <c r="O38" s="128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544962.7</v>
      </c>
      <c r="M39" s="128">
        <f>'CP RESUMO'!AL34</f>
        <v/>
      </c>
      <c r="N39" s="129">
        <f>MAX(0,M39-M38)</f>
        <v/>
      </c>
      <c r="O39" s="128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544962.7</v>
      </c>
      <c r="M40" s="128">
        <f>'CP RESUMO'!AM34</f>
        <v/>
      </c>
      <c r="N40" s="129">
        <f>MAX(0,M40-M39)</f>
        <v/>
      </c>
      <c r="O40" s="128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349032.88</v>
      </c>
      <c r="M41" s="128">
        <f>'CP RESUMO'!AN34</f>
        <v/>
      </c>
      <c r="N41" s="129">
        <f>MAX(0,M41-M40)</f>
        <v/>
      </c>
      <c r="O41" s="128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333835.26</v>
      </c>
      <c r="M42" s="128">
        <f>'CP RESUMO'!AO34</f>
        <v/>
      </c>
      <c r="N42" s="129">
        <f>MAX(0,M42-M41)</f>
        <v/>
      </c>
      <c r="O42" s="128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409141.69</v>
      </c>
      <c r="M43" s="128">
        <f>'CP RESUMO'!AP34</f>
        <v/>
      </c>
      <c r="N43" s="129">
        <f>MAX(0,M43-M42)</f>
        <v/>
      </c>
      <c r="O43" s="128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287167.14</v>
      </c>
      <c r="M44" s="128">
        <f>'CP RESUMO'!AQ34</f>
        <v/>
      </c>
      <c r="N44" s="129">
        <f>MAX(0,M44-M43)</f>
        <v/>
      </c>
      <c r="O44" s="128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287167.14</v>
      </c>
      <c r="M45" s="128">
        <f>'CP RESUMO'!AR34</f>
        <v/>
      </c>
      <c r="N45" s="129">
        <f>MAX(0,M45-M44)</f>
        <v/>
      </c>
      <c r="O45" s="128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287167.14</v>
      </c>
      <c r="M46" s="128">
        <f>'CP RESUMO'!AS34</f>
        <v/>
      </c>
      <c r="N46" s="129">
        <f>MAX(0,M46-M45)</f>
        <v/>
      </c>
      <c r="O46" s="128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287167.14</v>
      </c>
      <c r="M47" s="128">
        <f>'CP RESUMO'!AT34</f>
        <v/>
      </c>
      <c r="N47" s="129">
        <f>MAX(0,M47-M46)</f>
        <v/>
      </c>
      <c r="O47" s="128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287167.14</v>
      </c>
      <c r="M48" s="128">
        <f>'CP RESUMO'!AU34</f>
        <v/>
      </c>
      <c r="N48" s="129">
        <f>MAX(0,M48-M47)</f>
        <v/>
      </c>
      <c r="O48" s="128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30143.05</v>
      </c>
      <c r="M49" s="128">
        <f>'CP RESUMO'!AV34</f>
        <v/>
      </c>
      <c r="N49" s="129">
        <f>MAX(0,M49-M48)</f>
        <v/>
      </c>
      <c r="O49" s="128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30143.05</v>
      </c>
      <c r="M50" s="128">
        <f>'CP RESUMO'!AW34</f>
        <v/>
      </c>
      <c r="N50" s="129">
        <f>MAX(0,M50-M49)</f>
        <v/>
      </c>
      <c r="O50" s="128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30143.05</v>
      </c>
      <c r="M51" s="128">
        <f>'CP RESUMO'!AX34</f>
        <v/>
      </c>
      <c r="N51" s="129">
        <f>MAX(0,M51-M50)</f>
        <v/>
      </c>
      <c r="O51" s="128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30143.05</v>
      </c>
      <c r="M52" s="128">
        <f>'CP RESUMO'!AY34</f>
        <v/>
      </c>
      <c r="N52" s="129">
        <f>MAX(0,M52-M51)</f>
        <v/>
      </c>
      <c r="O52" s="128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30143.05</v>
      </c>
      <c r="M53" s="128">
        <f>'CP RESUMO'!AZ34</f>
        <v/>
      </c>
      <c r="N53" s="129">
        <f>MAX(0,M53-M52)</f>
        <v/>
      </c>
      <c r="O53" s="128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30143.05</v>
      </c>
      <c r="M54" s="128">
        <f>'CP RESUMO'!BA34</f>
        <v/>
      </c>
      <c r="N54" s="129">
        <f>MAX(0,M54-M53)</f>
        <v/>
      </c>
      <c r="O54" s="128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15071.52</v>
      </c>
      <c r="M55" s="128">
        <f>'CP RESUMO'!BB34</f>
        <v/>
      </c>
      <c r="N55" s="129">
        <f>MAX(0,M55-M54)</f>
        <v/>
      </c>
      <c r="O55" s="128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15071.52</v>
      </c>
      <c r="M56" s="128">
        <f>'CP RESUMO'!BC34</f>
        <v/>
      </c>
      <c r="N56" s="129">
        <f>MAX(0,M56-M55)</f>
        <v/>
      </c>
      <c r="O56" s="128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RESUMO'!BD34</f>
        <v/>
      </c>
      <c r="N57" s="129">
        <f>MAX(0,M57-M56)</f>
        <v/>
      </c>
      <c r="O57" s="128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RESUMO'!BE34</f>
        <v/>
      </c>
      <c r="N58" s="129">
        <f>MAX(0,M58-M57)</f>
        <v/>
      </c>
      <c r="O58" s="128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RESUMO'!BF34</f>
        <v/>
      </c>
      <c r="N59" s="129">
        <f>MAX(0,M59-M58)</f>
        <v/>
      </c>
      <c r="O59" s="128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RESUMO'!BG34</f>
        <v/>
      </c>
      <c r="N60" s="129">
        <f>MAX(0,M60-M59)</f>
        <v/>
      </c>
      <c r="O60" s="128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RESUMO'!BH34</f>
        <v/>
      </c>
      <c r="N61" s="129">
        <f>MAX(0,M61-M60)</f>
        <v/>
      </c>
      <c r="O61" s="128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RESUMO'!BI34</f>
        <v/>
      </c>
      <c r="N62" s="129">
        <f>MAX(0,M62-M61)</f>
        <v/>
      </c>
      <c r="O62" s="128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RESUMO'!BJ34</f>
        <v/>
      </c>
      <c r="N63" s="129">
        <f>MAX(0,M63-M62)</f>
        <v/>
      </c>
      <c r="O63" s="128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RESUMO'!BK34</f>
        <v/>
      </c>
      <c r="N64" s="129">
        <f>MAX(0,M64-M63)</f>
        <v/>
      </c>
      <c r="O64" s="128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RESUMO'!BL34</f>
        <v/>
      </c>
      <c r="N65" s="129">
        <f>MAX(0,M65-M64)</f>
        <v/>
      </c>
      <c r="O65" s="128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RESUMO'!BM34</f>
        <v/>
      </c>
      <c r="N66" s="129">
        <f>MAX(0,M66-M65)</f>
        <v/>
      </c>
      <c r="O66" s="128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RESUMO'!BN34</f>
        <v/>
      </c>
      <c r="N67" s="129">
        <f>MAX(0,M67-M66)</f>
        <v/>
      </c>
      <c r="O67" s="128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RESUMO'!BO34</f>
        <v/>
      </c>
      <c r="N68" s="129">
        <f>MAX(0,M68-M67)</f>
        <v/>
      </c>
      <c r="O68" s="128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RESUMO'!BP34</f>
        <v/>
      </c>
      <c r="N69" s="129">
        <f>MAX(0,M69-M68)</f>
        <v/>
      </c>
      <c r="O69" s="128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RESUMO'!BQ34</f>
        <v/>
      </c>
      <c r="N70" s="129">
        <f>MAX(0,M70-M69)</f>
        <v/>
      </c>
      <c r="O70" s="128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RESUMO'!BR34</f>
        <v/>
      </c>
      <c r="N71" s="129">
        <f>MAX(0,M71-M70)</f>
        <v/>
      </c>
      <c r="O71" s="128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RESUMO'!BS34</f>
        <v/>
      </c>
      <c r="N72" s="129">
        <f>MAX(0,M72-M71)</f>
        <v/>
      </c>
      <c r="O72" s="128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RESUMO'!BT34</f>
        <v/>
      </c>
      <c r="N73" s="129">
        <f>MAX(0,M73-M72)</f>
        <v/>
      </c>
      <c r="O73" s="128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RESUMO'!BU34</f>
        <v/>
      </c>
      <c r="N74" s="129">
        <f>MAX(0,M74-M73)</f>
        <v/>
      </c>
      <c r="O74" s="128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RESUMO'!BV34</f>
        <v/>
      </c>
      <c r="N75" s="129">
        <f>MAX(0,M75-M74)</f>
        <v/>
      </c>
      <c r="O75" s="128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RESUMO'!BW34</f>
        <v/>
      </c>
      <c r="N76" s="129">
        <f>MAX(0,M76-M75)</f>
        <v/>
      </c>
      <c r="O76" s="128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28">
        <f>'CP RESUMO'!D35</f>
        <v/>
      </c>
      <c r="N5" s="129" t="n">
        <v>0</v>
      </c>
      <c r="O5" s="128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RESUMO'!E35</f>
        <v/>
      </c>
      <c r="N6" s="129">
        <f>MAX(0,M6-M5)</f>
        <v/>
      </c>
      <c r="O6" s="128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PL'!L41</f>
        <v/>
      </c>
      <c r="M7" s="128">
        <f>'CP RESUMO'!F35</f>
        <v/>
      </c>
      <c r="N7" s="129">
        <f>MAX(0,M7-M6)</f>
        <v/>
      </c>
      <c r="O7" s="128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RESUMO'!G35</f>
        <v/>
      </c>
      <c r="N8" s="129">
        <f>MAX(0,M8-M7)</f>
        <v/>
      </c>
      <c r="O8" s="128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RESUMO'!H35</f>
        <v/>
      </c>
      <c r="N9" s="129">
        <f>MAX(0,M9-M8)</f>
        <v/>
      </c>
      <c r="O9" s="128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RESUMO'!I35</f>
        <v/>
      </c>
      <c r="N10" s="129">
        <f>MAX(0,M10-M9)</f>
        <v/>
      </c>
      <c r="O10" s="128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RESUMO'!J35</f>
        <v/>
      </c>
      <c r="N11" s="129">
        <f>MAX(0,M11-M10)</f>
        <v/>
      </c>
      <c r="O11" s="128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RESUMO'!K35</f>
        <v/>
      </c>
      <c r="N12" s="129">
        <f>MAX(0,M12-M11)</f>
        <v/>
      </c>
      <c r="O12" s="128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PL'!I41</f>
        <v/>
      </c>
      <c r="M13" s="128">
        <f>'CP RESUMO'!L35</f>
        <v/>
      </c>
      <c r="N13" s="129">
        <f>MAX(0,M13-M12)</f>
        <v/>
      </c>
      <c r="O13" s="128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8">
        <f>'CP RESUMO'!M35</f>
        <v/>
      </c>
      <c r="N14" s="129">
        <f>MAX(0,M14-M13)</f>
        <v/>
      </c>
      <c r="O14" s="128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RESUMO'!N35</f>
        <v/>
      </c>
      <c r="N15" s="129">
        <f>MAX(0,M15-M14)</f>
        <v/>
      </c>
      <c r="O15" s="128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RESUMO'!O35</f>
        <v/>
      </c>
      <c r="N16" s="129">
        <f>MAX(0,M16-M15)</f>
        <v/>
      </c>
      <c r="O16" s="128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RESUMO'!P35</f>
        <v/>
      </c>
      <c r="N17" s="129">
        <f>MAX(0,M17-M16)</f>
        <v/>
      </c>
      <c r="O17" s="128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RESUMO'!Q35</f>
        <v/>
      </c>
      <c r="N18" s="129">
        <f>MAX(0,M18-M17)</f>
        <v/>
      </c>
      <c r="O18" s="128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RESUMO'!R35</f>
        <v/>
      </c>
      <c r="N19" s="129">
        <f>MAX(0,M19-M18)</f>
        <v/>
      </c>
      <c r="O19" s="128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RESUMO'!S35</f>
        <v/>
      </c>
      <c r="N20" s="129">
        <f>MAX(0,M20-M19)</f>
        <v/>
      </c>
      <c r="O20" s="128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RESUMO'!T35</f>
        <v/>
      </c>
      <c r="N21" s="129">
        <f>MAX(0,M21-M20)</f>
        <v/>
      </c>
      <c r="O21" s="128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RESUMO'!U35</f>
        <v/>
      </c>
      <c r="N22" s="129">
        <f>MAX(0,M22-M21)</f>
        <v/>
      </c>
      <c r="O22" s="128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RESUMO'!V35</f>
        <v/>
      </c>
      <c r="N23" s="129">
        <f>MAX(0,M23-M22)</f>
        <v/>
      </c>
      <c r="O23" s="128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RESUMO'!W35</f>
        <v/>
      </c>
      <c r="N24" s="129">
        <f>MAX(0,M24-M23)</f>
        <v/>
      </c>
      <c r="O24" s="128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RESUMO'!X35</f>
        <v/>
      </c>
      <c r="N25" s="129">
        <f>MAX(0,M25-M24)</f>
        <v/>
      </c>
      <c r="O25" s="128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RESUMO'!Y35</f>
        <v/>
      </c>
      <c r="N26" s="129">
        <f>MAX(0,M26-M25)</f>
        <v/>
      </c>
      <c r="O26" s="128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RESUMO'!Z35</f>
        <v/>
      </c>
      <c r="N27" s="129">
        <f>MAX(0,M27-M26)</f>
        <v/>
      </c>
      <c r="O27" s="128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RESUMO'!AA35</f>
        <v/>
      </c>
      <c r="N28" s="129">
        <f>MAX(0,M28-M27)</f>
        <v/>
      </c>
      <c r="O28" s="128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RESUMO'!AB35</f>
        <v/>
      </c>
      <c r="N29" s="129">
        <f>MAX(0,M29-M28)</f>
        <v/>
      </c>
      <c r="O29" s="128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RESUMO'!AC35</f>
        <v/>
      </c>
      <c r="N30" s="129">
        <f>MAX(0,M30-M29)</f>
        <v/>
      </c>
      <c r="O30" s="128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RESUMO'!AD35</f>
        <v/>
      </c>
      <c r="N31" s="129">
        <f>MAX(0,M31-M30)</f>
        <v/>
      </c>
      <c r="O31" s="128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RESUMO'!AE35</f>
        <v/>
      </c>
      <c r="N32" s="129">
        <f>MAX(0,M32-M31)</f>
        <v/>
      </c>
      <c r="O32" s="128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RESUMO'!AF35</f>
        <v/>
      </c>
      <c r="N33" s="129">
        <f>MAX(0,M33-M32)</f>
        <v/>
      </c>
      <c r="O33" s="128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RESUMO'!AG35</f>
        <v/>
      </c>
      <c r="N34" s="129">
        <f>MAX(0,M34-M33)</f>
        <v/>
      </c>
      <c r="O34" s="128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RESUMO'!AH35</f>
        <v/>
      </c>
      <c r="N35" s="129">
        <f>MAX(0,M35-M34)</f>
        <v/>
      </c>
      <c r="O35" s="128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25355.96</v>
      </c>
      <c r="M36" s="128">
        <f>'CP RESUMO'!AI35</f>
        <v/>
      </c>
      <c r="N36" s="129">
        <f>MAX(0,M36-M35)</f>
        <v/>
      </c>
      <c r="O36" s="128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25355.96</v>
      </c>
      <c r="M37" s="128">
        <f>'CP RESUMO'!AJ35</f>
        <v/>
      </c>
      <c r="N37" s="129">
        <f>MAX(0,M37-M36)</f>
        <v/>
      </c>
      <c r="O37" s="128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25355.96</v>
      </c>
      <c r="M38" s="128">
        <f>'CP RESUMO'!AK35</f>
        <v/>
      </c>
      <c r="N38" s="129">
        <f>MAX(0,M38-M37)</f>
        <v/>
      </c>
      <c r="O38" s="128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25355.96</v>
      </c>
      <c r="M39" s="128">
        <f>'CP RESUMO'!AL35</f>
        <v/>
      </c>
      <c r="N39" s="129">
        <f>MAX(0,M39-M38)</f>
        <v/>
      </c>
      <c r="O39" s="128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25355.96</v>
      </c>
      <c r="M40" s="128">
        <f>'CP RESUMO'!AM35</f>
        <v/>
      </c>
      <c r="N40" s="129">
        <f>MAX(0,M40-M39)</f>
        <v/>
      </c>
      <c r="O40" s="128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25355.96</v>
      </c>
      <c r="M41" s="128">
        <f>'CP RESUMO'!AN35</f>
        <v/>
      </c>
      <c r="N41" s="129">
        <f>MAX(0,M41-M40)</f>
        <v/>
      </c>
      <c r="O41" s="128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RESUMO'!AO35</f>
        <v/>
      </c>
      <c r="N42" s="129">
        <f>MAX(0,M42-M41)</f>
        <v/>
      </c>
      <c r="O42" s="128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RESUMO'!AP35</f>
        <v/>
      </c>
      <c r="N43" s="129">
        <f>MAX(0,M43-M42)</f>
        <v/>
      </c>
      <c r="O43" s="128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RESUMO'!AQ35</f>
        <v/>
      </c>
      <c r="N44" s="129">
        <f>MAX(0,M44-M43)</f>
        <v/>
      </c>
      <c r="O44" s="128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RESUMO'!AR35</f>
        <v/>
      </c>
      <c r="N45" s="129">
        <f>MAX(0,M45-M44)</f>
        <v/>
      </c>
      <c r="O45" s="128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RESUMO'!AS35</f>
        <v/>
      </c>
      <c r="N46" s="129">
        <f>MAX(0,M46-M45)</f>
        <v/>
      </c>
      <c r="O46" s="128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25355.96</v>
      </c>
      <c r="M47" s="128">
        <f>'CP RESUMO'!AT35</f>
        <v/>
      </c>
      <c r="N47" s="129">
        <f>MAX(0,M47-M46)</f>
        <v/>
      </c>
      <c r="O47" s="128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25355.96</v>
      </c>
      <c r="M48" s="128">
        <f>'CP RESUMO'!AU35</f>
        <v/>
      </c>
      <c r="N48" s="129">
        <f>MAX(0,M48-M47)</f>
        <v/>
      </c>
      <c r="O48" s="128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25355.96</v>
      </c>
      <c r="M49" s="128">
        <f>'CP RESUMO'!AV35</f>
        <v/>
      </c>
      <c r="N49" s="129">
        <f>MAX(0,M49-M48)</f>
        <v/>
      </c>
      <c r="O49" s="128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25355.96</v>
      </c>
      <c r="M50" s="128">
        <f>'CP RESUMO'!AW35</f>
        <v/>
      </c>
      <c r="N50" s="129">
        <f>MAX(0,M50-M49)</f>
        <v/>
      </c>
      <c r="O50" s="128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25355.96</v>
      </c>
      <c r="M51" s="128">
        <f>'CP RESUMO'!AX35</f>
        <v/>
      </c>
      <c r="N51" s="129">
        <f>MAX(0,M51-M50)</f>
        <v/>
      </c>
      <c r="O51" s="128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25355.96</v>
      </c>
      <c r="M52" s="128">
        <f>'CP RESUMO'!AY35</f>
        <v/>
      </c>
      <c r="N52" s="129">
        <f>MAX(0,M52-M51)</f>
        <v/>
      </c>
      <c r="O52" s="128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RESUMO'!AZ35</f>
        <v/>
      </c>
      <c r="N53" s="129">
        <f>MAX(0,M53-M52)</f>
        <v/>
      </c>
      <c r="O53" s="128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RESUMO'!BA35</f>
        <v/>
      </c>
      <c r="N54" s="129">
        <f>MAX(0,M54-M53)</f>
        <v/>
      </c>
      <c r="O54" s="128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RESUMO'!BB35</f>
        <v/>
      </c>
      <c r="N55" s="129">
        <f>MAX(0,M55-M54)</f>
        <v/>
      </c>
      <c r="O55" s="128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RESUMO'!BC35</f>
        <v/>
      </c>
      <c r="N56" s="129">
        <f>MAX(0,M56-M55)</f>
        <v/>
      </c>
      <c r="O56" s="128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RESUMO'!BD35</f>
        <v/>
      </c>
      <c r="N57" s="129">
        <f>MAX(0,M57-M56)</f>
        <v/>
      </c>
      <c r="O57" s="128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RESUMO'!BE35</f>
        <v/>
      </c>
      <c r="N58" s="129">
        <f>MAX(0,M58-M57)</f>
        <v/>
      </c>
      <c r="O58" s="128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RESUMO'!BF35</f>
        <v/>
      </c>
      <c r="N59" s="129">
        <f>MAX(0,M59-M58)</f>
        <v/>
      </c>
      <c r="O59" s="128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RESUMO'!BG35</f>
        <v/>
      </c>
      <c r="N60" s="129">
        <f>MAX(0,M60-M59)</f>
        <v/>
      </c>
      <c r="O60" s="128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RESUMO'!BH35</f>
        <v/>
      </c>
      <c r="N61" s="129">
        <f>MAX(0,M61-M60)</f>
        <v/>
      </c>
      <c r="O61" s="128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RESUMO'!BI35</f>
        <v/>
      </c>
      <c r="N62" s="129">
        <f>MAX(0,M62-M61)</f>
        <v/>
      </c>
      <c r="O62" s="128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RESUMO'!BJ35</f>
        <v/>
      </c>
      <c r="N63" s="129">
        <f>MAX(0,M63-M62)</f>
        <v/>
      </c>
      <c r="O63" s="128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RESUMO'!BK35</f>
        <v/>
      </c>
      <c r="N64" s="129">
        <f>MAX(0,M64-M63)</f>
        <v/>
      </c>
      <c r="O64" s="128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RESUMO'!BL35</f>
        <v/>
      </c>
      <c r="N65" s="129">
        <f>MAX(0,M65-M64)</f>
        <v/>
      </c>
      <c r="O65" s="128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RESUMO'!BM35</f>
        <v/>
      </c>
      <c r="N66" s="129">
        <f>MAX(0,M66-M65)</f>
        <v/>
      </c>
      <c r="O66" s="128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RESUMO'!BN35</f>
        <v/>
      </c>
      <c r="N67" s="129">
        <f>MAX(0,M67-M66)</f>
        <v/>
      </c>
      <c r="O67" s="128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RESUMO'!BO35</f>
        <v/>
      </c>
      <c r="N68" s="129">
        <f>MAX(0,M68-M67)</f>
        <v/>
      </c>
      <c r="O68" s="128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RESUMO'!BP35</f>
        <v/>
      </c>
      <c r="N69" s="129">
        <f>MAX(0,M69-M68)</f>
        <v/>
      </c>
      <c r="O69" s="128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RESUMO'!BQ35</f>
        <v/>
      </c>
      <c r="N70" s="129">
        <f>MAX(0,M70-M69)</f>
        <v/>
      </c>
      <c r="O70" s="128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RESUMO'!BR35</f>
        <v/>
      </c>
      <c r="N71" s="129">
        <f>MAX(0,M71-M70)</f>
        <v/>
      </c>
      <c r="O71" s="128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RESUMO'!BS35</f>
        <v/>
      </c>
      <c r="N72" s="129">
        <f>MAX(0,M72-M71)</f>
        <v/>
      </c>
      <c r="O72" s="128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RESUMO'!BT35</f>
        <v/>
      </c>
      <c r="N73" s="129">
        <f>MAX(0,M73-M72)</f>
        <v/>
      </c>
      <c r="O73" s="128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RESUMO'!BU35</f>
        <v/>
      </c>
      <c r="N74" s="129">
        <f>MAX(0,M74-M73)</f>
        <v/>
      </c>
      <c r="O74" s="128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RESUMO'!BV35</f>
        <v/>
      </c>
      <c r="N75" s="129">
        <f>MAX(0,M75-M74)</f>
        <v/>
      </c>
      <c r="O75" s="128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RESUMO'!BW35</f>
        <v/>
      </c>
      <c r="N76" s="129">
        <f>MAX(0,M76-M75)</f>
        <v/>
      </c>
      <c r="O76" s="128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28">
        <f>'CP RESUMO'!D36</f>
        <v/>
      </c>
      <c r="N5" s="129" t="n">
        <v>0</v>
      </c>
      <c r="O5" s="128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RESUMO'!E36</f>
        <v/>
      </c>
      <c r="N6" s="129">
        <f>MAX(0,M6-M5)</f>
        <v/>
      </c>
      <c r="O6" s="128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PL'!L42</f>
        <v/>
      </c>
      <c r="M7" s="128">
        <f>'CP RESUMO'!F36</f>
        <v/>
      </c>
      <c r="N7" s="129">
        <f>MAX(0,M7-M6)</f>
        <v/>
      </c>
      <c r="O7" s="128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RESUMO'!G36</f>
        <v/>
      </c>
      <c r="N8" s="129">
        <f>MAX(0,M8-M7)</f>
        <v/>
      </c>
      <c r="O8" s="128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RESUMO'!H36</f>
        <v/>
      </c>
      <c r="N9" s="129">
        <f>MAX(0,M9-M8)</f>
        <v/>
      </c>
      <c r="O9" s="128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RESUMO'!I36</f>
        <v/>
      </c>
      <c r="N10" s="129">
        <f>MAX(0,M10-M9)</f>
        <v/>
      </c>
      <c r="O10" s="128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RESUMO'!J36</f>
        <v/>
      </c>
      <c r="N11" s="129">
        <f>MAX(0,M11-M10)</f>
        <v/>
      </c>
      <c r="O11" s="128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RESUMO'!K36</f>
        <v/>
      </c>
      <c r="N12" s="129">
        <f>MAX(0,M12-M11)</f>
        <v/>
      </c>
      <c r="O12" s="128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PL'!I42</f>
        <v/>
      </c>
      <c r="M13" s="128">
        <f>'CP RESUMO'!L36</f>
        <v/>
      </c>
      <c r="N13" s="129">
        <f>MAX(0,M13-M12)</f>
        <v/>
      </c>
      <c r="O13" s="128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8">
        <f>'CP RESUMO'!M36</f>
        <v/>
      </c>
      <c r="N14" s="129">
        <f>MAX(0,M14-M13)</f>
        <v/>
      </c>
      <c r="O14" s="128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RESUMO'!N36</f>
        <v/>
      </c>
      <c r="N15" s="129">
        <f>MAX(0,M15-M14)</f>
        <v/>
      </c>
      <c r="O15" s="128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RESUMO'!O36</f>
        <v/>
      </c>
      <c r="N16" s="129">
        <f>MAX(0,M16-M15)</f>
        <v/>
      </c>
      <c r="O16" s="128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RESUMO'!P36</f>
        <v/>
      </c>
      <c r="N17" s="129">
        <f>MAX(0,M17-M16)</f>
        <v/>
      </c>
      <c r="O17" s="128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RESUMO'!Q36</f>
        <v/>
      </c>
      <c r="N18" s="129">
        <f>MAX(0,M18-M17)</f>
        <v/>
      </c>
      <c r="O18" s="128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RESUMO'!R36</f>
        <v/>
      </c>
      <c r="N19" s="129">
        <f>MAX(0,M19-M18)</f>
        <v/>
      </c>
      <c r="O19" s="128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RESUMO'!S36</f>
        <v/>
      </c>
      <c r="N20" s="129">
        <f>MAX(0,M20-M19)</f>
        <v/>
      </c>
      <c r="O20" s="128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RESUMO'!T36</f>
        <v/>
      </c>
      <c r="N21" s="129">
        <f>MAX(0,M21-M20)</f>
        <v/>
      </c>
      <c r="O21" s="128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RESUMO'!U36</f>
        <v/>
      </c>
      <c r="N22" s="129">
        <f>MAX(0,M22-M21)</f>
        <v/>
      </c>
      <c r="O22" s="128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RESUMO'!V36</f>
        <v/>
      </c>
      <c r="N23" s="129">
        <f>MAX(0,M23-M22)</f>
        <v/>
      </c>
      <c r="O23" s="128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RESUMO'!W36</f>
        <v/>
      </c>
      <c r="N24" s="129">
        <f>MAX(0,M24-M23)</f>
        <v/>
      </c>
      <c r="O24" s="128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RESUMO'!X36</f>
        <v/>
      </c>
      <c r="N25" s="129">
        <f>MAX(0,M25-M24)</f>
        <v/>
      </c>
      <c r="O25" s="128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85999.25</v>
      </c>
      <c r="M26" s="128">
        <f>'CP RESUMO'!Y36</f>
        <v/>
      </c>
      <c r="N26" s="129">
        <f>MAX(0,M26-M25)</f>
        <v/>
      </c>
      <c r="O26" s="128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106665.74</v>
      </c>
      <c r="M27" s="128">
        <f>'CP RESUMO'!Z36</f>
        <v/>
      </c>
      <c r="N27" s="129">
        <f>MAX(0,M27-M26)</f>
        <v/>
      </c>
      <c r="O27" s="128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91332.53999999999</v>
      </c>
      <c r="M28" s="128">
        <f>'CP RESUMO'!AA36</f>
        <v/>
      </c>
      <c r="N28" s="129">
        <f>MAX(0,M28-M27)</f>
        <v/>
      </c>
      <c r="O28" s="128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59332.82</v>
      </c>
      <c r="M29" s="128">
        <f>'CP RESUMO'!AB36</f>
        <v/>
      </c>
      <c r="N29" s="129">
        <f>MAX(0,M29-M28)</f>
        <v/>
      </c>
      <c r="O29" s="128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69999.39</v>
      </c>
      <c r="M30" s="128">
        <f>'CP RESUMO'!AC36</f>
        <v/>
      </c>
      <c r="N30" s="129">
        <f>MAX(0,M30-M29)</f>
        <v/>
      </c>
      <c r="O30" s="128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56666.17</v>
      </c>
      <c r="M31" s="128">
        <f>'CP RESUMO'!AD36</f>
        <v/>
      </c>
      <c r="N31" s="129">
        <f>MAX(0,M31-M30)</f>
        <v/>
      </c>
      <c r="O31" s="128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163331.91</v>
      </c>
      <c r="M32" s="128">
        <f>'CP RESUMO'!AE36</f>
        <v/>
      </c>
      <c r="N32" s="129">
        <f>MAX(0,M32-M31)</f>
        <v/>
      </c>
      <c r="O32" s="128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219998.08</v>
      </c>
      <c r="M33" s="128">
        <f>'CP RESUMO'!AF36</f>
        <v/>
      </c>
      <c r="N33" s="129">
        <f>MAX(0,M33-M32)</f>
        <v/>
      </c>
      <c r="O33" s="128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185998.38</v>
      </c>
      <c r="M34" s="128">
        <f>'CP RESUMO'!AG36</f>
        <v/>
      </c>
      <c r="N34" s="129">
        <f>MAX(0,M34-M33)</f>
        <v/>
      </c>
      <c r="O34" s="128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207998.19</v>
      </c>
      <c r="M35" s="128">
        <f>'CP RESUMO'!AH36</f>
        <v/>
      </c>
      <c r="N35" s="129">
        <f>MAX(0,M35-M34)</f>
        <v/>
      </c>
      <c r="O35" s="128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189998.34</v>
      </c>
      <c r="M36" s="128">
        <f>'CP RESUMO'!AI36</f>
        <v/>
      </c>
      <c r="N36" s="129">
        <f>MAX(0,M36-M35)</f>
        <v/>
      </c>
      <c r="O36" s="128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347330.31</v>
      </c>
      <c r="M37" s="128">
        <f>'CP RESUMO'!AJ36</f>
        <v/>
      </c>
      <c r="N37" s="129">
        <f>MAX(0,M37-M36)</f>
        <v/>
      </c>
      <c r="O37" s="128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495995.68</v>
      </c>
      <c r="M38" s="128">
        <f>'CP RESUMO'!AK36</f>
        <v/>
      </c>
      <c r="N38" s="129">
        <f>MAX(0,M38-M37)</f>
        <v/>
      </c>
      <c r="O38" s="128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488662.41</v>
      </c>
      <c r="M39" s="128">
        <f>'CP RESUMO'!AL36</f>
        <v/>
      </c>
      <c r="N39" s="129">
        <f>MAX(0,M39-M38)</f>
        <v/>
      </c>
      <c r="O39" s="128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133332.17</v>
      </c>
      <c r="M40" s="128">
        <f>'CP RESUMO'!AM36</f>
        <v/>
      </c>
      <c r="N40" s="129">
        <f>MAX(0,M40-M39)</f>
        <v/>
      </c>
      <c r="O40" s="128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309997.3</v>
      </c>
      <c r="M41" s="128">
        <f>'CP RESUMO'!AN36</f>
        <v/>
      </c>
      <c r="N41" s="129">
        <f>MAX(0,M41-M40)</f>
        <v/>
      </c>
      <c r="O41" s="128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171331.84</v>
      </c>
      <c r="M42" s="128">
        <f>'CP RESUMO'!AO36</f>
        <v/>
      </c>
      <c r="N42" s="129">
        <f>MAX(0,M42-M41)</f>
        <v/>
      </c>
      <c r="O42" s="128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282664.2</v>
      </c>
      <c r="M43" s="128">
        <f>'CP RESUMO'!AP36</f>
        <v/>
      </c>
      <c r="N43" s="129">
        <f>MAX(0,M43-M42)</f>
        <v/>
      </c>
      <c r="O43" s="128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693327.29</v>
      </c>
      <c r="M44" s="128">
        <f>'CP RESUMO'!AQ36</f>
        <v/>
      </c>
      <c r="N44" s="129">
        <f>MAX(0,M44-M43)</f>
        <v/>
      </c>
      <c r="O44" s="128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525328.76</v>
      </c>
      <c r="M45" s="128">
        <f>'CP RESUMO'!AR36</f>
        <v/>
      </c>
      <c r="N45" s="129">
        <f>MAX(0,M45-M44)</f>
        <v/>
      </c>
      <c r="O45" s="128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482662.46</v>
      </c>
      <c r="M46" s="128">
        <f>'CP RESUMO'!AS36</f>
        <v/>
      </c>
      <c r="N46" s="129">
        <f>MAX(0,M46-M45)</f>
        <v/>
      </c>
      <c r="O46" s="128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511328.88</v>
      </c>
      <c r="M47" s="128">
        <f>'CP RESUMO'!AT36</f>
        <v/>
      </c>
      <c r="N47" s="129">
        <f>MAX(0,M47-M46)</f>
        <v/>
      </c>
      <c r="O47" s="128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159331.95</v>
      </c>
      <c r="M48" s="128">
        <f>'CP RESUMO'!AU36</f>
        <v/>
      </c>
      <c r="N48" s="129">
        <f>MAX(0,M48-M47)</f>
        <v/>
      </c>
      <c r="O48" s="128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155998.64</v>
      </c>
      <c r="M49" s="128">
        <f>'CP RESUMO'!AV36</f>
        <v/>
      </c>
      <c r="N49" s="129">
        <f>MAX(0,M49-M48)</f>
        <v/>
      </c>
      <c r="O49" s="128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232664.64</v>
      </c>
      <c r="M50" s="128">
        <f>'CP RESUMO'!AW36</f>
        <v/>
      </c>
      <c r="N50" s="129">
        <f>MAX(0,M50-M49)</f>
        <v/>
      </c>
      <c r="O50" s="128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215283.57</v>
      </c>
      <c r="M51" s="128">
        <f>'CP RESUMO'!AX36</f>
        <v/>
      </c>
      <c r="N51" s="129">
        <f>MAX(0,M51-M50)</f>
        <v/>
      </c>
      <c r="O51" s="128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24047.67</v>
      </c>
      <c r="M52" s="128">
        <f>'CP RESUMO'!AY36</f>
        <v/>
      </c>
      <c r="N52" s="129">
        <f>MAX(0,M52-M51)</f>
        <v/>
      </c>
      <c r="O52" s="128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RESUMO'!AZ36</f>
        <v/>
      </c>
      <c r="N53" s="129">
        <f>MAX(0,M53-M52)</f>
        <v/>
      </c>
      <c r="O53" s="128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RESUMO'!BA36</f>
        <v/>
      </c>
      <c r="N54" s="129">
        <f>MAX(0,M54-M53)</f>
        <v/>
      </c>
      <c r="O54" s="128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RESUMO'!BB36</f>
        <v/>
      </c>
      <c r="N55" s="129">
        <f>MAX(0,M55-M54)</f>
        <v/>
      </c>
      <c r="O55" s="128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RESUMO'!BC36</f>
        <v/>
      </c>
      <c r="N56" s="129">
        <f>MAX(0,M56-M55)</f>
        <v/>
      </c>
      <c r="O56" s="128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RESUMO'!BD36</f>
        <v/>
      </c>
      <c r="N57" s="129">
        <f>MAX(0,M57-M56)</f>
        <v/>
      </c>
      <c r="O57" s="128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RESUMO'!BE36</f>
        <v/>
      </c>
      <c r="N58" s="129">
        <f>MAX(0,M58-M57)</f>
        <v/>
      </c>
      <c r="O58" s="128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RESUMO'!BF36</f>
        <v/>
      </c>
      <c r="N59" s="129">
        <f>MAX(0,M59-M58)</f>
        <v/>
      </c>
      <c r="O59" s="128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RESUMO'!BG36</f>
        <v/>
      </c>
      <c r="N60" s="129">
        <f>MAX(0,M60-M59)</f>
        <v/>
      </c>
      <c r="O60" s="128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RESUMO'!BH36</f>
        <v/>
      </c>
      <c r="N61" s="129">
        <f>MAX(0,M61-M60)</f>
        <v/>
      </c>
      <c r="O61" s="128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RESUMO'!BI36</f>
        <v/>
      </c>
      <c r="N62" s="129">
        <f>MAX(0,M62-M61)</f>
        <v/>
      </c>
      <c r="O62" s="128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RESUMO'!BJ36</f>
        <v/>
      </c>
      <c r="N63" s="129">
        <f>MAX(0,M63-M62)</f>
        <v/>
      </c>
      <c r="O63" s="128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RESUMO'!BK36</f>
        <v/>
      </c>
      <c r="N64" s="129">
        <f>MAX(0,M64-M63)</f>
        <v/>
      </c>
      <c r="O64" s="128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RESUMO'!BL36</f>
        <v/>
      </c>
      <c r="N65" s="129">
        <f>MAX(0,M65-M64)</f>
        <v/>
      </c>
      <c r="O65" s="128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RESUMO'!BM36</f>
        <v/>
      </c>
      <c r="N66" s="129">
        <f>MAX(0,M66-M65)</f>
        <v/>
      </c>
      <c r="O66" s="128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RESUMO'!BN36</f>
        <v/>
      </c>
      <c r="N67" s="129">
        <f>MAX(0,M67-M66)</f>
        <v/>
      </c>
      <c r="O67" s="128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RESUMO'!BO36</f>
        <v/>
      </c>
      <c r="N68" s="129">
        <f>MAX(0,M68-M67)</f>
        <v/>
      </c>
      <c r="O68" s="128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RESUMO'!BP36</f>
        <v/>
      </c>
      <c r="N69" s="129">
        <f>MAX(0,M69-M68)</f>
        <v/>
      </c>
      <c r="O69" s="128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RESUMO'!BQ36</f>
        <v/>
      </c>
      <c r="N70" s="129">
        <f>MAX(0,M70-M69)</f>
        <v/>
      </c>
      <c r="O70" s="128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RESUMO'!BR36</f>
        <v/>
      </c>
      <c r="N71" s="129">
        <f>MAX(0,M71-M70)</f>
        <v/>
      </c>
      <c r="O71" s="128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RESUMO'!BS36</f>
        <v/>
      </c>
      <c r="N72" s="129">
        <f>MAX(0,M72-M71)</f>
        <v/>
      </c>
      <c r="O72" s="128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RESUMO'!BT36</f>
        <v/>
      </c>
      <c r="N73" s="129">
        <f>MAX(0,M73-M72)</f>
        <v/>
      </c>
      <c r="O73" s="128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RESUMO'!BU36</f>
        <v/>
      </c>
      <c r="N74" s="129">
        <f>MAX(0,M74-M73)</f>
        <v/>
      </c>
      <c r="O74" s="128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RESUMO'!BV36</f>
        <v/>
      </c>
      <c r="N75" s="129">
        <f>MAX(0,M75-M74)</f>
        <v/>
      </c>
      <c r="O75" s="128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RESUMO'!BW36</f>
        <v/>
      </c>
      <c r="N76" s="129">
        <f>MAX(0,M76-M75)</f>
        <v/>
      </c>
      <c r="O76" s="128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28">
        <f>'CP RESUMO'!D37</f>
        <v/>
      </c>
      <c r="N5" s="129" t="n">
        <v>0</v>
      </c>
      <c r="O5" s="128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RESUMO'!E37</f>
        <v/>
      </c>
      <c r="N6" s="129">
        <f>MAX(0,M6-M5)</f>
        <v/>
      </c>
      <c r="O6" s="128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PL'!L43</f>
        <v/>
      </c>
      <c r="M7" s="128">
        <f>'CP RESUMO'!F37</f>
        <v/>
      </c>
      <c r="N7" s="129">
        <f>MAX(0,M7-M6)</f>
        <v/>
      </c>
      <c r="O7" s="128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RESUMO'!G37</f>
        <v/>
      </c>
      <c r="N8" s="129">
        <f>MAX(0,M8-M7)</f>
        <v/>
      </c>
      <c r="O8" s="128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RESUMO'!H37</f>
        <v/>
      </c>
      <c r="N9" s="129">
        <f>MAX(0,M9-M8)</f>
        <v/>
      </c>
      <c r="O9" s="128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RESUMO'!I37</f>
        <v/>
      </c>
      <c r="N10" s="129">
        <f>MAX(0,M10-M9)</f>
        <v/>
      </c>
      <c r="O10" s="128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RESUMO'!J37</f>
        <v/>
      </c>
      <c r="N11" s="129">
        <f>MAX(0,M11-M10)</f>
        <v/>
      </c>
      <c r="O11" s="128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RESUMO'!K37</f>
        <v/>
      </c>
      <c r="N12" s="129">
        <f>MAX(0,M12-M11)</f>
        <v/>
      </c>
      <c r="O12" s="128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PL'!I43</f>
        <v/>
      </c>
      <c r="M13" s="128">
        <f>'CP RESUMO'!L37</f>
        <v/>
      </c>
      <c r="N13" s="129">
        <f>MAX(0,M13-M12)</f>
        <v/>
      </c>
      <c r="O13" s="128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8">
        <f>'CP RESUMO'!M37</f>
        <v/>
      </c>
      <c r="N14" s="129">
        <f>MAX(0,M14-M13)</f>
        <v/>
      </c>
      <c r="O14" s="128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RESUMO'!N37</f>
        <v/>
      </c>
      <c r="N15" s="129">
        <f>MAX(0,M15-M14)</f>
        <v/>
      </c>
      <c r="O15" s="128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RESUMO'!O37</f>
        <v/>
      </c>
      <c r="N16" s="129">
        <f>MAX(0,M16-M15)</f>
        <v/>
      </c>
      <c r="O16" s="128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RESUMO'!P37</f>
        <v/>
      </c>
      <c r="N17" s="129">
        <f>MAX(0,M17-M16)</f>
        <v/>
      </c>
      <c r="O17" s="128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RESUMO'!Q37</f>
        <v/>
      </c>
      <c r="N18" s="129">
        <f>MAX(0,M18-M17)</f>
        <v/>
      </c>
      <c r="O18" s="128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RESUMO'!R37</f>
        <v/>
      </c>
      <c r="N19" s="129">
        <f>MAX(0,M19-M18)</f>
        <v/>
      </c>
      <c r="O19" s="128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RESUMO'!S37</f>
        <v/>
      </c>
      <c r="N20" s="129">
        <f>MAX(0,M20-M19)</f>
        <v/>
      </c>
      <c r="O20" s="128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RESUMO'!T37</f>
        <v/>
      </c>
      <c r="N21" s="129">
        <f>MAX(0,M21-M20)</f>
        <v/>
      </c>
      <c r="O21" s="128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RESUMO'!U37</f>
        <v/>
      </c>
      <c r="N22" s="129">
        <f>MAX(0,M22-M21)</f>
        <v/>
      </c>
      <c r="O22" s="128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RESUMO'!V37</f>
        <v/>
      </c>
      <c r="N23" s="129">
        <f>MAX(0,M23-M22)</f>
        <v/>
      </c>
      <c r="O23" s="128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RESUMO'!W37</f>
        <v/>
      </c>
      <c r="N24" s="129">
        <f>MAX(0,M24-M23)</f>
        <v/>
      </c>
      <c r="O24" s="128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RESUMO'!X37</f>
        <v/>
      </c>
      <c r="N25" s="129">
        <f>MAX(0,M25-M24)</f>
        <v/>
      </c>
      <c r="O25" s="128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RESUMO'!Y37</f>
        <v/>
      </c>
      <c r="N26" s="129">
        <f>MAX(0,M26-M25)</f>
        <v/>
      </c>
      <c r="O26" s="128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RESUMO'!Z37</f>
        <v/>
      </c>
      <c r="N27" s="129">
        <f>MAX(0,M27-M26)</f>
        <v/>
      </c>
      <c r="O27" s="128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RESUMO'!AA37</f>
        <v/>
      </c>
      <c r="N28" s="129">
        <f>MAX(0,M28-M27)</f>
        <v/>
      </c>
      <c r="O28" s="128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RESUMO'!AB37</f>
        <v/>
      </c>
      <c r="N29" s="129">
        <f>MAX(0,M29-M28)</f>
        <v/>
      </c>
      <c r="O29" s="128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RESUMO'!AC37</f>
        <v/>
      </c>
      <c r="N30" s="129">
        <f>MAX(0,M30-M29)</f>
        <v/>
      </c>
      <c r="O30" s="128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RESUMO'!AD37</f>
        <v/>
      </c>
      <c r="N31" s="129">
        <f>MAX(0,M31-M30)</f>
        <v/>
      </c>
      <c r="O31" s="128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16501.31</v>
      </c>
      <c r="M32" s="128">
        <f>'CP RESUMO'!AE37</f>
        <v/>
      </c>
      <c r="N32" s="129">
        <f>MAX(0,M32-M31)</f>
        <v/>
      </c>
      <c r="O32" s="128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16501.31</v>
      </c>
      <c r="M33" s="128">
        <f>'CP RESUMO'!AF37</f>
        <v/>
      </c>
      <c r="N33" s="129">
        <f>MAX(0,M33-M32)</f>
        <v/>
      </c>
      <c r="O33" s="128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16501.31</v>
      </c>
      <c r="M34" s="128">
        <f>'CP RESUMO'!AG37</f>
        <v/>
      </c>
      <c r="N34" s="129">
        <f>MAX(0,M34-M33)</f>
        <v/>
      </c>
      <c r="O34" s="128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16501.31</v>
      </c>
      <c r="M35" s="128">
        <f>'CP RESUMO'!AH37</f>
        <v/>
      </c>
      <c r="N35" s="129">
        <f>MAX(0,M35-M34)</f>
        <v/>
      </c>
      <c r="O35" s="128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131680.46</v>
      </c>
      <c r="M36" s="128">
        <f>'CP RESUMO'!AI37</f>
        <v/>
      </c>
      <c r="N36" s="129">
        <f>MAX(0,M36-M35)</f>
        <v/>
      </c>
      <c r="O36" s="128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114024.06</v>
      </c>
      <c r="M37" s="128">
        <f>'CP RESUMO'!AJ37</f>
        <v/>
      </c>
      <c r="N37" s="129">
        <f>MAX(0,M37-M36)</f>
        <v/>
      </c>
      <c r="O37" s="128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126730.07</v>
      </c>
      <c r="M38" s="128">
        <f>'CP RESUMO'!AK37</f>
        <v/>
      </c>
      <c r="N38" s="129">
        <f>MAX(0,M38-M37)</f>
        <v/>
      </c>
      <c r="O38" s="128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111713.88</v>
      </c>
      <c r="M39" s="128">
        <f>'CP RESUMO'!AL37</f>
        <v/>
      </c>
      <c r="N39" s="129">
        <f>MAX(0,M39-M38)</f>
        <v/>
      </c>
      <c r="O39" s="128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71120.64999999999</v>
      </c>
      <c r="M40" s="128">
        <f>'CP RESUMO'!AM37</f>
        <v/>
      </c>
      <c r="N40" s="129">
        <f>MAX(0,M40-M39)</f>
        <v/>
      </c>
      <c r="O40" s="128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106433.46</v>
      </c>
      <c r="M41" s="128">
        <f>'CP RESUMO'!AN37</f>
        <v/>
      </c>
      <c r="N41" s="129">
        <f>MAX(0,M41-M40)</f>
        <v/>
      </c>
      <c r="O41" s="128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186134.79</v>
      </c>
      <c r="M42" s="128">
        <f>'CP RESUMO'!AO37</f>
        <v/>
      </c>
      <c r="N42" s="129">
        <f>MAX(0,M42-M41)</f>
        <v/>
      </c>
      <c r="O42" s="128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222602.69</v>
      </c>
      <c r="M43" s="128">
        <f>'CP RESUMO'!AP37</f>
        <v/>
      </c>
      <c r="N43" s="129">
        <f>MAX(0,M43-M42)</f>
        <v/>
      </c>
      <c r="O43" s="128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126730.07</v>
      </c>
      <c r="M44" s="128">
        <f>'CP RESUMO'!AQ37</f>
        <v/>
      </c>
      <c r="N44" s="129">
        <f>MAX(0,M44-M43)</f>
        <v/>
      </c>
      <c r="O44" s="128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110888.81</v>
      </c>
      <c r="M45" s="128">
        <f>'CP RESUMO'!AR37</f>
        <v/>
      </c>
      <c r="N45" s="129">
        <f>MAX(0,M45-M44)</f>
        <v/>
      </c>
      <c r="O45" s="128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69470.52</v>
      </c>
      <c r="M46" s="128">
        <f>'CP RESUMO'!AS37</f>
        <v/>
      </c>
      <c r="N46" s="129">
        <f>MAX(0,M46-M45)</f>
        <v/>
      </c>
      <c r="O46" s="128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45050.71</v>
      </c>
      <c r="M47" s="128">
        <f>'CP RESUMO'!AT37</f>
        <v/>
      </c>
      <c r="N47" s="129">
        <f>MAX(0,M47-M46)</f>
        <v/>
      </c>
      <c r="O47" s="128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30362.41</v>
      </c>
      <c r="M48" s="128">
        <f>'CP RESUMO'!AU37</f>
        <v/>
      </c>
      <c r="N48" s="129">
        <f>MAX(0,M48-M47)</f>
        <v/>
      </c>
      <c r="O48" s="128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22771.81</v>
      </c>
      <c r="M49" s="128">
        <f>'CP RESUMO'!AV37</f>
        <v/>
      </c>
      <c r="N49" s="129">
        <f>MAX(0,M49-M48)</f>
        <v/>
      </c>
      <c r="O49" s="128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14356.14</v>
      </c>
      <c r="M50" s="128">
        <f>'CP RESUMO'!AW37</f>
        <v/>
      </c>
      <c r="N50" s="129">
        <f>MAX(0,M50-M49)</f>
        <v/>
      </c>
      <c r="O50" s="128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10395.83</v>
      </c>
      <c r="M51" s="128">
        <f>'CP RESUMO'!AX37</f>
        <v/>
      </c>
      <c r="N51" s="129">
        <f>MAX(0,M51-M50)</f>
        <v/>
      </c>
      <c r="O51" s="128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5115.41</v>
      </c>
      <c r="M52" s="128">
        <f>'CP RESUMO'!AY37</f>
        <v/>
      </c>
      <c r="N52" s="129">
        <f>MAX(0,M52-M51)</f>
        <v/>
      </c>
      <c r="O52" s="128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5115.41</v>
      </c>
      <c r="M53" s="128">
        <f>'CP RESUMO'!AZ37</f>
        <v/>
      </c>
      <c r="N53" s="129">
        <f>MAX(0,M53-M52)</f>
        <v/>
      </c>
      <c r="O53" s="128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RESUMO'!BA37</f>
        <v/>
      </c>
      <c r="N54" s="129">
        <f>MAX(0,M54-M53)</f>
        <v/>
      </c>
      <c r="O54" s="128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RESUMO'!BB37</f>
        <v/>
      </c>
      <c r="N55" s="129">
        <f>MAX(0,M55-M54)</f>
        <v/>
      </c>
      <c r="O55" s="128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RESUMO'!BC37</f>
        <v/>
      </c>
      <c r="N56" s="129">
        <f>MAX(0,M56-M55)</f>
        <v/>
      </c>
      <c r="O56" s="128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RESUMO'!BD37</f>
        <v/>
      </c>
      <c r="N57" s="129">
        <f>MAX(0,M57-M56)</f>
        <v/>
      </c>
      <c r="O57" s="128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RESUMO'!BE37</f>
        <v/>
      </c>
      <c r="N58" s="129">
        <f>MAX(0,M58-M57)</f>
        <v/>
      </c>
      <c r="O58" s="128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RESUMO'!BF37</f>
        <v/>
      </c>
      <c r="N59" s="129">
        <f>MAX(0,M59-M58)</f>
        <v/>
      </c>
      <c r="O59" s="128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RESUMO'!BG37</f>
        <v/>
      </c>
      <c r="N60" s="129">
        <f>MAX(0,M60-M59)</f>
        <v/>
      </c>
      <c r="O60" s="128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RESUMO'!BH37</f>
        <v/>
      </c>
      <c r="N61" s="129">
        <f>MAX(0,M61-M60)</f>
        <v/>
      </c>
      <c r="O61" s="128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RESUMO'!BI37</f>
        <v/>
      </c>
      <c r="N62" s="129">
        <f>MAX(0,M62-M61)</f>
        <v/>
      </c>
      <c r="O62" s="128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RESUMO'!BJ37</f>
        <v/>
      </c>
      <c r="N63" s="129">
        <f>MAX(0,M63-M62)</f>
        <v/>
      </c>
      <c r="O63" s="128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RESUMO'!BK37</f>
        <v/>
      </c>
      <c r="N64" s="129">
        <f>MAX(0,M64-M63)</f>
        <v/>
      </c>
      <c r="O64" s="128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RESUMO'!BL37</f>
        <v/>
      </c>
      <c r="N65" s="129">
        <f>MAX(0,M65-M64)</f>
        <v/>
      </c>
      <c r="O65" s="128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RESUMO'!BM37</f>
        <v/>
      </c>
      <c r="N66" s="129">
        <f>MAX(0,M66-M65)</f>
        <v/>
      </c>
      <c r="O66" s="128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RESUMO'!BN37</f>
        <v/>
      </c>
      <c r="N67" s="129">
        <f>MAX(0,M67-M66)</f>
        <v/>
      </c>
      <c r="O67" s="128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RESUMO'!BO37</f>
        <v/>
      </c>
      <c r="N68" s="129">
        <f>MAX(0,M68-M67)</f>
        <v/>
      </c>
      <c r="O68" s="128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RESUMO'!BP37</f>
        <v/>
      </c>
      <c r="N69" s="129">
        <f>MAX(0,M69-M68)</f>
        <v/>
      </c>
      <c r="O69" s="128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RESUMO'!BQ37</f>
        <v/>
      </c>
      <c r="N70" s="129">
        <f>MAX(0,M70-M69)</f>
        <v/>
      </c>
      <c r="O70" s="128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RESUMO'!BR37</f>
        <v/>
      </c>
      <c r="N71" s="129">
        <f>MAX(0,M71-M70)</f>
        <v/>
      </c>
      <c r="O71" s="128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RESUMO'!BS37</f>
        <v/>
      </c>
      <c r="N72" s="129">
        <f>MAX(0,M72-M71)</f>
        <v/>
      </c>
      <c r="O72" s="128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RESUMO'!BT37</f>
        <v/>
      </c>
      <c r="N73" s="129">
        <f>MAX(0,M73-M72)</f>
        <v/>
      </c>
      <c r="O73" s="128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RESUMO'!BU37</f>
        <v/>
      </c>
      <c r="N74" s="129">
        <f>MAX(0,M74-M73)</f>
        <v/>
      </c>
      <c r="O74" s="128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RESUMO'!BV37</f>
        <v/>
      </c>
      <c r="N75" s="129">
        <f>MAX(0,M75-M74)</f>
        <v/>
      </c>
      <c r="O75" s="128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RESUMO'!BW37</f>
        <v/>
      </c>
      <c r="N76" s="129">
        <f>MAX(0,M76-M75)</f>
        <v/>
      </c>
      <c r="O76" s="128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28">
        <f>'CP RESUMO'!D38</f>
        <v/>
      </c>
      <c r="N5" s="129" t="n">
        <v>0</v>
      </c>
      <c r="O5" s="128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29">
        <f>(IF(AND(1+$K$33&gt;=1,1+$K$33&lt;=72),INDEX($N$5:$N$76,1+$K$33),0)+IF(AND(1+$K$34&gt;=1,1+$K$34&lt;=72),INDEX($N$5:$N$76,1+$K$34),0)+IF(AND(1+$K$35&gt;=1,1+$K$35&lt;=72),INDEX($N$5:$N$76,1+$K$35),0))/3</f>
        <v/>
      </c>
      <c r="T5" s="12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0">
        <f>DATE(YEAR(B5),MONTH(B5)+1,1)</f>
        <v/>
      </c>
      <c r="C6" s="107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RESUMO'!E38</f>
        <v/>
      </c>
      <c r="N6" s="129">
        <f>MAX(0,M6-M5)</f>
        <v/>
      </c>
      <c r="O6" s="128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29">
        <f>(IF(AND(2+$K$33&gt;=1,2+$K$33&lt;=72),INDEX($N$5:$N$76,2+$K$33),0)+IF(AND(2+$K$34&gt;=1,2+$K$34&lt;=72),INDEX($N$5:$N$76,2+$K$34),0)+IF(AND(2+$K$35&gt;=1,2+$K$35&lt;=72),INDEX($N$5:$N$76,2+$K$35),0))/3</f>
        <v/>
      </c>
      <c r="T6" s="12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0">
        <f>DATE(YEAR(B6),MONTH(B6)+1,1)</f>
        <v/>
      </c>
      <c r="C7" s="107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PL'!L44</f>
        <v/>
      </c>
      <c r="M7" s="128">
        <f>'CP RESUMO'!F38</f>
        <v/>
      </c>
      <c r="N7" s="129">
        <f>MAX(0,M7-M6)</f>
        <v/>
      </c>
      <c r="O7" s="128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29">
        <f>(IF(AND(3+$K$33&gt;=1,3+$K$33&lt;=72),INDEX($N$5:$N$76,3+$K$33),0)+IF(AND(3+$K$34&gt;=1,3+$K$34&lt;=72),INDEX($N$5:$N$76,3+$K$34),0)+IF(AND(3+$K$35&gt;=1,3+$K$35&lt;=72),INDEX($N$5:$N$76,3+$K$35),0))/3</f>
        <v/>
      </c>
      <c r="T7" s="12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0">
        <f>DATE(YEAR(B7),MONTH(B7)+1,1)</f>
        <v/>
      </c>
      <c r="C8" s="107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RESUMO'!G38</f>
        <v/>
      </c>
      <c r="N8" s="129">
        <f>MAX(0,M8-M7)</f>
        <v/>
      </c>
      <c r="O8" s="128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29">
        <f>(IF(AND(4+$K$33&gt;=1,4+$K$33&lt;=72),INDEX($N$5:$N$76,4+$K$33),0)+IF(AND(4+$K$34&gt;=1,4+$K$34&lt;=72),INDEX($N$5:$N$76,4+$K$34),0)+IF(AND(4+$K$35&gt;=1,4+$K$35&lt;=72),INDEX($N$5:$N$76,4+$K$35),0))/3</f>
        <v/>
      </c>
      <c r="T8" s="12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0">
        <f>DATE(YEAR(B8),MONTH(B8)+1,1)</f>
        <v/>
      </c>
      <c r="C9" s="107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RESUMO'!H38</f>
        <v/>
      </c>
      <c r="N9" s="129">
        <f>MAX(0,M9-M8)</f>
        <v/>
      </c>
      <c r="O9" s="128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29">
        <f>(IF(AND(5+$K$33&gt;=1,5+$K$33&lt;=72),INDEX($N$5:$N$76,5+$K$33),0)+IF(AND(5+$K$34&gt;=1,5+$K$34&lt;=72),INDEX($N$5:$N$76,5+$K$34),0)+IF(AND(5+$K$35&gt;=1,5+$K$35&lt;=72),INDEX($N$5:$N$76,5+$K$35),0))/3</f>
        <v/>
      </c>
      <c r="T9" s="12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0">
        <f>DATE(YEAR(B9),MONTH(B9)+1,1)</f>
        <v/>
      </c>
      <c r="C10" s="107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RESUMO'!I38</f>
        <v/>
      </c>
      <c r="N10" s="129">
        <f>MAX(0,M10-M9)</f>
        <v/>
      </c>
      <c r="O10" s="128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29">
        <f>(IF(AND(6+$K$33&gt;=1,6+$K$33&lt;=72),INDEX($N$5:$N$76,6+$K$33),0)+IF(AND(6+$K$34&gt;=1,6+$K$34&lt;=72),INDEX($N$5:$N$76,6+$K$34),0)+IF(AND(6+$K$35&gt;=1,6+$K$35&lt;=72),INDEX($N$5:$N$76,6+$K$35),0))/3</f>
        <v/>
      </c>
      <c r="T10" s="12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0">
        <f>DATE(YEAR(B10),MONTH(B10)+1,1)</f>
        <v/>
      </c>
      <c r="C11" s="107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RESUMO'!J38</f>
        <v/>
      </c>
      <c r="N11" s="129">
        <f>MAX(0,M11-M10)</f>
        <v/>
      </c>
      <c r="O11" s="128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29">
        <f>(IF(AND(7+$K$33&gt;=1,7+$K$33&lt;=72),INDEX($N$5:$N$76,7+$K$33),0)+IF(AND(7+$K$34&gt;=1,7+$K$34&lt;=72),INDEX($N$5:$N$76,7+$K$34),0)+IF(AND(7+$K$35&gt;=1,7+$K$35&lt;=72),INDEX($N$5:$N$76,7+$K$35),0))/3</f>
        <v/>
      </c>
      <c r="T11" s="12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0">
        <f>DATE(YEAR(B11),MONTH(B11)+1,1)</f>
        <v/>
      </c>
      <c r="C12" s="107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RESUMO'!K38</f>
        <v/>
      </c>
      <c r="N12" s="129">
        <f>MAX(0,M12-M11)</f>
        <v/>
      </c>
      <c r="O12" s="128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29">
        <f>(IF(AND(8+$K$33&gt;=1,8+$K$33&lt;=72),INDEX($N$5:$N$76,8+$K$33),0)+IF(AND(8+$K$34&gt;=1,8+$K$34&lt;=72),INDEX($N$5:$N$76,8+$K$34),0)+IF(AND(8+$K$35&gt;=1,8+$K$35&lt;=72),INDEX($N$5:$N$76,8+$K$35),0))/3</f>
        <v/>
      </c>
      <c r="T12" s="12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0">
        <f>DATE(YEAR(B12),MONTH(B12)+1,1)</f>
        <v/>
      </c>
      <c r="C13" s="107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PL'!I44</f>
        <v/>
      </c>
      <c r="M13" s="128">
        <f>'CP RESUMO'!L38</f>
        <v/>
      </c>
      <c r="N13" s="129">
        <f>MAX(0,M13-M12)</f>
        <v/>
      </c>
      <c r="O13" s="128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29">
        <f>(IF(AND(9+$K$33&gt;=1,9+$K$33&lt;=72),INDEX($N$5:$N$76,9+$K$33),0)+IF(AND(9+$K$34&gt;=1,9+$K$34&lt;=72),INDEX($N$5:$N$76,9+$K$34),0)+IF(AND(9+$K$35&gt;=1,9+$K$35&lt;=72),INDEX($N$5:$N$76,9+$K$35),0))/3</f>
        <v/>
      </c>
      <c r="T13" s="12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0">
        <f>DATE(YEAR(B13),MONTH(B13)+1,1)</f>
        <v/>
      </c>
      <c r="C14" s="107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8">
        <f>'CP RESUMO'!M38</f>
        <v/>
      </c>
      <c r="N14" s="129">
        <f>MAX(0,M14-M13)</f>
        <v/>
      </c>
      <c r="O14" s="128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29">
        <f>(IF(AND(10+$K$33&gt;=1,10+$K$33&lt;=72),INDEX($N$5:$N$76,10+$K$33),0)+IF(AND(10+$K$34&gt;=1,10+$K$34&lt;=72),INDEX($N$5:$N$76,10+$K$34),0)+IF(AND(10+$K$35&gt;=1,10+$K$35&lt;=72),INDEX($N$5:$N$76,10+$K$35),0))/3</f>
        <v/>
      </c>
      <c r="T14" s="12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0">
        <f>DATE(YEAR(B14),MONTH(B14)+1,1)</f>
        <v/>
      </c>
      <c r="C15" s="107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MDO PREVISION + MATERIAL PREMISSA</t>
        </is>
      </c>
      <c r="M15" s="128">
        <f>'CP RESUMO'!N38</f>
        <v/>
      </c>
      <c r="N15" s="129">
        <f>MAX(0,M15-M14)</f>
        <v/>
      </c>
      <c r="O15" s="128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29">
        <f>(IF(AND(11+$K$33&gt;=1,11+$K$33&lt;=72),INDEX($N$5:$N$76,11+$K$33),0)+IF(AND(11+$K$34&gt;=1,11+$K$34&lt;=72),INDEX($N$5:$N$76,11+$K$34),0)+IF(AND(11+$K$35&gt;=1,11+$K$35&lt;=72),INDEX($N$5:$N$76,11+$K$35),0))/3</f>
        <v/>
      </c>
      <c r="T15" s="12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0">
        <f>DATE(YEAR(B15),MONTH(B15)+1,1)</f>
        <v/>
      </c>
      <c r="C16" s="107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8">
        <f>'CP RESUMO'!O38</f>
        <v/>
      </c>
      <c r="N16" s="129">
        <f>MAX(0,M16-M15)</f>
        <v/>
      </c>
      <c r="O16" s="128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29">
        <f>(IF(AND(12+$K$33&gt;=1,12+$K$33&lt;=72),INDEX($N$5:$N$76,12+$K$33),0)+IF(AND(12+$K$34&gt;=1,12+$K$34&lt;=72),INDEX($N$5:$N$76,12+$K$34),0)+IF(AND(12+$K$35&gt;=1,12+$K$35&lt;=72),INDEX($N$5:$N$76,12+$K$35),0))/3</f>
        <v/>
      </c>
      <c r="T16" s="12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0">
        <f>DATE(YEAR(B16),MONTH(B16)+1,1)</f>
        <v/>
      </c>
      <c r="C17" s="107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RESUMO'!P38</f>
        <v/>
      </c>
      <c r="N17" s="129">
        <f>MAX(0,M17-M16)</f>
        <v/>
      </c>
      <c r="O17" s="128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29">
        <f>(IF(AND(13+$K$33&gt;=1,13+$K$33&lt;=72),INDEX($N$5:$N$76,13+$K$33),0)+IF(AND(13+$K$34&gt;=1,13+$K$34&lt;=72),INDEX($N$5:$N$76,13+$K$34),0)+IF(AND(13+$K$35&gt;=1,13+$K$35&lt;=72),INDEX($N$5:$N$76,13+$K$35),0))/3</f>
        <v/>
      </c>
      <c r="T17" s="12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0">
        <f>DATE(YEAR(B17),MONTH(B17)+1,1)</f>
        <v/>
      </c>
      <c r="C18" s="107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RESUMO'!Q38</f>
        <v/>
      </c>
      <c r="N18" s="129">
        <f>MAX(0,M18-M17)</f>
        <v/>
      </c>
      <c r="O18" s="128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29">
        <f>(IF(AND(14+$K$33&gt;=1,14+$K$33&lt;=72),INDEX($N$5:$N$76,14+$K$33),0)+IF(AND(14+$K$34&gt;=1,14+$K$34&lt;=72),INDEX($N$5:$N$76,14+$K$34),0)+IF(AND(14+$K$35&gt;=1,14+$K$35&lt;=72),INDEX($N$5:$N$76,14+$K$35),0))/3</f>
        <v/>
      </c>
      <c r="T18" s="12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0">
        <f>DATE(YEAR(B18),MONTH(B18)+1,1)</f>
        <v/>
      </c>
      <c r="C19" s="107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RESUMO'!R38</f>
        <v/>
      </c>
      <c r="N19" s="129">
        <f>MAX(0,M19-M18)</f>
        <v/>
      </c>
      <c r="O19" s="128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29">
        <f>(IF(AND(15+$K$33&gt;=1,15+$K$33&lt;=72),INDEX($N$5:$N$76,15+$K$33),0)+IF(AND(15+$K$34&gt;=1,15+$K$34&lt;=72),INDEX($N$5:$N$76,15+$K$34),0)+IF(AND(15+$K$35&gt;=1,15+$K$35&lt;=72),INDEX($N$5:$N$76,15+$K$35),0))/3</f>
        <v/>
      </c>
      <c r="T19" s="12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RESUMO'!S38</f>
        <v/>
      </c>
      <c r="N20" s="129">
        <f>MAX(0,M20-M19)</f>
        <v/>
      </c>
      <c r="O20" s="128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29">
        <f>(IF(AND(16+$K$33&gt;=1,16+$K$33&lt;=72),INDEX($N$5:$N$76,16+$K$33),0)+IF(AND(16+$K$34&gt;=1,16+$K$34&lt;=72),INDEX($N$5:$N$76,16+$K$34),0)+IF(AND(16+$K$35&gt;=1,16+$K$35&lt;=72),INDEX($N$5:$N$76,16+$K$35),0))/3</f>
        <v/>
      </c>
      <c r="T20" s="12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0">
        <f>DATE(YEAR(B20),MONTH(B20)+1,1)</f>
        <v/>
      </c>
      <c r="C21" s="107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RESUMO'!T38</f>
        <v/>
      </c>
      <c r="N21" s="129">
        <f>MAX(0,M21-M20)</f>
        <v/>
      </c>
      <c r="O21" s="128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29">
        <f>(IF(AND(17+$K$33&gt;=1,17+$K$33&lt;=72),INDEX($N$5:$N$76,17+$K$33),0)+IF(AND(17+$K$34&gt;=1,17+$K$34&lt;=72),INDEX($N$5:$N$76,17+$K$34),0)+IF(AND(17+$K$35&gt;=1,17+$K$35&lt;=72),INDEX($N$5:$N$76,17+$K$35),0))/3</f>
        <v/>
      </c>
      <c r="T21" s="12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0">
        <f>DATE(YEAR(B21),MONTH(B21)+1,1)</f>
        <v/>
      </c>
      <c r="C22" s="107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RESUMO'!U38</f>
        <v/>
      </c>
      <c r="N22" s="129">
        <f>MAX(0,M22-M21)</f>
        <v/>
      </c>
      <c r="O22" s="128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29">
        <f>(IF(AND(18+$K$33&gt;=1,18+$K$33&lt;=72),INDEX($N$5:$N$76,18+$K$33),0)+IF(AND(18+$K$34&gt;=1,18+$K$34&lt;=72),INDEX($N$5:$N$76,18+$K$34),0)+IF(AND(18+$K$35&gt;=1,18+$K$35&lt;=72),INDEX($N$5:$N$76,18+$K$35),0))/3</f>
        <v/>
      </c>
      <c r="T22" s="12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0">
        <f>DATE(YEAR(B22),MONTH(B22)+1,1)</f>
        <v/>
      </c>
      <c r="C23" s="107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RESUMO'!V38</f>
        <v/>
      </c>
      <c r="N23" s="129">
        <f>MAX(0,M23-M22)</f>
        <v/>
      </c>
      <c r="O23" s="128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29">
        <f>(IF(AND(19+$K$33&gt;=1,19+$K$33&lt;=72),INDEX($N$5:$N$76,19+$K$33),0)+IF(AND(19+$K$34&gt;=1,19+$K$34&lt;=72),INDEX($N$5:$N$76,19+$K$34),0)+IF(AND(19+$K$35&gt;=1,19+$K$35&lt;=72),INDEX($N$5:$N$76,19+$K$35),0))/3</f>
        <v/>
      </c>
      <c r="T23" s="12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Saldo dividido: MDO segue a curva do Prevision; material segue a premissa (pedido antecipado, pagamento 28/56/84 dias).</t>
        </is>
      </c>
      <c r="M24" s="128">
        <f>'CP RESUMO'!W38</f>
        <v/>
      </c>
      <c r="N24" s="129">
        <f>MAX(0,M24-M23)</f>
        <v/>
      </c>
      <c r="O24" s="128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29">
        <f>(IF(AND(20+$K$33&gt;=1,20+$K$33&lt;=72),INDEX($N$5:$N$76,20+$K$33),0)+IF(AND(20+$K$34&gt;=1,20+$K$34&lt;=72),INDEX($N$5:$N$76,20+$K$34),0)+IF(AND(20+$K$35&gt;=1,20+$K$35&lt;=72),INDEX($N$5:$N$76,20+$K$35),0))/3</f>
        <v/>
      </c>
      <c r="T24" s="12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0">
        <f>DATE(YEAR(B24),MONTH(B24)+1,1)</f>
        <v/>
      </c>
      <c r="C25" s="107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I25" s="64" t="inlineStr">
        <is>
          <t>DIVISÃO MDO × MATERIAL</t>
        </is>
      </c>
      <c r="J25" s="65" t="n"/>
      <c r="K25" s="66" t="n"/>
      <c r="M25" s="128">
        <f>'CP RESUMO'!X38</f>
        <v/>
      </c>
      <c r="N25" s="129">
        <f>MAX(0,M25-M24)</f>
        <v/>
      </c>
      <c r="O25" s="128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29">
        <f>(IF(AND(21+$K$33&gt;=1,21+$K$33&lt;=72),INDEX($N$5:$N$76,21+$K$33),0)+IF(AND(21+$K$34&gt;=1,21+$K$34&lt;=72),INDEX($N$5:$N$76,21+$K$34),0)+IF(AND(21+$K$35&gt;=1,21+$K$35&lt;=72),INDEX($N$5:$N$76,21+$K$35),0))/3</f>
        <v/>
      </c>
      <c r="T25" s="12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0">
        <f>DATE(YEAR(B25),MONTH(B25)+1,1)</f>
        <v/>
      </c>
      <c r="C26" s="107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I26" s="46" t="inlineStr">
        <is>
          <t>% MÃO DE OBRA (segue a curva do Prevision)</t>
        </is>
      </c>
      <c r="K26" s="55" t="n">
        <v>0.4</v>
      </c>
      <c r="M26" s="128">
        <f>'CP RESUMO'!Y38</f>
        <v/>
      </c>
      <c r="N26" s="129">
        <f>MAX(0,M26-M25)</f>
        <v/>
      </c>
      <c r="O26" s="128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29">
        <f>(IF(AND(22+$K$33&gt;=1,22+$K$33&lt;=72),INDEX($N$5:$N$76,22+$K$33),0)+IF(AND(22+$K$34&gt;=1,22+$K$34&lt;=72),INDEX($N$5:$N$76,22+$K$34),0)+IF(AND(22+$K$35&gt;=1,22+$K$35&lt;=72),INDEX($N$5:$N$76,22+$K$35),0))/3</f>
        <v/>
      </c>
      <c r="T26" s="12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0">
        <f>DATE(YEAR(B26),MONTH(B26)+1,1)</f>
        <v/>
      </c>
      <c r="C27" s="107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I27" s="46" t="inlineStr">
        <is>
          <t>% MATERIAL (segue a premissa)</t>
        </is>
      </c>
      <c r="K27" s="138">
        <f>1-K26</f>
        <v/>
      </c>
      <c r="M27" s="128">
        <f>'CP RESUMO'!Z38</f>
        <v/>
      </c>
      <c r="N27" s="129">
        <f>MAX(0,M27-M26)</f>
        <v/>
      </c>
      <c r="O27" s="128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29">
        <f>(IF(AND(23+$K$33&gt;=1,23+$K$33&lt;=72),INDEX($N$5:$N$76,23+$K$33),0)+IF(AND(23+$K$34&gt;=1,23+$K$34&lt;=72),INDEX($N$5:$N$76,23+$K$34),0)+IF(AND(23+$K$35&gt;=1,23+$K$35&lt;=72),INDEX($N$5:$N$76,23+$K$35),0))/3</f>
        <v/>
      </c>
      <c r="T27" s="12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0">
        <f>DATE(YEAR(B27),MONTH(B27)+1,1)</f>
        <v/>
      </c>
      <c r="C28" s="107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I28" s="46" t="inlineStr">
        <is>
          <t>ANTECEDÊNCIA DO PEDIDO (dias antes da instalação)</t>
        </is>
      </c>
      <c r="K28" s="139" t="n">
        <v>180</v>
      </c>
      <c r="M28" s="128">
        <f>'CP RESUMO'!AA38</f>
        <v/>
      </c>
      <c r="N28" s="129">
        <f>MAX(0,M28-M27)</f>
        <v/>
      </c>
      <c r="O28" s="128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29">
        <f>(IF(AND(24+$K$33&gt;=1,24+$K$33&lt;=72),INDEX($N$5:$N$76,24+$K$33),0)+IF(AND(24+$K$34&gt;=1,24+$K$34&lt;=72),INDEX($N$5:$N$76,24+$K$34),0)+IF(AND(24+$K$35&gt;=1,24+$K$35&lt;=72),INDEX($N$5:$N$76,24+$K$35),0))/3</f>
        <v/>
      </c>
      <c r="T28" s="12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0">
        <f>DATE(YEAR(B28),MONTH(B28)+1,1)</f>
        <v/>
      </c>
      <c r="C29" s="107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I29" s="46" t="inlineStr">
        <is>
          <t>1ª PARCELA (dias após o pedido)</t>
        </is>
      </c>
      <c r="K29" s="139" t="n">
        <v>28</v>
      </c>
      <c r="M29" s="128">
        <f>'CP RESUMO'!AB38</f>
        <v/>
      </c>
      <c r="N29" s="129">
        <f>MAX(0,M29-M28)</f>
        <v/>
      </c>
      <c r="O29" s="128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29">
        <f>(IF(AND(25+$K$33&gt;=1,25+$K$33&lt;=72),INDEX($N$5:$N$76,25+$K$33),0)+IF(AND(25+$K$34&gt;=1,25+$K$34&lt;=72),INDEX($N$5:$N$76,25+$K$34),0)+IF(AND(25+$K$35&gt;=1,25+$K$35&lt;=72),INDEX($N$5:$N$76,25+$K$35),0))/3</f>
        <v/>
      </c>
      <c r="T29" s="12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0">
        <f>DATE(YEAR(B29),MONTH(B29)+1,1)</f>
        <v/>
      </c>
      <c r="C30" s="107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I30" s="46" t="inlineStr">
        <is>
          <t>2ª PARCELA (dias após o pedido)</t>
        </is>
      </c>
      <c r="K30" s="139" t="n">
        <v>56</v>
      </c>
      <c r="M30" s="128">
        <f>'CP RESUMO'!AC38</f>
        <v/>
      </c>
      <c r="N30" s="129">
        <f>MAX(0,M30-M29)</f>
        <v/>
      </c>
      <c r="O30" s="128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29">
        <f>(IF(AND(26+$K$33&gt;=1,26+$K$33&lt;=72),INDEX($N$5:$N$76,26+$K$33),0)+IF(AND(26+$K$34&gt;=1,26+$K$34&lt;=72),INDEX($N$5:$N$76,26+$K$34),0)+IF(AND(26+$K$35&gt;=1,26+$K$35&lt;=72),INDEX($N$5:$N$76,26+$K$35),0))/3</f>
        <v/>
      </c>
      <c r="T30" s="12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0">
        <f>DATE(YEAR(B30),MONTH(B30)+1,1)</f>
        <v/>
      </c>
      <c r="C31" s="107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I31" s="46" t="inlineStr">
        <is>
          <t>3ª PARCELA (dias após o pedido)</t>
        </is>
      </c>
      <c r="K31" s="139" t="n">
        <v>84</v>
      </c>
      <c r="M31" s="128">
        <f>'CP RESUMO'!AD38</f>
        <v/>
      </c>
      <c r="N31" s="129">
        <f>MAX(0,M31-M30)</f>
        <v/>
      </c>
      <c r="O31" s="128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29">
        <f>(IF(AND(27+$K$33&gt;=1,27+$K$33&lt;=72),INDEX($N$5:$N$76,27+$K$33),0)+IF(AND(27+$K$34&gt;=1,27+$K$34&lt;=72),INDEX($N$5:$N$76,27+$K$34),0)+IF(AND(27+$K$35&gt;=1,27+$K$35&lt;=72),INDEX($N$5:$N$76,27+$K$35),0))/3</f>
        <v/>
      </c>
      <c r="T31" s="12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0">
        <f>DATE(YEAR(B31),MONTH(B31)+1,1)</f>
        <v/>
      </c>
      <c r="C32" s="107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I32" s="46" t="inlineStr">
        <is>
          <t>Σ PESOS DO MATERIAL (meses futuros)</t>
        </is>
      </c>
      <c r="K32" s="129">
        <f>SUM(T5:T76)</f>
        <v/>
      </c>
      <c r="M32" s="128">
        <f>'CP RESUMO'!AE38</f>
        <v/>
      </c>
      <c r="N32" s="129">
        <f>MAX(0,M32-M31)</f>
        <v/>
      </c>
      <c r="O32" s="128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29">
        <f>(IF(AND(28+$K$33&gt;=1,28+$K$33&lt;=72),INDEX($N$5:$N$76,28+$K$33),0)+IF(AND(28+$K$34&gt;=1,28+$K$34&lt;=72),INDEX($N$5:$N$76,28+$K$34),0)+IF(AND(28+$K$35&gt;=1,28+$K$35&lt;=72),INDEX($N$5:$N$76,28+$K$35),0))/3</f>
        <v/>
      </c>
      <c r="T32" s="12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0">
        <f>DATE(YEAR(B32),MONTH(B32)+1,1)</f>
        <v/>
      </c>
      <c r="C33" s="107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I33" s="46" t="inlineStr">
        <is>
          <t>Parcela 1 paga X meses antes da instalação</t>
        </is>
      </c>
      <c r="K33" s="67">
        <f>ROUND((K28-K29)/30,0)</f>
        <v/>
      </c>
      <c r="M33" s="128">
        <f>'CP RESUMO'!AF38</f>
        <v/>
      </c>
      <c r="N33" s="129">
        <f>MAX(0,M33-M32)</f>
        <v/>
      </c>
      <c r="O33" s="128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29">
        <f>(IF(AND(29+$K$33&gt;=1,29+$K$33&lt;=72),INDEX($N$5:$N$76,29+$K$33),0)+IF(AND(29+$K$34&gt;=1,29+$K$34&lt;=72),INDEX($N$5:$N$76,29+$K$34),0)+IF(AND(29+$K$35&gt;=1,29+$K$35&lt;=72),INDEX($N$5:$N$76,29+$K$35),0))/3</f>
        <v/>
      </c>
      <c r="T33" s="12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0">
        <f>DATE(YEAR(B33),MONTH(B33)+1,1)</f>
        <v/>
      </c>
      <c r="C34" s="107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I34" s="46" t="inlineStr">
        <is>
          <t>Parcela 2 paga X meses antes da instalação</t>
        </is>
      </c>
      <c r="K34" s="67">
        <f>ROUND((K28-K30)/30,0)</f>
        <v/>
      </c>
      <c r="M34" s="128">
        <f>'CP RESUMO'!AG38</f>
        <v/>
      </c>
      <c r="N34" s="129">
        <f>MAX(0,M34-M33)</f>
        <v/>
      </c>
      <c r="O34" s="128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29">
        <f>(IF(AND(30+$K$33&gt;=1,30+$K$33&lt;=72),INDEX($N$5:$N$76,30+$K$33),0)+IF(AND(30+$K$34&gt;=1,30+$K$34&lt;=72),INDEX($N$5:$N$76,30+$K$34),0)+IF(AND(30+$K$35&gt;=1,30+$K$35&lt;=72),INDEX($N$5:$N$76,30+$K$35),0))/3</f>
        <v/>
      </c>
      <c r="T34" s="12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0">
        <f>DATE(YEAR(B34),MONTH(B34)+1,1)</f>
        <v/>
      </c>
      <c r="C35" s="107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I35" s="46" t="inlineStr">
        <is>
          <t>Parcela 3 paga X meses antes da instalação</t>
        </is>
      </c>
      <c r="K35" s="67">
        <f>ROUND((K28-K31)/30,0)</f>
        <v/>
      </c>
      <c r="M35" s="128">
        <f>'CP RESUMO'!AH38</f>
        <v/>
      </c>
      <c r="N35" s="129">
        <f>MAX(0,M35-M34)</f>
        <v/>
      </c>
      <c r="O35" s="128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29">
        <f>(IF(AND(31+$K$33&gt;=1,31+$K$33&lt;=72),INDEX($N$5:$N$76,31+$K$33),0)+IF(AND(31+$K$34&gt;=1,31+$K$34&lt;=72),INDEX($N$5:$N$76,31+$K$34),0)+IF(AND(31+$K$35&gt;=1,31+$K$35&lt;=72),INDEX($N$5:$N$76,31+$K$35),0))/3</f>
        <v/>
      </c>
      <c r="T35" s="12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0">
        <f>DATE(YEAR(B35),MONTH(B35)+1,1)</f>
        <v/>
      </c>
      <c r="C36" s="107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I36" s="46" t="inlineStr">
        <is>
          <t>MDO no fluxo (R$)</t>
        </is>
      </c>
      <c r="K36" s="49">
        <f>SUM(R5:R76)</f>
        <v/>
      </c>
      <c r="M36" s="128">
        <f>'CP RESUMO'!AI38</f>
        <v/>
      </c>
      <c r="N36" s="129">
        <f>MAX(0,M36-M35)</f>
        <v/>
      </c>
      <c r="O36" s="128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29">
        <f>(IF(AND(32+$K$33&gt;=1,32+$K$33&lt;=72),INDEX($N$5:$N$76,32+$K$33),0)+IF(AND(32+$K$34&gt;=1,32+$K$34&lt;=72),INDEX($N$5:$N$76,32+$K$34),0)+IF(AND(32+$K$35&gt;=1,32+$K$35&lt;=72),INDEX($N$5:$N$76,32+$K$35),0))/3</f>
        <v/>
      </c>
      <c r="T36" s="12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0">
        <f>DATE(YEAR(B36),MONTH(B36)+1,1)</f>
        <v/>
      </c>
      <c r="C37" s="107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I37" s="46" t="inlineStr">
        <is>
          <t>MATERIAL no fluxo (R$)</t>
        </is>
      </c>
      <c r="K37" s="49">
        <f>SUM(U5:U76)</f>
        <v/>
      </c>
      <c r="M37" s="128">
        <f>'CP RESUMO'!AJ38</f>
        <v/>
      </c>
      <c r="N37" s="129">
        <f>MAX(0,M37-M36)</f>
        <v/>
      </c>
      <c r="O37" s="128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29">
        <f>(IF(AND(33+$K$33&gt;=1,33+$K$33&lt;=72),INDEX($N$5:$N$76,33+$K$33),0)+IF(AND(33+$K$34&gt;=1,33+$K$34&lt;=72),INDEX($N$5:$N$76,33+$K$34),0)+IF(AND(33+$K$35&gt;=1,33+$K$35&lt;=72),INDEX($N$5:$N$76,33+$K$35),0))/3</f>
        <v/>
      </c>
      <c r="T37" s="12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0">
        <f>DATE(YEAR(B37),MONTH(B37)+1,1)</f>
        <v/>
      </c>
      <c r="C38" s="107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RESUMO'!AK38</f>
        <v/>
      </c>
      <c r="N38" s="129">
        <f>MAX(0,M38-M37)</f>
        <v/>
      </c>
      <c r="O38" s="128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29">
        <f>(IF(AND(34+$K$33&gt;=1,34+$K$33&lt;=72),INDEX($N$5:$N$76,34+$K$33),0)+IF(AND(34+$K$34&gt;=1,34+$K$34&lt;=72),INDEX($N$5:$N$76,34+$K$34),0)+IF(AND(34+$K$35&gt;=1,34+$K$35&lt;=72),INDEX($N$5:$N$76,34+$K$35),0))/3</f>
        <v/>
      </c>
      <c r="T38" s="12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0">
        <f>DATE(YEAR(B38),MONTH(B38)+1,1)</f>
        <v/>
      </c>
      <c r="C39" s="107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RESUMO'!AL38</f>
        <v/>
      </c>
      <c r="N39" s="129">
        <f>MAX(0,M39-M38)</f>
        <v/>
      </c>
      <c r="O39" s="128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29">
        <f>(IF(AND(35+$K$33&gt;=1,35+$K$33&lt;=72),INDEX($N$5:$N$76,35+$K$33),0)+IF(AND(35+$K$34&gt;=1,35+$K$34&lt;=72),INDEX($N$5:$N$76,35+$K$34),0)+IF(AND(35+$K$35&gt;=1,35+$K$35&lt;=72),INDEX($N$5:$N$76,35+$K$35),0))/3</f>
        <v/>
      </c>
      <c r="T39" s="12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0">
        <f>DATE(YEAR(B39),MONTH(B39)+1,1)</f>
        <v/>
      </c>
      <c r="C40" s="107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RESUMO'!AM38</f>
        <v/>
      </c>
      <c r="N40" s="129">
        <f>MAX(0,M40-M39)</f>
        <v/>
      </c>
      <c r="O40" s="128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29">
        <f>(IF(AND(36+$K$33&gt;=1,36+$K$33&lt;=72),INDEX($N$5:$N$76,36+$K$33),0)+IF(AND(36+$K$34&gt;=1,36+$K$34&lt;=72),INDEX($N$5:$N$76,36+$K$34),0)+IF(AND(36+$K$35&gt;=1,36+$K$35&lt;=72),INDEX($N$5:$N$76,36+$K$35),0))/3</f>
        <v/>
      </c>
      <c r="T40" s="12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0">
        <f>DATE(YEAR(B40),MONTH(B40)+1,1)</f>
        <v/>
      </c>
      <c r="C41" s="107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RESUMO'!AN38</f>
        <v/>
      </c>
      <c r="N41" s="129">
        <f>MAX(0,M41-M40)</f>
        <v/>
      </c>
      <c r="O41" s="128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29">
        <f>(IF(AND(37+$K$33&gt;=1,37+$K$33&lt;=72),INDEX($N$5:$N$76,37+$K$33),0)+IF(AND(37+$K$34&gt;=1,37+$K$34&lt;=72),INDEX($N$5:$N$76,37+$K$34),0)+IF(AND(37+$K$35&gt;=1,37+$K$35&lt;=72),INDEX($N$5:$N$76,37+$K$35),0))/3</f>
        <v/>
      </c>
      <c r="T41" s="12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0">
        <f>DATE(YEAR(B41),MONTH(B41)+1,1)</f>
        <v/>
      </c>
      <c r="C42" s="107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270000</v>
      </c>
      <c r="M42" s="128">
        <f>'CP RESUMO'!AO38</f>
        <v/>
      </c>
      <c r="N42" s="129">
        <f>MAX(0,M42-M41)</f>
        <v/>
      </c>
      <c r="O42" s="128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29">
        <f>(IF(AND(38+$K$33&gt;=1,38+$K$33&lt;=72),INDEX($N$5:$N$76,38+$K$33),0)+IF(AND(38+$K$34&gt;=1,38+$K$34&lt;=72),INDEX($N$5:$N$76,38+$K$34),0)+IF(AND(38+$K$35&gt;=1,38+$K$35&lt;=72),INDEX($N$5:$N$76,38+$K$35),0))/3</f>
        <v/>
      </c>
      <c r="T42" s="12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0">
        <f>DATE(YEAR(B42),MONTH(B42)+1,1)</f>
        <v/>
      </c>
      <c r="C43" s="107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230000</v>
      </c>
      <c r="M43" s="128">
        <f>'CP RESUMO'!AP38</f>
        <v/>
      </c>
      <c r="N43" s="129">
        <f>MAX(0,M43-M42)</f>
        <v/>
      </c>
      <c r="O43" s="128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29">
        <f>(IF(AND(39+$K$33&gt;=1,39+$K$33&lt;=72),INDEX($N$5:$N$76,39+$K$33),0)+IF(AND(39+$K$34&gt;=1,39+$K$34&lt;=72),INDEX($N$5:$N$76,39+$K$34),0)+IF(AND(39+$K$35&gt;=1,39+$K$35&lt;=72),INDEX($N$5:$N$76,39+$K$35),0))/3</f>
        <v/>
      </c>
      <c r="T43" s="12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0">
        <f>DATE(YEAR(B43),MONTH(B43)+1,1)</f>
        <v/>
      </c>
      <c r="C44" s="107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233553.68</v>
      </c>
      <c r="M44" s="128">
        <f>'CP RESUMO'!AQ38</f>
        <v/>
      </c>
      <c r="N44" s="129">
        <f>MAX(0,M44-M43)</f>
        <v/>
      </c>
      <c r="O44" s="128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29">
        <f>(IF(AND(40+$K$33&gt;=1,40+$K$33&lt;=72),INDEX($N$5:$N$76,40+$K$33),0)+IF(AND(40+$K$34&gt;=1,40+$K$34&lt;=72),INDEX($N$5:$N$76,40+$K$34),0)+IF(AND(40+$K$35&gt;=1,40+$K$35&lt;=72),INDEX($N$5:$N$76,40+$K$35),0))/3</f>
        <v/>
      </c>
      <c r="T44" s="12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0">
        <f>DATE(YEAR(B44),MONTH(B44)+1,1)</f>
        <v/>
      </c>
      <c r="C45" s="107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194755.4</v>
      </c>
      <c r="M45" s="128">
        <f>'CP RESUMO'!AR38</f>
        <v/>
      </c>
      <c r="N45" s="129">
        <f>MAX(0,M45-M44)</f>
        <v/>
      </c>
      <c r="O45" s="128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29">
        <f>(IF(AND(41+$K$33&gt;=1,41+$K$33&lt;=72),INDEX($N$5:$N$76,41+$K$33),0)+IF(AND(41+$K$34&gt;=1,41+$K$34&lt;=72),INDEX($N$5:$N$76,41+$K$34),0)+IF(AND(41+$K$35&gt;=1,41+$K$35&lt;=72),INDEX($N$5:$N$76,41+$K$35),0))/3</f>
        <v/>
      </c>
      <c r="T45" s="12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0">
        <f>DATE(YEAR(B45),MONTH(B45)+1,1)</f>
        <v/>
      </c>
      <c r="C46" s="107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221954.72</v>
      </c>
      <c r="M46" s="128">
        <f>'CP RESUMO'!AS38</f>
        <v/>
      </c>
      <c r="N46" s="129">
        <f>MAX(0,M46-M45)</f>
        <v/>
      </c>
      <c r="O46" s="128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29">
        <f>(IF(AND(42+$K$33&gt;=1,42+$K$33&lt;=72),INDEX($N$5:$N$76,42+$K$33),0)+IF(AND(42+$K$34&gt;=1,42+$K$34&lt;=72),INDEX($N$5:$N$76,42+$K$34),0)+IF(AND(42+$K$35&gt;=1,42+$K$35&lt;=72),INDEX($N$5:$N$76,42+$K$35),0))/3</f>
        <v/>
      </c>
      <c r="T46" s="12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0">
        <f>DATE(YEAR(B46),MONTH(B46)+1,1)</f>
        <v/>
      </c>
      <c r="C47" s="107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348400.39</v>
      </c>
      <c r="M47" s="128">
        <f>'CP RESUMO'!AT38</f>
        <v/>
      </c>
      <c r="N47" s="129">
        <f>MAX(0,M47-M46)</f>
        <v/>
      </c>
      <c r="O47" s="128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29">
        <f>(IF(AND(43+$K$33&gt;=1,43+$K$33&lt;=72),INDEX($N$5:$N$76,43+$K$33),0)+IF(AND(43+$K$34&gt;=1,43+$K$34&lt;=72),INDEX($N$5:$N$76,43+$K$34),0)+IF(AND(43+$K$35&gt;=1,43+$K$35&lt;=72),INDEX($N$5:$N$76,43+$K$35),0))/3</f>
        <v/>
      </c>
      <c r="T47" s="12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0">
        <f>DATE(YEAR(B47),MONTH(B47)+1,1)</f>
        <v/>
      </c>
      <c r="C48" s="107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210742.79</v>
      </c>
      <c r="M48" s="128">
        <f>'CP RESUMO'!AU38</f>
        <v/>
      </c>
      <c r="N48" s="129">
        <f>MAX(0,M48-M47)</f>
        <v/>
      </c>
      <c r="O48" s="128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29">
        <f>(IF(AND(44+$K$33&gt;=1,44+$K$33&lt;=72),INDEX($N$5:$N$76,44+$K$33),0)+IF(AND(44+$K$34&gt;=1,44+$K$34&lt;=72),INDEX($N$5:$N$76,44+$K$34),0)+IF(AND(44+$K$35&gt;=1,44+$K$35&lt;=72),INDEX($N$5:$N$76,44+$K$35),0))/3</f>
        <v/>
      </c>
      <c r="T48" s="12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0">
        <f>DATE(YEAR(B48),MONTH(B48)+1,1)</f>
        <v/>
      </c>
      <c r="C49" s="107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168594.23</v>
      </c>
      <c r="M49" s="128">
        <f>'CP RESUMO'!AV38</f>
        <v/>
      </c>
      <c r="N49" s="129">
        <f>MAX(0,M49-M48)</f>
        <v/>
      </c>
      <c r="O49" s="128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29">
        <f>(IF(AND(45+$K$33&gt;=1,45+$K$33&lt;=72),INDEX($N$5:$N$76,45+$K$33),0)+IF(AND(45+$K$34&gt;=1,45+$K$34&lt;=72),INDEX($N$5:$N$76,45+$K$34),0)+IF(AND(45+$K$35&gt;=1,45+$K$35&lt;=72),INDEX($N$5:$N$76,45+$K$35),0))/3</f>
        <v/>
      </c>
      <c r="T49" s="12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0">
        <f>DATE(YEAR(B49),MONTH(B49)+1,1)</f>
        <v/>
      </c>
      <c r="C50" s="107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46508.75</v>
      </c>
      <c r="M50" s="128">
        <f>'CP RESUMO'!AW38</f>
        <v/>
      </c>
      <c r="N50" s="129">
        <f>MAX(0,M50-M49)</f>
        <v/>
      </c>
      <c r="O50" s="128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29">
        <f>(IF(AND(46+$K$33&gt;=1,46+$K$33&lt;=72),INDEX($N$5:$N$76,46+$K$33),0)+IF(AND(46+$K$34&gt;=1,46+$K$34&lt;=72),INDEX($N$5:$N$76,46+$K$34),0)+IF(AND(46+$K$35&gt;=1,46+$K$35&lt;=72),INDEX($N$5:$N$76,46+$K$35),0))/3</f>
        <v/>
      </c>
      <c r="T50" s="12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0">
        <f>DATE(YEAR(B50),MONTH(B50)+1,1)</f>
        <v/>
      </c>
      <c r="C51" s="107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26784.06</v>
      </c>
      <c r="M51" s="128">
        <f>'CP RESUMO'!AX38</f>
        <v/>
      </c>
      <c r="N51" s="129">
        <f>MAX(0,M51-M50)</f>
        <v/>
      </c>
      <c r="O51" s="128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29">
        <f>(IF(AND(47+$K$33&gt;=1,47+$K$33&lt;=72),INDEX($N$5:$N$76,47+$K$33),0)+IF(AND(47+$K$34&gt;=1,47+$K$34&lt;=72),INDEX($N$5:$N$76,47+$K$34),0)+IF(AND(47+$K$35&gt;=1,47+$K$35&lt;=72),INDEX($N$5:$N$76,47+$K$35),0))/3</f>
        <v/>
      </c>
      <c r="T51" s="12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0">
        <f>DATE(YEAR(B51),MONTH(B51)+1,1)</f>
        <v/>
      </c>
      <c r="C52" s="107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32597.65</v>
      </c>
      <c r="M52" s="128">
        <f>'CP RESUMO'!AY38</f>
        <v/>
      </c>
      <c r="N52" s="129">
        <f>MAX(0,M52-M51)</f>
        <v/>
      </c>
      <c r="O52" s="128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29">
        <f>(IF(AND(48+$K$33&gt;=1,48+$K$33&lt;=72),INDEX($N$5:$N$76,48+$K$33),0)+IF(AND(48+$K$34&gt;=1,48+$K$34&lt;=72),INDEX($N$5:$N$76,48+$K$34),0)+IF(AND(48+$K$35&gt;=1,48+$K$35&lt;=72),INDEX($N$5:$N$76,48+$K$35),0))/3</f>
        <v/>
      </c>
      <c r="T52" s="12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0">
        <f>DATE(YEAR(B52),MONTH(B52)+1,1)</f>
        <v/>
      </c>
      <c r="C53" s="107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RESUMO'!AZ38</f>
        <v/>
      </c>
      <c r="N53" s="129">
        <f>MAX(0,M53-M52)</f>
        <v/>
      </c>
      <c r="O53" s="128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29">
        <f>(IF(AND(49+$K$33&gt;=1,49+$K$33&lt;=72),INDEX($N$5:$N$76,49+$K$33),0)+IF(AND(49+$K$34&gt;=1,49+$K$34&lt;=72),INDEX($N$5:$N$76,49+$K$34),0)+IF(AND(49+$K$35&gt;=1,49+$K$35&lt;=72),INDEX($N$5:$N$76,49+$K$35),0))/3</f>
        <v/>
      </c>
      <c r="T53" s="12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0">
        <f>DATE(YEAR(B53),MONTH(B53)+1,1)</f>
        <v/>
      </c>
      <c r="C54" s="107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RESUMO'!BA38</f>
        <v/>
      </c>
      <c r="N54" s="129">
        <f>MAX(0,M54-M53)</f>
        <v/>
      </c>
      <c r="O54" s="128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29">
        <f>(IF(AND(50+$K$33&gt;=1,50+$K$33&lt;=72),INDEX($N$5:$N$76,50+$K$33),0)+IF(AND(50+$K$34&gt;=1,50+$K$34&lt;=72),INDEX($N$5:$N$76,50+$K$34),0)+IF(AND(50+$K$35&gt;=1,50+$K$35&lt;=72),INDEX($N$5:$N$76,50+$K$35),0))/3</f>
        <v/>
      </c>
      <c r="T54" s="12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0">
        <f>DATE(YEAR(B54),MONTH(B54)+1,1)</f>
        <v/>
      </c>
      <c r="C55" s="107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RESUMO'!BB38</f>
        <v/>
      </c>
      <c r="N55" s="129">
        <f>MAX(0,M55-M54)</f>
        <v/>
      </c>
      <c r="O55" s="128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29">
        <f>(IF(AND(51+$K$33&gt;=1,51+$K$33&lt;=72),INDEX($N$5:$N$76,51+$K$33),0)+IF(AND(51+$K$34&gt;=1,51+$K$34&lt;=72),INDEX($N$5:$N$76,51+$K$34),0)+IF(AND(51+$K$35&gt;=1,51+$K$35&lt;=72),INDEX($N$5:$N$76,51+$K$35),0))/3</f>
        <v/>
      </c>
      <c r="T55" s="12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0">
        <f>DATE(YEAR(B55),MONTH(B55)+1,1)</f>
        <v/>
      </c>
      <c r="C56" s="107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RESUMO'!BC38</f>
        <v/>
      </c>
      <c r="N56" s="129">
        <f>MAX(0,M56-M55)</f>
        <v/>
      </c>
      <c r="O56" s="128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29">
        <f>(IF(AND(52+$K$33&gt;=1,52+$K$33&lt;=72),INDEX($N$5:$N$76,52+$K$33),0)+IF(AND(52+$K$34&gt;=1,52+$K$34&lt;=72),INDEX($N$5:$N$76,52+$K$34),0)+IF(AND(52+$K$35&gt;=1,52+$K$35&lt;=72),INDEX($N$5:$N$76,52+$K$35),0))/3</f>
        <v/>
      </c>
      <c r="T56" s="12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0">
        <f>DATE(YEAR(B56),MONTH(B56)+1,1)</f>
        <v/>
      </c>
      <c r="C57" s="107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RESUMO'!BD38</f>
        <v/>
      </c>
      <c r="N57" s="129">
        <f>MAX(0,M57-M56)</f>
        <v/>
      </c>
      <c r="O57" s="128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29">
        <f>(IF(AND(53+$K$33&gt;=1,53+$K$33&lt;=72),INDEX($N$5:$N$76,53+$K$33),0)+IF(AND(53+$K$34&gt;=1,53+$K$34&lt;=72),INDEX($N$5:$N$76,53+$K$34),0)+IF(AND(53+$K$35&gt;=1,53+$K$35&lt;=72),INDEX($N$5:$N$76,53+$K$35),0))/3</f>
        <v/>
      </c>
      <c r="T57" s="12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0">
        <f>DATE(YEAR(B57),MONTH(B57)+1,1)</f>
        <v/>
      </c>
      <c r="C58" s="107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RESUMO'!BE38</f>
        <v/>
      </c>
      <c r="N58" s="129">
        <f>MAX(0,M58-M57)</f>
        <v/>
      </c>
      <c r="O58" s="128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29">
        <f>(IF(AND(54+$K$33&gt;=1,54+$K$33&lt;=72),INDEX($N$5:$N$76,54+$K$33),0)+IF(AND(54+$K$34&gt;=1,54+$K$34&lt;=72),INDEX($N$5:$N$76,54+$K$34),0)+IF(AND(54+$K$35&gt;=1,54+$K$35&lt;=72),INDEX($N$5:$N$76,54+$K$35),0))/3</f>
        <v/>
      </c>
      <c r="T58" s="12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0">
        <f>DATE(YEAR(B58),MONTH(B58)+1,1)</f>
        <v/>
      </c>
      <c r="C59" s="107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RESUMO'!BF38</f>
        <v/>
      </c>
      <c r="N59" s="129">
        <f>MAX(0,M59-M58)</f>
        <v/>
      </c>
      <c r="O59" s="128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29">
        <f>(IF(AND(55+$K$33&gt;=1,55+$K$33&lt;=72),INDEX($N$5:$N$76,55+$K$33),0)+IF(AND(55+$K$34&gt;=1,55+$K$34&lt;=72),INDEX($N$5:$N$76,55+$K$34),0)+IF(AND(55+$K$35&gt;=1,55+$K$35&lt;=72),INDEX($N$5:$N$76,55+$K$35),0))/3</f>
        <v/>
      </c>
      <c r="T59" s="12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0">
        <f>DATE(YEAR(B59),MONTH(B59)+1,1)</f>
        <v/>
      </c>
      <c r="C60" s="107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RESUMO'!BG38</f>
        <v/>
      </c>
      <c r="N60" s="129">
        <f>MAX(0,M60-M59)</f>
        <v/>
      </c>
      <c r="O60" s="128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29">
        <f>(IF(AND(56+$K$33&gt;=1,56+$K$33&lt;=72),INDEX($N$5:$N$76,56+$K$33),0)+IF(AND(56+$K$34&gt;=1,56+$K$34&lt;=72),INDEX($N$5:$N$76,56+$K$34),0)+IF(AND(56+$K$35&gt;=1,56+$K$35&lt;=72),INDEX($N$5:$N$76,56+$K$35),0))/3</f>
        <v/>
      </c>
      <c r="T60" s="12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0">
        <f>DATE(YEAR(B60),MONTH(B60)+1,1)</f>
        <v/>
      </c>
      <c r="C61" s="107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RESUMO'!BH38</f>
        <v/>
      </c>
      <c r="N61" s="129">
        <f>MAX(0,M61-M60)</f>
        <v/>
      </c>
      <c r="O61" s="128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29">
        <f>(IF(AND(57+$K$33&gt;=1,57+$K$33&lt;=72),INDEX($N$5:$N$76,57+$K$33),0)+IF(AND(57+$K$34&gt;=1,57+$K$34&lt;=72),INDEX($N$5:$N$76,57+$K$34),0)+IF(AND(57+$K$35&gt;=1,57+$K$35&lt;=72),INDEX($N$5:$N$76,57+$K$35),0))/3</f>
        <v/>
      </c>
      <c r="T61" s="12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0">
        <f>DATE(YEAR(B61),MONTH(B61)+1,1)</f>
        <v/>
      </c>
      <c r="C62" s="107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RESUMO'!BI38</f>
        <v/>
      </c>
      <c r="N62" s="129">
        <f>MAX(0,M62-M61)</f>
        <v/>
      </c>
      <c r="O62" s="128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29">
        <f>(IF(AND(58+$K$33&gt;=1,58+$K$33&lt;=72),INDEX($N$5:$N$76,58+$K$33),0)+IF(AND(58+$K$34&gt;=1,58+$K$34&lt;=72),INDEX($N$5:$N$76,58+$K$34),0)+IF(AND(58+$K$35&gt;=1,58+$K$35&lt;=72),INDEX($N$5:$N$76,58+$K$35),0))/3</f>
        <v/>
      </c>
      <c r="T62" s="12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0">
        <f>DATE(YEAR(B62),MONTH(B62)+1,1)</f>
        <v/>
      </c>
      <c r="C63" s="107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RESUMO'!BJ38</f>
        <v/>
      </c>
      <c r="N63" s="129">
        <f>MAX(0,M63-M62)</f>
        <v/>
      </c>
      <c r="O63" s="128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29">
        <f>(IF(AND(59+$K$33&gt;=1,59+$K$33&lt;=72),INDEX($N$5:$N$76,59+$K$33),0)+IF(AND(59+$K$34&gt;=1,59+$K$34&lt;=72),INDEX($N$5:$N$76,59+$K$34),0)+IF(AND(59+$K$35&gt;=1,59+$K$35&lt;=72),INDEX($N$5:$N$76,59+$K$35),0))/3</f>
        <v/>
      </c>
      <c r="T63" s="12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0">
        <f>DATE(YEAR(B63),MONTH(B63)+1,1)</f>
        <v/>
      </c>
      <c r="C64" s="107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RESUMO'!BK38</f>
        <v/>
      </c>
      <c r="N64" s="129">
        <f>MAX(0,M64-M63)</f>
        <v/>
      </c>
      <c r="O64" s="128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29">
        <f>(IF(AND(60+$K$33&gt;=1,60+$K$33&lt;=72),INDEX($N$5:$N$76,60+$K$33),0)+IF(AND(60+$K$34&gt;=1,60+$K$34&lt;=72),INDEX($N$5:$N$76,60+$K$34),0)+IF(AND(60+$K$35&gt;=1,60+$K$35&lt;=72),INDEX($N$5:$N$76,60+$K$35),0))/3</f>
        <v/>
      </c>
      <c r="T64" s="12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0">
        <f>DATE(YEAR(B64),MONTH(B64)+1,1)</f>
        <v/>
      </c>
      <c r="C65" s="107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RESUMO'!BL38</f>
        <v/>
      </c>
      <c r="N65" s="129">
        <f>MAX(0,M65-M64)</f>
        <v/>
      </c>
      <c r="O65" s="128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29">
        <f>(IF(AND(61+$K$33&gt;=1,61+$K$33&lt;=72),INDEX($N$5:$N$76,61+$K$33),0)+IF(AND(61+$K$34&gt;=1,61+$K$34&lt;=72),INDEX($N$5:$N$76,61+$K$34),0)+IF(AND(61+$K$35&gt;=1,61+$K$35&lt;=72),INDEX($N$5:$N$76,61+$K$35),0))/3</f>
        <v/>
      </c>
      <c r="T65" s="12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0">
        <f>DATE(YEAR(B65),MONTH(B65)+1,1)</f>
        <v/>
      </c>
      <c r="C66" s="107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RESUMO'!BM38</f>
        <v/>
      </c>
      <c r="N66" s="129">
        <f>MAX(0,M66-M65)</f>
        <v/>
      </c>
      <c r="O66" s="128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29">
        <f>(IF(AND(62+$K$33&gt;=1,62+$K$33&lt;=72),INDEX($N$5:$N$76,62+$K$33),0)+IF(AND(62+$K$34&gt;=1,62+$K$34&lt;=72),INDEX($N$5:$N$76,62+$K$34),0)+IF(AND(62+$K$35&gt;=1,62+$K$35&lt;=72),INDEX($N$5:$N$76,62+$K$35),0))/3</f>
        <v/>
      </c>
      <c r="T66" s="12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0">
        <f>DATE(YEAR(B66),MONTH(B66)+1,1)</f>
        <v/>
      </c>
      <c r="C67" s="107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RESUMO'!BN38</f>
        <v/>
      </c>
      <c r="N67" s="129">
        <f>MAX(0,M67-M66)</f>
        <v/>
      </c>
      <c r="O67" s="128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29">
        <f>(IF(AND(63+$K$33&gt;=1,63+$K$33&lt;=72),INDEX($N$5:$N$76,63+$K$33),0)+IF(AND(63+$K$34&gt;=1,63+$K$34&lt;=72),INDEX($N$5:$N$76,63+$K$34),0)+IF(AND(63+$K$35&gt;=1,63+$K$35&lt;=72),INDEX($N$5:$N$76,63+$K$35),0))/3</f>
        <v/>
      </c>
      <c r="T67" s="12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0">
        <f>DATE(YEAR(B67),MONTH(B67)+1,1)</f>
        <v/>
      </c>
      <c r="C68" s="107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RESUMO'!BO38</f>
        <v/>
      </c>
      <c r="N68" s="129">
        <f>MAX(0,M68-M67)</f>
        <v/>
      </c>
      <c r="O68" s="128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29">
        <f>(IF(AND(64+$K$33&gt;=1,64+$K$33&lt;=72),INDEX($N$5:$N$76,64+$K$33),0)+IF(AND(64+$K$34&gt;=1,64+$K$34&lt;=72),INDEX($N$5:$N$76,64+$K$34),0)+IF(AND(64+$K$35&gt;=1,64+$K$35&lt;=72),INDEX($N$5:$N$76,64+$K$35),0))/3</f>
        <v/>
      </c>
      <c r="T68" s="12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0">
        <f>DATE(YEAR(B68),MONTH(B68)+1,1)</f>
        <v/>
      </c>
      <c r="C69" s="107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RESUMO'!BP38</f>
        <v/>
      </c>
      <c r="N69" s="129">
        <f>MAX(0,M69-M68)</f>
        <v/>
      </c>
      <c r="O69" s="128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29">
        <f>(IF(AND(65+$K$33&gt;=1,65+$K$33&lt;=72),INDEX($N$5:$N$76,65+$K$33),0)+IF(AND(65+$K$34&gt;=1,65+$K$34&lt;=72),INDEX($N$5:$N$76,65+$K$34),0)+IF(AND(65+$K$35&gt;=1,65+$K$35&lt;=72),INDEX($N$5:$N$76,65+$K$35),0))/3</f>
        <v/>
      </c>
      <c r="T69" s="12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0">
        <f>DATE(YEAR(B69),MONTH(B69)+1,1)</f>
        <v/>
      </c>
      <c r="C70" s="107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RESUMO'!BQ38</f>
        <v/>
      </c>
      <c r="N70" s="129">
        <f>MAX(0,M70-M69)</f>
        <v/>
      </c>
      <c r="O70" s="128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29">
        <f>(IF(AND(66+$K$33&gt;=1,66+$K$33&lt;=72),INDEX($N$5:$N$76,66+$K$33),0)+IF(AND(66+$K$34&gt;=1,66+$K$34&lt;=72),INDEX($N$5:$N$76,66+$K$34),0)+IF(AND(66+$K$35&gt;=1,66+$K$35&lt;=72),INDEX($N$5:$N$76,66+$K$35),0))/3</f>
        <v/>
      </c>
      <c r="T70" s="12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0">
        <f>DATE(YEAR(B70),MONTH(B70)+1,1)</f>
        <v/>
      </c>
      <c r="C71" s="107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RESUMO'!BR38</f>
        <v/>
      </c>
      <c r="N71" s="129">
        <f>MAX(0,M71-M70)</f>
        <v/>
      </c>
      <c r="O71" s="128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29">
        <f>(IF(AND(67+$K$33&gt;=1,67+$K$33&lt;=72),INDEX($N$5:$N$76,67+$K$33),0)+IF(AND(67+$K$34&gt;=1,67+$K$34&lt;=72),INDEX($N$5:$N$76,67+$K$34),0)+IF(AND(67+$K$35&gt;=1,67+$K$35&lt;=72),INDEX($N$5:$N$76,67+$K$35),0))/3</f>
        <v/>
      </c>
      <c r="T71" s="12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0">
        <f>DATE(YEAR(B71),MONTH(B71)+1,1)</f>
        <v/>
      </c>
      <c r="C72" s="107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RESUMO'!BS38</f>
        <v/>
      </c>
      <c r="N72" s="129">
        <f>MAX(0,M72-M71)</f>
        <v/>
      </c>
      <c r="O72" s="128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29">
        <f>(IF(AND(68+$K$33&gt;=1,68+$K$33&lt;=72),INDEX($N$5:$N$76,68+$K$33),0)+IF(AND(68+$K$34&gt;=1,68+$K$34&lt;=72),INDEX($N$5:$N$76,68+$K$34),0)+IF(AND(68+$K$35&gt;=1,68+$K$35&lt;=72),INDEX($N$5:$N$76,68+$K$35),0))/3</f>
        <v/>
      </c>
      <c r="T72" s="12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0">
        <f>DATE(YEAR(B72),MONTH(B72)+1,1)</f>
        <v/>
      </c>
      <c r="C73" s="107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RESUMO'!BT38</f>
        <v/>
      </c>
      <c r="N73" s="129">
        <f>MAX(0,M73-M72)</f>
        <v/>
      </c>
      <c r="O73" s="128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29">
        <f>(IF(AND(69+$K$33&gt;=1,69+$K$33&lt;=72),INDEX($N$5:$N$76,69+$K$33),0)+IF(AND(69+$K$34&gt;=1,69+$K$34&lt;=72),INDEX($N$5:$N$76,69+$K$34),0)+IF(AND(69+$K$35&gt;=1,69+$K$35&lt;=72),INDEX($N$5:$N$76,69+$K$35),0))/3</f>
        <v/>
      </c>
      <c r="T73" s="12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0">
        <f>DATE(YEAR(B73),MONTH(B73)+1,1)</f>
        <v/>
      </c>
      <c r="C74" s="107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RESUMO'!BU38</f>
        <v/>
      </c>
      <c r="N74" s="129">
        <f>MAX(0,M74-M73)</f>
        <v/>
      </c>
      <c r="O74" s="128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29">
        <f>(IF(AND(70+$K$33&gt;=1,70+$K$33&lt;=72),INDEX($N$5:$N$76,70+$K$33),0)+IF(AND(70+$K$34&gt;=1,70+$K$34&lt;=72),INDEX($N$5:$N$76,70+$K$34),0)+IF(AND(70+$K$35&gt;=1,70+$K$35&lt;=72),INDEX($N$5:$N$76,70+$K$35),0))/3</f>
        <v/>
      </c>
      <c r="T74" s="12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0">
        <f>DATE(YEAR(B74),MONTH(B74)+1,1)</f>
        <v/>
      </c>
      <c r="C75" s="107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RESUMO'!BV38</f>
        <v/>
      </c>
      <c r="N75" s="129">
        <f>MAX(0,M75-M74)</f>
        <v/>
      </c>
      <c r="O75" s="128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29">
        <f>(IF(AND(71+$K$33&gt;=1,71+$K$33&lt;=72),INDEX($N$5:$N$76,71+$K$33),0)+IF(AND(71+$K$34&gt;=1,71+$K$34&lt;=72),INDEX($N$5:$N$76,71+$K$34),0)+IF(AND(71+$K$35&gt;=1,71+$K$35&lt;=72),INDEX($N$5:$N$76,71+$K$35),0))/3</f>
        <v/>
      </c>
      <c r="T75" s="12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0">
        <f>DATE(YEAR(B75),MONTH(B75)+1,1)</f>
        <v/>
      </c>
      <c r="C76" s="107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RESUMO'!BW38</f>
        <v/>
      </c>
      <c r="N76" s="129">
        <f>MAX(0,M76-M75)</f>
        <v/>
      </c>
      <c r="O76" s="128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29">
        <f>(IF(AND(72+$K$33&gt;=1,72+$K$33&lt;=72),INDEX($N$5:$N$76,72+$K$33),0)+IF(AND(72+$K$34&gt;=1,72+$K$34&lt;=72),INDEX($N$5:$N$76,72+$K$34),0)+IF(AND(72+$K$35&gt;=1,72+$K$35&lt;=72),INDEX($N$5:$N$76,72+$K$35),0))/3</f>
        <v/>
      </c>
      <c r="T76" s="12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28">
        <f>'CP RESUMO'!D39</f>
        <v/>
      </c>
      <c r="N5" s="129" t="n">
        <v>0</v>
      </c>
      <c r="O5" s="128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RESUMO'!E39</f>
        <v/>
      </c>
      <c r="N6" s="129">
        <f>MAX(0,M6-M5)</f>
        <v/>
      </c>
      <c r="O6" s="128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PL'!L45</f>
        <v/>
      </c>
      <c r="M7" s="128">
        <f>'CP RESUMO'!F39</f>
        <v/>
      </c>
      <c r="N7" s="129">
        <f>MAX(0,M7-M6)</f>
        <v/>
      </c>
      <c r="O7" s="128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RESUMO'!G39</f>
        <v/>
      </c>
      <c r="N8" s="129">
        <f>MAX(0,M8-M7)</f>
        <v/>
      </c>
      <c r="O8" s="128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RESUMO'!H39</f>
        <v/>
      </c>
      <c r="N9" s="129">
        <f>MAX(0,M9-M8)</f>
        <v/>
      </c>
      <c r="O9" s="128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RESUMO'!I39</f>
        <v/>
      </c>
      <c r="N10" s="129">
        <f>MAX(0,M10-M9)</f>
        <v/>
      </c>
      <c r="O10" s="128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RESUMO'!J39</f>
        <v/>
      </c>
      <c r="N11" s="129">
        <f>MAX(0,M11-M10)</f>
        <v/>
      </c>
      <c r="O11" s="128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RESUMO'!K39</f>
        <v/>
      </c>
      <c r="N12" s="129">
        <f>MAX(0,M12-M11)</f>
        <v/>
      </c>
      <c r="O12" s="128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PL'!I45</f>
        <v/>
      </c>
      <c r="M13" s="128">
        <f>'CP RESUMO'!L39</f>
        <v/>
      </c>
      <c r="N13" s="129">
        <f>MAX(0,M13-M12)</f>
        <v/>
      </c>
      <c r="O13" s="128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8">
        <f>'CP RESUMO'!M39</f>
        <v/>
      </c>
      <c r="N14" s="129">
        <f>MAX(0,M14-M13)</f>
        <v/>
      </c>
      <c r="O14" s="128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RESUMO'!N39</f>
        <v/>
      </c>
      <c r="N15" s="129">
        <f>MAX(0,M15-M14)</f>
        <v/>
      </c>
      <c r="O15" s="128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RESUMO'!O39</f>
        <v/>
      </c>
      <c r="N16" s="129">
        <f>MAX(0,M16-M15)</f>
        <v/>
      </c>
      <c r="O16" s="128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RESUMO'!P39</f>
        <v/>
      </c>
      <c r="N17" s="129">
        <f>MAX(0,M17-M16)</f>
        <v/>
      </c>
      <c r="O17" s="128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RESUMO'!Q39</f>
        <v/>
      </c>
      <c r="N18" s="129">
        <f>MAX(0,M18-M17)</f>
        <v/>
      </c>
      <c r="O18" s="128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RESUMO'!R39</f>
        <v/>
      </c>
      <c r="N19" s="129">
        <f>MAX(0,M19-M18)</f>
        <v/>
      </c>
      <c r="O19" s="128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RESUMO'!S39</f>
        <v/>
      </c>
      <c r="N20" s="129">
        <f>MAX(0,M20-M19)</f>
        <v/>
      </c>
      <c r="O20" s="128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RESUMO'!T39</f>
        <v/>
      </c>
      <c r="N21" s="129">
        <f>MAX(0,M21-M20)</f>
        <v/>
      </c>
      <c r="O21" s="128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RESUMO'!U39</f>
        <v/>
      </c>
      <c r="N22" s="129">
        <f>MAX(0,M22-M21)</f>
        <v/>
      </c>
      <c r="O22" s="128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RESUMO'!V39</f>
        <v/>
      </c>
      <c r="N23" s="129">
        <f>MAX(0,M23-M22)</f>
        <v/>
      </c>
      <c r="O23" s="128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RESUMO'!W39</f>
        <v/>
      </c>
      <c r="N24" s="129">
        <f>MAX(0,M24-M23)</f>
        <v/>
      </c>
      <c r="O24" s="128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RESUMO'!X39</f>
        <v/>
      </c>
      <c r="N25" s="129">
        <f>MAX(0,M25-M24)</f>
        <v/>
      </c>
      <c r="O25" s="128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21347.66</v>
      </c>
      <c r="M26" s="128">
        <f>'CP RESUMO'!Y39</f>
        <v/>
      </c>
      <c r="N26" s="129">
        <f>MAX(0,M26-M25)</f>
        <v/>
      </c>
      <c r="O26" s="128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21347.66</v>
      </c>
      <c r="M27" s="128">
        <f>'CP RESUMO'!Z39</f>
        <v/>
      </c>
      <c r="N27" s="129">
        <f>MAX(0,M27-M26)</f>
        <v/>
      </c>
      <c r="O27" s="128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21347.66</v>
      </c>
      <c r="M28" s="128">
        <f>'CP RESUMO'!AA39</f>
        <v/>
      </c>
      <c r="N28" s="129">
        <f>MAX(0,M28-M27)</f>
        <v/>
      </c>
      <c r="O28" s="128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21347.66</v>
      </c>
      <c r="M29" s="128">
        <f>'CP RESUMO'!AB39</f>
        <v/>
      </c>
      <c r="N29" s="129">
        <f>MAX(0,M29-M28)</f>
        <v/>
      </c>
      <c r="O29" s="128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42022.39</v>
      </c>
      <c r="M30" s="128">
        <f>'CP RESUMO'!AC39</f>
        <v/>
      </c>
      <c r="N30" s="129">
        <f>MAX(0,M30-M29)</f>
        <v/>
      </c>
      <c r="O30" s="128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42022.39</v>
      </c>
      <c r="M31" s="128">
        <f>'CP RESUMO'!AD39</f>
        <v/>
      </c>
      <c r="N31" s="129">
        <f>MAX(0,M31-M30)</f>
        <v/>
      </c>
      <c r="O31" s="128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42022.39</v>
      </c>
      <c r="M32" s="128">
        <f>'CP RESUMO'!AE39</f>
        <v/>
      </c>
      <c r="N32" s="129">
        <f>MAX(0,M32-M31)</f>
        <v/>
      </c>
      <c r="O32" s="128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48206.2</v>
      </c>
      <c r="M33" s="128">
        <f>'CP RESUMO'!AF39</f>
        <v/>
      </c>
      <c r="N33" s="129">
        <f>MAX(0,M33-M32)</f>
        <v/>
      </c>
      <c r="O33" s="128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110230.39</v>
      </c>
      <c r="M34" s="128">
        <f>'CP RESUMO'!AG39</f>
        <v/>
      </c>
      <c r="N34" s="129">
        <f>MAX(0,M34-M33)</f>
        <v/>
      </c>
      <c r="O34" s="128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110230.39</v>
      </c>
      <c r="M35" s="128">
        <f>'CP RESUMO'!AH39</f>
        <v/>
      </c>
      <c r="N35" s="129">
        <f>MAX(0,M35-M34)</f>
        <v/>
      </c>
      <c r="O35" s="128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110230.39</v>
      </c>
      <c r="M36" s="128">
        <f>'CP RESUMO'!AI39</f>
        <v/>
      </c>
      <c r="N36" s="129">
        <f>MAX(0,M36-M35)</f>
        <v/>
      </c>
      <c r="O36" s="128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110230.39</v>
      </c>
      <c r="M37" s="128">
        <f>'CP RESUMO'!AJ39</f>
        <v/>
      </c>
      <c r="N37" s="129">
        <f>MAX(0,M37-M36)</f>
        <v/>
      </c>
      <c r="O37" s="128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99556.56</v>
      </c>
      <c r="M38" s="128">
        <f>'CP RESUMO'!AK39</f>
        <v/>
      </c>
      <c r="N38" s="129">
        <f>MAX(0,M38-M37)</f>
        <v/>
      </c>
      <c r="O38" s="128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99556.56</v>
      </c>
      <c r="M39" s="128">
        <f>'CP RESUMO'!AL39</f>
        <v/>
      </c>
      <c r="N39" s="129">
        <f>MAX(0,M39-M38)</f>
        <v/>
      </c>
      <c r="O39" s="128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99556.56</v>
      </c>
      <c r="M40" s="128">
        <f>'CP RESUMO'!AM39</f>
        <v/>
      </c>
      <c r="N40" s="129">
        <f>MAX(0,M40-M39)</f>
        <v/>
      </c>
      <c r="O40" s="128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94219.64999999999</v>
      </c>
      <c r="M41" s="128">
        <f>'CP RESUMO'!AN39</f>
        <v/>
      </c>
      <c r="N41" s="129">
        <f>MAX(0,M41-M40)</f>
        <v/>
      </c>
      <c r="O41" s="128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88882.73</v>
      </c>
      <c r="M42" s="128">
        <f>'CP RESUMO'!AO39</f>
        <v/>
      </c>
      <c r="N42" s="129">
        <f>MAX(0,M42-M41)</f>
        <v/>
      </c>
      <c r="O42" s="128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82698.92999999999</v>
      </c>
      <c r="M43" s="128">
        <f>'CP RESUMO'!AP39</f>
        <v/>
      </c>
      <c r="N43" s="129">
        <f>MAX(0,M43-M42)</f>
        <v/>
      </c>
      <c r="O43" s="128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82698.92999999999</v>
      </c>
      <c r="M44" s="128">
        <f>'CP RESUMO'!AQ39</f>
        <v/>
      </c>
      <c r="N44" s="129">
        <f>MAX(0,M44-M43)</f>
        <v/>
      </c>
      <c r="O44" s="128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112144.29</v>
      </c>
      <c r="M45" s="128">
        <f>'CP RESUMO'!AR39</f>
        <v/>
      </c>
      <c r="N45" s="129">
        <f>MAX(0,M45-M44)</f>
        <v/>
      </c>
      <c r="O45" s="128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112144.29</v>
      </c>
      <c r="M46" s="128">
        <f>'CP RESUMO'!AS39</f>
        <v/>
      </c>
      <c r="N46" s="129">
        <f>MAX(0,M46-M45)</f>
        <v/>
      </c>
      <c r="O46" s="128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112144.29</v>
      </c>
      <c r="M47" s="128">
        <f>'CP RESUMO'!AT39</f>
        <v/>
      </c>
      <c r="N47" s="129">
        <f>MAX(0,M47-M46)</f>
        <v/>
      </c>
      <c r="O47" s="128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112144.29</v>
      </c>
      <c r="M48" s="128">
        <f>'CP RESUMO'!AU39</f>
        <v/>
      </c>
      <c r="N48" s="129">
        <f>MAX(0,M48-M47)</f>
        <v/>
      </c>
      <c r="O48" s="128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112144.29</v>
      </c>
      <c r="M49" s="128">
        <f>'CP RESUMO'!AV39</f>
        <v/>
      </c>
      <c r="N49" s="129">
        <f>MAX(0,M49-M48)</f>
        <v/>
      </c>
      <c r="O49" s="128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215328.19</v>
      </c>
      <c r="M50" s="128">
        <f>'CP RESUMO'!AW39</f>
        <v/>
      </c>
      <c r="N50" s="129">
        <f>MAX(0,M50-M49)</f>
        <v/>
      </c>
      <c r="O50" s="128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243105.63</v>
      </c>
      <c r="M51" s="128">
        <f>'CP RESUMO'!AX39</f>
        <v/>
      </c>
      <c r="N51" s="129">
        <f>MAX(0,M51-M50)</f>
        <v/>
      </c>
      <c r="O51" s="128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243105.63</v>
      </c>
      <c r="M52" s="128">
        <f>'CP RESUMO'!AY39</f>
        <v/>
      </c>
      <c r="N52" s="129">
        <f>MAX(0,M52-M51)</f>
        <v/>
      </c>
      <c r="O52" s="128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243105.63</v>
      </c>
      <c r="M53" s="128">
        <f>'CP RESUMO'!AZ39</f>
        <v/>
      </c>
      <c r="N53" s="129">
        <f>MAX(0,M53-M52)</f>
        <v/>
      </c>
      <c r="O53" s="128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75698.83</v>
      </c>
      <c r="M54" s="128">
        <f>'CP RESUMO'!BA39</f>
        <v/>
      </c>
      <c r="N54" s="129">
        <f>MAX(0,M54-M53)</f>
        <v/>
      </c>
      <c r="O54" s="128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10337.37</v>
      </c>
      <c r="M55" s="128">
        <f>'CP RESUMO'!BB39</f>
        <v/>
      </c>
      <c r="N55" s="129">
        <f>MAX(0,M55-M54)</f>
        <v/>
      </c>
      <c r="O55" s="128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10337.37</v>
      </c>
      <c r="M56" s="128">
        <f>'CP RESUMO'!BC39</f>
        <v/>
      </c>
      <c r="N56" s="129">
        <f>MAX(0,M56-M55)</f>
        <v/>
      </c>
      <c r="O56" s="128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RESUMO'!BD39</f>
        <v/>
      </c>
      <c r="N57" s="129">
        <f>MAX(0,M57-M56)</f>
        <v/>
      </c>
      <c r="O57" s="128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RESUMO'!BE39</f>
        <v/>
      </c>
      <c r="N58" s="129">
        <f>MAX(0,M58-M57)</f>
        <v/>
      </c>
      <c r="O58" s="128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RESUMO'!BF39</f>
        <v/>
      </c>
      <c r="N59" s="129">
        <f>MAX(0,M59-M58)</f>
        <v/>
      </c>
      <c r="O59" s="128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RESUMO'!BG39</f>
        <v/>
      </c>
      <c r="N60" s="129">
        <f>MAX(0,M60-M59)</f>
        <v/>
      </c>
      <c r="O60" s="128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>
        <v>550123.51</v>
      </c>
      <c r="M61" s="128">
        <f>'CP RESUMO'!BH39</f>
        <v/>
      </c>
      <c r="N61" s="129">
        <f>MAX(0,M61-M60)</f>
        <v/>
      </c>
      <c r="O61" s="128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RESUMO'!BI39</f>
        <v/>
      </c>
      <c r="N62" s="129">
        <f>MAX(0,M62-M61)</f>
        <v/>
      </c>
      <c r="O62" s="128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RESUMO'!BJ39</f>
        <v/>
      </c>
      <c r="N63" s="129">
        <f>MAX(0,M63-M62)</f>
        <v/>
      </c>
      <c r="O63" s="128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RESUMO'!BK39</f>
        <v/>
      </c>
      <c r="N64" s="129">
        <f>MAX(0,M64-M63)</f>
        <v/>
      </c>
      <c r="O64" s="128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RESUMO'!BL39</f>
        <v/>
      </c>
      <c r="N65" s="129">
        <f>MAX(0,M65-M64)</f>
        <v/>
      </c>
      <c r="O65" s="128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RESUMO'!BM39</f>
        <v/>
      </c>
      <c r="N66" s="129">
        <f>MAX(0,M66-M65)</f>
        <v/>
      </c>
      <c r="O66" s="128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RESUMO'!BN39</f>
        <v/>
      </c>
      <c r="N67" s="129">
        <f>MAX(0,M67-M66)</f>
        <v/>
      </c>
      <c r="O67" s="128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RESUMO'!BO39</f>
        <v/>
      </c>
      <c r="N68" s="129">
        <f>MAX(0,M68-M67)</f>
        <v/>
      </c>
      <c r="O68" s="128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RESUMO'!BP39</f>
        <v/>
      </c>
      <c r="N69" s="129">
        <f>MAX(0,M69-M68)</f>
        <v/>
      </c>
      <c r="O69" s="128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RESUMO'!BQ39</f>
        <v/>
      </c>
      <c r="N70" s="129">
        <f>MAX(0,M70-M69)</f>
        <v/>
      </c>
      <c r="O70" s="128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RESUMO'!BR39</f>
        <v/>
      </c>
      <c r="N71" s="129">
        <f>MAX(0,M71-M70)</f>
        <v/>
      </c>
      <c r="O71" s="128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RESUMO'!BS39</f>
        <v/>
      </c>
      <c r="N72" s="129">
        <f>MAX(0,M72-M71)</f>
        <v/>
      </c>
      <c r="O72" s="128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RESUMO'!BT39</f>
        <v/>
      </c>
      <c r="N73" s="129">
        <f>MAX(0,M73-M72)</f>
        <v/>
      </c>
      <c r="O73" s="128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RESUMO'!BU39</f>
        <v/>
      </c>
      <c r="N74" s="129">
        <f>MAX(0,M74-M73)</f>
        <v/>
      </c>
      <c r="O74" s="128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RESUMO'!BV39</f>
        <v/>
      </c>
      <c r="N75" s="129">
        <f>MAX(0,M75-M74)</f>
        <v/>
      </c>
      <c r="O75" s="128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RESUMO'!BW39</f>
        <v/>
      </c>
      <c r="N76" s="129">
        <f>MAX(0,M76-M75)</f>
        <v/>
      </c>
      <c r="O76" s="128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28">
        <f>'CP RESUMO'!D40</f>
        <v/>
      </c>
      <c r="N5" s="129" t="n">
        <v>0</v>
      </c>
      <c r="O5" s="128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RESUMO'!E40</f>
        <v/>
      </c>
      <c r="N6" s="129">
        <f>MAX(0,M6-M5)</f>
        <v/>
      </c>
      <c r="O6" s="128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PL'!L46</f>
        <v/>
      </c>
      <c r="M7" s="128">
        <f>'CP RESUMO'!F40</f>
        <v/>
      </c>
      <c r="N7" s="129">
        <f>MAX(0,M7-M6)</f>
        <v/>
      </c>
      <c r="O7" s="128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RESUMO'!G40</f>
        <v/>
      </c>
      <c r="N8" s="129">
        <f>MAX(0,M8-M7)</f>
        <v/>
      </c>
      <c r="O8" s="128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RESUMO'!H40</f>
        <v/>
      </c>
      <c r="N9" s="129">
        <f>MAX(0,M9-M8)</f>
        <v/>
      </c>
      <c r="O9" s="128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RESUMO'!I40</f>
        <v/>
      </c>
      <c r="N10" s="129">
        <f>MAX(0,M10-M9)</f>
        <v/>
      </c>
      <c r="O10" s="128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RESUMO'!J40</f>
        <v/>
      </c>
      <c r="N11" s="129">
        <f>MAX(0,M11-M10)</f>
        <v/>
      </c>
      <c r="O11" s="128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RESUMO'!K40</f>
        <v/>
      </c>
      <c r="N12" s="129">
        <f>MAX(0,M12-M11)</f>
        <v/>
      </c>
      <c r="O12" s="128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PL'!I46</f>
        <v/>
      </c>
      <c r="M13" s="128">
        <f>'CP RESUMO'!L40</f>
        <v/>
      </c>
      <c r="N13" s="129">
        <f>MAX(0,M13-M12)</f>
        <v/>
      </c>
      <c r="O13" s="128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8">
        <f>'CP RESUMO'!M40</f>
        <v/>
      </c>
      <c r="N14" s="129">
        <f>MAX(0,M14-M13)</f>
        <v/>
      </c>
      <c r="O14" s="128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RESUMO'!N40</f>
        <v/>
      </c>
      <c r="N15" s="129">
        <f>MAX(0,M15-M14)</f>
        <v/>
      </c>
      <c r="O15" s="128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RESUMO'!O40</f>
        <v/>
      </c>
      <c r="N16" s="129">
        <f>MAX(0,M16-M15)</f>
        <v/>
      </c>
      <c r="O16" s="128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RESUMO'!P40</f>
        <v/>
      </c>
      <c r="N17" s="129">
        <f>MAX(0,M17-M16)</f>
        <v/>
      </c>
      <c r="O17" s="128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RESUMO'!Q40</f>
        <v/>
      </c>
      <c r="N18" s="129">
        <f>MAX(0,M18-M17)</f>
        <v/>
      </c>
      <c r="O18" s="128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RESUMO'!R40</f>
        <v/>
      </c>
      <c r="N19" s="129">
        <f>MAX(0,M19-M18)</f>
        <v/>
      </c>
      <c r="O19" s="128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RESUMO'!S40</f>
        <v/>
      </c>
      <c r="N20" s="129">
        <f>MAX(0,M20-M19)</f>
        <v/>
      </c>
      <c r="O20" s="128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RESUMO'!T40</f>
        <v/>
      </c>
      <c r="N21" s="129">
        <f>MAX(0,M21-M20)</f>
        <v/>
      </c>
      <c r="O21" s="128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RESUMO'!U40</f>
        <v/>
      </c>
      <c r="N22" s="129">
        <f>MAX(0,M22-M21)</f>
        <v/>
      </c>
      <c r="O22" s="128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RESUMO'!V40</f>
        <v/>
      </c>
      <c r="N23" s="129">
        <f>MAX(0,M23-M22)</f>
        <v/>
      </c>
      <c r="O23" s="128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RESUMO'!W40</f>
        <v/>
      </c>
      <c r="N24" s="129">
        <f>MAX(0,M24-M23)</f>
        <v/>
      </c>
      <c r="O24" s="128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RESUMO'!X40</f>
        <v/>
      </c>
      <c r="N25" s="129">
        <f>MAX(0,M25-M24)</f>
        <v/>
      </c>
      <c r="O25" s="128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RESUMO'!Y40</f>
        <v/>
      </c>
      <c r="N26" s="129">
        <f>MAX(0,M26-M25)</f>
        <v/>
      </c>
      <c r="O26" s="128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RESUMO'!Z40</f>
        <v/>
      </c>
      <c r="N27" s="129">
        <f>MAX(0,M27-M26)</f>
        <v/>
      </c>
      <c r="O27" s="128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RESUMO'!AA40</f>
        <v/>
      </c>
      <c r="N28" s="129">
        <f>MAX(0,M28-M27)</f>
        <v/>
      </c>
      <c r="O28" s="128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RESUMO'!AB40</f>
        <v/>
      </c>
      <c r="N29" s="129">
        <f>MAX(0,M29-M28)</f>
        <v/>
      </c>
      <c r="O29" s="128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RESUMO'!AC40</f>
        <v/>
      </c>
      <c r="N30" s="129">
        <f>MAX(0,M30-M29)</f>
        <v/>
      </c>
      <c r="O30" s="128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RESUMO'!AD40</f>
        <v/>
      </c>
      <c r="N31" s="129">
        <f>MAX(0,M31-M30)</f>
        <v/>
      </c>
      <c r="O31" s="128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RESUMO'!AE40</f>
        <v/>
      </c>
      <c r="N32" s="129">
        <f>MAX(0,M32-M31)</f>
        <v/>
      </c>
      <c r="O32" s="128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RESUMO'!AF40</f>
        <v/>
      </c>
      <c r="N33" s="129">
        <f>MAX(0,M33-M32)</f>
        <v/>
      </c>
      <c r="O33" s="128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RESUMO'!AG40</f>
        <v/>
      </c>
      <c r="N34" s="129">
        <f>MAX(0,M34-M33)</f>
        <v/>
      </c>
      <c r="O34" s="128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RESUMO'!AH40</f>
        <v/>
      </c>
      <c r="N35" s="129">
        <f>MAX(0,M35-M34)</f>
        <v/>
      </c>
      <c r="O35" s="128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RESUMO'!AI40</f>
        <v/>
      </c>
      <c r="N36" s="129">
        <f>MAX(0,M36-M35)</f>
        <v/>
      </c>
      <c r="O36" s="128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RESUMO'!AJ40</f>
        <v/>
      </c>
      <c r="N37" s="129">
        <f>MAX(0,M37-M36)</f>
        <v/>
      </c>
      <c r="O37" s="128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RESUMO'!AK40</f>
        <v/>
      </c>
      <c r="N38" s="129">
        <f>MAX(0,M38-M37)</f>
        <v/>
      </c>
      <c r="O38" s="128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RESUMO'!AL40</f>
        <v/>
      </c>
      <c r="N39" s="129">
        <f>MAX(0,M39-M38)</f>
        <v/>
      </c>
      <c r="O39" s="128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RESUMO'!AM40</f>
        <v/>
      </c>
      <c r="N40" s="129">
        <f>MAX(0,M40-M39)</f>
        <v/>
      </c>
      <c r="O40" s="128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RESUMO'!AN40</f>
        <v/>
      </c>
      <c r="N41" s="129">
        <f>MAX(0,M41-M40)</f>
        <v/>
      </c>
      <c r="O41" s="128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45332.66</v>
      </c>
      <c r="M42" s="128">
        <f>'CP RESUMO'!AO40</f>
        <v/>
      </c>
      <c r="N42" s="129">
        <f>MAX(0,M42-M41)</f>
        <v/>
      </c>
      <c r="O42" s="128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45332.66</v>
      </c>
      <c r="M43" s="128">
        <f>'CP RESUMO'!AP40</f>
        <v/>
      </c>
      <c r="N43" s="129">
        <f>MAX(0,M43-M42)</f>
        <v/>
      </c>
      <c r="O43" s="128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45332.66</v>
      </c>
      <c r="M44" s="128">
        <f>'CP RESUMO'!AQ40</f>
        <v/>
      </c>
      <c r="N44" s="129">
        <f>MAX(0,M44-M43)</f>
        <v/>
      </c>
      <c r="O44" s="128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45332.66</v>
      </c>
      <c r="M45" s="128">
        <f>'CP RESUMO'!AR40</f>
        <v/>
      </c>
      <c r="N45" s="129">
        <f>MAX(0,M45-M44)</f>
        <v/>
      </c>
      <c r="O45" s="128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45332.66</v>
      </c>
      <c r="M46" s="128">
        <f>'CP RESUMO'!AS40</f>
        <v/>
      </c>
      <c r="N46" s="129">
        <f>MAX(0,M46-M45)</f>
        <v/>
      </c>
      <c r="O46" s="128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98998.66</v>
      </c>
      <c r="M47" s="128">
        <f>'CP RESUMO'!AT40</f>
        <v/>
      </c>
      <c r="N47" s="129">
        <f>MAX(0,M47-M46)</f>
        <v/>
      </c>
      <c r="O47" s="128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53666</v>
      </c>
      <c r="M48" s="128">
        <f>'CP RESUMO'!AU40</f>
        <v/>
      </c>
      <c r="N48" s="129">
        <f>MAX(0,M48-M47)</f>
        <v/>
      </c>
      <c r="O48" s="128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53666</v>
      </c>
      <c r="M49" s="128">
        <f>'CP RESUMO'!AV40</f>
        <v/>
      </c>
      <c r="N49" s="129">
        <f>MAX(0,M49-M48)</f>
        <v/>
      </c>
      <c r="O49" s="128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53666</v>
      </c>
      <c r="M50" s="128">
        <f>'CP RESUMO'!AW40</f>
        <v/>
      </c>
      <c r="N50" s="129">
        <f>MAX(0,M50-M49)</f>
        <v/>
      </c>
      <c r="O50" s="128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53666</v>
      </c>
      <c r="M51" s="128">
        <f>'CP RESUMO'!AX40</f>
        <v/>
      </c>
      <c r="N51" s="129">
        <f>MAX(0,M51-M50)</f>
        <v/>
      </c>
      <c r="O51" s="128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53666</v>
      </c>
      <c r="M52" s="128">
        <f>'CP RESUMO'!AY40</f>
        <v/>
      </c>
      <c r="N52" s="129">
        <f>MAX(0,M52-M51)</f>
        <v/>
      </c>
      <c r="O52" s="128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90665.33</v>
      </c>
      <c r="M53" s="128">
        <f>'CP RESUMO'!AZ40</f>
        <v/>
      </c>
      <c r="N53" s="129">
        <f>MAX(0,M53-M52)</f>
        <v/>
      </c>
      <c r="O53" s="128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90665.33</v>
      </c>
      <c r="M54" s="128">
        <f>'CP RESUMO'!BA40</f>
        <v/>
      </c>
      <c r="N54" s="129">
        <f>MAX(0,M54-M53)</f>
        <v/>
      </c>
      <c r="O54" s="128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90665.33</v>
      </c>
      <c r="M55" s="128">
        <f>'CP RESUMO'!BB40</f>
        <v/>
      </c>
      <c r="N55" s="129">
        <f>MAX(0,M55-M54)</f>
        <v/>
      </c>
      <c r="O55" s="128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RESUMO'!BC40</f>
        <v/>
      </c>
      <c r="N56" s="129">
        <f>MAX(0,M56-M55)</f>
        <v/>
      </c>
      <c r="O56" s="128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RESUMO'!BD40</f>
        <v/>
      </c>
      <c r="N57" s="129">
        <f>MAX(0,M57-M56)</f>
        <v/>
      </c>
      <c r="O57" s="128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RESUMO'!BE40</f>
        <v/>
      </c>
      <c r="N58" s="129">
        <f>MAX(0,M58-M57)</f>
        <v/>
      </c>
      <c r="O58" s="128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RESUMO'!BF40</f>
        <v/>
      </c>
      <c r="N59" s="129">
        <f>MAX(0,M59-M58)</f>
        <v/>
      </c>
      <c r="O59" s="128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RESUMO'!BG40</f>
        <v/>
      </c>
      <c r="N60" s="129">
        <f>MAX(0,M60-M59)</f>
        <v/>
      </c>
      <c r="O60" s="128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RESUMO'!BH40</f>
        <v/>
      </c>
      <c r="N61" s="129">
        <f>MAX(0,M61-M60)</f>
        <v/>
      </c>
      <c r="O61" s="128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RESUMO'!BI40</f>
        <v/>
      </c>
      <c r="N62" s="129">
        <f>MAX(0,M62-M61)</f>
        <v/>
      </c>
      <c r="O62" s="128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RESUMO'!BJ40</f>
        <v/>
      </c>
      <c r="N63" s="129">
        <f>MAX(0,M63-M62)</f>
        <v/>
      </c>
      <c r="O63" s="128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RESUMO'!BK40</f>
        <v/>
      </c>
      <c r="N64" s="129">
        <f>MAX(0,M64-M63)</f>
        <v/>
      </c>
      <c r="O64" s="128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RESUMO'!BL40</f>
        <v/>
      </c>
      <c r="N65" s="129">
        <f>MAX(0,M65-M64)</f>
        <v/>
      </c>
      <c r="O65" s="128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RESUMO'!BM40</f>
        <v/>
      </c>
      <c r="N66" s="129">
        <f>MAX(0,M66-M65)</f>
        <v/>
      </c>
      <c r="O66" s="128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RESUMO'!BN40</f>
        <v/>
      </c>
      <c r="N67" s="129">
        <f>MAX(0,M67-M66)</f>
        <v/>
      </c>
      <c r="O67" s="128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RESUMO'!BO40</f>
        <v/>
      </c>
      <c r="N68" s="129">
        <f>MAX(0,M68-M67)</f>
        <v/>
      </c>
      <c r="O68" s="128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RESUMO'!BP40</f>
        <v/>
      </c>
      <c r="N69" s="129">
        <f>MAX(0,M69-M68)</f>
        <v/>
      </c>
      <c r="O69" s="128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RESUMO'!BQ40</f>
        <v/>
      </c>
      <c r="N70" s="129">
        <f>MAX(0,M70-M69)</f>
        <v/>
      </c>
      <c r="O70" s="128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RESUMO'!BR40</f>
        <v/>
      </c>
      <c r="N71" s="129">
        <f>MAX(0,M71-M70)</f>
        <v/>
      </c>
      <c r="O71" s="128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RESUMO'!BS40</f>
        <v/>
      </c>
      <c r="N72" s="129">
        <f>MAX(0,M72-M71)</f>
        <v/>
      </c>
      <c r="O72" s="128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RESUMO'!BT40</f>
        <v/>
      </c>
      <c r="N73" s="129">
        <f>MAX(0,M73-M72)</f>
        <v/>
      </c>
      <c r="O73" s="128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RESUMO'!BU40</f>
        <v/>
      </c>
      <c r="N74" s="129">
        <f>MAX(0,M74-M73)</f>
        <v/>
      </c>
      <c r="O74" s="128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RESUMO'!BV40</f>
        <v/>
      </c>
      <c r="N75" s="129">
        <f>MAX(0,M75-M74)</f>
        <v/>
      </c>
      <c r="O75" s="128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RESUMO'!BW40</f>
        <v/>
      </c>
      <c r="N76" s="129">
        <f>MAX(0,M76-M75)</f>
        <v/>
      </c>
      <c r="O76" s="128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28">
        <f>'CP RESUMO'!D41</f>
        <v/>
      </c>
      <c r="N5" s="129" t="n">
        <v>0</v>
      </c>
      <c r="O5" s="128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RESUMO'!E41</f>
        <v/>
      </c>
      <c r="N6" s="129">
        <f>MAX(0,M6-M5)</f>
        <v/>
      </c>
      <c r="O6" s="128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PL'!L47</f>
        <v/>
      </c>
      <c r="M7" s="128">
        <f>'CP RESUMO'!F41</f>
        <v/>
      </c>
      <c r="N7" s="129">
        <f>MAX(0,M7-M6)</f>
        <v/>
      </c>
      <c r="O7" s="128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RESUMO'!G41</f>
        <v/>
      </c>
      <c r="N8" s="129">
        <f>MAX(0,M8-M7)</f>
        <v/>
      </c>
      <c r="O8" s="128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RESUMO'!H41</f>
        <v/>
      </c>
      <c r="N9" s="129">
        <f>MAX(0,M9-M8)</f>
        <v/>
      </c>
      <c r="O9" s="128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RESUMO'!I41</f>
        <v/>
      </c>
      <c r="N10" s="129">
        <f>MAX(0,M10-M9)</f>
        <v/>
      </c>
      <c r="O10" s="128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RESUMO'!J41</f>
        <v/>
      </c>
      <c r="N11" s="129">
        <f>MAX(0,M11-M10)</f>
        <v/>
      </c>
      <c r="O11" s="128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RESUMO'!K41</f>
        <v/>
      </c>
      <c r="N12" s="129">
        <f>MAX(0,M12-M11)</f>
        <v/>
      </c>
      <c r="O12" s="128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PL'!I47</f>
        <v/>
      </c>
      <c r="M13" s="128">
        <f>'CP RESUMO'!L41</f>
        <v/>
      </c>
      <c r="N13" s="129">
        <f>MAX(0,M13-M12)</f>
        <v/>
      </c>
      <c r="O13" s="128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8">
        <f>'CP RESUMO'!M41</f>
        <v/>
      </c>
      <c r="N14" s="129">
        <f>MAX(0,M14-M13)</f>
        <v/>
      </c>
      <c r="O14" s="128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RESUMO'!N41</f>
        <v/>
      </c>
      <c r="N15" s="129">
        <f>MAX(0,M15-M14)</f>
        <v/>
      </c>
      <c r="O15" s="128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RESUMO'!O41</f>
        <v/>
      </c>
      <c r="N16" s="129">
        <f>MAX(0,M16-M15)</f>
        <v/>
      </c>
      <c r="O16" s="128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RESUMO'!P41</f>
        <v/>
      </c>
      <c r="N17" s="129">
        <f>MAX(0,M17-M16)</f>
        <v/>
      </c>
      <c r="O17" s="128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RESUMO'!Q41</f>
        <v/>
      </c>
      <c r="N18" s="129">
        <f>MAX(0,M18-M17)</f>
        <v/>
      </c>
      <c r="O18" s="128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RESUMO'!R41</f>
        <v/>
      </c>
      <c r="N19" s="129">
        <f>MAX(0,M19-M18)</f>
        <v/>
      </c>
      <c r="O19" s="128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RESUMO'!S41</f>
        <v/>
      </c>
      <c r="N20" s="129">
        <f>MAX(0,M20-M19)</f>
        <v/>
      </c>
      <c r="O20" s="128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RESUMO'!T41</f>
        <v/>
      </c>
      <c r="N21" s="129">
        <f>MAX(0,M21-M20)</f>
        <v/>
      </c>
      <c r="O21" s="128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RESUMO'!U41</f>
        <v/>
      </c>
      <c r="N22" s="129">
        <f>MAX(0,M22-M21)</f>
        <v/>
      </c>
      <c r="O22" s="128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RESUMO'!V41</f>
        <v/>
      </c>
      <c r="N23" s="129">
        <f>MAX(0,M23-M22)</f>
        <v/>
      </c>
      <c r="O23" s="128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RESUMO'!W41</f>
        <v/>
      </c>
      <c r="N24" s="129">
        <f>MAX(0,M24-M23)</f>
        <v/>
      </c>
      <c r="O24" s="128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RESUMO'!X41</f>
        <v/>
      </c>
      <c r="N25" s="129">
        <f>MAX(0,M25-M24)</f>
        <v/>
      </c>
      <c r="O25" s="128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RESUMO'!Y41</f>
        <v/>
      </c>
      <c r="N26" s="129">
        <f>MAX(0,M26-M25)</f>
        <v/>
      </c>
      <c r="O26" s="128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RESUMO'!Z41</f>
        <v/>
      </c>
      <c r="N27" s="129">
        <f>MAX(0,M27-M26)</f>
        <v/>
      </c>
      <c r="O27" s="128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RESUMO'!AA41</f>
        <v/>
      </c>
      <c r="N28" s="129">
        <f>MAX(0,M28-M27)</f>
        <v/>
      </c>
      <c r="O28" s="128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RESUMO'!AB41</f>
        <v/>
      </c>
      <c r="N29" s="129">
        <f>MAX(0,M29-M28)</f>
        <v/>
      </c>
      <c r="O29" s="128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RESUMO'!AC41</f>
        <v/>
      </c>
      <c r="N30" s="129">
        <f>MAX(0,M30-M29)</f>
        <v/>
      </c>
      <c r="O30" s="128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RESUMO'!AD41</f>
        <v/>
      </c>
      <c r="N31" s="129">
        <f>MAX(0,M31-M30)</f>
        <v/>
      </c>
      <c r="O31" s="128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RESUMO'!AE41</f>
        <v/>
      </c>
      <c r="N32" s="129">
        <f>MAX(0,M32-M31)</f>
        <v/>
      </c>
      <c r="O32" s="128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RESUMO'!AF41</f>
        <v/>
      </c>
      <c r="N33" s="129">
        <f>MAX(0,M33-M32)</f>
        <v/>
      </c>
      <c r="O33" s="128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RESUMO'!AG41</f>
        <v/>
      </c>
      <c r="N34" s="129">
        <f>MAX(0,M34-M33)</f>
        <v/>
      </c>
      <c r="O34" s="128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RESUMO'!AH41</f>
        <v/>
      </c>
      <c r="N35" s="129">
        <f>MAX(0,M35-M34)</f>
        <v/>
      </c>
      <c r="O35" s="128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RESUMO'!AI41</f>
        <v/>
      </c>
      <c r="N36" s="129">
        <f>MAX(0,M36-M35)</f>
        <v/>
      </c>
      <c r="O36" s="128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RESUMO'!AJ41</f>
        <v/>
      </c>
      <c r="N37" s="129">
        <f>MAX(0,M37-M36)</f>
        <v/>
      </c>
      <c r="O37" s="128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RESUMO'!AK41</f>
        <v/>
      </c>
      <c r="N38" s="129">
        <f>MAX(0,M38-M37)</f>
        <v/>
      </c>
      <c r="O38" s="128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RESUMO'!AL41</f>
        <v/>
      </c>
      <c r="N39" s="129">
        <f>MAX(0,M39-M38)</f>
        <v/>
      </c>
      <c r="O39" s="128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RESUMO'!AM41</f>
        <v/>
      </c>
      <c r="N40" s="129">
        <f>MAX(0,M40-M39)</f>
        <v/>
      </c>
      <c r="O40" s="128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RESUMO'!AN41</f>
        <v/>
      </c>
      <c r="N41" s="129">
        <f>MAX(0,M41-M40)</f>
        <v/>
      </c>
      <c r="O41" s="128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58000</v>
      </c>
      <c r="M42" s="128">
        <f>'CP RESUMO'!AO41</f>
        <v/>
      </c>
      <c r="N42" s="129">
        <f>MAX(0,M42-M41)</f>
        <v/>
      </c>
      <c r="O42" s="128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89075.67999999999</v>
      </c>
      <c r="M43" s="128">
        <f>'CP RESUMO'!AP41</f>
        <v/>
      </c>
      <c r="N43" s="129">
        <f>MAX(0,M43-M42)</f>
        <v/>
      </c>
      <c r="O43" s="128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74583.21000000001</v>
      </c>
      <c r="M44" s="128">
        <f>'CP RESUMO'!AQ41</f>
        <v/>
      </c>
      <c r="N44" s="129">
        <f>MAX(0,M44-M43)</f>
        <v/>
      </c>
      <c r="O44" s="128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116293.25</v>
      </c>
      <c r="M45" s="128">
        <f>'CP RESUMO'!AR41</f>
        <v/>
      </c>
      <c r="N45" s="129">
        <f>MAX(0,M45-M44)</f>
        <v/>
      </c>
      <c r="O45" s="128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101624.04</v>
      </c>
      <c r="M46" s="128">
        <f>'CP RESUMO'!AS41</f>
        <v/>
      </c>
      <c r="N46" s="129">
        <f>MAX(0,M46-M45)</f>
        <v/>
      </c>
      <c r="O46" s="128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96233.53999999999</v>
      </c>
      <c r="M47" s="128">
        <f>'CP RESUMO'!AT41</f>
        <v/>
      </c>
      <c r="N47" s="129">
        <f>MAX(0,M47-M46)</f>
        <v/>
      </c>
      <c r="O47" s="128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80857.39</v>
      </c>
      <c r="M48" s="128">
        <f>'CP RESUMO'!AU41</f>
        <v/>
      </c>
      <c r="N48" s="129">
        <f>MAX(0,M48-M47)</f>
        <v/>
      </c>
      <c r="O48" s="128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96145.17999999999</v>
      </c>
      <c r="M49" s="128">
        <f>'CP RESUMO'!AV41</f>
        <v/>
      </c>
      <c r="N49" s="129">
        <f>MAX(0,M49-M48)</f>
        <v/>
      </c>
      <c r="O49" s="128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43035.57</v>
      </c>
      <c r="M50" s="128">
        <f>'CP RESUMO'!AW41</f>
        <v/>
      </c>
      <c r="N50" s="129">
        <f>MAX(0,M50-M49)</f>
        <v/>
      </c>
      <c r="O50" s="128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16756.68</v>
      </c>
      <c r="M51" s="128">
        <f>'CP RESUMO'!AX41</f>
        <v/>
      </c>
      <c r="N51" s="129">
        <f>MAX(0,M51-M50)</f>
        <v/>
      </c>
      <c r="O51" s="128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16756.68</v>
      </c>
      <c r="M52" s="128">
        <f>'CP RESUMO'!AY41</f>
        <v/>
      </c>
      <c r="N52" s="129">
        <f>MAX(0,M52-M51)</f>
        <v/>
      </c>
      <c r="O52" s="128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16756.68</v>
      </c>
      <c r="M53" s="128">
        <f>'CP RESUMO'!AZ41</f>
        <v/>
      </c>
      <c r="N53" s="129">
        <f>MAX(0,M53-M52)</f>
        <v/>
      </c>
      <c r="O53" s="128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16756.68</v>
      </c>
      <c r="M54" s="128">
        <f>'CP RESUMO'!BA41</f>
        <v/>
      </c>
      <c r="N54" s="129">
        <f>MAX(0,M54-M53)</f>
        <v/>
      </c>
      <c r="O54" s="128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16756.68</v>
      </c>
      <c r="M55" s="128">
        <f>'CP RESUMO'!BB41</f>
        <v/>
      </c>
      <c r="N55" s="129">
        <f>MAX(0,M55-M54)</f>
        <v/>
      </c>
      <c r="O55" s="128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16756.68</v>
      </c>
      <c r="M56" s="128">
        <f>'CP RESUMO'!BC41</f>
        <v/>
      </c>
      <c r="N56" s="129">
        <f>MAX(0,M56-M55)</f>
        <v/>
      </c>
      <c r="O56" s="128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RESUMO'!BD41</f>
        <v/>
      </c>
      <c r="N57" s="129">
        <f>MAX(0,M57-M56)</f>
        <v/>
      </c>
      <c r="O57" s="128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RESUMO'!BE41</f>
        <v/>
      </c>
      <c r="N58" s="129">
        <f>MAX(0,M58-M57)</f>
        <v/>
      </c>
      <c r="O58" s="128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RESUMO'!BF41</f>
        <v/>
      </c>
      <c r="N59" s="129">
        <f>MAX(0,M59-M58)</f>
        <v/>
      </c>
      <c r="O59" s="128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RESUMO'!BG41</f>
        <v/>
      </c>
      <c r="N60" s="129">
        <f>MAX(0,M60-M59)</f>
        <v/>
      </c>
      <c r="O60" s="128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RESUMO'!BH41</f>
        <v/>
      </c>
      <c r="N61" s="129">
        <f>MAX(0,M61-M60)</f>
        <v/>
      </c>
      <c r="O61" s="128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RESUMO'!BI41</f>
        <v/>
      </c>
      <c r="N62" s="129">
        <f>MAX(0,M62-M61)</f>
        <v/>
      </c>
      <c r="O62" s="128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RESUMO'!BJ41</f>
        <v/>
      </c>
      <c r="N63" s="129">
        <f>MAX(0,M63-M62)</f>
        <v/>
      </c>
      <c r="O63" s="128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RESUMO'!BK41</f>
        <v/>
      </c>
      <c r="N64" s="129">
        <f>MAX(0,M64-M63)</f>
        <v/>
      </c>
      <c r="O64" s="128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RESUMO'!BL41</f>
        <v/>
      </c>
      <c r="N65" s="129">
        <f>MAX(0,M65-M64)</f>
        <v/>
      </c>
      <c r="O65" s="128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RESUMO'!BM41</f>
        <v/>
      </c>
      <c r="N66" s="129">
        <f>MAX(0,M66-M65)</f>
        <v/>
      </c>
      <c r="O66" s="128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RESUMO'!BN41</f>
        <v/>
      </c>
      <c r="N67" s="129">
        <f>MAX(0,M67-M66)</f>
        <v/>
      </c>
      <c r="O67" s="128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RESUMO'!BO41</f>
        <v/>
      </c>
      <c r="N68" s="129">
        <f>MAX(0,M68-M67)</f>
        <v/>
      </c>
      <c r="O68" s="128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RESUMO'!BP41</f>
        <v/>
      </c>
      <c r="N69" s="129">
        <f>MAX(0,M69-M68)</f>
        <v/>
      </c>
      <c r="O69" s="128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RESUMO'!BQ41</f>
        <v/>
      </c>
      <c r="N70" s="129">
        <f>MAX(0,M70-M69)</f>
        <v/>
      </c>
      <c r="O70" s="128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RESUMO'!BR41</f>
        <v/>
      </c>
      <c r="N71" s="129">
        <f>MAX(0,M71-M70)</f>
        <v/>
      </c>
      <c r="O71" s="128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RESUMO'!BS41</f>
        <v/>
      </c>
      <c r="N72" s="129">
        <f>MAX(0,M72-M71)</f>
        <v/>
      </c>
      <c r="O72" s="128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RESUMO'!BT41</f>
        <v/>
      </c>
      <c r="N73" s="129">
        <f>MAX(0,M73-M72)</f>
        <v/>
      </c>
      <c r="O73" s="128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RESUMO'!BU41</f>
        <v/>
      </c>
      <c r="N74" s="129">
        <f>MAX(0,M74-M73)</f>
        <v/>
      </c>
      <c r="O74" s="128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RESUMO'!BV41</f>
        <v/>
      </c>
      <c r="N75" s="129">
        <f>MAX(0,M75-M74)</f>
        <v/>
      </c>
      <c r="O75" s="128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RESUMO'!BW41</f>
        <v/>
      </c>
      <c r="N76" s="129">
        <f>MAX(0,M76-M75)</f>
        <v/>
      </c>
      <c r="O76" s="128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2026-09-28T16:19:13Z</dcterms:created>
  <dcterms:modified xsi:type="dcterms:W3CDTF">2026-09-28T16:19:16Z</dcterms:modified>
</cp:coreProperties>
</file>