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2adminyang\PycharmProjects\SOGSystemEigyo2020\sales\static\sales\files\"/>
    </mc:Choice>
  </mc:AlternateContent>
  <xr:revisionPtr revIDLastSave="0" documentId="13_ncr:1_{4CEE9947-E26B-46DA-86E5-9A63A9B2F9DC}" xr6:coauthVersionLast="45" xr6:coauthVersionMax="45" xr10:uidLastSave="{00000000-0000-0000-0000-000000000000}"/>
  <bookViews>
    <workbookView xWindow="-120" yWindow="-120" windowWidth="29040" windowHeight="17640" xr2:uid="{8C18BF5F-C74F-4C69-A1EF-9F3704F8D5E7}"/>
  </bookViews>
  <sheets>
    <sheet name="Sheet1" sheetId="10" r:id="rId1"/>
    <sheet name="Sheet9" sheetId="9" r:id="rId2"/>
    <sheet name="Sheet6" sheetId="6" r:id="rId3"/>
    <sheet name="69売上実績総計" sheetId="1" r:id="rId4"/>
    <sheet name="69売上実績9月" sheetId="3" r:id="rId5"/>
    <sheet name="69売上実績10月" sheetId="4" r:id="rId6"/>
    <sheet name="69売上実績11月" sheetId="5" r:id="rId7"/>
    <sheet name="69BU別売上実績予算" sheetId="7" r:id="rId8"/>
    <sheet name="69期BU別売上総計" sheetId="8" r:id="rId9"/>
    <sheet name="69期重要顧客予算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14" i="1"/>
  <c r="N9" i="1"/>
  <c r="N12" i="1"/>
  <c r="N15" i="1"/>
  <c r="N18" i="1"/>
  <c r="N8" i="1"/>
  <c r="N17" i="1"/>
  <c r="N19" i="1"/>
  <c r="N22" i="1"/>
  <c r="N16" i="1"/>
  <c r="N21" i="1"/>
  <c r="N13" i="1"/>
  <c r="N20" i="1"/>
  <c r="N10" i="1"/>
  <c r="N28" i="1"/>
  <c r="N33" i="1"/>
  <c r="N23" i="1"/>
  <c r="N51" i="1"/>
  <c r="N27" i="1"/>
  <c r="N11" i="1"/>
  <c r="N25" i="1"/>
  <c r="N26" i="1"/>
  <c r="N39" i="1"/>
  <c r="N29" i="1"/>
  <c r="N32" i="1"/>
  <c r="N50" i="1"/>
  <c r="N34" i="1"/>
  <c r="N40" i="1"/>
  <c r="N35" i="1"/>
  <c r="N41" i="1"/>
  <c r="N24" i="1"/>
  <c r="N30" i="1"/>
  <c r="N42" i="1"/>
  <c r="N43" i="1"/>
  <c r="N44" i="1"/>
  <c r="N36" i="1"/>
  <c r="N45" i="1"/>
  <c r="N46" i="1"/>
  <c r="N48" i="1"/>
  <c r="N52" i="1"/>
  <c r="N37" i="1"/>
  <c r="N38" i="1"/>
  <c r="N31" i="1"/>
  <c r="N49" i="1"/>
  <c r="N47" i="1"/>
  <c r="N3" i="1"/>
  <c r="C10" i="7"/>
  <c r="D10" i="7"/>
  <c r="E10" i="7"/>
  <c r="F10" i="7"/>
  <c r="G10" i="7"/>
  <c r="H10" i="7"/>
  <c r="I10" i="7"/>
  <c r="J10" i="7"/>
  <c r="K10" i="7"/>
  <c r="L10" i="7"/>
  <c r="M10" i="7"/>
  <c r="B10" i="7"/>
  <c r="D7" i="7" l="1"/>
  <c r="D6" i="7"/>
  <c r="D5" i="7"/>
  <c r="D4" i="7"/>
  <c r="D12" i="7"/>
  <c r="F12" i="7"/>
  <c r="G12" i="7"/>
  <c r="H12" i="7"/>
  <c r="I12" i="7"/>
  <c r="J12" i="7"/>
  <c r="K12" i="7"/>
  <c r="L12" i="7"/>
  <c r="M12" i="7"/>
  <c r="E12" i="7"/>
  <c r="F4" i="7"/>
  <c r="G4" i="7"/>
  <c r="H4" i="7"/>
  <c r="I4" i="7"/>
  <c r="J4" i="7"/>
  <c r="K4" i="7"/>
  <c r="L4" i="7"/>
  <c r="M4" i="7"/>
  <c r="F5" i="7"/>
  <c r="G5" i="7"/>
  <c r="H5" i="7"/>
  <c r="I5" i="7"/>
  <c r="J5" i="7"/>
  <c r="K5" i="7"/>
  <c r="L5" i="7"/>
  <c r="M5" i="7"/>
  <c r="F6" i="7"/>
  <c r="G6" i="7"/>
  <c r="H6" i="7"/>
  <c r="I6" i="7"/>
  <c r="J6" i="7"/>
  <c r="K6" i="7"/>
  <c r="L6" i="7"/>
  <c r="M6" i="7"/>
  <c r="F7" i="7"/>
  <c r="G7" i="7"/>
  <c r="H7" i="7"/>
  <c r="I7" i="7"/>
  <c r="J7" i="7"/>
  <c r="K7" i="7"/>
  <c r="L7" i="7"/>
  <c r="M7" i="7"/>
  <c r="E5" i="7"/>
  <c r="E6" i="7"/>
  <c r="E7" i="7"/>
  <c r="E4" i="7"/>
  <c r="M4" i="1"/>
  <c r="O4" i="1" s="1"/>
  <c r="M5" i="1"/>
  <c r="O5" i="1" s="1"/>
  <c r="M6" i="1"/>
  <c r="O6" i="1" s="1"/>
  <c r="M7" i="1"/>
  <c r="O7" i="1" s="1"/>
  <c r="M14" i="1"/>
  <c r="O14" i="1" s="1"/>
  <c r="M9" i="1"/>
  <c r="O9" i="1" s="1"/>
  <c r="M12" i="1"/>
  <c r="O12" i="1" s="1"/>
  <c r="M15" i="1"/>
  <c r="O15" i="1" s="1"/>
  <c r="M18" i="1"/>
  <c r="O18" i="1" s="1"/>
  <c r="M8" i="1"/>
  <c r="O8" i="1" s="1"/>
  <c r="M17" i="1"/>
  <c r="O17" i="1" s="1"/>
  <c r="M19" i="1"/>
  <c r="O19" i="1" s="1"/>
  <c r="M22" i="1"/>
  <c r="O22" i="1" s="1"/>
  <c r="M16" i="1"/>
  <c r="O16" i="1" s="1"/>
  <c r="M21" i="1"/>
  <c r="O21" i="1" s="1"/>
  <c r="M13" i="1"/>
  <c r="O13" i="1" s="1"/>
  <c r="M20" i="1"/>
  <c r="O20" i="1" s="1"/>
  <c r="M10" i="1"/>
  <c r="O10" i="1" s="1"/>
  <c r="M28" i="1"/>
  <c r="O28" i="1" s="1"/>
  <c r="M33" i="1"/>
  <c r="O33" i="1" s="1"/>
  <c r="M23" i="1"/>
  <c r="O23" i="1" s="1"/>
  <c r="M51" i="1"/>
  <c r="O51" i="1" s="1"/>
  <c r="M27" i="1"/>
  <c r="O27" i="1" s="1"/>
  <c r="M11" i="1"/>
  <c r="O11" i="1" s="1"/>
  <c r="M25" i="1"/>
  <c r="O25" i="1" s="1"/>
  <c r="M26" i="1"/>
  <c r="O26" i="1" s="1"/>
  <c r="M39" i="1"/>
  <c r="O39" i="1" s="1"/>
  <c r="M29" i="1"/>
  <c r="O29" i="1" s="1"/>
  <c r="M32" i="1"/>
  <c r="O32" i="1" s="1"/>
  <c r="M50" i="1"/>
  <c r="O50" i="1" s="1"/>
  <c r="M34" i="1"/>
  <c r="O34" i="1" s="1"/>
  <c r="M40" i="1"/>
  <c r="O40" i="1" s="1"/>
  <c r="M35" i="1"/>
  <c r="O35" i="1" s="1"/>
  <c r="M41" i="1"/>
  <c r="O41" i="1" s="1"/>
  <c r="M24" i="1"/>
  <c r="O24" i="1" s="1"/>
  <c r="M30" i="1"/>
  <c r="O30" i="1" s="1"/>
  <c r="M42" i="1"/>
  <c r="O42" i="1" s="1"/>
  <c r="M43" i="1"/>
  <c r="O43" i="1" s="1"/>
  <c r="M44" i="1"/>
  <c r="O44" i="1" s="1"/>
  <c r="M36" i="1"/>
  <c r="O36" i="1" s="1"/>
  <c r="M45" i="1"/>
  <c r="O45" i="1" s="1"/>
  <c r="M46" i="1"/>
  <c r="O46" i="1" s="1"/>
  <c r="M48" i="1"/>
  <c r="O48" i="1" s="1"/>
  <c r="M52" i="1"/>
  <c r="O52" i="1" s="1"/>
  <c r="M37" i="1"/>
  <c r="O37" i="1" s="1"/>
  <c r="M38" i="1"/>
  <c r="O38" i="1" s="1"/>
  <c r="M31" i="1"/>
  <c r="O31" i="1" s="1"/>
  <c r="M49" i="1"/>
  <c r="O49" i="1" s="1"/>
  <c r="M47" i="1"/>
  <c r="O47" i="1" s="1"/>
  <c r="M3" i="1"/>
  <c r="G3" i="2"/>
  <c r="F54" i="2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M54" i="1" l="1"/>
  <c r="O54" i="1" s="1"/>
  <c r="O3" i="1"/>
  <c r="G54" i="2" l="1"/>
  <c r="H54" i="2" s="1"/>
  <c r="H3" i="2"/>
</calcChain>
</file>

<file path=xl/sharedStrings.xml><?xml version="1.0" encoding="utf-8"?>
<sst xmlns="http://schemas.openxmlformats.org/spreadsheetml/2006/main" count="1700" uniqueCount="457">
  <si>
    <t>売上</t>
  </si>
  <si>
    <t>期</t>
  </si>
  <si>
    <t>年月</t>
  </si>
  <si>
    <t>69期</t>
  </si>
  <si>
    <t>69期 集計</t>
  </si>
  <si>
    <t>総計</t>
  </si>
  <si>
    <t>得意先名</t>
  </si>
  <si>
    <t>2020/09</t>
  </si>
  <si>
    <t>2020/10</t>
  </si>
  <si>
    <t>2020/11</t>
  </si>
  <si>
    <t>WORLD TECH INC LIMITED</t>
  </si>
  <si>
    <t>ANHUI CHANGGENG OPTICS</t>
  </si>
  <si>
    <t>HANGZHOU HAWK OPTICAL ELECTRONIC</t>
  </si>
  <si>
    <t>HOLY VISION TECHNOLOGY</t>
  </si>
  <si>
    <t>SHANGHAI MICRO ELECTRONICS</t>
  </si>
  <si>
    <t>SHANGHAI MEDICAL OPTICAL LTD</t>
  </si>
  <si>
    <t>GIKETSU TRADING株式会社</t>
  </si>
  <si>
    <t>SHENYANG SHENDA ENDOSCOPE CO LTD</t>
  </si>
  <si>
    <t>MORITEX TECHNOLOGIES(ｼﾝｾﾝ)CO LTD</t>
  </si>
  <si>
    <t>JIANGMEN SHUOTONG MEDICAL APP</t>
  </si>
  <si>
    <t>アヒコファインテック株式会社</t>
  </si>
  <si>
    <t>パナソニック㈱ﾃﾞﾊﾞｲｽBU山形</t>
  </si>
  <si>
    <t>富士ﾌｲﾙﾑｵﾌﾟﾃｨｸｽ株式会社</t>
  </si>
  <si>
    <t>株式会社栃木ニコン　那須事業所</t>
  </si>
  <si>
    <t>オリンパス株式会社　白河事業場</t>
  </si>
  <si>
    <t>ﾊﾟﾅｿﾆｯｸ ﾃﾞﾊﾞｲｽ日東株式会社</t>
  </si>
  <si>
    <t>AGC MICRO GLASS(THAILAND)CO LTD</t>
  </si>
  <si>
    <t>HOYA㈱PENTAX LC(事)医用SBU</t>
  </si>
  <si>
    <t>㈱栃木ニコン　第２生産統括部</t>
  </si>
  <si>
    <t>日本電計株式会社</t>
  </si>
  <si>
    <t>NOVA MEASURING INSTRUMENTS LTD</t>
  </si>
  <si>
    <t>昭立電気工業株式会社</t>
  </si>
  <si>
    <t>株式会社トプコン山形</t>
  </si>
  <si>
    <t>ｺﾆｶﾐﾉﾙﾀ㈱ｾﾝｼﾝｸﾞ事業本部</t>
  </si>
  <si>
    <t>アクトロニクス株式会社</t>
  </si>
  <si>
    <t>G-KSVEE</t>
  </si>
  <si>
    <t>G-WOLF</t>
  </si>
  <si>
    <t>IRADIMED CORPORATION</t>
  </si>
  <si>
    <t>RICHARD WOLF USA</t>
  </si>
  <si>
    <t>シスメックス株式会社</t>
  </si>
  <si>
    <t>松尾産業株式会社大阪本社</t>
  </si>
  <si>
    <t>DAITRON (KOREA) CO. LTD.</t>
  </si>
  <si>
    <t>株式会社小糸製作所</t>
  </si>
  <si>
    <t>株式会社ヤナギサワ</t>
  </si>
  <si>
    <t>リチャードウルフ株式会社</t>
  </si>
  <si>
    <t>ｓａｎｔｅｃ株式会社</t>
  </si>
  <si>
    <t>ﾘｺｰｲﾝﾀﾞｽﾄﾘｱﾙｿﾘｭｰｼｮﾝｽﾞ株式会社</t>
  </si>
  <si>
    <t>株式会社ニデック</t>
  </si>
  <si>
    <t>株式会社モリタ製作所</t>
  </si>
  <si>
    <t>エレマテック株式会社　本社</t>
  </si>
  <si>
    <t>三星ダイヤモンド工業株式会社</t>
  </si>
  <si>
    <t>日本クリンゲージ株式会社</t>
  </si>
  <si>
    <t>KWANGJIN OPTICAL MACHINERY (WEH)</t>
  </si>
  <si>
    <t>株式会社ミツトヨ　広島事業所</t>
  </si>
  <si>
    <t>LEICA SINGAPORE PTE LTD.</t>
  </si>
  <si>
    <t>エレマテック㈱　八王子支店</t>
  </si>
  <si>
    <t>フナテック株式会社</t>
  </si>
  <si>
    <t>キヤノン株式会社宇都宮工場</t>
  </si>
  <si>
    <t>G-CARL ZEISS CMP GMBH</t>
  </si>
  <si>
    <t>アルプスアルパイン㈱　長岡工場</t>
  </si>
  <si>
    <t>株式会社町田製作所</t>
  </si>
  <si>
    <t>ENDOSCOPY DEVELOPMENT COMPANY</t>
  </si>
  <si>
    <t>SUMITA OPTICS(DONG GUAN) CO LTD</t>
  </si>
  <si>
    <t>ファイバーテック株式会社</t>
  </si>
  <si>
    <t>浜松ホトニクス株式会社</t>
  </si>
  <si>
    <t>株式会社ナベル</t>
  </si>
  <si>
    <t>シグマ光機株式会社</t>
  </si>
  <si>
    <t>株式会社SPIｴﾝｼﾞﾆｱﾘﾝｸﾞ</t>
  </si>
  <si>
    <t>エレマテック株式会社　京都本店</t>
  </si>
  <si>
    <t>株式会社イナミ</t>
  </si>
  <si>
    <t>ＡＢＢ株式会社</t>
  </si>
  <si>
    <t>株式会社Ｃｏｍｉｎｉｘ</t>
  </si>
  <si>
    <t>大場機工株式会社</t>
  </si>
  <si>
    <t>ハヤシレピック株式会社</t>
  </si>
  <si>
    <t>G-KARL STORZ GMBH &amp; CO.KG</t>
  </si>
  <si>
    <t>大阪光学工業株式会社</t>
  </si>
  <si>
    <t>株式会社コシナ　七瀬事業所</t>
  </si>
  <si>
    <t>株式会社ディスコ</t>
  </si>
  <si>
    <t>FISBA AG</t>
  </si>
  <si>
    <t>YOUNG OPTICS KUNSHAN CO LTD</t>
  </si>
  <si>
    <t>株式会社常磐精機</t>
  </si>
  <si>
    <t>日本信号株式会社　宇都宮事業所</t>
  </si>
  <si>
    <t>株式会社リコー　ＳＶ事業本部</t>
  </si>
  <si>
    <t>アズワン株式会社　　　5515</t>
  </si>
  <si>
    <t>G-SCHNEIDER</t>
  </si>
  <si>
    <t>ｴﾄﾞﾓﾝﾄﾞ･ｵﾌﾟﾃｨｸｽ･ｼﾞｬﾊﾟﾝ株式会社</t>
  </si>
  <si>
    <t>横手精工株式会社</t>
  </si>
  <si>
    <t>東京医研株式会社</t>
  </si>
  <si>
    <t>株式会社ミルス・システムズ</t>
  </si>
  <si>
    <t>G-FASEROPTIK JENA</t>
  </si>
  <si>
    <t>株式会社小野測器</t>
  </si>
  <si>
    <t>杉本商事株式会社</t>
  </si>
  <si>
    <t>CHUN I TECHNOLOGY CO LTD</t>
  </si>
  <si>
    <t>ﾏｯﾊｺｰﾎﾟﾚｰｼｮﾝ株式会社</t>
  </si>
  <si>
    <t>堀田光学工業株式会社</t>
  </si>
  <si>
    <t>G-ALTHEA UK AND IRELAND LTD.</t>
  </si>
  <si>
    <t>シュルンベルジェ株式会社</t>
  </si>
  <si>
    <t>株式会社武井医科光器製作所</t>
  </si>
  <si>
    <t>CLARUS MEDICAL LLC</t>
  </si>
  <si>
    <t>CHIYI TECHNOLOGY CO LTD</t>
  </si>
  <si>
    <t>富士ﾌｲﾙﾑﾃｸﾉﾌﾟﾛﾀﾞｸﾂ株式会社</t>
  </si>
  <si>
    <t>株式会社菱光社　大阪営業所</t>
  </si>
  <si>
    <t>EVER TECH CO.</t>
  </si>
  <si>
    <t>東鉱商事株式会社</t>
  </si>
  <si>
    <t>株式会社スミタフォトニクス</t>
  </si>
  <si>
    <t>プログレスオプチカル株式会社</t>
  </si>
  <si>
    <t>比内時計工業株式会社</t>
  </si>
  <si>
    <t>株式会社ニコン　横浜製作所</t>
  </si>
  <si>
    <t>株式会社ニコン</t>
  </si>
  <si>
    <t>オリンパス株式会社長野事業場</t>
  </si>
  <si>
    <t>MEDIMAGING INTEGRATED SOLUTION</t>
  </si>
  <si>
    <t>G-INGENERIC GMBH</t>
  </si>
  <si>
    <t>FT MEDICAL AUSTRALIA PTY LTD</t>
  </si>
  <si>
    <t>株式会社菱光社　名古屋営業所</t>
  </si>
  <si>
    <t>株式会社三栄光学</t>
  </si>
  <si>
    <t>マクセル㈱光ｴﾚｸﾄﾛﾆｸｽ事業本部</t>
  </si>
  <si>
    <t>ナルックス株式会社</t>
  </si>
  <si>
    <t>株式会社　大宮レンズ</t>
  </si>
  <si>
    <t>パナソニック㈱山形工場</t>
  </si>
  <si>
    <t>株式会社ｹﾝｺｰ･ﾄｷﾅｰ特機営業部</t>
  </si>
  <si>
    <t>株式会社アタゴ</t>
  </si>
  <si>
    <t>株式会社ツバキ・ナカシマ</t>
  </si>
  <si>
    <t>ダイトロン株式会社</t>
  </si>
  <si>
    <t>株式会社ハギテック</t>
  </si>
  <si>
    <t>テルモ株式会社</t>
  </si>
  <si>
    <t>株式会社ミツトヨ　本社</t>
  </si>
  <si>
    <t>㈱ｹﾝｺｰ･ﾄｷﾅｰ光事業開発製造課</t>
  </si>
  <si>
    <t>有限会社　高津光学</t>
  </si>
  <si>
    <t>G-MICRO OPTICS EUROPE LTD.</t>
  </si>
  <si>
    <t>永島医科器械株式会社</t>
  </si>
  <si>
    <t>有限会社新興光器製作所</t>
  </si>
  <si>
    <t>ｼﾝﾃｺﾞﾝ ﾃｸﾉﾛｼﾞｰ株式会社</t>
  </si>
  <si>
    <t>大正医科器械株式会社</t>
  </si>
  <si>
    <t>LEICA MICRO SHANGHAI CO.LTD.</t>
  </si>
  <si>
    <t>HUNAN CHIOPT OPTOTECH CO LTD</t>
  </si>
  <si>
    <t>INDUSTRIAL TECHNOLOGIES LLP</t>
  </si>
  <si>
    <t>夏目光学株式会社（加工品）</t>
  </si>
  <si>
    <t>パナソニック㈱AP ｲﾒｰｼﾞﾝｸﾞN</t>
  </si>
  <si>
    <t>㈱ニコン　新事業開発本部　仙台</t>
  </si>
  <si>
    <t>株式会社テクニカル</t>
  </si>
  <si>
    <t>センサ・システム株式会社</t>
  </si>
  <si>
    <t>セキアオイテクノ株式会社</t>
  </si>
  <si>
    <t>ﾆｯﾌﾟﾗﾃｸﾉﾃﾞﾊﾞｲｽ株式会社</t>
  </si>
  <si>
    <t>ＴＤＫ株式会社　電子部品・秋田</t>
  </si>
  <si>
    <t>レーザーテック株式会社</t>
  </si>
  <si>
    <t>株式会社ｱﾄﾞﾃｯｸｴﾝｼﾞﾆｱﾘﾝｸﾞ</t>
  </si>
  <si>
    <t>SHENZHEN GLOBAL ELECTRONIC TECH</t>
  </si>
  <si>
    <t>藤井光学株式会社</t>
  </si>
  <si>
    <t>G-HENKE SASS WOLF GMBH</t>
  </si>
  <si>
    <t>新栄商工株式会社</t>
  </si>
  <si>
    <t>株式会社コシナ　小布施事業所</t>
  </si>
  <si>
    <t>第一電材株式会社</t>
  </si>
  <si>
    <t>株式会社アイメス</t>
  </si>
  <si>
    <t>株式会社エム・ピー・アイ</t>
  </si>
  <si>
    <t>有限会社　鈴木光学</t>
  </si>
  <si>
    <t>株式会社ﾕｰﾃｸﾉﾛｼﾞｰ蔵王工場</t>
  </si>
  <si>
    <t>㈱日立製作所 ﾍﾙｽｹｱﾋﾞｼﾞﾈｽﾕﾆｯﾄ</t>
  </si>
  <si>
    <t>EVERYTHING ENDOSCOPY INC</t>
  </si>
  <si>
    <t>G-SUESS MICROTEC LITHOGRAPHY</t>
  </si>
  <si>
    <t>住友大阪セメント株式会社</t>
  </si>
  <si>
    <t>日本板硝子株式会社</t>
  </si>
  <si>
    <t>千代田機工株式会社</t>
  </si>
  <si>
    <t>G-ENDOMEDICAL GMBH</t>
  </si>
  <si>
    <t>パナソニック㈱　Ｒ＆Ｄ本部</t>
  </si>
  <si>
    <t>株式会社スペース</t>
  </si>
  <si>
    <t>株式会社東京歯材社</t>
  </si>
  <si>
    <t>ダイプラ・ウィンテス株式会社</t>
  </si>
  <si>
    <t>G-SWISS OPTIC AG</t>
  </si>
  <si>
    <t>ZHENGZHOU RUNDE DELLONSCOPE</t>
  </si>
  <si>
    <t>田島光学</t>
  </si>
  <si>
    <t>株式会社日立ﾊｲﾃｸ 那珂事業所</t>
  </si>
  <si>
    <t>ZHEJIANG LANTE OPTICS CO LTD</t>
  </si>
  <si>
    <t>YAMAMURA KINIK OPTICAL CO LTD</t>
  </si>
  <si>
    <t>G-DR FRITZ GMBH</t>
  </si>
  <si>
    <t>株式会社ベルノ技研</t>
  </si>
  <si>
    <t>STERIS INSTRUMENT MANAGEMENT S</t>
  </si>
  <si>
    <t>ジャパンフォーカス株式会社</t>
  </si>
  <si>
    <t>光成産業株式会社</t>
  </si>
  <si>
    <t>EAST PRAYER INDUSTRIAL CO.</t>
  </si>
  <si>
    <t>株式会社　第一科学</t>
  </si>
  <si>
    <t>日鉄テックスエンジ㈱室蘭</t>
  </si>
  <si>
    <t>株式会社ライト製作所</t>
  </si>
  <si>
    <t>株式会社五藤光学研究所</t>
  </si>
  <si>
    <t>ケーディークロート株式会社</t>
  </si>
  <si>
    <t>SUMITA OPTICAL GLASS EUROPE GMBH</t>
  </si>
  <si>
    <t>SEOKWANG OPTICAL CO. LTD.</t>
  </si>
  <si>
    <t>株式会社ホッタレンズ</t>
  </si>
  <si>
    <t>埼玉大学</t>
  </si>
  <si>
    <t>株式会社　大興製作所</t>
  </si>
  <si>
    <t>G-SELCO APS</t>
  </si>
  <si>
    <t>産業技術総合研究所ﾂｸﾊﾞｾﾝﾀｰ</t>
  </si>
  <si>
    <t>小林防火服株式会社</t>
  </si>
  <si>
    <t>㈱島津デバイス製造 ｶﾙﾆｭｰ飯田</t>
  </si>
  <si>
    <t>SHANGHAI OUTAI MEDICAL</t>
  </si>
  <si>
    <t>G-SOVIS</t>
  </si>
  <si>
    <t>華為技術日本株式会社</t>
  </si>
  <si>
    <t>有限会社　サンコー光学</t>
  </si>
  <si>
    <t>CHERN RUEY CO LTD</t>
  </si>
  <si>
    <t>ユビックス株式会社</t>
  </si>
  <si>
    <t>株式会社シゲミ</t>
  </si>
  <si>
    <t>アオイ工販株式会社</t>
  </si>
  <si>
    <t>HUGER MEDICAL INSTRUMENTNT</t>
  </si>
  <si>
    <t>株式会社オプトロンサイエンス</t>
  </si>
  <si>
    <t>リブト株式会社</t>
  </si>
  <si>
    <t>株式会社アィ・ビィ・ビィ</t>
  </si>
  <si>
    <t>SENSOR PHYSICS</t>
  </si>
  <si>
    <t>AOHUA ENDOSCOPY CO LTD</t>
  </si>
  <si>
    <t>ＡＧＣマイクロガラス株式会社</t>
  </si>
  <si>
    <t>VOE ELECTRONICS(DONGGUAN)CO LTD</t>
  </si>
  <si>
    <t>G-FIBEROPTICS TECHNOLOGY INC</t>
  </si>
  <si>
    <t>G-SUNOPTIC TECHNOLOGIES</t>
  </si>
  <si>
    <t>京セラ株式会社　東京青梅工場</t>
  </si>
  <si>
    <t>東芝ﾋﾞｼﾞﾈｽｴｷｽﾊﾟｰﾄ㈱ TBLS</t>
  </si>
  <si>
    <t>岡本無線電機㈱　浪速営業所</t>
  </si>
  <si>
    <t>SHANGHAI FENGGE TRADING CO.,LTD.</t>
  </si>
  <si>
    <t>株式会社アキタ・アダマンド</t>
  </si>
  <si>
    <t>株式会社ジーシー</t>
  </si>
  <si>
    <t>G-ZEISS JENA</t>
  </si>
  <si>
    <t>日本ライフライン株式会社</t>
  </si>
  <si>
    <t>会津オリンパス株式会社</t>
  </si>
  <si>
    <t>エイブル株式会社</t>
  </si>
  <si>
    <t>有限会社　比企オプティクス</t>
  </si>
  <si>
    <t>ギケンオプテック株式会社</t>
  </si>
  <si>
    <t>SUZHOU HYC ELECTRONIC TECHNOLOGY</t>
  </si>
  <si>
    <t>CHANGZHOU HAIFU ELECTRONIC TECH</t>
  </si>
  <si>
    <t>ｶ)ｱﾏﾀﾞ                _</t>
  </si>
  <si>
    <t>株式会社朝日ラバー</t>
  </si>
  <si>
    <t>ＪＭＰエンジニアリング株式会社</t>
  </si>
  <si>
    <t>大井光機株式会社</t>
  </si>
  <si>
    <t>株式会社ソフトクラブ</t>
  </si>
  <si>
    <t>コニカミノルタ株式会社　八王子</t>
  </si>
  <si>
    <t>G-INFINEON TECHNOLOGIES DRESDEN</t>
  </si>
  <si>
    <t>北日本電線㈱　槻木事業所</t>
  </si>
  <si>
    <t>AMD83A-0072 ｶ)ｱﾏﾀﾞ    _</t>
  </si>
  <si>
    <t>京セラＳＯＣ株式会社</t>
  </si>
  <si>
    <t>株式会社ﾆｺﾝｿﾘｭｰｼｮﾝｽﾞ福岡ｵﾌｨｽ</t>
  </si>
  <si>
    <t>株式会社ﾆｺﾝｿﾘｭｰｼｮﾝｽﾞ大阪ｵﾌｨｽ</t>
  </si>
  <si>
    <t>G-MAX-PLANCK-INSTITUT FUER MIKRO</t>
  </si>
  <si>
    <t>株式会社ワキタ商会</t>
  </si>
  <si>
    <t>五鈴精工硝子㈱　りんくう工場</t>
  </si>
  <si>
    <t>PD-003415 ﾄｳｷｮｳｴﾚｸﾄﾛﾝ _</t>
  </si>
  <si>
    <t>G-TYMPANY MEDICAL</t>
  </si>
  <si>
    <t>BAEBIES INC</t>
  </si>
  <si>
    <t>G-SERVICE CENTER WEINERT</t>
  </si>
  <si>
    <t>BLUKEM CO LTD</t>
  </si>
  <si>
    <t>ｺﾆｶﾐﾉﾙﾀﾌﾟﾗﾈﾀﾘｳﾑ株式会社</t>
  </si>
  <si>
    <t>笠原理化工業株式会社</t>
  </si>
  <si>
    <t>G-LIMO GMBH</t>
  </si>
  <si>
    <t>1799-27 ﾕ･ｴｽｱﾝﾄﾞｴﾙ    _</t>
  </si>
  <si>
    <t>ﾕ)田島電子          _</t>
  </si>
  <si>
    <t>株式会社ソルテック</t>
  </si>
  <si>
    <t>中村工機株式会社</t>
  </si>
  <si>
    <t>株式会社マツムラ</t>
  </si>
  <si>
    <t>株式会社メデック</t>
  </si>
  <si>
    <t>G-LAMBDA SYSTEM - KREFT BARSZCZE</t>
  </si>
  <si>
    <t>東京都公立大学法人</t>
  </si>
  <si>
    <t>69期 予算</t>
    <rPh sb="4" eb="6">
      <t>ヨサン</t>
    </rPh>
    <phoneticPr fontId="3"/>
  </si>
  <si>
    <t>No</t>
    <phoneticPr fontId="3"/>
  </si>
  <si>
    <t>BU</t>
    <phoneticPr fontId="3"/>
  </si>
  <si>
    <t>地域</t>
    <rPh sb="0" eb="2">
      <t>チイキ</t>
    </rPh>
    <phoneticPr fontId="3"/>
  </si>
  <si>
    <t>会社名</t>
    <rPh sb="0" eb="3">
      <t>カイシャメイ</t>
    </rPh>
    <phoneticPr fontId="3"/>
  </si>
  <si>
    <t>担当者</t>
    <rPh sb="0" eb="3">
      <t>タントウシャ</t>
    </rPh>
    <phoneticPr fontId="3"/>
  </si>
  <si>
    <t>68期実績</t>
    <rPh sb="2" eb="3">
      <t>キ</t>
    </rPh>
    <rPh sb="3" eb="5">
      <t>ジッセキ</t>
    </rPh>
    <phoneticPr fontId="3"/>
  </si>
  <si>
    <t>69期予算</t>
    <rPh sb="2" eb="3">
      <t>キ</t>
    </rPh>
    <rPh sb="3" eb="5">
      <t>ヨサン</t>
    </rPh>
    <phoneticPr fontId="3"/>
  </si>
  <si>
    <t>前期比</t>
    <rPh sb="0" eb="3">
      <t>ゼンキヒ</t>
    </rPh>
    <phoneticPr fontId="3"/>
  </si>
  <si>
    <t>量産案件</t>
    <rPh sb="0" eb="2">
      <t>リョウサン</t>
    </rPh>
    <rPh sb="2" eb="4">
      <t>アンケン</t>
    </rPh>
    <phoneticPr fontId="3"/>
  </si>
  <si>
    <t>予算必達</t>
    <rPh sb="0" eb="2">
      <t>ヨサン</t>
    </rPh>
    <rPh sb="2" eb="4">
      <t>ヒッタツ</t>
    </rPh>
    <phoneticPr fontId="3"/>
  </si>
  <si>
    <t>OG</t>
    <phoneticPr fontId="3"/>
  </si>
  <si>
    <t>FO</t>
    <phoneticPr fontId="3"/>
  </si>
  <si>
    <t>OS</t>
    <phoneticPr fontId="3"/>
  </si>
  <si>
    <t>MI</t>
    <phoneticPr fontId="3"/>
  </si>
  <si>
    <t>試作・開発案件</t>
    <rPh sb="0" eb="2">
      <t>シサク</t>
    </rPh>
    <rPh sb="3" eb="5">
      <t>カイハツ</t>
    </rPh>
    <rPh sb="5" eb="7">
      <t>アンケン</t>
    </rPh>
    <phoneticPr fontId="3"/>
  </si>
  <si>
    <t>予算(チャレンジ分)</t>
    <rPh sb="0" eb="2">
      <t>ヨサン</t>
    </rPh>
    <rPh sb="8" eb="9">
      <t>ブン</t>
    </rPh>
    <phoneticPr fontId="3"/>
  </si>
  <si>
    <t>OS</t>
  </si>
  <si>
    <t>日本</t>
    <rPh sb="0" eb="2">
      <t>ニホン</t>
    </rPh>
    <phoneticPr fontId="3"/>
  </si>
  <si>
    <t>エレマテック株式会社　本社</t>
    <phoneticPr fontId="3"/>
  </si>
  <si>
    <t>佐藤</t>
    <rPh sb="0" eb="2">
      <t>サトウ</t>
    </rPh>
    <phoneticPr fontId="3"/>
  </si>
  <si>
    <t>・LN変調器用100G/400G用　モールド製品
・LN変調器用100G/400G用　ガラス基板(光経由)</t>
    <rPh sb="3" eb="6">
      <t>ヘンチョウキ</t>
    </rPh>
    <rPh sb="6" eb="7">
      <t>ヨウ</t>
    </rPh>
    <rPh sb="16" eb="17">
      <t>ヨウ</t>
    </rPh>
    <rPh sb="22" eb="24">
      <t>セイヒン</t>
    </rPh>
    <rPh sb="28" eb="31">
      <t>ヘンチョウキ</t>
    </rPh>
    <rPh sb="31" eb="32">
      <t>ヨウ</t>
    </rPh>
    <rPh sb="41" eb="42">
      <t>ヨウ</t>
    </rPh>
    <rPh sb="46" eb="48">
      <t>キバン</t>
    </rPh>
    <rPh sb="49" eb="50">
      <t>ヒカリ</t>
    </rPh>
    <rPh sb="50" eb="52">
      <t>ケイユ</t>
    </rPh>
    <phoneticPr fontId="3"/>
  </si>
  <si>
    <t>・HB-CDM用光学部材</t>
    <rPh sb="7" eb="8">
      <t>ヨウ</t>
    </rPh>
    <rPh sb="8" eb="10">
      <t>コウガク</t>
    </rPh>
    <rPh sb="10" eb="12">
      <t>ブザイ</t>
    </rPh>
    <phoneticPr fontId="2"/>
  </si>
  <si>
    <t>FO／OS</t>
  </si>
  <si>
    <t>斎藤/向井</t>
    <rPh sb="0" eb="2">
      <t>サイトウ</t>
    </rPh>
    <rPh sb="3" eb="5">
      <t>ムカイ</t>
    </rPh>
    <phoneticPr fontId="3"/>
  </si>
  <si>
    <t>・血液凝固用LG（UVF40-９B/12B/15B/22B)
・５波長ＬＥＤ光学ユニット（年100台の見込み）</t>
    <rPh sb="1" eb="3">
      <t>ケツエキ</t>
    </rPh>
    <rPh sb="3" eb="5">
      <t>ギョウコ</t>
    </rPh>
    <rPh sb="5" eb="6">
      <t>ヨウ</t>
    </rPh>
    <phoneticPr fontId="3"/>
  </si>
  <si>
    <t>・4波長LED用7分岐LG 試作
・PCR用4分岐LG試作</t>
    <rPh sb="2" eb="4">
      <t>ハチョウ</t>
    </rPh>
    <rPh sb="7" eb="8">
      <t>ヨウ</t>
    </rPh>
    <rPh sb="9" eb="11">
      <t>ブンキ</t>
    </rPh>
    <rPh sb="14" eb="16">
      <t>シサク</t>
    </rPh>
    <rPh sb="21" eb="22">
      <t>ヨウ</t>
    </rPh>
    <rPh sb="23" eb="25">
      <t>ブンキ</t>
    </rPh>
    <rPh sb="27" eb="29">
      <t>シサク</t>
    </rPh>
    <phoneticPr fontId="2"/>
  </si>
  <si>
    <t>FO</t>
  </si>
  <si>
    <t>アメリカ</t>
    <phoneticPr fontId="3"/>
  </si>
  <si>
    <t>野田</t>
    <rPh sb="0" eb="2">
      <t>ノダ</t>
    </rPh>
    <phoneticPr fontId="3"/>
  </si>
  <si>
    <t>・内視鏡修理用IB</t>
    <rPh sb="1" eb="4">
      <t>ナイシキョウ</t>
    </rPh>
    <rPh sb="4" eb="7">
      <t>シュウリヨウ</t>
    </rPh>
    <phoneticPr fontId="3"/>
  </si>
  <si>
    <t>・LG、イメージレンズ、
・中国展開</t>
    <rPh sb="14" eb="16">
      <t>チュウゴク</t>
    </rPh>
    <rPh sb="16" eb="18">
      <t>テンカイ</t>
    </rPh>
    <phoneticPr fontId="2"/>
  </si>
  <si>
    <t>OG</t>
  </si>
  <si>
    <t>木村</t>
    <rPh sb="0" eb="2">
      <t>キムラ</t>
    </rPh>
    <phoneticPr fontId="3"/>
  </si>
  <si>
    <t>神澤</t>
    <rPh sb="0" eb="2">
      <t>カミサワ</t>
    </rPh>
    <phoneticPr fontId="3"/>
  </si>
  <si>
    <t>・UV-300K（東芝ライテック他）
・オムロン向けセンサLG</t>
    <rPh sb="9" eb="11">
      <t>トウシバ</t>
    </rPh>
    <rPh sb="16" eb="17">
      <t>ホカ</t>
    </rPh>
    <rPh sb="24" eb="25">
      <t>ム</t>
    </rPh>
    <phoneticPr fontId="3"/>
  </si>
  <si>
    <t>欧州</t>
    <rPh sb="0" eb="2">
      <t>オウシュウ</t>
    </rPh>
    <phoneticPr fontId="3"/>
  </si>
  <si>
    <t>野崎</t>
    <rPh sb="0" eb="2">
      <t>ノザキ</t>
    </rPh>
    <phoneticPr fontId="3"/>
  </si>
  <si>
    <t>・イメージバンドル、内視鏡用ライトガイド</t>
    <rPh sb="10" eb="13">
      <t>ナイシキョウ</t>
    </rPh>
    <rPh sb="13" eb="14">
      <t>ヨウ</t>
    </rPh>
    <phoneticPr fontId="3"/>
  </si>
  <si>
    <t>・K-SKLD200 研磨板</t>
    <rPh sb="11" eb="13">
      <t>ケンマ</t>
    </rPh>
    <rPh sb="13" eb="14">
      <t>イタ</t>
    </rPh>
    <phoneticPr fontId="2"/>
  </si>
  <si>
    <t xml:space="preserve"> ・イメージバンドル、内視鏡用ライトガイド、
・非球面レンズ</t>
    <rPh sb="11" eb="14">
      <t>ナイシキョウ</t>
    </rPh>
    <rPh sb="14" eb="15">
      <t>ヨウ</t>
    </rPh>
    <rPh sb="24" eb="27">
      <t>ヒキュウメン</t>
    </rPh>
    <phoneticPr fontId="3"/>
  </si>
  <si>
    <t>小林(靖)</t>
    <rPh sb="0" eb="2">
      <t>コバヤシ</t>
    </rPh>
    <rPh sb="3" eb="4">
      <t>ヤス</t>
    </rPh>
    <phoneticPr fontId="3"/>
  </si>
  <si>
    <t>・タカノ向け　伝送ライト
・北陽電機向け　センサーLG</t>
    <rPh sb="4" eb="5">
      <t>ム</t>
    </rPh>
    <rPh sb="7" eb="9">
      <t>デンソウ</t>
    </rPh>
    <rPh sb="14" eb="18">
      <t>ホクヨウデンキ</t>
    </rPh>
    <rPh sb="18" eb="19">
      <t>ム</t>
    </rPh>
    <phoneticPr fontId="3"/>
  </si>
  <si>
    <t>・F10s光学ユニット・FX8光学ユニット
・FX8用プリズム</t>
    <rPh sb="5" eb="7">
      <t>コウガク</t>
    </rPh>
    <rPh sb="15" eb="17">
      <t>コウガク</t>
    </rPh>
    <rPh sb="26" eb="27">
      <t>ヨウ</t>
    </rPh>
    <phoneticPr fontId="3"/>
  </si>
  <si>
    <t>OG／FO／OS</t>
  </si>
  <si>
    <t>中国</t>
    <rPh sb="0" eb="2">
      <t>チュウゴク</t>
    </rPh>
    <phoneticPr fontId="3"/>
  </si>
  <si>
    <t>廖</t>
    <rPh sb="0" eb="1">
      <t>リョウ</t>
    </rPh>
    <phoneticPr fontId="3"/>
  </si>
  <si>
    <t>・溶出IG、挿入部、レンズ付きIG</t>
    <rPh sb="1" eb="3">
      <t>ヨウシュツ</t>
    </rPh>
    <rPh sb="6" eb="9">
      <t>ソウニュウブ</t>
    </rPh>
    <rPh sb="13" eb="14">
      <t>ツ</t>
    </rPh>
    <phoneticPr fontId="3"/>
  </si>
  <si>
    <t>OG／FO</t>
  </si>
  <si>
    <t>韓国</t>
    <rPh sb="0" eb="2">
      <t>カンコク</t>
    </rPh>
    <phoneticPr fontId="3"/>
  </si>
  <si>
    <t>・IO Solution 向け棒材</t>
    <rPh sb="13" eb="14">
      <t>ム</t>
    </rPh>
    <rPh sb="15" eb="17">
      <t>ボウザイ</t>
    </rPh>
    <phoneticPr fontId="3"/>
  </si>
  <si>
    <t>潮田</t>
    <rPh sb="0" eb="2">
      <t>ウシオダ</t>
    </rPh>
    <phoneticPr fontId="3"/>
  </si>
  <si>
    <t>・通信用ボールゴブ2種
・研磨ボール3種</t>
    <rPh sb="1" eb="3">
      <t>ツウシン</t>
    </rPh>
    <rPh sb="3" eb="4">
      <t>ヨウ</t>
    </rPh>
    <rPh sb="10" eb="11">
      <t>シュ</t>
    </rPh>
    <rPh sb="13" eb="15">
      <t>ケンマ</t>
    </rPh>
    <rPh sb="19" eb="20">
      <t>シュ</t>
    </rPh>
    <phoneticPr fontId="3"/>
  </si>
  <si>
    <t>・FX8用光学部品
・100角板材（K-PBK40)</t>
    <rPh sb="4" eb="5">
      <t>ヨウ</t>
    </rPh>
    <rPh sb="5" eb="7">
      <t>コウガク</t>
    </rPh>
    <rPh sb="7" eb="9">
      <t>ブヒン</t>
    </rPh>
    <rPh sb="14" eb="15">
      <t>カク</t>
    </rPh>
    <rPh sb="15" eb="17">
      <t>イタザイ</t>
    </rPh>
    <phoneticPr fontId="3"/>
  </si>
  <si>
    <t>・交換レンズ用非球面レンズ</t>
    <rPh sb="1" eb="3">
      <t>コウカン</t>
    </rPh>
    <rPh sb="6" eb="7">
      <t>ヨウ</t>
    </rPh>
    <rPh sb="7" eb="10">
      <t>ヒキュウメン</t>
    </rPh>
    <phoneticPr fontId="3"/>
  </si>
  <si>
    <t>・測距用、医療用 非球面レンズ、金型</t>
    <rPh sb="1" eb="3">
      <t>ソッキョ</t>
    </rPh>
    <rPh sb="3" eb="4">
      <t>ヨウ</t>
    </rPh>
    <rPh sb="5" eb="8">
      <t>イリョウヨウ</t>
    </rPh>
    <rPh sb="9" eb="12">
      <t>ヒキュウメン</t>
    </rPh>
    <rPh sb="16" eb="18">
      <t>カナガタ</t>
    </rPh>
    <phoneticPr fontId="3"/>
  </si>
  <si>
    <t>羅</t>
    <rPh sb="0" eb="1">
      <t>ラ</t>
    </rPh>
    <phoneticPr fontId="3"/>
  </si>
  <si>
    <t>・レンズユニット、溶出IG</t>
    <rPh sb="9" eb="11">
      <t>ヨウシュツ</t>
    </rPh>
    <phoneticPr fontId="3"/>
  </si>
  <si>
    <t>斎藤(肇)</t>
    <rPh sb="0" eb="2">
      <t>サイトウ</t>
    </rPh>
    <rPh sb="3" eb="4">
      <t>ハジメ</t>
    </rPh>
    <phoneticPr fontId="3"/>
  </si>
  <si>
    <t>・車
・液晶関係の色彩計用LG</t>
    <rPh sb="1" eb="2">
      <t>クルマ</t>
    </rPh>
    <rPh sb="4" eb="6">
      <t>エキショウ</t>
    </rPh>
    <rPh sb="6" eb="8">
      <t>カンケイ</t>
    </rPh>
    <rPh sb="9" eb="11">
      <t>シキサイ</t>
    </rPh>
    <rPh sb="11" eb="12">
      <t>ケイ</t>
    </rPh>
    <rPh sb="12" eb="13">
      <t>ヨウ</t>
    </rPh>
    <phoneticPr fontId="3"/>
  </si>
  <si>
    <t>・半導体・液晶関連　周辺LG
（一般：5,000万・積層LG：7,000万・石英：3,000万）</t>
    <rPh sb="1" eb="4">
      <t>ハンドウタイ</t>
    </rPh>
    <rPh sb="5" eb="7">
      <t>エキショウ</t>
    </rPh>
    <rPh sb="7" eb="9">
      <t>カンレン</t>
    </rPh>
    <rPh sb="10" eb="12">
      <t>シュウヘン</t>
    </rPh>
    <rPh sb="16" eb="18">
      <t>イッパン</t>
    </rPh>
    <rPh sb="24" eb="25">
      <t>マン</t>
    </rPh>
    <rPh sb="26" eb="28">
      <t>セキソウ</t>
    </rPh>
    <rPh sb="36" eb="37">
      <t>マン</t>
    </rPh>
    <rPh sb="38" eb="40">
      <t>セキエイ</t>
    </rPh>
    <rPh sb="46" eb="47">
      <t>マン</t>
    </rPh>
    <phoneticPr fontId="3"/>
  </si>
  <si>
    <t>・SOG35U(?)のPR⇒試作</t>
    <rPh sb="14" eb="16">
      <t>シサク</t>
    </rPh>
    <phoneticPr fontId="2"/>
  </si>
  <si>
    <t>佐藤/春木</t>
    <rPh sb="0" eb="2">
      <t>サトウ</t>
    </rPh>
    <rPh sb="3" eb="5">
      <t>ハルキ</t>
    </rPh>
    <phoneticPr fontId="3"/>
  </si>
  <si>
    <t>・ホルダー付き非球面レンズ(E：富士通)　佐藤
・非球面レンズ2種類(海外)　春木</t>
    <rPh sb="5" eb="6">
      <t>ツ</t>
    </rPh>
    <rPh sb="7" eb="8">
      <t>ヒ</t>
    </rPh>
    <rPh sb="8" eb="10">
      <t>キュウメン</t>
    </rPh>
    <rPh sb="16" eb="19">
      <t>フジツウ</t>
    </rPh>
    <rPh sb="21" eb="23">
      <t>サトウ</t>
    </rPh>
    <rPh sb="25" eb="26">
      <t>ヒ</t>
    </rPh>
    <rPh sb="26" eb="28">
      <t>キュウメン</t>
    </rPh>
    <rPh sb="32" eb="34">
      <t>シュルイ</t>
    </rPh>
    <rPh sb="35" eb="37">
      <t>カイガイ</t>
    </rPh>
    <rPh sb="39" eb="41">
      <t>ハルキ</t>
    </rPh>
    <phoneticPr fontId="3"/>
  </si>
  <si>
    <t>・新規モールド試作</t>
    <rPh sb="1" eb="3">
      <t>シンキ</t>
    </rPh>
    <rPh sb="7" eb="9">
      <t>シサク</t>
    </rPh>
    <phoneticPr fontId="2"/>
  </si>
  <si>
    <t>アジア</t>
    <phoneticPr fontId="3"/>
  </si>
  <si>
    <t>・溶出IG</t>
    <rPh sb="1" eb="3">
      <t>ヨウシュツ</t>
    </rPh>
    <phoneticPr fontId="3"/>
  </si>
  <si>
    <t>・アズビル向けセンサーLGがメイン。
・一部、歯科用LGとGLED照明</t>
    <rPh sb="5" eb="6">
      <t>ム</t>
    </rPh>
    <rPh sb="20" eb="22">
      <t>イチブ</t>
    </rPh>
    <rPh sb="23" eb="25">
      <t>シカ</t>
    </rPh>
    <rPh sb="25" eb="26">
      <t>ヨウ</t>
    </rPh>
    <rPh sb="33" eb="35">
      <t>ショウメイ</t>
    </rPh>
    <phoneticPr fontId="3"/>
  </si>
  <si>
    <t>NICE YOUNG LITE CO.LTD</t>
  </si>
  <si>
    <t>・東莞に集約</t>
    <rPh sb="1" eb="3">
      <t>トンガン</t>
    </rPh>
    <rPh sb="4" eb="6">
      <t>シュウヤク</t>
    </rPh>
    <phoneticPr fontId="3"/>
  </si>
  <si>
    <t>MI</t>
  </si>
  <si>
    <t>金澤</t>
    <rPh sb="0" eb="2">
      <t>カナザワ</t>
    </rPh>
    <phoneticPr fontId="3"/>
  </si>
  <si>
    <t>・溶出IG
・照明用ファイバー</t>
    <rPh sb="1" eb="3">
      <t>ヨウシュツ</t>
    </rPh>
    <rPh sb="7" eb="9">
      <t>ショウメイ</t>
    </rPh>
    <rPh sb="9" eb="10">
      <t>ヨウ</t>
    </rPh>
    <phoneticPr fontId="3"/>
  </si>
  <si>
    <t>・小径　レンズユニット</t>
    <rPh sb="1" eb="3">
      <t>ショウケイ</t>
    </rPh>
    <phoneticPr fontId="3"/>
  </si>
  <si>
    <t>弟月</t>
    <rPh sb="0" eb="1">
      <t>オトウト</t>
    </rPh>
    <rPh sb="1" eb="2">
      <t>ツキ</t>
    </rPh>
    <phoneticPr fontId="3"/>
  </si>
  <si>
    <t>・血管内視鏡　C+Pカテ</t>
    <rPh sb="1" eb="3">
      <t>ケッカン</t>
    </rPh>
    <rPh sb="3" eb="6">
      <t>ナイシキョウ</t>
    </rPh>
    <phoneticPr fontId="3"/>
  </si>
  <si>
    <t>春木</t>
    <rPh sb="0" eb="2">
      <t>ハルキ</t>
    </rPh>
    <phoneticPr fontId="3"/>
  </si>
  <si>
    <t>・2眼MLA×2個⇒4眼になる？？アルプス参入。
・２眼は減が見込まれるが４眼と次機種に期待。</t>
    <rPh sb="2" eb="3">
      <t>ガン</t>
    </rPh>
    <rPh sb="8" eb="9">
      <t>コ</t>
    </rPh>
    <rPh sb="11" eb="12">
      <t>ガン</t>
    </rPh>
    <rPh sb="21" eb="23">
      <t>サンニュウ</t>
    </rPh>
    <rPh sb="27" eb="28">
      <t>ガン</t>
    </rPh>
    <rPh sb="29" eb="30">
      <t>ゲン</t>
    </rPh>
    <rPh sb="31" eb="33">
      <t>ミコ</t>
    </rPh>
    <rPh sb="38" eb="39">
      <t>ガン</t>
    </rPh>
    <rPh sb="40" eb="41">
      <t>ツギ</t>
    </rPh>
    <rPh sb="41" eb="43">
      <t>キシュ</t>
    </rPh>
    <rPh sb="44" eb="46">
      <t>キタイ</t>
    </rPh>
    <phoneticPr fontId="3"/>
  </si>
  <si>
    <t>日東光器株式会社　伊東工場</t>
  </si>
  <si>
    <t>・ホルダー付き非球面レンズ</t>
    <rPh sb="5" eb="6">
      <t>ツ</t>
    </rPh>
    <rPh sb="7" eb="8">
      <t>ヒ</t>
    </rPh>
    <rPh sb="8" eb="10">
      <t>キュウメン</t>
    </rPh>
    <phoneticPr fontId="3"/>
  </si>
  <si>
    <t>・粉砕ガラス</t>
    <rPh sb="1" eb="3">
      <t>フンサイ</t>
    </rPh>
    <phoneticPr fontId="3"/>
  </si>
  <si>
    <t>台湾</t>
    <rPh sb="0" eb="2">
      <t>タイワン</t>
    </rPh>
    <phoneticPr fontId="3"/>
  </si>
  <si>
    <t>・ﾗｲﾝLG、伝送ﾗｲﾄ</t>
    <rPh sb="7" eb="9">
      <t>デンソウ</t>
    </rPh>
    <phoneticPr fontId="3"/>
  </si>
  <si>
    <t>ｽﾐｽ･ｱﾝﾄﾞ･ﾈﾌｭｰ株式会社</t>
  </si>
  <si>
    <t>斎藤(麻)</t>
    <rPh sb="0" eb="2">
      <t>サイトウ</t>
    </rPh>
    <rPh sb="3" eb="4">
      <t>アサ</t>
    </rPh>
    <phoneticPr fontId="3"/>
  </si>
  <si>
    <t>・ニードル関節鏡/イリゲーションエクステンダー
・針　@約１５万×５０本＋付属品。</t>
    <rPh sb="5" eb="7">
      <t>カンセツ</t>
    </rPh>
    <rPh sb="7" eb="8">
      <t>キョウ</t>
    </rPh>
    <rPh sb="25" eb="26">
      <t>ハリ</t>
    </rPh>
    <rPh sb="28" eb="29">
      <t>ヤク</t>
    </rPh>
    <rPh sb="31" eb="32">
      <t>マン</t>
    </rPh>
    <rPh sb="35" eb="36">
      <t>ホン</t>
    </rPh>
    <rPh sb="37" eb="39">
      <t>フゾク</t>
    </rPh>
    <rPh sb="39" eb="40">
      <t>ヒン</t>
    </rPh>
    <phoneticPr fontId="3"/>
  </si>
  <si>
    <t>・FOP/MCP用各種コアガラス
・中央研究所向けファイバー</t>
    <rPh sb="8" eb="9">
      <t>ヨウ</t>
    </rPh>
    <rPh sb="9" eb="11">
      <t>カクシュ</t>
    </rPh>
    <rPh sb="18" eb="23">
      <t>チュウオウケン</t>
    </rPh>
    <rPh sb="23" eb="24">
      <t>ム</t>
    </rPh>
    <phoneticPr fontId="3"/>
  </si>
  <si>
    <t>・内視鏡修理</t>
    <rPh sb="1" eb="4">
      <t>ナイシキョウ</t>
    </rPh>
    <rPh sb="4" eb="6">
      <t>シュウリ</t>
    </rPh>
    <phoneticPr fontId="3"/>
  </si>
  <si>
    <t>・イメージバンドル</t>
    <phoneticPr fontId="3"/>
  </si>
  <si>
    <t>・リングレンズ2種
・非球面レンズ1種</t>
    <rPh sb="8" eb="9">
      <t>シュ</t>
    </rPh>
    <rPh sb="11" eb="17">
      <t>ヒキュウ</t>
    </rPh>
    <rPh sb="18" eb="19">
      <t>シュ</t>
    </rPh>
    <phoneticPr fontId="3"/>
  </si>
  <si>
    <t>ASEAN</t>
    <phoneticPr fontId="3"/>
  </si>
  <si>
    <t>・内視鏡用ライトガイド</t>
    <rPh sb="1" eb="5">
      <t>ナイシキョウヨウ</t>
    </rPh>
    <phoneticPr fontId="3"/>
  </si>
  <si>
    <t>的井</t>
    <rPh sb="0" eb="2">
      <t>マトイ</t>
    </rPh>
    <phoneticPr fontId="3"/>
  </si>
  <si>
    <t>･カメラ/医療/産業機器レンズ用GFK68HP品各種</t>
    <rPh sb="5" eb="7">
      <t>イリョウ</t>
    </rPh>
    <rPh sb="8" eb="10">
      <t>サンギョウ</t>
    </rPh>
    <rPh sb="10" eb="12">
      <t>キキ</t>
    </rPh>
    <rPh sb="15" eb="16">
      <t>ヨウ</t>
    </rPh>
    <rPh sb="24" eb="26">
      <t>カクシュ</t>
    </rPh>
    <phoneticPr fontId="3"/>
  </si>
  <si>
    <t>・黄疸計用LG（ミノルタより引き継ぎ）</t>
    <rPh sb="1" eb="3">
      <t>オウダン</t>
    </rPh>
    <rPh sb="3" eb="4">
      <t>ケイ</t>
    </rPh>
    <rPh sb="4" eb="5">
      <t>ヨウ</t>
    </rPh>
    <rPh sb="14" eb="15">
      <t>ヒ</t>
    </rPh>
    <rPh sb="16" eb="17">
      <t>ツ</t>
    </rPh>
    <phoneticPr fontId="3"/>
  </si>
  <si>
    <t>・MRI用LG</t>
    <rPh sb="4" eb="5">
      <t>ヨウ</t>
    </rPh>
    <phoneticPr fontId="3"/>
  </si>
  <si>
    <t>・非球面レンズ</t>
    <rPh sb="1" eb="4">
      <t>ヒキュウメン</t>
    </rPh>
    <phoneticPr fontId="3"/>
  </si>
  <si>
    <t>・非球面レンズ</t>
    <rPh sb="1" eb="2">
      <t>ヒ</t>
    </rPh>
    <rPh sb="2" eb="4">
      <t>キュウメン</t>
    </rPh>
    <phoneticPr fontId="2"/>
  </si>
  <si>
    <t>・IR素線使用LG</t>
    <rPh sb="3" eb="5">
      <t>ソセン</t>
    </rPh>
    <rPh sb="5" eb="7">
      <t>シヨウ</t>
    </rPh>
    <phoneticPr fontId="3"/>
  </si>
  <si>
    <t>松尾産業株式会社</t>
  </si>
  <si>
    <t>・松尾(大阪)に集約</t>
    <rPh sb="1" eb="3">
      <t>マツオ</t>
    </rPh>
    <rPh sb="4" eb="6">
      <t>オオサカ</t>
    </rPh>
    <rPh sb="8" eb="10">
      <t>シュウヤク</t>
    </rPh>
    <phoneticPr fontId="3"/>
  </si>
  <si>
    <t>・ラインジェネレーター
・レーザーポインター</t>
    <phoneticPr fontId="3"/>
  </si>
  <si>
    <t>・恒久対策品の量産対応
・競合の撤退可能性大</t>
    <rPh sb="1" eb="3">
      <t>コウキュウ</t>
    </rPh>
    <rPh sb="3" eb="5">
      <t>タイサク</t>
    </rPh>
    <rPh sb="5" eb="6">
      <t>ヒン</t>
    </rPh>
    <rPh sb="7" eb="9">
      <t>リョウサン</t>
    </rPh>
    <rPh sb="9" eb="11">
      <t>タイオウ</t>
    </rPh>
    <rPh sb="13" eb="15">
      <t>キョウゴウ</t>
    </rPh>
    <rPh sb="16" eb="18">
      <t>テッタイ</t>
    </rPh>
    <rPh sb="18" eb="21">
      <t>カノウセイ</t>
    </rPh>
    <rPh sb="21" eb="22">
      <t>ダイ</t>
    </rPh>
    <phoneticPr fontId="2"/>
  </si>
  <si>
    <t>・開発案件(通信用モールドレンズ)</t>
    <rPh sb="1" eb="3">
      <t>カイハツ</t>
    </rPh>
    <rPh sb="3" eb="5">
      <t>アンケン</t>
    </rPh>
    <rPh sb="6" eb="8">
      <t>ツウシン</t>
    </rPh>
    <rPh sb="8" eb="9">
      <t>ヨウ</t>
    </rPh>
    <phoneticPr fontId="3"/>
  </si>
  <si>
    <t>産総研　福島再生可能ｴﾈﾙｷﾞｰ研</t>
  </si>
  <si>
    <t>・坑内観察プローブ（実施計画済み）</t>
    <rPh sb="1" eb="3">
      <t>コウナイ</t>
    </rPh>
    <rPh sb="3" eb="5">
      <t>カンサツ</t>
    </rPh>
    <rPh sb="10" eb="12">
      <t>ジッシ</t>
    </rPh>
    <rPh sb="12" eb="14">
      <t>ケイカク</t>
    </rPh>
    <rPh sb="14" eb="15">
      <t>ズ</t>
    </rPh>
    <phoneticPr fontId="3"/>
  </si>
  <si>
    <t>・顕微鏡用ガラス硝材</t>
    <rPh sb="1" eb="3">
      <t>ケンビ</t>
    </rPh>
    <rPh sb="3" eb="4">
      <t>キョウ</t>
    </rPh>
    <rPh sb="4" eb="5">
      <t>ヨウ</t>
    </rPh>
    <rPh sb="8" eb="10">
      <t>ショウザイ</t>
    </rPh>
    <phoneticPr fontId="3"/>
  </si>
  <si>
    <t>合計</t>
    <rPh sb="0" eb="2">
      <t>ゴウケイ</t>
    </rPh>
    <phoneticPr fontId="3"/>
  </si>
  <si>
    <t>量産合計</t>
    <rPh sb="0" eb="2">
      <t>リョウサン</t>
    </rPh>
    <rPh sb="2" eb="4">
      <t>ゴウケイ</t>
    </rPh>
    <phoneticPr fontId="3"/>
  </si>
  <si>
    <t>試作・開発案件　合計</t>
    <rPh sb="0" eb="2">
      <t>シサク</t>
    </rPh>
    <rPh sb="3" eb="5">
      <t>カイハツ</t>
    </rPh>
    <rPh sb="5" eb="7">
      <t>アンケン</t>
    </rPh>
    <rPh sb="8" eb="10">
      <t>ゴウケイ</t>
    </rPh>
    <phoneticPr fontId="2"/>
  </si>
  <si>
    <t xml:space="preserve"> ・FSB7</t>
  </si>
  <si>
    <t>・ピンクライトケーブル</t>
  </si>
  <si>
    <t>実績</t>
    <rPh sb="0" eb="2">
      <t>ジッセキ</t>
    </rPh>
    <phoneticPr fontId="3"/>
  </si>
  <si>
    <t>達成比率(%)</t>
    <rPh sb="0" eb="2">
      <t>タッセイ</t>
    </rPh>
    <rPh sb="2" eb="4">
      <t>ヒリツ</t>
    </rPh>
    <phoneticPr fontId="3"/>
  </si>
  <si>
    <t>部門</t>
  </si>
  <si>
    <t>OF</t>
  </si>
  <si>
    <t>OF</t>
    <phoneticPr fontId="3"/>
  </si>
  <si>
    <t>2020/12</t>
  </si>
  <si>
    <t>2020/12</t>
    <phoneticPr fontId="3"/>
  </si>
  <si>
    <t>2021/01</t>
  </si>
  <si>
    <t>2021/01</t>
    <phoneticPr fontId="3"/>
  </si>
  <si>
    <t>2021/02</t>
  </si>
  <si>
    <t>2021/03</t>
  </si>
  <si>
    <t>2021/04</t>
  </si>
  <si>
    <t>2021/05</t>
  </si>
  <si>
    <t>2021/06</t>
  </si>
  <si>
    <t>2021/07</t>
  </si>
  <si>
    <t>2021/08</t>
  </si>
  <si>
    <t>実績+注残</t>
    <rPh sb="0" eb="2">
      <t>ジッセキ</t>
    </rPh>
    <rPh sb="3" eb="5">
      <t>チュウザン</t>
    </rPh>
    <phoneticPr fontId="3"/>
  </si>
  <si>
    <t>注残</t>
    <rPh sb="0" eb="2">
      <t>チュウザン</t>
    </rPh>
    <phoneticPr fontId="3"/>
  </si>
  <si>
    <t>2020/09</t>
    <phoneticPr fontId="3"/>
  </si>
  <si>
    <t>受残</t>
  </si>
  <si>
    <t>希望納期
期</t>
  </si>
  <si>
    <t>希望納期
年月</t>
  </si>
  <si>
    <t>その他</t>
    <rPh sb="2" eb="3">
      <t>タ</t>
    </rPh>
    <phoneticPr fontId="3"/>
  </si>
  <si>
    <t>69予算58憶</t>
    <rPh sb="2" eb="4">
      <t>ヨサン</t>
    </rPh>
    <rPh sb="6" eb="7">
      <t>オク</t>
    </rPh>
    <phoneticPr fontId="3"/>
  </si>
  <si>
    <t>予算月平均</t>
    <rPh sb="0" eb="2">
      <t>ヨサン</t>
    </rPh>
    <rPh sb="2" eb="3">
      <t>ツキ</t>
    </rPh>
    <rPh sb="3" eb="5">
      <t>ヘイキン</t>
    </rPh>
    <phoneticPr fontId="3"/>
  </si>
  <si>
    <t>総計</t>
    <phoneticPr fontId="3"/>
  </si>
  <si>
    <t>その他</t>
    <phoneticPr fontId="3"/>
  </si>
  <si>
    <t>69期売上実績</t>
    <rPh sb="2" eb="3">
      <t>キ</t>
    </rPh>
    <rPh sb="3" eb="5">
      <t>ウリアゲ</t>
    </rPh>
    <rPh sb="5" eb="7">
      <t>ジッセキ</t>
    </rPh>
    <phoneticPr fontId="3"/>
  </si>
  <si>
    <t>69期受注実績</t>
    <rPh sb="2" eb="3">
      <t>キ</t>
    </rPh>
    <rPh sb="3" eb="5">
      <t>ジュチュウ</t>
    </rPh>
    <rPh sb="5" eb="7">
      <t>ジッセキ</t>
    </rPh>
    <phoneticPr fontId="3"/>
  </si>
  <si>
    <t>受注</t>
  </si>
  <si>
    <t>株式会社住田光学ガラス</t>
  </si>
  <si>
    <t>EAGLESCOPE MEDICAL INSTRUMENT</t>
  </si>
  <si>
    <t>日鉄テックスエンジ株式会社</t>
  </si>
  <si>
    <t>東亜ディーケーケー株式会社</t>
  </si>
  <si>
    <t>株式会社アルス</t>
  </si>
  <si>
    <t>㈱ＯＫファイバーテクノロジー</t>
  </si>
  <si>
    <t>JIANGXI LIANCHUANG ELECTRONIC CO</t>
  </si>
  <si>
    <t>田島工場</t>
  </si>
  <si>
    <t>フジトク株式会社</t>
  </si>
  <si>
    <t>平沼産業株式会社</t>
  </si>
  <si>
    <t>坂口電熱株式会社</t>
  </si>
  <si>
    <t>船井電機株式会社</t>
  </si>
  <si>
    <t>株式会社オミクロン</t>
  </si>
  <si>
    <t>日鉄物産株式会社</t>
  </si>
  <si>
    <t>G-TDK ELECTRONICS GMBH &amp; CO OG</t>
  </si>
  <si>
    <t>株式会社ニコン　相模原製作所</t>
  </si>
  <si>
    <t>高遠工業株式会社</t>
  </si>
  <si>
    <t>CALIN TECHNOLOGY CO.LTD</t>
  </si>
  <si>
    <t>FISBA LLC</t>
  </si>
  <si>
    <t>ミカサ商事株式会社　京都支店</t>
  </si>
  <si>
    <t>株式会社フォトロン</t>
  </si>
  <si>
    <t>後藤精工株式会社</t>
  </si>
  <si>
    <t>DANYANG DANYAO OPTICS CO LTD</t>
  </si>
  <si>
    <t>FIBEROPTIC SYSTEMS INC</t>
  </si>
  <si>
    <t>サンメディカル株式会社</t>
  </si>
  <si>
    <t>有限会社ネオサイエンス</t>
  </si>
  <si>
    <t>株式会社ウエノ</t>
  </si>
  <si>
    <t>株式会社オプトアート</t>
  </si>
  <si>
    <t>G-SCHOLLY</t>
  </si>
  <si>
    <t>KWANG FIBER TECH CO.LTD.</t>
  </si>
  <si>
    <t>APPLIED MEDICAL PRECISION SA</t>
  </si>
  <si>
    <t>ニレック株式会社</t>
  </si>
  <si>
    <t>FIBER OPTIC KOREA CO,LTD.</t>
  </si>
  <si>
    <t>住田光学　浦和工場</t>
  </si>
  <si>
    <t>ｵﾑﾛﾝﾌｨｰﾙﾄﾞｴﾝｼﾞﾆｱﾘﾝｸﾞ株式会社</t>
  </si>
  <si>
    <t>東京大学</t>
  </si>
  <si>
    <t>G-OPTIX CO.</t>
  </si>
  <si>
    <t>日本ビニールコード株式会社</t>
  </si>
  <si>
    <t>有限会社大平技研</t>
  </si>
  <si>
    <t>（株）はままつﾒﾃﾞｨｶﾙｿﾘｭｰｼｮﾝｽﾞ</t>
  </si>
  <si>
    <t>株式会社キーエンス</t>
  </si>
  <si>
    <t>大日本商事株式会社</t>
  </si>
  <si>
    <t>株式会社　三恵舎</t>
  </si>
  <si>
    <t>株式会社シキノハイテック</t>
  </si>
  <si>
    <t>オクトーバー株式会社</t>
  </si>
  <si>
    <t>応用電機株式会社</t>
  </si>
  <si>
    <t>株式会社スペクトラテック</t>
  </si>
  <si>
    <t>株式会社ﾆｺﾝｿﾘｭｰｼｮﾝｽﾞ</t>
  </si>
  <si>
    <t>国立大学法人京都大学</t>
  </si>
  <si>
    <t>SONOSCAPE CO LTD</t>
  </si>
  <si>
    <t>G-DEUTSCHLINE MEDIZINPRODUKTE</t>
  </si>
  <si>
    <t>受注</t>
    <rPh sb="0" eb="2">
      <t>ジュチュウ</t>
    </rPh>
    <phoneticPr fontId="3"/>
  </si>
  <si>
    <t>売上</t>
    <rPh sb="0" eb="2">
      <t>ウリアゲ</t>
    </rPh>
    <phoneticPr fontId="3"/>
  </si>
  <si>
    <t>シスメックス株式会社</t>
    <phoneticPr fontId="3"/>
  </si>
  <si>
    <t>ENDOSCOPY DEVELOPMENT COMPANY</t>
    <phoneticPr fontId="3"/>
  </si>
  <si>
    <t>ﾊﾟﾅｿﾆｯｸ ﾃﾞﾊﾞｲｽ日東株式会社</t>
    <phoneticPr fontId="3"/>
  </si>
  <si>
    <t>松尾産業株式会社大阪本社</t>
    <phoneticPr fontId="3"/>
  </si>
  <si>
    <t>SUMITA OPTICS(DONG GUAN) CO LTD</t>
    <phoneticPr fontId="3"/>
  </si>
  <si>
    <t>パナソニック㈱ﾃﾞﾊﾞｲｽBU山形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</si>
</sst>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Arial"/>
      <family val="2"/>
    </font>
    <font>
      <b/>
      <sz val="9"/>
      <color theme="1"/>
      <name val="游ゴシック"/>
      <family val="3"/>
      <charset val="128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38" fontId="0" fillId="0" borderId="1" xfId="0" applyNumberFormat="1" applyBorder="1">
      <alignment vertical="center"/>
    </xf>
    <xf numFmtId="38" fontId="0" fillId="0" borderId="6" xfId="0" applyNumberFormat="1" applyBorder="1">
      <alignment vertical="center"/>
    </xf>
    <xf numFmtId="38" fontId="0" fillId="0" borderId="5" xfId="0" applyNumberFormat="1" applyBorder="1">
      <alignment vertical="center"/>
    </xf>
    <xf numFmtId="0" fontId="0" fillId="0" borderId="8" xfId="0" applyBorder="1">
      <alignment vertical="center"/>
    </xf>
    <xf numFmtId="38" fontId="0" fillId="0" borderId="8" xfId="0" applyNumberFormat="1" applyBorder="1">
      <alignment vertical="center"/>
    </xf>
    <xf numFmtId="38" fontId="0" fillId="0" borderId="0" xfId="0" applyNumberFormat="1">
      <alignment vertical="center"/>
    </xf>
    <xf numFmtId="38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38" fontId="0" fillId="0" borderId="10" xfId="0" applyNumberFormat="1" applyBorder="1">
      <alignment vertical="center"/>
    </xf>
    <xf numFmtId="38" fontId="0" fillId="0" borderId="11" xfId="0" applyNumberFormat="1" applyBorder="1">
      <alignment vertical="center"/>
    </xf>
    <xf numFmtId="38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38" fontId="0" fillId="0" borderId="13" xfId="0" applyNumberFormat="1" applyBorder="1">
      <alignment vertical="center"/>
    </xf>
    <xf numFmtId="0" fontId="4" fillId="2" borderId="13" xfId="0" applyFont="1" applyFill="1" applyBorder="1" applyAlignment="1">
      <alignment horizontal="center" vertical="center"/>
    </xf>
    <xf numFmtId="38" fontId="4" fillId="2" borderId="13" xfId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38" fontId="6" fillId="0" borderId="13" xfId="1" applyFont="1" applyBorder="1" applyAlignment="1">
      <alignment vertical="center"/>
    </xf>
    <xf numFmtId="9" fontId="6" fillId="3" borderId="13" xfId="2" applyFont="1" applyFill="1" applyBorder="1" applyAlignment="1">
      <alignment horizontal="center" vertical="center"/>
    </xf>
    <xf numFmtId="0" fontId="7" fillId="0" borderId="13" xfId="0" applyFont="1" applyBorder="1" applyAlignment="1">
      <alignment vertical="center" wrapText="1"/>
    </xf>
    <xf numFmtId="38" fontId="6" fillId="4" borderId="13" xfId="1" applyFont="1" applyFill="1" applyBorder="1" applyAlignment="1">
      <alignment vertical="center"/>
    </xf>
    <xf numFmtId="38" fontId="6" fillId="5" borderId="14" xfId="1" applyFont="1" applyFill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38" fontId="6" fillId="0" borderId="13" xfId="1" applyFont="1" applyBorder="1">
      <alignment vertical="center"/>
    </xf>
    <xf numFmtId="9" fontId="6" fillId="0" borderId="13" xfId="2" applyFont="1" applyBorder="1" applyAlignment="1">
      <alignment horizontal="center" vertical="center"/>
    </xf>
    <xf numFmtId="38" fontId="8" fillId="5" borderId="14" xfId="1" applyFont="1" applyFill="1" applyBorder="1" applyAlignment="1">
      <alignment vertical="center"/>
    </xf>
    <xf numFmtId="38" fontId="6" fillId="5" borderId="13" xfId="1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9" fontId="6" fillId="0" borderId="13" xfId="2" applyFont="1" applyFill="1" applyBorder="1" applyAlignment="1">
      <alignment horizontal="center" vertical="center"/>
    </xf>
    <xf numFmtId="38" fontId="8" fillId="5" borderId="13" xfId="1" applyFont="1" applyFill="1" applyBorder="1">
      <alignment vertical="center"/>
    </xf>
    <xf numFmtId="38" fontId="9" fillId="5" borderId="13" xfId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38" fontId="10" fillId="0" borderId="0" xfId="1" applyFont="1" applyBorder="1">
      <alignment vertical="center"/>
    </xf>
    <xf numFmtId="38" fontId="6" fillId="0" borderId="0" xfId="1" applyFont="1" applyBorder="1" applyAlignment="1">
      <alignment vertical="center"/>
    </xf>
    <xf numFmtId="38" fontId="6" fillId="0" borderId="0" xfId="1" applyFont="1" applyBorder="1" applyAlignment="1">
      <alignment horizontal="center" vertical="center"/>
    </xf>
    <xf numFmtId="0" fontId="7" fillId="0" borderId="0" xfId="0" applyFont="1">
      <alignment vertical="center"/>
    </xf>
    <xf numFmtId="38" fontId="6" fillId="0" borderId="0" xfId="1" applyFont="1" applyFill="1" applyBorder="1">
      <alignment vertical="center"/>
    </xf>
    <xf numFmtId="38" fontId="6" fillId="0" borderId="13" xfId="0" applyNumberFormat="1" applyFont="1" applyBorder="1">
      <alignment vertical="center"/>
    </xf>
    <xf numFmtId="38" fontId="6" fillId="6" borderId="13" xfId="1" applyFont="1" applyFill="1" applyBorder="1">
      <alignment vertical="center"/>
    </xf>
    <xf numFmtId="0" fontId="0" fillId="7" borderId="0" xfId="0" applyFill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38" fontId="6" fillId="0" borderId="13" xfId="1" applyFont="1" applyFill="1" applyBorder="1" applyAlignment="1">
      <alignment vertical="center"/>
    </xf>
    <xf numFmtId="38" fontId="6" fillId="0" borderId="13" xfId="1" applyFont="1" applyFill="1" applyBorder="1">
      <alignment vertical="center"/>
    </xf>
    <xf numFmtId="9" fontId="0" fillId="0" borderId="13" xfId="0" applyNumberFormat="1" applyBorder="1">
      <alignment vertical="center"/>
    </xf>
    <xf numFmtId="0" fontId="11" fillId="8" borderId="13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0" fillId="4" borderId="13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9" borderId="13" xfId="0" applyNumberFormat="1" applyFill="1" applyBorder="1">
      <alignment vertical="center"/>
    </xf>
    <xf numFmtId="38" fontId="0" fillId="4" borderId="13" xfId="0" applyNumberFormat="1" applyFill="1" applyBorder="1">
      <alignment vertical="center"/>
    </xf>
    <xf numFmtId="38" fontId="0" fillId="7" borderId="13" xfId="0" applyNumberFormat="1" applyFill="1" applyBorder="1">
      <alignment vertical="center"/>
    </xf>
    <xf numFmtId="38" fontId="0" fillId="9" borderId="13" xfId="0" applyNumberFormat="1" applyFill="1" applyBorder="1">
      <alignment vertical="center"/>
    </xf>
    <xf numFmtId="0" fontId="0" fillId="0" borderId="17" xfId="0" applyFill="1" applyBorder="1">
      <alignment vertical="center"/>
    </xf>
    <xf numFmtId="38" fontId="0" fillId="4" borderId="17" xfId="0" applyNumberFormat="1" applyFill="1" applyBorder="1">
      <alignment vertical="center"/>
    </xf>
    <xf numFmtId="38" fontId="0" fillId="10" borderId="17" xfId="0" applyNumberFormat="1" applyFill="1" applyBorder="1">
      <alignment vertical="center"/>
    </xf>
    <xf numFmtId="0" fontId="0" fillId="0" borderId="17" xfId="0" applyBorder="1">
      <alignment vertical="center"/>
    </xf>
    <xf numFmtId="38" fontId="0" fillId="7" borderId="17" xfId="0" applyNumberFormat="1" applyFill="1" applyBorder="1">
      <alignment vertical="center"/>
    </xf>
    <xf numFmtId="38" fontId="0" fillId="9" borderId="17" xfId="0" applyNumberFormat="1" applyFill="1" applyBorder="1">
      <alignment vertical="center"/>
    </xf>
    <xf numFmtId="38" fontId="0" fillId="0" borderId="0" xfId="0" applyNumberFormat="1" applyBorder="1">
      <alignment vertical="center"/>
    </xf>
    <xf numFmtId="176" fontId="6" fillId="4" borderId="13" xfId="1" applyNumberFormat="1" applyFont="1" applyFill="1" applyBorder="1" applyAlignment="1">
      <alignment vertical="center"/>
    </xf>
    <xf numFmtId="176" fontId="6" fillId="0" borderId="13" xfId="1" applyNumberFormat="1" applyFont="1" applyFill="1" applyBorder="1" applyAlignment="1">
      <alignment vertical="center"/>
    </xf>
    <xf numFmtId="49" fontId="5" fillId="0" borderId="13" xfId="0" applyNumberFormat="1" applyFont="1" applyBorder="1">
      <alignment vertical="center"/>
    </xf>
    <xf numFmtId="0" fontId="0" fillId="0" borderId="13" xfId="0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4">
    <dxf>
      <fill>
        <patternFill patternType="solid">
          <fgColor theme="9"/>
          <bgColor theme="9" tint="0.39994506668294322"/>
        </patternFill>
      </fill>
    </dxf>
    <dxf>
      <fill>
        <patternFill>
          <fgColor theme="5"/>
          <bgColor theme="5"/>
        </patternFill>
      </fill>
    </dxf>
    <dxf>
      <fill>
        <patternFill>
          <fgColor rgb="FFFFFF66"/>
          <bgColor rgb="FFFFFF66"/>
        </patternFill>
      </fill>
    </dxf>
    <dxf>
      <fill>
        <patternFill>
          <fgColor theme="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69</a:t>
            </a:r>
            <a:r>
              <a:rPr lang="ja-JP"/>
              <a:t>期売上実績</a:t>
            </a:r>
            <a:r>
              <a:rPr lang="en-US" altLang="ja-JP"/>
              <a:t>(</a:t>
            </a:r>
            <a:r>
              <a:rPr lang="ja-JP" altLang="en-US"/>
              <a:t>注残</a:t>
            </a:r>
            <a:r>
              <a:rPr lang="en-US" altLang="ja-JP"/>
              <a:t>)</a:t>
            </a:r>
            <a:r>
              <a:rPr lang="ja-JP"/>
              <a:t>月別</a:t>
            </a:r>
            <a:r>
              <a:rPr lang="ja-JP" altLang="en-US"/>
              <a:t>（</a:t>
            </a:r>
            <a:r>
              <a:rPr lang="en-US" altLang="ja-JP"/>
              <a:t>11</a:t>
            </a:r>
            <a:r>
              <a:rPr lang="ja-JP" altLang="en-US"/>
              <a:t>月）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'69BU別売上実績予算'!$A$4</c:f>
              <c:strCache>
                <c:ptCount val="1"/>
                <c:pt idx="0">
                  <c:v>OG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'69BU別売上実績予算'!$B$4:$M$4</c:f>
              <c:numCache>
                <c:formatCode>#,##0_);[Red]\(#,##0\)</c:formatCode>
                <c:ptCount val="12"/>
                <c:pt idx="0">
                  <c:v>94227019</c:v>
                </c:pt>
                <c:pt idx="1">
                  <c:v>70334701</c:v>
                </c:pt>
                <c:pt idx="2">
                  <c:v>75065459.200000003</c:v>
                </c:pt>
                <c:pt idx="3">
                  <c:v>38369045</c:v>
                </c:pt>
                <c:pt idx="4">
                  <c:v>34892920</c:v>
                </c:pt>
                <c:pt idx="5">
                  <c:v>6507870</c:v>
                </c:pt>
                <c:pt idx="6">
                  <c:v>1390000</c:v>
                </c:pt>
                <c:pt idx="7">
                  <c:v>3151400</c:v>
                </c:pt>
                <c:pt idx="8">
                  <c:v>462000</c:v>
                </c:pt>
                <c:pt idx="9">
                  <c:v>5654000</c:v>
                </c:pt>
                <c:pt idx="10">
                  <c:v>746000</c:v>
                </c:pt>
                <c:pt idx="11">
                  <c:v>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C-4B87-9711-014849847449}"/>
            </c:ext>
          </c:extLst>
        </c:ser>
        <c:ser>
          <c:idx val="1"/>
          <c:order val="1"/>
          <c:tx>
            <c:strRef>
              <c:f>'69BU別売上実績予算'!$A$5</c:f>
              <c:strCache>
                <c:ptCount val="1"/>
                <c:pt idx="0">
                  <c:v>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'69BU別売上実績予算'!$B$5:$M$5</c:f>
              <c:numCache>
                <c:formatCode>#,##0_);[Red]\(#,##0\)</c:formatCode>
                <c:ptCount val="12"/>
                <c:pt idx="0">
                  <c:v>189675380</c:v>
                </c:pt>
                <c:pt idx="1">
                  <c:v>168256783</c:v>
                </c:pt>
                <c:pt idx="2">
                  <c:v>148986849</c:v>
                </c:pt>
                <c:pt idx="3">
                  <c:v>154057053</c:v>
                </c:pt>
                <c:pt idx="4">
                  <c:v>157281048</c:v>
                </c:pt>
                <c:pt idx="5">
                  <c:v>130378500</c:v>
                </c:pt>
                <c:pt idx="6">
                  <c:v>74397600</c:v>
                </c:pt>
                <c:pt idx="7">
                  <c:v>28345950</c:v>
                </c:pt>
                <c:pt idx="8">
                  <c:v>28147600</c:v>
                </c:pt>
                <c:pt idx="9">
                  <c:v>630000</c:v>
                </c:pt>
                <c:pt idx="10">
                  <c:v>4395000</c:v>
                </c:pt>
                <c:pt idx="11">
                  <c:v>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C-4B87-9711-014849847449}"/>
            </c:ext>
          </c:extLst>
        </c:ser>
        <c:ser>
          <c:idx val="2"/>
          <c:order val="2"/>
          <c:tx>
            <c:strRef>
              <c:f>'69BU別売上実績予算'!$A$6</c:f>
              <c:strCache>
                <c:ptCount val="1"/>
                <c:pt idx="0">
                  <c:v>OF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'69BU別売上実績予算'!$B$6:$M$6</c:f>
              <c:numCache>
                <c:formatCode>#,##0_);[Red]\(#,##0\)</c:formatCode>
                <c:ptCount val="12"/>
                <c:pt idx="0">
                  <c:v>225558213</c:v>
                </c:pt>
                <c:pt idx="1">
                  <c:v>196230350</c:v>
                </c:pt>
                <c:pt idx="2">
                  <c:v>164990340</c:v>
                </c:pt>
                <c:pt idx="3">
                  <c:v>154335220</c:v>
                </c:pt>
                <c:pt idx="4">
                  <c:v>128281490</c:v>
                </c:pt>
                <c:pt idx="5">
                  <c:v>94505550</c:v>
                </c:pt>
                <c:pt idx="6">
                  <c:v>127230850</c:v>
                </c:pt>
                <c:pt idx="7">
                  <c:v>23505800</c:v>
                </c:pt>
                <c:pt idx="8">
                  <c:v>36205000</c:v>
                </c:pt>
                <c:pt idx="9">
                  <c:v>22073400</c:v>
                </c:pt>
                <c:pt idx="10">
                  <c:v>14498000</c:v>
                </c:pt>
                <c:pt idx="11">
                  <c:v>48088000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4C-4B87-9711-014849847449}"/>
            </c:ext>
          </c:extLst>
        </c:ser>
        <c:ser>
          <c:idx val="3"/>
          <c:order val="3"/>
          <c:tx>
            <c:strRef>
              <c:f>'69BU別売上実績予算'!$A$7</c:f>
              <c:strCache>
                <c:ptCount val="1"/>
                <c:pt idx="0">
                  <c:v>MI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'69BU別売上実績予算'!$B$7:$M$7</c:f>
              <c:numCache>
                <c:formatCode>#,##0_);[Red]\(#,##0\)</c:formatCode>
                <c:ptCount val="12"/>
                <c:pt idx="0">
                  <c:v>17816950</c:v>
                </c:pt>
                <c:pt idx="1">
                  <c:v>16168500</c:v>
                </c:pt>
                <c:pt idx="2">
                  <c:v>16144250</c:v>
                </c:pt>
                <c:pt idx="3">
                  <c:v>5861300</c:v>
                </c:pt>
                <c:pt idx="4">
                  <c:v>1310000</c:v>
                </c:pt>
                <c:pt idx="5">
                  <c:v>1310000</c:v>
                </c:pt>
                <c:pt idx="6">
                  <c:v>2490000</c:v>
                </c:pt>
                <c:pt idx="7">
                  <c:v>990000</c:v>
                </c:pt>
                <c:pt idx="8">
                  <c:v>6285000</c:v>
                </c:pt>
                <c:pt idx="9">
                  <c:v>0</c:v>
                </c:pt>
                <c:pt idx="10">
                  <c:v>0</c:v>
                </c:pt>
                <c:pt idx="11">
                  <c:v>59427000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4C-4B87-9711-01484984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1229624"/>
        <c:axId val="1371227656"/>
      </c:barChart>
      <c:lineChart>
        <c:grouping val="standard"/>
        <c:varyColors val="0"/>
        <c:ser>
          <c:idx val="4"/>
          <c:order val="4"/>
          <c:tx>
            <c:strRef>
              <c:f>'69BU別売上実績予算'!$A$8</c:f>
              <c:strCache>
                <c:ptCount val="1"/>
                <c:pt idx="0">
                  <c:v>その他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'69BU別売上実績予算'!$B$8:$M$8</c:f>
              <c:numCache>
                <c:formatCode>#,##0_);[Red]\(#,##0\)</c:formatCode>
                <c:ptCount val="12"/>
                <c:pt idx="0">
                  <c:v>187237</c:v>
                </c:pt>
                <c:pt idx="1">
                  <c:v>291385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C-4B87-9711-014849847449}"/>
            </c:ext>
          </c:extLst>
        </c:ser>
        <c:ser>
          <c:idx val="6"/>
          <c:order val="6"/>
          <c:tx>
            <c:strRef>
              <c:f>'69BU別売上実績予算'!$A$10</c:f>
              <c:strCache>
                <c:ptCount val="1"/>
                <c:pt idx="0">
                  <c:v>予算月平均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'69BU別売上実績予算'!$B$10:$M$10</c:f>
              <c:numCache>
                <c:formatCode>#,##0_);[Red]\(#,##0\)</c:formatCode>
                <c:ptCount val="12"/>
                <c:pt idx="0">
                  <c:v>483333333.33333331</c:v>
                </c:pt>
                <c:pt idx="1">
                  <c:v>483333333.33333331</c:v>
                </c:pt>
                <c:pt idx="2">
                  <c:v>483333333.33333331</c:v>
                </c:pt>
                <c:pt idx="3">
                  <c:v>483333333.33333331</c:v>
                </c:pt>
                <c:pt idx="4">
                  <c:v>483333333.33333331</c:v>
                </c:pt>
                <c:pt idx="5">
                  <c:v>483333333.33333331</c:v>
                </c:pt>
                <c:pt idx="6">
                  <c:v>483333333.33333331</c:v>
                </c:pt>
                <c:pt idx="7">
                  <c:v>483333333.33333331</c:v>
                </c:pt>
                <c:pt idx="8">
                  <c:v>483333333.33333331</c:v>
                </c:pt>
                <c:pt idx="9">
                  <c:v>483333333.33333331</c:v>
                </c:pt>
                <c:pt idx="10">
                  <c:v>483333333.33333331</c:v>
                </c:pt>
                <c:pt idx="11">
                  <c:v>483333333.33333331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4C-4B87-9711-01484984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229624"/>
        <c:axId val="1371227656"/>
      </c:lineChart>
      <c:lineChart>
        <c:grouping val="standard"/>
        <c:varyColors val="0"/>
        <c:ser>
          <c:idx val="5"/>
          <c:order val="5"/>
          <c:tx>
            <c:strRef>
              <c:f>'69BU別売上実績予算'!$A$9</c:f>
              <c:strCache>
                <c:ptCount val="1"/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'69BU別売上実績予算'!$B$3:$M$3</c:f>
              <c:strCache>
                <c:ptCount val="12"/>
                <c:pt idx="0">
                  <c:v>2020/09</c:v>
                </c:pt>
                <c:pt idx="1">
                  <c:v>2020/10</c:v>
                </c:pt>
                <c:pt idx="2">
                  <c:v>2020/11</c:v>
                </c:pt>
                <c:pt idx="3">
                  <c:v>2020/12</c:v>
                </c:pt>
                <c:pt idx="4">
                  <c:v>2021/01</c:v>
                </c:pt>
                <c:pt idx="5">
                  <c:v>2021/02</c:v>
                </c:pt>
                <c:pt idx="6">
                  <c:v>2021/03</c:v>
                </c:pt>
                <c:pt idx="7">
                  <c:v>2021/04</c:v>
                </c:pt>
                <c:pt idx="8">
                  <c:v>2021/05</c:v>
                </c:pt>
                <c:pt idx="9">
                  <c:v>2021/06</c:v>
                </c:pt>
                <c:pt idx="10">
                  <c:v>2021/07</c:v>
                </c:pt>
                <c:pt idx="11">
                  <c:v>2021/08</c:v>
                </c:pt>
              </c:strCache>
            </c:strRef>
          </c:cat>
          <c:val>
            <c:numRef>
              <c:f>'69BU別売上実績予算'!$B$9:$M$9</c:f>
              <c:numCache>
                <c:formatCode>#,##0_);[Red]\(#,##0\)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4C-4B87-9711-014849847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1215192"/>
        <c:axId val="1371214208"/>
      </c:lineChart>
      <c:catAx>
        <c:axId val="137122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1227656"/>
        <c:crosses val="autoZero"/>
        <c:auto val="1"/>
        <c:lblAlgn val="ctr"/>
        <c:lblOffset val="100"/>
        <c:noMultiLvlLbl val="0"/>
      </c:catAx>
      <c:valAx>
        <c:axId val="137122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1229624"/>
        <c:crosses val="autoZero"/>
        <c:crossBetween val="between"/>
      </c:valAx>
      <c:valAx>
        <c:axId val="1371214208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1215192"/>
        <c:crosses val="max"/>
        <c:crossBetween val="between"/>
      </c:valAx>
      <c:catAx>
        <c:axId val="13712151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1214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ja-JP"/>
              <a:t>69</a:t>
            </a:r>
            <a:r>
              <a:rPr lang="ja-JP" altLang="en-US"/>
              <a:t>期 </a:t>
            </a:r>
            <a:r>
              <a:rPr lang="en-US" altLang="zh-CN"/>
              <a:t>B</a:t>
            </a:r>
            <a:r>
              <a:rPr lang="en-US" altLang="ja-JP"/>
              <a:t>U</a:t>
            </a:r>
            <a:r>
              <a:rPr lang="ja-JP" altLang="en-US"/>
              <a:t>別売上集計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'69期BU別売上総計'!$B$1</c:f>
              <c:strCache>
                <c:ptCount val="1"/>
                <c:pt idx="0">
                  <c:v>69期 集計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D64-4727-A56E-D72A885FE5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D64-4727-A56E-D72A885FE5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D64-4727-A56E-D72A885FE5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D64-4727-A56E-D72A885FE5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D64-4727-A56E-D72A885FE5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'69期BU別売上総計'!$A$2:$A$6</c:f>
              <c:strCache>
                <c:ptCount val="5"/>
                <c:pt idx="0">
                  <c:v>OG</c:v>
                </c:pt>
                <c:pt idx="1">
                  <c:v>OF</c:v>
                </c:pt>
                <c:pt idx="2">
                  <c:v>OS</c:v>
                </c:pt>
                <c:pt idx="3">
                  <c:v>MI</c:v>
                </c:pt>
                <c:pt idx="4">
                  <c:v>その他</c:v>
                </c:pt>
              </c:strCache>
            </c:strRef>
          </c:cat>
          <c:val>
            <c:numRef>
              <c:f>'69期BU別売上総計'!$B$2:$B$6</c:f>
              <c:numCache>
                <c:formatCode>#,##0_);[Red]\(#,##0\)</c:formatCode>
                <c:ptCount val="5"/>
                <c:pt idx="0">
                  <c:v>197231888</c:v>
                </c:pt>
                <c:pt idx="1">
                  <c:v>513103048</c:v>
                </c:pt>
                <c:pt idx="2">
                  <c:v>407455265</c:v>
                </c:pt>
                <c:pt idx="3">
                  <c:v>38163970</c:v>
                </c:pt>
                <c:pt idx="4">
                  <c:v>478622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64-4727-A56E-D72A885F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ja-JP" altLang="en-US"/>
              <a:t>重要顧客</a:t>
            </a:r>
            <a:r>
              <a:rPr lang="en-US" altLang="ja-JP"/>
              <a:t>50</a:t>
            </a:r>
            <a:r>
              <a:rPr lang="ja-JP" altLang="en-US"/>
              <a:t>社</a:t>
            </a:r>
            <a:endParaRPr lang="en-US" altLang="zh-CN"/>
          </a:p>
          <a:p>
            <a:pPr>
              <a:defRPr/>
            </a:pPr>
            <a:r>
              <a:rPr lang="en-US" altLang="zh-CN"/>
              <a:t>69</a:t>
            </a:r>
            <a:r>
              <a:rPr lang="ja-JP" altLang="en-US"/>
              <a:t>期予算　売上　受注状況</a:t>
            </a:r>
          </a:p>
        </c:rich>
      </c:tx>
      <c:layout>
        <c:manualLayout>
          <c:xMode val="edge"/>
          <c:yMode val="edge"/>
          <c:x val="0.47332244948460689"/>
          <c:y val="2.8503608874549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'69売上実績総計'!$L$2</c:f>
              <c:strCache>
                <c:ptCount val="1"/>
                <c:pt idx="0">
                  <c:v>予算必達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'69売上実績総計'!$K$3:$K$52</c:f>
              <c:strCache>
                <c:ptCount val="50"/>
                <c:pt idx="0">
                  <c:v>エレマテック株式会社　本社</c:v>
                </c:pt>
                <c:pt idx="1">
                  <c:v>シスメックス株式会社</c:v>
                </c:pt>
                <c:pt idx="2">
                  <c:v>ENDOSCOPY DEVELOPMENT COMPANY</c:v>
                </c:pt>
                <c:pt idx="3">
                  <c:v>ﾊﾟﾅｿﾆｯｸ ﾃﾞﾊﾞｲｽ日東株式会社</c:v>
                </c:pt>
                <c:pt idx="4">
                  <c:v>松尾産業株式会社大阪本社</c:v>
                </c:pt>
                <c:pt idx="5">
                  <c:v>SUMITA OPTICS(DONG GUAN) CO LTD</c:v>
                </c:pt>
                <c:pt idx="6">
                  <c:v>パナソニック㈱ﾃﾞﾊﾞｲｽBU山形</c:v>
                </c:pt>
                <c:pt idx="7">
                  <c:v>㈱栃木ニコン　第２生産統括部</c:v>
                </c:pt>
                <c:pt idx="8">
                  <c:v>エレマテック㈱　八王子支店</c:v>
                </c:pt>
                <c:pt idx="9">
                  <c:v>G-WOLF</c:v>
                </c:pt>
                <c:pt idx="10">
                  <c:v>AOHUA ENDOSCOPY CO LTD</c:v>
                </c:pt>
                <c:pt idx="11">
                  <c:v>RICHARD WOLF USA</c:v>
                </c:pt>
                <c:pt idx="12">
                  <c:v>株式会社Ｃｏｍｉｎｉｘ</c:v>
                </c:pt>
                <c:pt idx="13">
                  <c:v>ANHUI CHANGGENG OPTICS</c:v>
                </c:pt>
                <c:pt idx="14">
                  <c:v>DAITRON (KOREA) CO. LTD.</c:v>
                </c:pt>
                <c:pt idx="15">
                  <c:v>日本信号株式会社　宇都宮事業所</c:v>
                </c:pt>
                <c:pt idx="16">
                  <c:v>アルプスアルパイン㈱　長岡工場</c:v>
                </c:pt>
                <c:pt idx="17">
                  <c:v>ｺﾆｶﾐﾉﾙﾀ㈱ｾﾝｼﾝｸﾞ事業本部</c:v>
                </c:pt>
                <c:pt idx="18">
                  <c:v>FISBA AG</c:v>
                </c:pt>
                <c:pt idx="19">
                  <c:v>ﾘｺｰｲﾝﾀﾞｽﾄﾘｱﾙｿﾘｭｰｼｮﾝｽﾞ株式会社</c:v>
                </c:pt>
                <c:pt idx="20">
                  <c:v>アクトロニクス株式会社</c:v>
                </c:pt>
                <c:pt idx="21">
                  <c:v>AGC MICRO GLASS(THAILAND)CO LTD</c:v>
                </c:pt>
                <c:pt idx="22">
                  <c:v>大正医科器械株式会社</c:v>
                </c:pt>
                <c:pt idx="23">
                  <c:v>住友大阪セメント株式会社</c:v>
                </c:pt>
                <c:pt idx="24">
                  <c:v>株式会社町田製作所</c:v>
                </c:pt>
                <c:pt idx="25">
                  <c:v>夏目光学株式会社（加工品）</c:v>
                </c:pt>
                <c:pt idx="26">
                  <c:v>ＴＤＫ株式会社　電子部品・秋田</c:v>
                </c:pt>
                <c:pt idx="27">
                  <c:v>G-HENKE SASS WOLF GMBH</c:v>
                </c:pt>
                <c:pt idx="28">
                  <c:v>華為技術日本株式会社</c:v>
                </c:pt>
                <c:pt idx="29">
                  <c:v>HOLY VISION TECHNOLOGY</c:v>
                </c:pt>
                <c:pt idx="30">
                  <c:v>WORLD TECH INC LIMITED</c:v>
                </c:pt>
                <c:pt idx="31">
                  <c:v>浜松ホトニクス株式会社</c:v>
                </c:pt>
                <c:pt idx="32">
                  <c:v>FT MEDICAL AUSTRALIA PTY LTD</c:v>
                </c:pt>
                <c:pt idx="33">
                  <c:v>セキアオイテクノ株式会社</c:v>
                </c:pt>
                <c:pt idx="34">
                  <c:v>富士ﾌｲﾙﾑﾃｸﾉﾌﾟﾛﾀﾞｸﾂ株式会社</c:v>
                </c:pt>
                <c:pt idx="35">
                  <c:v>株式会社モリタ製作所</c:v>
                </c:pt>
                <c:pt idx="36">
                  <c:v>日東光器株式会社　伊東工場</c:v>
                </c:pt>
                <c:pt idx="37">
                  <c:v>リチャードウルフ株式会社</c:v>
                </c:pt>
                <c:pt idx="38">
                  <c:v>株式会社ニデック</c:v>
                </c:pt>
                <c:pt idx="39">
                  <c:v>G-ALTHEA UK AND IRELAND LTD.</c:v>
                </c:pt>
                <c:pt idx="40">
                  <c:v>G-KSVEE</c:v>
                </c:pt>
                <c:pt idx="41">
                  <c:v>LEICA SINGAPORE PTE LTD.</c:v>
                </c:pt>
                <c:pt idx="42">
                  <c:v>IRADIMED CORPORATION</c:v>
                </c:pt>
                <c:pt idx="43">
                  <c:v>G-KARL STORZ GMBH &amp; CO.KG</c:v>
                </c:pt>
                <c:pt idx="44">
                  <c:v>株式会社栃木ニコン　那須事業所</c:v>
                </c:pt>
                <c:pt idx="45">
                  <c:v>東京医研株式会社</c:v>
                </c:pt>
                <c:pt idx="46">
                  <c:v>産総研　福島再生可能ｴﾈﾙｷﾞｰ研</c:v>
                </c:pt>
                <c:pt idx="47">
                  <c:v>ｽﾐｽ･ｱﾝﾄﾞ･ﾈﾌｭｰ株式会社</c:v>
                </c:pt>
                <c:pt idx="48">
                  <c:v>NICE YOUNG LITE CO.LTD</c:v>
                </c:pt>
                <c:pt idx="49">
                  <c:v>松尾産業株式会社</c:v>
                </c:pt>
              </c:strCache>
            </c:strRef>
          </c:cat>
          <c:val>
            <c:numRef>
              <c:f>'69売上実績総計'!$L$3:$L$52</c:f>
              <c:numCache>
                <c:formatCode>#,##0_);[Red]\(#,##0\)</c:formatCode>
                <c:ptCount val="50"/>
                <c:pt idx="0">
                  <c:v>700000000</c:v>
                </c:pt>
                <c:pt idx="1">
                  <c:v>473700000</c:v>
                </c:pt>
                <c:pt idx="2">
                  <c:v>300000000</c:v>
                </c:pt>
                <c:pt idx="3">
                  <c:v>300000000</c:v>
                </c:pt>
                <c:pt idx="4">
                  <c:v>259000000</c:v>
                </c:pt>
                <c:pt idx="5">
                  <c:v>200000000</c:v>
                </c:pt>
                <c:pt idx="6">
                  <c:v>150000000</c:v>
                </c:pt>
                <c:pt idx="7">
                  <c:v>150000000</c:v>
                </c:pt>
                <c:pt idx="8">
                  <c:v>150000000</c:v>
                </c:pt>
                <c:pt idx="9">
                  <c:v>144000000</c:v>
                </c:pt>
                <c:pt idx="10">
                  <c:v>135000000</c:v>
                </c:pt>
                <c:pt idx="11">
                  <c:v>130000000</c:v>
                </c:pt>
                <c:pt idx="12">
                  <c:v>129000000</c:v>
                </c:pt>
                <c:pt idx="13">
                  <c:v>127500000</c:v>
                </c:pt>
                <c:pt idx="14">
                  <c:v>115000000</c:v>
                </c:pt>
                <c:pt idx="15">
                  <c:v>108000000</c:v>
                </c:pt>
                <c:pt idx="16">
                  <c:v>90000000</c:v>
                </c:pt>
                <c:pt idx="17">
                  <c:v>90000000</c:v>
                </c:pt>
                <c:pt idx="18">
                  <c:v>80000000</c:v>
                </c:pt>
                <c:pt idx="19">
                  <c:v>72000000</c:v>
                </c:pt>
                <c:pt idx="20">
                  <c:v>72000000</c:v>
                </c:pt>
                <c:pt idx="21">
                  <c:v>70000000</c:v>
                </c:pt>
                <c:pt idx="22">
                  <c:v>60000000</c:v>
                </c:pt>
                <c:pt idx="23">
                  <c:v>60000000</c:v>
                </c:pt>
                <c:pt idx="24">
                  <c:v>55000000</c:v>
                </c:pt>
                <c:pt idx="25">
                  <c:v>44600000</c:v>
                </c:pt>
                <c:pt idx="26">
                  <c:v>40000000</c:v>
                </c:pt>
                <c:pt idx="27">
                  <c:v>40000000</c:v>
                </c:pt>
                <c:pt idx="28">
                  <c:v>40000000</c:v>
                </c:pt>
                <c:pt idx="29">
                  <c:v>36000000</c:v>
                </c:pt>
                <c:pt idx="30">
                  <c:v>30000000</c:v>
                </c:pt>
                <c:pt idx="31">
                  <c:v>30000000</c:v>
                </c:pt>
                <c:pt idx="32">
                  <c:v>25000000</c:v>
                </c:pt>
                <c:pt idx="33">
                  <c:v>25000000</c:v>
                </c:pt>
                <c:pt idx="34">
                  <c:v>25000000</c:v>
                </c:pt>
                <c:pt idx="35">
                  <c:v>22000000</c:v>
                </c:pt>
                <c:pt idx="36">
                  <c:v>20000000</c:v>
                </c:pt>
                <c:pt idx="37">
                  <c:v>20000000</c:v>
                </c:pt>
                <c:pt idx="38">
                  <c:v>20000000</c:v>
                </c:pt>
                <c:pt idx="39">
                  <c:v>20000000</c:v>
                </c:pt>
                <c:pt idx="40">
                  <c:v>20000000</c:v>
                </c:pt>
                <c:pt idx="41">
                  <c:v>20000000</c:v>
                </c:pt>
                <c:pt idx="42">
                  <c:v>20000000</c:v>
                </c:pt>
                <c:pt idx="43">
                  <c:v>20000000</c:v>
                </c:pt>
                <c:pt idx="44">
                  <c:v>20000000</c:v>
                </c:pt>
                <c:pt idx="45">
                  <c:v>15000000</c:v>
                </c:pt>
                <c:pt idx="46">
                  <c:v>11000000</c:v>
                </c:pt>
                <c:pt idx="47">
                  <c:v>10000000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F-4E8A-9F30-B61A4F2EABDC}"/>
            </c:ext>
          </c:extLst>
        </c:ser>
        <c:ser>
          <c:idx val="1"/>
          <c:order val="1"/>
          <c:tx>
            <c:strRef>
              <c:f>'69売上実績総計'!$M$2</c:f>
              <c:strCache>
                <c:ptCount val="1"/>
                <c:pt idx="0">
                  <c:v>69期売上実績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'69売上実績総計'!$K$3:$K$52</c:f>
              <c:strCache>
                <c:ptCount val="50"/>
                <c:pt idx="0">
                  <c:v>エレマテック株式会社　本社</c:v>
                </c:pt>
                <c:pt idx="1">
                  <c:v>シスメックス株式会社</c:v>
                </c:pt>
                <c:pt idx="2">
                  <c:v>ENDOSCOPY DEVELOPMENT COMPANY</c:v>
                </c:pt>
                <c:pt idx="3">
                  <c:v>ﾊﾟﾅｿﾆｯｸ ﾃﾞﾊﾞｲｽ日東株式会社</c:v>
                </c:pt>
                <c:pt idx="4">
                  <c:v>松尾産業株式会社大阪本社</c:v>
                </c:pt>
                <c:pt idx="5">
                  <c:v>SUMITA OPTICS(DONG GUAN) CO LTD</c:v>
                </c:pt>
                <c:pt idx="6">
                  <c:v>パナソニック㈱ﾃﾞﾊﾞｲｽBU山形</c:v>
                </c:pt>
                <c:pt idx="7">
                  <c:v>㈱栃木ニコン　第２生産統括部</c:v>
                </c:pt>
                <c:pt idx="8">
                  <c:v>エレマテック㈱　八王子支店</c:v>
                </c:pt>
                <c:pt idx="9">
                  <c:v>G-WOLF</c:v>
                </c:pt>
                <c:pt idx="10">
                  <c:v>AOHUA ENDOSCOPY CO LTD</c:v>
                </c:pt>
                <c:pt idx="11">
                  <c:v>RICHARD WOLF USA</c:v>
                </c:pt>
                <c:pt idx="12">
                  <c:v>株式会社Ｃｏｍｉｎｉｘ</c:v>
                </c:pt>
                <c:pt idx="13">
                  <c:v>ANHUI CHANGGENG OPTICS</c:v>
                </c:pt>
                <c:pt idx="14">
                  <c:v>DAITRON (KOREA) CO. LTD.</c:v>
                </c:pt>
                <c:pt idx="15">
                  <c:v>日本信号株式会社　宇都宮事業所</c:v>
                </c:pt>
                <c:pt idx="16">
                  <c:v>アルプスアルパイン㈱　長岡工場</c:v>
                </c:pt>
                <c:pt idx="17">
                  <c:v>ｺﾆｶﾐﾉﾙﾀ㈱ｾﾝｼﾝｸﾞ事業本部</c:v>
                </c:pt>
                <c:pt idx="18">
                  <c:v>FISBA AG</c:v>
                </c:pt>
                <c:pt idx="19">
                  <c:v>ﾘｺｰｲﾝﾀﾞｽﾄﾘｱﾙｿﾘｭｰｼｮﾝｽﾞ株式会社</c:v>
                </c:pt>
                <c:pt idx="20">
                  <c:v>アクトロニクス株式会社</c:v>
                </c:pt>
                <c:pt idx="21">
                  <c:v>AGC MICRO GLASS(THAILAND)CO LTD</c:v>
                </c:pt>
                <c:pt idx="22">
                  <c:v>大正医科器械株式会社</c:v>
                </c:pt>
                <c:pt idx="23">
                  <c:v>住友大阪セメント株式会社</c:v>
                </c:pt>
                <c:pt idx="24">
                  <c:v>株式会社町田製作所</c:v>
                </c:pt>
                <c:pt idx="25">
                  <c:v>夏目光学株式会社（加工品）</c:v>
                </c:pt>
                <c:pt idx="26">
                  <c:v>ＴＤＫ株式会社　電子部品・秋田</c:v>
                </c:pt>
                <c:pt idx="27">
                  <c:v>G-HENKE SASS WOLF GMBH</c:v>
                </c:pt>
                <c:pt idx="28">
                  <c:v>華為技術日本株式会社</c:v>
                </c:pt>
                <c:pt idx="29">
                  <c:v>HOLY VISION TECHNOLOGY</c:v>
                </c:pt>
                <c:pt idx="30">
                  <c:v>WORLD TECH INC LIMITED</c:v>
                </c:pt>
                <c:pt idx="31">
                  <c:v>浜松ホトニクス株式会社</c:v>
                </c:pt>
                <c:pt idx="32">
                  <c:v>FT MEDICAL AUSTRALIA PTY LTD</c:v>
                </c:pt>
                <c:pt idx="33">
                  <c:v>セキアオイテクノ株式会社</c:v>
                </c:pt>
                <c:pt idx="34">
                  <c:v>富士ﾌｲﾙﾑﾃｸﾉﾌﾟﾛﾀﾞｸﾂ株式会社</c:v>
                </c:pt>
                <c:pt idx="35">
                  <c:v>株式会社モリタ製作所</c:v>
                </c:pt>
                <c:pt idx="36">
                  <c:v>日東光器株式会社　伊東工場</c:v>
                </c:pt>
                <c:pt idx="37">
                  <c:v>リチャードウルフ株式会社</c:v>
                </c:pt>
                <c:pt idx="38">
                  <c:v>株式会社ニデック</c:v>
                </c:pt>
                <c:pt idx="39">
                  <c:v>G-ALTHEA UK AND IRELAND LTD.</c:v>
                </c:pt>
                <c:pt idx="40">
                  <c:v>G-KSVEE</c:v>
                </c:pt>
                <c:pt idx="41">
                  <c:v>LEICA SINGAPORE PTE LTD.</c:v>
                </c:pt>
                <c:pt idx="42">
                  <c:v>IRADIMED CORPORATION</c:v>
                </c:pt>
                <c:pt idx="43">
                  <c:v>G-KARL STORZ GMBH &amp; CO.KG</c:v>
                </c:pt>
                <c:pt idx="44">
                  <c:v>株式会社栃木ニコン　那須事業所</c:v>
                </c:pt>
                <c:pt idx="45">
                  <c:v>東京医研株式会社</c:v>
                </c:pt>
                <c:pt idx="46">
                  <c:v>産総研　福島再生可能ｴﾈﾙｷﾞｰ研</c:v>
                </c:pt>
                <c:pt idx="47">
                  <c:v>ｽﾐｽ･ｱﾝﾄﾞ･ﾈﾌｭｰ株式会社</c:v>
                </c:pt>
                <c:pt idx="48">
                  <c:v>NICE YOUNG LITE CO.LTD</c:v>
                </c:pt>
                <c:pt idx="49">
                  <c:v>松尾産業株式会社</c:v>
                </c:pt>
              </c:strCache>
            </c:strRef>
          </c:cat>
          <c:val>
            <c:numRef>
              <c:f>'69売上実績総計'!$M$3:$M$52</c:f>
              <c:numCache>
                <c:formatCode>#,##0_);[Red]\(#,##0\)</c:formatCode>
                <c:ptCount val="50"/>
                <c:pt idx="0">
                  <c:v>126080500</c:v>
                </c:pt>
                <c:pt idx="1">
                  <c:v>25290000</c:v>
                </c:pt>
                <c:pt idx="2">
                  <c:v>104292825</c:v>
                </c:pt>
                <c:pt idx="3">
                  <c:v>63127545</c:v>
                </c:pt>
                <c:pt idx="4">
                  <c:v>133833353</c:v>
                </c:pt>
                <c:pt idx="5">
                  <c:v>28778436</c:v>
                </c:pt>
                <c:pt idx="6">
                  <c:v>23835124</c:v>
                </c:pt>
                <c:pt idx="7">
                  <c:v>18228000</c:v>
                </c:pt>
                <c:pt idx="8">
                  <c:v>11683000</c:v>
                </c:pt>
                <c:pt idx="9">
                  <c:v>26248000</c:v>
                </c:pt>
                <c:pt idx="10">
                  <c:v>3455000</c:v>
                </c:pt>
                <c:pt idx="11">
                  <c:v>63531000</c:v>
                </c:pt>
                <c:pt idx="12">
                  <c:v>15386000</c:v>
                </c:pt>
                <c:pt idx="13">
                  <c:v>43704000</c:v>
                </c:pt>
                <c:pt idx="14">
                  <c:v>13579000</c:v>
                </c:pt>
                <c:pt idx="15">
                  <c:v>7435500</c:v>
                </c:pt>
                <c:pt idx="16">
                  <c:v>14733680</c:v>
                </c:pt>
                <c:pt idx="17">
                  <c:v>13647500</c:v>
                </c:pt>
                <c:pt idx="18">
                  <c:v>18512400</c:v>
                </c:pt>
                <c:pt idx="19">
                  <c:v>14513738</c:v>
                </c:pt>
                <c:pt idx="20">
                  <c:v>13874000</c:v>
                </c:pt>
                <c:pt idx="21">
                  <c:v>10281600</c:v>
                </c:pt>
                <c:pt idx="22">
                  <c:v>9047000</c:v>
                </c:pt>
                <c:pt idx="23">
                  <c:v>13700000</c:v>
                </c:pt>
                <c:pt idx="24">
                  <c:v>3181870</c:v>
                </c:pt>
                <c:pt idx="25">
                  <c:v>12240000</c:v>
                </c:pt>
                <c:pt idx="26">
                  <c:v>6374200</c:v>
                </c:pt>
                <c:pt idx="27">
                  <c:v>8280000</c:v>
                </c:pt>
                <c:pt idx="28">
                  <c:v>9090909</c:v>
                </c:pt>
                <c:pt idx="29">
                  <c:v>6488000</c:v>
                </c:pt>
                <c:pt idx="30">
                  <c:v>15319500</c:v>
                </c:pt>
                <c:pt idx="31">
                  <c:v>3791000</c:v>
                </c:pt>
                <c:pt idx="32">
                  <c:v>7580400</c:v>
                </c:pt>
                <c:pt idx="33">
                  <c:v>8240000</c:v>
                </c:pt>
                <c:pt idx="34">
                  <c:v>8045000</c:v>
                </c:pt>
                <c:pt idx="35">
                  <c:v>2176666</c:v>
                </c:pt>
                <c:pt idx="36">
                  <c:v>0</c:v>
                </c:pt>
                <c:pt idx="37">
                  <c:v>11596100</c:v>
                </c:pt>
                <c:pt idx="38">
                  <c:v>2460000</c:v>
                </c:pt>
                <c:pt idx="39">
                  <c:v>2994600</c:v>
                </c:pt>
                <c:pt idx="40">
                  <c:v>3240000</c:v>
                </c:pt>
                <c:pt idx="41">
                  <c:v>2450000</c:v>
                </c:pt>
                <c:pt idx="42">
                  <c:v>5880000</c:v>
                </c:pt>
                <c:pt idx="43">
                  <c:v>1920000</c:v>
                </c:pt>
                <c:pt idx="44">
                  <c:v>2889360</c:v>
                </c:pt>
                <c:pt idx="45">
                  <c:v>7394500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8F-4E8A-9F30-B61A4F2EABDC}"/>
            </c:ext>
          </c:extLst>
        </c:ser>
        <c:ser>
          <c:idx val="2"/>
          <c:order val="2"/>
          <c:tx>
            <c:strRef>
              <c:f>'69売上実績総計'!$N$2</c:f>
              <c:strCache>
                <c:ptCount val="1"/>
                <c:pt idx="0">
                  <c:v>69期受注実績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'69売上実績総計'!$K$3:$K$52</c:f>
              <c:strCache>
                <c:ptCount val="50"/>
                <c:pt idx="0">
                  <c:v>エレマテック株式会社　本社</c:v>
                </c:pt>
                <c:pt idx="1">
                  <c:v>シスメックス株式会社</c:v>
                </c:pt>
                <c:pt idx="2">
                  <c:v>ENDOSCOPY DEVELOPMENT COMPANY</c:v>
                </c:pt>
                <c:pt idx="3">
                  <c:v>ﾊﾟﾅｿﾆｯｸ ﾃﾞﾊﾞｲｽ日東株式会社</c:v>
                </c:pt>
                <c:pt idx="4">
                  <c:v>松尾産業株式会社大阪本社</c:v>
                </c:pt>
                <c:pt idx="5">
                  <c:v>SUMITA OPTICS(DONG GUAN) CO LTD</c:v>
                </c:pt>
                <c:pt idx="6">
                  <c:v>パナソニック㈱ﾃﾞﾊﾞｲｽBU山形</c:v>
                </c:pt>
                <c:pt idx="7">
                  <c:v>㈱栃木ニコン　第２生産統括部</c:v>
                </c:pt>
                <c:pt idx="8">
                  <c:v>エレマテック㈱　八王子支店</c:v>
                </c:pt>
                <c:pt idx="9">
                  <c:v>G-WOLF</c:v>
                </c:pt>
                <c:pt idx="10">
                  <c:v>AOHUA ENDOSCOPY CO LTD</c:v>
                </c:pt>
                <c:pt idx="11">
                  <c:v>RICHARD WOLF USA</c:v>
                </c:pt>
                <c:pt idx="12">
                  <c:v>株式会社Ｃｏｍｉｎｉｘ</c:v>
                </c:pt>
                <c:pt idx="13">
                  <c:v>ANHUI CHANGGENG OPTICS</c:v>
                </c:pt>
                <c:pt idx="14">
                  <c:v>DAITRON (KOREA) CO. LTD.</c:v>
                </c:pt>
                <c:pt idx="15">
                  <c:v>日本信号株式会社　宇都宮事業所</c:v>
                </c:pt>
                <c:pt idx="16">
                  <c:v>アルプスアルパイン㈱　長岡工場</c:v>
                </c:pt>
                <c:pt idx="17">
                  <c:v>ｺﾆｶﾐﾉﾙﾀ㈱ｾﾝｼﾝｸﾞ事業本部</c:v>
                </c:pt>
                <c:pt idx="18">
                  <c:v>FISBA AG</c:v>
                </c:pt>
                <c:pt idx="19">
                  <c:v>ﾘｺｰｲﾝﾀﾞｽﾄﾘｱﾙｿﾘｭｰｼｮﾝｽﾞ株式会社</c:v>
                </c:pt>
                <c:pt idx="20">
                  <c:v>アクトロニクス株式会社</c:v>
                </c:pt>
                <c:pt idx="21">
                  <c:v>AGC MICRO GLASS(THAILAND)CO LTD</c:v>
                </c:pt>
                <c:pt idx="22">
                  <c:v>大正医科器械株式会社</c:v>
                </c:pt>
                <c:pt idx="23">
                  <c:v>住友大阪セメント株式会社</c:v>
                </c:pt>
                <c:pt idx="24">
                  <c:v>株式会社町田製作所</c:v>
                </c:pt>
                <c:pt idx="25">
                  <c:v>夏目光学株式会社（加工品）</c:v>
                </c:pt>
                <c:pt idx="26">
                  <c:v>ＴＤＫ株式会社　電子部品・秋田</c:v>
                </c:pt>
                <c:pt idx="27">
                  <c:v>G-HENKE SASS WOLF GMBH</c:v>
                </c:pt>
                <c:pt idx="28">
                  <c:v>華為技術日本株式会社</c:v>
                </c:pt>
                <c:pt idx="29">
                  <c:v>HOLY VISION TECHNOLOGY</c:v>
                </c:pt>
                <c:pt idx="30">
                  <c:v>WORLD TECH INC LIMITED</c:v>
                </c:pt>
                <c:pt idx="31">
                  <c:v>浜松ホトニクス株式会社</c:v>
                </c:pt>
                <c:pt idx="32">
                  <c:v>FT MEDICAL AUSTRALIA PTY LTD</c:v>
                </c:pt>
                <c:pt idx="33">
                  <c:v>セキアオイテクノ株式会社</c:v>
                </c:pt>
                <c:pt idx="34">
                  <c:v>富士ﾌｲﾙﾑﾃｸﾉﾌﾟﾛﾀﾞｸﾂ株式会社</c:v>
                </c:pt>
                <c:pt idx="35">
                  <c:v>株式会社モリタ製作所</c:v>
                </c:pt>
                <c:pt idx="36">
                  <c:v>日東光器株式会社　伊東工場</c:v>
                </c:pt>
                <c:pt idx="37">
                  <c:v>リチャードウルフ株式会社</c:v>
                </c:pt>
                <c:pt idx="38">
                  <c:v>株式会社ニデック</c:v>
                </c:pt>
                <c:pt idx="39">
                  <c:v>G-ALTHEA UK AND IRELAND LTD.</c:v>
                </c:pt>
                <c:pt idx="40">
                  <c:v>G-KSVEE</c:v>
                </c:pt>
                <c:pt idx="41">
                  <c:v>LEICA SINGAPORE PTE LTD.</c:v>
                </c:pt>
                <c:pt idx="42">
                  <c:v>IRADIMED CORPORATION</c:v>
                </c:pt>
                <c:pt idx="43">
                  <c:v>G-KARL STORZ GMBH &amp; CO.KG</c:v>
                </c:pt>
                <c:pt idx="44">
                  <c:v>株式会社栃木ニコン　那須事業所</c:v>
                </c:pt>
                <c:pt idx="45">
                  <c:v>東京医研株式会社</c:v>
                </c:pt>
                <c:pt idx="46">
                  <c:v>産総研　福島再生可能ｴﾈﾙｷﾞｰ研</c:v>
                </c:pt>
                <c:pt idx="47">
                  <c:v>ｽﾐｽ･ｱﾝﾄﾞ･ﾈﾌｭｰ株式会社</c:v>
                </c:pt>
                <c:pt idx="48">
                  <c:v>NICE YOUNG LITE CO.LTD</c:v>
                </c:pt>
                <c:pt idx="49">
                  <c:v>松尾産業株式会社</c:v>
                </c:pt>
              </c:strCache>
            </c:strRef>
          </c:cat>
          <c:val>
            <c:numRef>
              <c:f>'69売上実績総計'!$N$3:$N$52</c:f>
              <c:numCache>
                <c:formatCode>#,##0_);[Red]\(#,##0\)</c:formatCode>
                <c:ptCount val="50"/>
                <c:pt idx="0">
                  <c:v>129945000</c:v>
                </c:pt>
                <c:pt idx="1">
                  <c:v>125600000</c:v>
                </c:pt>
                <c:pt idx="2">
                  <c:v>43093050</c:v>
                </c:pt>
                <c:pt idx="3">
                  <c:v>59352220</c:v>
                </c:pt>
                <c:pt idx="4">
                  <c:v>37018263</c:v>
                </c:pt>
                <c:pt idx="5">
                  <c:v>156193840</c:v>
                </c:pt>
                <c:pt idx="6">
                  <c:v>10958400</c:v>
                </c:pt>
                <c:pt idx="7">
                  <c:v>11086100</c:v>
                </c:pt>
                <c:pt idx="8">
                  <c:v>288000</c:v>
                </c:pt>
                <c:pt idx="9">
                  <c:v>1363000</c:v>
                </c:pt>
                <c:pt idx="10">
                  <c:v>8350000</c:v>
                </c:pt>
                <c:pt idx="11">
                  <c:v>0</c:v>
                </c:pt>
                <c:pt idx="12">
                  <c:v>21055200</c:v>
                </c:pt>
                <c:pt idx="13">
                  <c:v>7000000</c:v>
                </c:pt>
                <c:pt idx="14">
                  <c:v>1177000</c:v>
                </c:pt>
                <c:pt idx="15">
                  <c:v>1305000</c:v>
                </c:pt>
                <c:pt idx="16">
                  <c:v>11149500</c:v>
                </c:pt>
                <c:pt idx="17">
                  <c:v>16224500</c:v>
                </c:pt>
                <c:pt idx="18">
                  <c:v>15791000</c:v>
                </c:pt>
                <c:pt idx="19">
                  <c:v>1697000</c:v>
                </c:pt>
                <c:pt idx="20">
                  <c:v>13617500</c:v>
                </c:pt>
                <c:pt idx="21">
                  <c:v>6955200</c:v>
                </c:pt>
                <c:pt idx="22">
                  <c:v>610000</c:v>
                </c:pt>
                <c:pt idx="23">
                  <c:v>0</c:v>
                </c:pt>
                <c:pt idx="24">
                  <c:v>3711900</c:v>
                </c:pt>
                <c:pt idx="25">
                  <c:v>4590000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14208000</c:v>
                </c:pt>
                <c:pt idx="30">
                  <c:v>17939250</c:v>
                </c:pt>
                <c:pt idx="31">
                  <c:v>9743570</c:v>
                </c:pt>
                <c:pt idx="32">
                  <c:v>1200000</c:v>
                </c:pt>
                <c:pt idx="33">
                  <c:v>7210000</c:v>
                </c:pt>
                <c:pt idx="34">
                  <c:v>3675000</c:v>
                </c:pt>
                <c:pt idx="35">
                  <c:v>2791281</c:v>
                </c:pt>
                <c:pt idx="36">
                  <c:v>0</c:v>
                </c:pt>
                <c:pt idx="37">
                  <c:v>10166850</c:v>
                </c:pt>
                <c:pt idx="38">
                  <c:v>1560000</c:v>
                </c:pt>
                <c:pt idx="39">
                  <c:v>2994600</c:v>
                </c:pt>
                <c:pt idx="40">
                  <c:v>2160000</c:v>
                </c:pt>
                <c:pt idx="41">
                  <c:v>1920000</c:v>
                </c:pt>
                <c:pt idx="42">
                  <c:v>15540000</c:v>
                </c:pt>
                <c:pt idx="43">
                  <c:v>0</c:v>
                </c:pt>
                <c:pt idx="44">
                  <c:v>2647140</c:v>
                </c:pt>
                <c:pt idx="45">
                  <c:v>9599500</c:v>
                </c:pt>
                <c:pt idx="46">
                  <c:v>11000000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8F-4E8A-9F30-B61A4F2EA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28363048"/>
        <c:axId val="1328362720"/>
      </c:barChart>
      <c:catAx>
        <c:axId val="132836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8362720"/>
        <c:crosses val="autoZero"/>
        <c:auto val="1"/>
        <c:lblAlgn val="ctr"/>
        <c:lblOffset val="100"/>
        <c:noMultiLvlLbl val="0"/>
      </c:catAx>
      <c:valAx>
        <c:axId val="13283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836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28817</xdr:colOff>
      <xdr:row>25</xdr:row>
      <xdr:rowOff>190503</xdr:rowOff>
    </xdr:from>
    <xdr:to>
      <xdr:col>17</xdr:col>
      <xdr:colOff>367396</xdr:colOff>
      <xdr:row>46</xdr:row>
      <xdr:rowOff>234445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502ECCC-6314-43F3-B05A-CC0EE2E2E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27216</xdr:colOff>
      <xdr:row>25</xdr:row>
      <xdr:rowOff>192903</xdr:rowOff>
    </xdr:from>
    <xdr:to>
      <xdr:col>28</xdr:col>
      <xdr:colOff>170490</xdr:colOff>
      <xdr:row>46</xdr:row>
      <xdr:rowOff>170492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04D555F-1923-4298-ADA2-31E845EBF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11134</xdr:colOff>
      <xdr:row>0</xdr:row>
      <xdr:rowOff>2</xdr:rowOff>
    </xdr:from>
    <xdr:to>
      <xdr:col>28</xdr:col>
      <xdr:colOff>204109</xdr:colOff>
      <xdr:row>24</xdr:row>
      <xdr:rowOff>144486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638D650-C38C-452E-B3B0-56DA73655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3A0-83AF-48B6-92D2-A1324889092D}">
  <dimension ref="A1:F10"/>
  <sheetViews>
    <sheetView tabSelected="1" workbookViewId="0"/>
  </sheetViews>
  <sheetFormatPr defaultRowHeight="18.75" x14ac:dyDescent="0.4"/>
  <cols>
    <col min="2" max="2" width="36.75" bestFit="1" customWidth="1"/>
    <col min="3" max="3" width="11.875" bestFit="1" customWidth="1"/>
    <col min="4" max="5" width="13.75" bestFit="1" customWidth="1"/>
  </cols>
  <sheetData>
    <row r="1" spans="1:6" x14ac:dyDescent="0.4">
      <c r="A1" s="24">
        <v>1</v>
      </c>
      <c r="B1" s="76" t="s">
        <v>49</v>
      </c>
      <c r="C1" s="74">
        <v>700000000</v>
      </c>
      <c r="D1" s="75">
        <v>126080500</v>
      </c>
      <c r="E1" s="75">
        <v>129945000</v>
      </c>
      <c r="F1" s="56">
        <v>0.180115</v>
      </c>
    </row>
    <row r="2" spans="1:6" x14ac:dyDescent="0.4">
      <c r="A2" s="24">
        <v>2</v>
      </c>
      <c r="B2" s="76" t="s">
        <v>39</v>
      </c>
      <c r="C2" s="74">
        <v>473700000</v>
      </c>
      <c r="D2" s="75">
        <v>25290000</v>
      </c>
      <c r="E2" s="75">
        <v>125600000</v>
      </c>
      <c r="F2" s="56">
        <v>5.3388220392653576E-2</v>
      </c>
    </row>
    <row r="3" spans="1:6" x14ac:dyDescent="0.4">
      <c r="A3" s="24">
        <v>3</v>
      </c>
      <c r="B3" s="76" t="s">
        <v>61</v>
      </c>
      <c r="C3" s="74">
        <v>300000000</v>
      </c>
      <c r="D3" s="75">
        <v>104292825</v>
      </c>
      <c r="E3" s="75">
        <v>43093050</v>
      </c>
      <c r="F3" s="56">
        <v>0.34764275</v>
      </c>
    </row>
    <row r="4" spans="1:6" x14ac:dyDescent="0.4">
      <c r="A4" s="24">
        <v>4</v>
      </c>
      <c r="B4" s="76" t="s">
        <v>25</v>
      </c>
      <c r="C4" s="74">
        <v>300000000</v>
      </c>
      <c r="D4" s="75">
        <v>63127545</v>
      </c>
      <c r="E4" s="75">
        <v>59352220</v>
      </c>
      <c r="F4" s="56">
        <v>0.21042515000000001</v>
      </c>
    </row>
    <row r="5" spans="1:6" x14ac:dyDescent="0.4">
      <c r="A5" s="24">
        <v>5</v>
      </c>
      <c r="B5" s="76" t="s">
        <v>40</v>
      </c>
      <c r="C5" s="74">
        <v>259000000</v>
      </c>
      <c r="D5" s="75">
        <v>133833353</v>
      </c>
      <c r="E5" s="75">
        <v>37018263</v>
      </c>
      <c r="F5" s="56">
        <v>0.51673109266409267</v>
      </c>
    </row>
    <row r="6" spans="1:6" x14ac:dyDescent="0.4">
      <c r="A6" s="24">
        <v>6</v>
      </c>
      <c r="B6" s="76" t="s">
        <v>62</v>
      </c>
      <c r="C6" s="74">
        <v>200000000</v>
      </c>
      <c r="D6" s="75">
        <v>28778436</v>
      </c>
      <c r="E6" s="75">
        <v>156193840</v>
      </c>
      <c r="F6" s="56">
        <v>0.14389218000000001</v>
      </c>
    </row>
    <row r="7" spans="1:6" x14ac:dyDescent="0.4">
      <c r="A7" s="24">
        <v>7</v>
      </c>
      <c r="B7" s="76" t="s">
        <v>21</v>
      </c>
      <c r="C7" s="74">
        <v>150000000</v>
      </c>
      <c r="D7" s="75">
        <v>23835124</v>
      </c>
      <c r="E7" s="75">
        <v>10958400</v>
      </c>
      <c r="F7" s="56">
        <v>0.15890082666666666</v>
      </c>
    </row>
    <row r="8" spans="1:6" x14ac:dyDescent="0.4">
      <c r="A8" s="24">
        <v>8</v>
      </c>
      <c r="B8" s="76" t="s">
        <v>28</v>
      </c>
      <c r="C8" s="74">
        <v>150000000</v>
      </c>
      <c r="D8" s="75">
        <v>18228000</v>
      </c>
      <c r="E8" s="75">
        <v>11086100</v>
      </c>
      <c r="F8" s="56">
        <v>0.12152</v>
      </c>
    </row>
    <row r="9" spans="1:6" x14ac:dyDescent="0.4">
      <c r="A9" s="24">
        <v>9</v>
      </c>
      <c r="B9" s="76" t="s">
        <v>55</v>
      </c>
      <c r="C9" s="74">
        <v>150000000</v>
      </c>
      <c r="D9" s="75">
        <v>11683000</v>
      </c>
      <c r="E9" s="75">
        <v>288000</v>
      </c>
      <c r="F9" s="56">
        <v>7.7886666666666673E-2</v>
      </c>
    </row>
    <row r="10" spans="1:6" x14ac:dyDescent="0.4">
      <c r="A10" s="24">
        <v>10</v>
      </c>
      <c r="B10" s="76" t="s">
        <v>36</v>
      </c>
      <c r="C10" s="74">
        <v>144000000</v>
      </c>
      <c r="D10" s="75">
        <v>26248000</v>
      </c>
      <c r="E10" s="75">
        <v>1363000</v>
      </c>
      <c r="F10" s="56">
        <v>0.18227777777777779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5A59-1F1B-4625-8240-55BEE0789933}">
  <dimension ref="A1:F50"/>
  <sheetViews>
    <sheetView topLeftCell="A28" workbookViewId="0">
      <selection activeCell="A28" sqref="A1:XFD1048576"/>
    </sheetView>
  </sheetViews>
  <sheetFormatPr defaultRowHeight="18.75" x14ac:dyDescent="0.4"/>
  <cols>
    <col min="2" max="2" width="36.75" bestFit="1" customWidth="1"/>
    <col min="3" max="3" width="11.875" bestFit="1" customWidth="1"/>
    <col min="4" max="5" width="13.75" bestFit="1" customWidth="1"/>
  </cols>
  <sheetData>
    <row r="1" spans="1:6" x14ac:dyDescent="0.4">
      <c r="A1" s="24">
        <v>1</v>
      </c>
      <c r="B1" s="76" t="s">
        <v>49</v>
      </c>
      <c r="C1" s="74">
        <v>700000000</v>
      </c>
      <c r="D1" s="75">
        <v>126080500</v>
      </c>
      <c r="E1" s="75">
        <v>129945000</v>
      </c>
      <c r="F1" s="56">
        <v>0.180115</v>
      </c>
    </row>
    <row r="2" spans="1:6" x14ac:dyDescent="0.4">
      <c r="A2" s="24">
        <v>2</v>
      </c>
      <c r="B2" s="76" t="s">
        <v>39</v>
      </c>
      <c r="C2" s="74">
        <v>473700000</v>
      </c>
      <c r="D2" s="75">
        <v>25290000</v>
      </c>
      <c r="E2" s="75">
        <v>125600000</v>
      </c>
      <c r="F2" s="56">
        <v>5.3388220392653576E-2</v>
      </c>
    </row>
    <row r="3" spans="1:6" x14ac:dyDescent="0.4">
      <c r="A3" s="24">
        <v>3</v>
      </c>
      <c r="B3" s="76" t="s">
        <v>61</v>
      </c>
      <c r="C3" s="74">
        <v>300000000</v>
      </c>
      <c r="D3" s="75">
        <v>104292825</v>
      </c>
      <c r="E3" s="75">
        <v>43093050</v>
      </c>
      <c r="F3" s="56">
        <v>0.34764275</v>
      </c>
    </row>
    <row r="4" spans="1:6" x14ac:dyDescent="0.4">
      <c r="A4" s="24">
        <v>4</v>
      </c>
      <c r="B4" s="76" t="s">
        <v>25</v>
      </c>
      <c r="C4" s="74">
        <v>300000000</v>
      </c>
      <c r="D4" s="75">
        <v>63127545</v>
      </c>
      <c r="E4" s="75">
        <v>59352220</v>
      </c>
      <c r="F4" s="56">
        <v>0.21042515000000001</v>
      </c>
    </row>
    <row r="5" spans="1:6" x14ac:dyDescent="0.4">
      <c r="A5" s="24">
        <v>5</v>
      </c>
      <c r="B5" s="76" t="s">
        <v>40</v>
      </c>
      <c r="C5" s="74">
        <v>259000000</v>
      </c>
      <c r="D5" s="75">
        <v>133833353</v>
      </c>
      <c r="E5" s="75">
        <v>37018263</v>
      </c>
      <c r="F5" s="56">
        <v>0.51673109266409267</v>
      </c>
    </row>
    <row r="6" spans="1:6" x14ac:dyDescent="0.4">
      <c r="A6" s="24">
        <v>6</v>
      </c>
      <c r="B6" s="76" t="s">
        <v>62</v>
      </c>
      <c r="C6" s="74">
        <v>200000000</v>
      </c>
      <c r="D6" s="75">
        <v>28778436</v>
      </c>
      <c r="E6" s="75">
        <v>156193840</v>
      </c>
      <c r="F6" s="56">
        <v>0.14389218000000001</v>
      </c>
    </row>
    <row r="7" spans="1:6" x14ac:dyDescent="0.4">
      <c r="A7" s="24">
        <v>7</v>
      </c>
      <c r="B7" s="76" t="s">
        <v>21</v>
      </c>
      <c r="C7" s="74">
        <v>150000000</v>
      </c>
      <c r="D7" s="75">
        <v>23835124</v>
      </c>
      <c r="E7" s="75">
        <v>10958400</v>
      </c>
      <c r="F7" s="56">
        <v>0.15890082666666666</v>
      </c>
    </row>
    <row r="8" spans="1:6" x14ac:dyDescent="0.4">
      <c r="A8" s="24">
        <v>8</v>
      </c>
      <c r="B8" s="76" t="s">
        <v>28</v>
      </c>
      <c r="C8" s="74">
        <v>150000000</v>
      </c>
      <c r="D8" s="75">
        <v>18228000</v>
      </c>
      <c r="E8" s="75">
        <v>11086100</v>
      </c>
      <c r="F8" s="56">
        <v>0.12152</v>
      </c>
    </row>
    <row r="9" spans="1:6" x14ac:dyDescent="0.4">
      <c r="A9" s="24">
        <v>9</v>
      </c>
      <c r="B9" s="76" t="s">
        <v>55</v>
      </c>
      <c r="C9" s="74">
        <v>150000000</v>
      </c>
      <c r="D9" s="75">
        <v>11683000</v>
      </c>
      <c r="E9" s="75">
        <v>288000</v>
      </c>
      <c r="F9" s="56">
        <v>7.7886666666666673E-2</v>
      </c>
    </row>
    <row r="10" spans="1:6" x14ac:dyDescent="0.4">
      <c r="A10" s="24">
        <v>10</v>
      </c>
      <c r="B10" s="76" t="s">
        <v>36</v>
      </c>
      <c r="C10" s="74">
        <v>144000000</v>
      </c>
      <c r="D10" s="75">
        <v>26248000</v>
      </c>
      <c r="E10" s="75">
        <v>1363000</v>
      </c>
      <c r="F10" s="56">
        <v>0.18227777777777779</v>
      </c>
    </row>
    <row r="11" spans="1:6" x14ac:dyDescent="0.4">
      <c r="A11" s="24">
        <v>11</v>
      </c>
      <c r="B11" s="76" t="s">
        <v>206</v>
      </c>
      <c r="C11" s="74">
        <v>135000000</v>
      </c>
      <c r="D11" s="75">
        <v>3455000</v>
      </c>
      <c r="E11" s="75">
        <v>8350000</v>
      </c>
      <c r="F11" s="56">
        <v>2.5592592592592594E-2</v>
      </c>
    </row>
    <row r="12" spans="1:6" x14ac:dyDescent="0.4">
      <c r="A12" s="24">
        <v>12</v>
      </c>
      <c r="B12" s="76" t="s">
        <v>38</v>
      </c>
      <c r="C12" s="74">
        <v>130000000</v>
      </c>
      <c r="D12" s="75">
        <v>63531000</v>
      </c>
      <c r="E12" s="75">
        <v>0</v>
      </c>
      <c r="F12" s="56">
        <v>0.48870000000000002</v>
      </c>
    </row>
    <row r="13" spans="1:6" x14ac:dyDescent="0.4">
      <c r="A13" s="24">
        <v>13</v>
      </c>
      <c r="B13" s="76" t="s">
        <v>71</v>
      </c>
      <c r="C13" s="74">
        <v>129000000</v>
      </c>
      <c r="D13" s="75">
        <v>15386000</v>
      </c>
      <c r="E13" s="75">
        <v>21055200</v>
      </c>
      <c r="F13" s="56">
        <v>0.11927131782945737</v>
      </c>
    </row>
    <row r="14" spans="1:6" x14ac:dyDescent="0.4">
      <c r="A14" s="24">
        <v>14</v>
      </c>
      <c r="B14" s="76" t="s">
        <v>11</v>
      </c>
      <c r="C14" s="74">
        <v>127500000</v>
      </c>
      <c r="D14" s="75">
        <v>43704000</v>
      </c>
      <c r="E14" s="75">
        <v>7000000</v>
      </c>
      <c r="F14" s="56">
        <v>0.34277647058823529</v>
      </c>
    </row>
    <row r="15" spans="1:6" x14ac:dyDescent="0.4">
      <c r="A15" s="24">
        <v>15</v>
      </c>
      <c r="B15" s="76" t="s">
        <v>41</v>
      </c>
      <c r="C15" s="74">
        <v>115000000</v>
      </c>
      <c r="D15" s="75">
        <v>13579000</v>
      </c>
      <c r="E15" s="75">
        <v>1177000</v>
      </c>
      <c r="F15" s="56">
        <v>0.11807826086956522</v>
      </c>
    </row>
    <row r="16" spans="1:6" x14ac:dyDescent="0.4">
      <c r="A16" s="24">
        <v>16</v>
      </c>
      <c r="B16" s="76" t="s">
        <v>81</v>
      </c>
      <c r="C16" s="74">
        <v>108000000</v>
      </c>
      <c r="D16" s="75">
        <v>7435500</v>
      </c>
      <c r="E16" s="75">
        <v>1305000</v>
      </c>
      <c r="F16" s="56">
        <v>6.8847222222222226E-2</v>
      </c>
    </row>
    <row r="17" spans="1:6" x14ac:dyDescent="0.4">
      <c r="A17" s="24">
        <v>17</v>
      </c>
      <c r="B17" s="76" t="s">
        <v>59</v>
      </c>
      <c r="C17" s="74">
        <v>90000000</v>
      </c>
      <c r="D17" s="75">
        <v>14733680</v>
      </c>
      <c r="E17" s="75">
        <v>11149500</v>
      </c>
      <c r="F17" s="56">
        <v>0.16370755555555555</v>
      </c>
    </row>
    <row r="18" spans="1:6" x14ac:dyDescent="0.4">
      <c r="A18" s="24">
        <v>18</v>
      </c>
      <c r="B18" s="76" t="s">
        <v>33</v>
      </c>
      <c r="C18" s="74">
        <v>90000000</v>
      </c>
      <c r="D18" s="75">
        <v>13647500</v>
      </c>
      <c r="E18" s="75">
        <v>16224500</v>
      </c>
      <c r="F18" s="56">
        <v>0.15163888888888888</v>
      </c>
    </row>
    <row r="19" spans="1:6" x14ac:dyDescent="0.4">
      <c r="A19" s="24">
        <v>19</v>
      </c>
      <c r="B19" s="76" t="s">
        <v>78</v>
      </c>
      <c r="C19" s="74">
        <v>80000000</v>
      </c>
      <c r="D19" s="75">
        <v>18512400</v>
      </c>
      <c r="E19" s="75">
        <v>15791000</v>
      </c>
      <c r="F19" s="56">
        <v>0.231405</v>
      </c>
    </row>
    <row r="20" spans="1:6" x14ac:dyDescent="0.4">
      <c r="A20" s="24">
        <v>20</v>
      </c>
      <c r="B20" s="76" t="s">
        <v>46</v>
      </c>
      <c r="C20" s="74">
        <v>72000000</v>
      </c>
      <c r="D20" s="75">
        <v>14513738</v>
      </c>
      <c r="E20" s="75">
        <v>1697000</v>
      </c>
      <c r="F20" s="56">
        <v>0.20157969444444446</v>
      </c>
    </row>
    <row r="21" spans="1:6" x14ac:dyDescent="0.4">
      <c r="A21" s="24">
        <v>21</v>
      </c>
      <c r="B21" s="76" t="s">
        <v>34</v>
      </c>
      <c r="C21" s="74">
        <v>72000000</v>
      </c>
      <c r="D21" s="75">
        <v>13874000</v>
      </c>
      <c r="E21" s="75">
        <v>13617500</v>
      </c>
      <c r="F21" s="56">
        <v>0.19269444444444445</v>
      </c>
    </row>
    <row r="22" spans="1:6" x14ac:dyDescent="0.4">
      <c r="A22" s="24">
        <v>22</v>
      </c>
      <c r="B22" s="76" t="s">
        <v>26</v>
      </c>
      <c r="C22" s="74">
        <v>70000000</v>
      </c>
      <c r="D22" s="75">
        <v>10281600</v>
      </c>
      <c r="E22" s="75">
        <v>6955200</v>
      </c>
      <c r="F22" s="56">
        <v>0.14688000000000001</v>
      </c>
    </row>
    <row r="23" spans="1:6" x14ac:dyDescent="0.4">
      <c r="A23" s="24">
        <v>23</v>
      </c>
      <c r="B23" s="76" t="s">
        <v>132</v>
      </c>
      <c r="C23" s="74">
        <v>60000000</v>
      </c>
      <c r="D23" s="75">
        <v>9047000</v>
      </c>
      <c r="E23" s="75">
        <v>610000</v>
      </c>
      <c r="F23" s="56">
        <v>0.15078333333333332</v>
      </c>
    </row>
    <row r="24" spans="1:6" x14ac:dyDescent="0.4">
      <c r="A24" s="24">
        <v>24</v>
      </c>
      <c r="B24" s="76" t="s">
        <v>159</v>
      </c>
      <c r="C24" s="74">
        <v>60000000</v>
      </c>
      <c r="D24" s="75">
        <v>13700000</v>
      </c>
      <c r="E24" s="75">
        <v>0</v>
      </c>
      <c r="F24" s="56">
        <v>0.22833333333333333</v>
      </c>
    </row>
    <row r="25" spans="1:6" x14ac:dyDescent="0.4">
      <c r="A25" s="24">
        <v>25</v>
      </c>
      <c r="B25" s="76" t="s">
        <v>60</v>
      </c>
      <c r="C25" s="74">
        <v>55000000</v>
      </c>
      <c r="D25" s="75">
        <v>3181870</v>
      </c>
      <c r="E25" s="75">
        <v>3711900</v>
      </c>
      <c r="F25" s="56">
        <v>5.7852181818181816E-2</v>
      </c>
    </row>
    <row r="26" spans="1:6" x14ac:dyDescent="0.4">
      <c r="A26" s="24">
        <v>26</v>
      </c>
      <c r="B26" s="76" t="s">
        <v>136</v>
      </c>
      <c r="C26" s="74">
        <v>44600000</v>
      </c>
      <c r="D26" s="75">
        <v>12240000</v>
      </c>
      <c r="E26" s="75">
        <v>4590000</v>
      </c>
      <c r="F26" s="56">
        <v>0.27443946188340806</v>
      </c>
    </row>
    <row r="27" spans="1:6" x14ac:dyDescent="0.4">
      <c r="A27" s="24">
        <v>27</v>
      </c>
      <c r="B27" s="76" t="s">
        <v>143</v>
      </c>
      <c r="C27" s="74">
        <v>40000000</v>
      </c>
      <c r="D27" s="75">
        <v>6374200</v>
      </c>
      <c r="E27" s="75">
        <v>0</v>
      </c>
      <c r="F27" s="56">
        <v>0.159355</v>
      </c>
    </row>
    <row r="28" spans="1:6" x14ac:dyDescent="0.4">
      <c r="A28" s="24">
        <v>28</v>
      </c>
      <c r="B28" s="76" t="s">
        <v>148</v>
      </c>
      <c r="C28" s="74">
        <v>40000000</v>
      </c>
      <c r="D28" s="75">
        <v>8280000</v>
      </c>
      <c r="E28" s="75">
        <v>0</v>
      </c>
      <c r="F28" s="56">
        <v>0.20699999999999999</v>
      </c>
    </row>
    <row r="29" spans="1:6" x14ac:dyDescent="0.4">
      <c r="A29" s="24">
        <v>29</v>
      </c>
      <c r="B29" s="76" t="s">
        <v>195</v>
      </c>
      <c r="C29" s="74">
        <v>40000000</v>
      </c>
      <c r="D29" s="75">
        <v>9090909</v>
      </c>
      <c r="E29" s="75">
        <v>0</v>
      </c>
      <c r="F29" s="56">
        <v>0.22727272500000001</v>
      </c>
    </row>
    <row r="30" spans="1:6" x14ac:dyDescent="0.4">
      <c r="A30" s="24">
        <v>30</v>
      </c>
      <c r="B30" s="76" t="s">
        <v>13</v>
      </c>
      <c r="C30" s="74">
        <v>36000000</v>
      </c>
      <c r="D30" s="75">
        <v>6488000</v>
      </c>
      <c r="E30" s="75">
        <v>14208000</v>
      </c>
      <c r="F30" s="56">
        <v>0.18022222222222223</v>
      </c>
    </row>
    <row r="31" spans="1:6" x14ac:dyDescent="0.4">
      <c r="A31" s="24">
        <v>31</v>
      </c>
      <c r="B31" s="76" t="s">
        <v>10</v>
      </c>
      <c r="C31" s="74">
        <v>30000000</v>
      </c>
      <c r="D31" s="75">
        <v>15319500</v>
      </c>
      <c r="E31" s="75">
        <v>17939250</v>
      </c>
      <c r="F31" s="56">
        <v>0.51065000000000005</v>
      </c>
    </row>
    <row r="32" spans="1:6" x14ac:dyDescent="0.4">
      <c r="A32" s="24">
        <v>32</v>
      </c>
      <c r="B32" s="76" t="s">
        <v>64</v>
      </c>
      <c r="C32" s="74">
        <v>30000000</v>
      </c>
      <c r="D32" s="75">
        <v>3791000</v>
      </c>
      <c r="E32" s="75">
        <v>9743570</v>
      </c>
      <c r="F32" s="56">
        <v>0.12636666666666665</v>
      </c>
    </row>
    <row r="33" spans="1:6" x14ac:dyDescent="0.4">
      <c r="A33" s="24">
        <v>33</v>
      </c>
      <c r="B33" s="76" t="s">
        <v>112</v>
      </c>
      <c r="C33" s="74">
        <v>25000000</v>
      </c>
      <c r="D33" s="75">
        <v>7580400</v>
      </c>
      <c r="E33" s="75">
        <v>1200000</v>
      </c>
      <c r="F33" s="56">
        <v>0.30321599999999999</v>
      </c>
    </row>
    <row r="34" spans="1:6" x14ac:dyDescent="0.4">
      <c r="A34" s="24">
        <v>34</v>
      </c>
      <c r="B34" s="76" t="s">
        <v>141</v>
      </c>
      <c r="C34" s="74">
        <v>25000000</v>
      </c>
      <c r="D34" s="75">
        <v>8240000</v>
      </c>
      <c r="E34" s="75">
        <v>7210000</v>
      </c>
      <c r="F34" s="56">
        <v>0.3296</v>
      </c>
    </row>
    <row r="35" spans="1:6" x14ac:dyDescent="0.4">
      <c r="A35" s="24">
        <v>35</v>
      </c>
      <c r="B35" s="76" t="s">
        <v>100</v>
      </c>
      <c r="C35" s="74">
        <v>25000000</v>
      </c>
      <c r="D35" s="75">
        <v>8045000</v>
      </c>
      <c r="E35" s="75">
        <v>3675000</v>
      </c>
      <c r="F35" s="56">
        <v>0.32179999999999997</v>
      </c>
    </row>
    <row r="36" spans="1:6" x14ac:dyDescent="0.4">
      <c r="A36" s="24">
        <v>36</v>
      </c>
      <c r="B36" s="76" t="s">
        <v>48</v>
      </c>
      <c r="C36" s="74">
        <v>22000000</v>
      </c>
      <c r="D36" s="75">
        <v>2176666</v>
      </c>
      <c r="E36" s="75">
        <v>2791281</v>
      </c>
      <c r="F36" s="56">
        <v>9.8939363636363631E-2</v>
      </c>
    </row>
    <row r="37" spans="1:6" x14ac:dyDescent="0.4">
      <c r="A37" s="24">
        <v>37</v>
      </c>
      <c r="B37" s="76" t="s">
        <v>334</v>
      </c>
      <c r="C37" s="74">
        <v>20000000</v>
      </c>
      <c r="D37" s="75">
        <v>0</v>
      </c>
      <c r="E37" s="75">
        <v>0</v>
      </c>
      <c r="F37" s="56">
        <v>0</v>
      </c>
    </row>
    <row r="38" spans="1:6" x14ac:dyDescent="0.4">
      <c r="A38" s="24">
        <v>38</v>
      </c>
      <c r="B38" s="76" t="s">
        <v>44</v>
      </c>
      <c r="C38" s="74">
        <v>20000000</v>
      </c>
      <c r="D38" s="75">
        <v>11596100</v>
      </c>
      <c r="E38" s="75">
        <v>10166850</v>
      </c>
      <c r="F38" s="56">
        <v>0.57980500000000001</v>
      </c>
    </row>
    <row r="39" spans="1:6" x14ac:dyDescent="0.4">
      <c r="A39" s="24">
        <v>39</v>
      </c>
      <c r="B39" s="76" t="s">
        <v>47</v>
      </c>
      <c r="C39" s="74">
        <v>20000000</v>
      </c>
      <c r="D39" s="75">
        <v>2460000</v>
      </c>
      <c r="E39" s="75">
        <v>1560000</v>
      </c>
      <c r="F39" s="56">
        <v>0.123</v>
      </c>
    </row>
    <row r="40" spans="1:6" x14ac:dyDescent="0.4">
      <c r="A40" s="24">
        <v>40</v>
      </c>
      <c r="B40" s="76" t="s">
        <v>95</v>
      </c>
      <c r="C40" s="74">
        <v>20000000</v>
      </c>
      <c r="D40" s="75">
        <v>2994600</v>
      </c>
      <c r="E40" s="75">
        <v>2994600</v>
      </c>
      <c r="F40" s="56">
        <v>0.14973</v>
      </c>
    </row>
    <row r="41" spans="1:6" x14ac:dyDescent="0.4">
      <c r="A41" s="24">
        <v>41</v>
      </c>
      <c r="B41" s="76" t="s">
        <v>35</v>
      </c>
      <c r="C41" s="74">
        <v>20000000</v>
      </c>
      <c r="D41" s="75">
        <v>3240000</v>
      </c>
      <c r="E41" s="75">
        <v>2160000</v>
      </c>
      <c r="F41" s="56">
        <v>0.16200000000000001</v>
      </c>
    </row>
    <row r="42" spans="1:6" x14ac:dyDescent="0.4">
      <c r="A42" s="24">
        <v>42</v>
      </c>
      <c r="B42" s="76" t="s">
        <v>54</v>
      </c>
      <c r="C42" s="74">
        <v>20000000</v>
      </c>
      <c r="D42" s="75">
        <v>2450000</v>
      </c>
      <c r="E42" s="75">
        <v>1920000</v>
      </c>
      <c r="F42" s="56">
        <v>0.1225</v>
      </c>
    </row>
    <row r="43" spans="1:6" x14ac:dyDescent="0.4">
      <c r="A43" s="24">
        <v>43</v>
      </c>
      <c r="B43" s="76" t="s">
        <v>37</v>
      </c>
      <c r="C43" s="74">
        <v>20000000</v>
      </c>
      <c r="D43" s="75">
        <v>5880000</v>
      </c>
      <c r="E43" s="75">
        <v>15540000</v>
      </c>
      <c r="F43" s="56">
        <v>0.29399999999999998</v>
      </c>
    </row>
    <row r="44" spans="1:6" x14ac:dyDescent="0.4">
      <c r="A44" s="24">
        <v>44</v>
      </c>
      <c r="B44" s="76" t="s">
        <v>74</v>
      </c>
      <c r="C44" s="74">
        <v>20000000</v>
      </c>
      <c r="D44" s="75">
        <v>1920000</v>
      </c>
      <c r="E44" s="75">
        <v>0</v>
      </c>
      <c r="F44" s="56">
        <v>9.6000000000000002E-2</v>
      </c>
    </row>
    <row r="45" spans="1:6" x14ac:dyDescent="0.4">
      <c r="A45" s="24">
        <v>45</v>
      </c>
      <c r="B45" s="76" t="s">
        <v>23</v>
      </c>
      <c r="C45" s="74">
        <v>20000000</v>
      </c>
      <c r="D45" s="75">
        <v>2889360</v>
      </c>
      <c r="E45" s="75">
        <v>2647140</v>
      </c>
      <c r="F45" s="56">
        <v>0.14446800000000001</v>
      </c>
    </row>
    <row r="46" spans="1:6" x14ac:dyDescent="0.4">
      <c r="A46" s="24">
        <v>46</v>
      </c>
      <c r="B46" s="76" t="s">
        <v>87</v>
      </c>
      <c r="C46" s="74">
        <v>15000000</v>
      </c>
      <c r="D46" s="75">
        <v>7394500</v>
      </c>
      <c r="E46" s="75">
        <v>9599500</v>
      </c>
      <c r="F46" s="56">
        <v>0.49296666666666666</v>
      </c>
    </row>
    <row r="47" spans="1:6" x14ac:dyDescent="0.4">
      <c r="A47" s="24">
        <v>47</v>
      </c>
      <c r="B47" s="76" t="s">
        <v>360</v>
      </c>
      <c r="C47" s="74">
        <v>11000000</v>
      </c>
      <c r="D47" s="75">
        <v>0</v>
      </c>
      <c r="E47" s="75">
        <v>11000000</v>
      </c>
      <c r="F47" s="56">
        <v>0</v>
      </c>
    </row>
    <row r="48" spans="1:6" x14ac:dyDescent="0.4">
      <c r="A48" s="24">
        <v>48</v>
      </c>
      <c r="B48" s="76" t="s">
        <v>339</v>
      </c>
      <c r="C48" s="74">
        <v>10000000</v>
      </c>
      <c r="D48" s="75">
        <v>0</v>
      </c>
      <c r="E48" s="75">
        <v>0</v>
      </c>
      <c r="F48" s="56">
        <v>0</v>
      </c>
    </row>
    <row r="49" spans="1:6" x14ac:dyDescent="0.4">
      <c r="A49" s="24">
        <v>49</v>
      </c>
      <c r="B49" s="76" t="s">
        <v>324</v>
      </c>
      <c r="C49" s="74">
        <v>0</v>
      </c>
      <c r="D49" s="75">
        <v>0</v>
      </c>
      <c r="E49" s="75">
        <v>0</v>
      </c>
      <c r="F49" s="56">
        <v>0</v>
      </c>
    </row>
    <row r="50" spans="1:6" x14ac:dyDescent="0.4">
      <c r="A50" s="24">
        <v>50</v>
      </c>
      <c r="B50" s="76" t="s">
        <v>355</v>
      </c>
      <c r="C50" s="74">
        <v>0</v>
      </c>
      <c r="D50" s="75">
        <v>0</v>
      </c>
      <c r="E50" s="75">
        <v>0</v>
      </c>
      <c r="F50" s="56">
        <v>0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D3B-C268-41BE-AFCB-764ACF4C658C}">
  <dimension ref="A1"/>
  <sheetViews>
    <sheetView zoomScale="85" zoomScaleNormal="85" workbookViewId="0">
      <selection activeCell="G26" sqref="G26"/>
    </sheetView>
  </sheetViews>
  <sheetFormatPr defaultRowHeight="18.75" x14ac:dyDescent="0.4"/>
  <sheetData/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35F0-D0B6-47F3-8120-D0486636AF55}">
  <dimension ref="A1:O250"/>
  <sheetViews>
    <sheetView topLeftCell="C25" workbookViewId="0">
      <selection activeCell="J3" sqref="J3:O52"/>
    </sheetView>
  </sheetViews>
  <sheetFormatPr defaultRowHeight="18.75" x14ac:dyDescent="0.4"/>
  <cols>
    <col min="1" max="1" width="42.125" bestFit="1" customWidth="1"/>
    <col min="2" max="2" width="13.375" bestFit="1" customWidth="1"/>
    <col min="3" max="3" width="11.375" customWidth="1"/>
    <col min="5" max="5" width="40.5" bestFit="1" customWidth="1"/>
    <col min="6" max="6" width="13.375" bestFit="1" customWidth="1"/>
    <col min="10" max="10" width="4.375" bestFit="1" customWidth="1"/>
    <col min="11" max="11" width="36.75" bestFit="1" customWidth="1"/>
    <col min="12" max="12" width="12" bestFit="1" customWidth="1"/>
    <col min="13" max="14" width="27.75" customWidth="1"/>
    <col min="15" max="15" width="13.75" customWidth="1"/>
  </cols>
  <sheetData>
    <row r="1" spans="1:15" x14ac:dyDescent="0.4">
      <c r="A1" s="20" t="s">
        <v>0</v>
      </c>
      <c r="B1" s="20"/>
      <c r="C1" s="20"/>
      <c r="E1" s="1" t="s">
        <v>397</v>
      </c>
      <c r="F1" s="2"/>
      <c r="J1" s="50"/>
      <c r="K1" s="50"/>
      <c r="L1" s="50"/>
      <c r="M1" s="50"/>
      <c r="N1" s="50"/>
    </row>
    <row r="2" spans="1:15" x14ac:dyDescent="0.4">
      <c r="A2" s="20"/>
      <c r="B2" s="20" t="s">
        <v>4</v>
      </c>
      <c r="C2" s="77" t="s">
        <v>256</v>
      </c>
      <c r="E2" s="4"/>
      <c r="F2" s="1" t="s">
        <v>4</v>
      </c>
      <c r="J2" s="22" t="s">
        <v>257</v>
      </c>
      <c r="K2" s="22" t="s">
        <v>260</v>
      </c>
      <c r="L2" s="23" t="s">
        <v>266</v>
      </c>
      <c r="M2" s="23" t="s">
        <v>395</v>
      </c>
      <c r="N2" s="23" t="s">
        <v>396</v>
      </c>
      <c r="O2" s="57" t="s">
        <v>369</v>
      </c>
    </row>
    <row r="3" spans="1:15" x14ac:dyDescent="0.4">
      <c r="A3" s="20" t="s">
        <v>6</v>
      </c>
      <c r="B3" s="20" t="s">
        <v>450</v>
      </c>
      <c r="C3" s="77"/>
      <c r="E3" s="1" t="s">
        <v>6</v>
      </c>
      <c r="F3" s="4" t="s">
        <v>449</v>
      </c>
      <c r="J3" s="24">
        <v>1</v>
      </c>
      <c r="K3" s="25" t="s">
        <v>275</v>
      </c>
      <c r="L3" s="29">
        <v>700000000</v>
      </c>
      <c r="M3" s="54">
        <f t="shared" ref="M3:M34" si="0">IFERROR(VLOOKUP(K3,$A$4:$B$249,2,0),0)</f>
        <v>126080500</v>
      </c>
      <c r="N3" s="54">
        <f t="shared" ref="N3:N34" si="1">IFERROR(VLOOKUP(K3,$E$4:$F$230,2,0),0)</f>
        <v>129945000</v>
      </c>
      <c r="O3" s="56">
        <f t="shared" ref="O3:O34" si="2">IFERROR(M3/L3,0)</f>
        <v>0.180115</v>
      </c>
    </row>
    <row r="4" spans="1:15" x14ac:dyDescent="0.4">
      <c r="A4" s="20" t="s">
        <v>10</v>
      </c>
      <c r="B4" s="21">
        <v>15319500</v>
      </c>
      <c r="C4" s="20"/>
      <c r="E4" s="1" t="s">
        <v>13</v>
      </c>
      <c r="F4" s="8">
        <v>14208000</v>
      </c>
      <c r="J4" s="24">
        <v>2</v>
      </c>
      <c r="K4" s="25" t="s">
        <v>451</v>
      </c>
      <c r="L4" s="29">
        <v>473700000</v>
      </c>
      <c r="M4" s="54">
        <f t="shared" si="0"/>
        <v>25290000</v>
      </c>
      <c r="N4" s="54">
        <f t="shared" si="1"/>
        <v>125600000</v>
      </c>
      <c r="O4" s="56">
        <f t="shared" si="2"/>
        <v>5.3388220392653576E-2</v>
      </c>
    </row>
    <row r="5" spans="1:15" x14ac:dyDescent="0.4">
      <c r="A5" s="20" t="s">
        <v>11</v>
      </c>
      <c r="B5" s="21">
        <v>43704000</v>
      </c>
      <c r="C5" s="20"/>
      <c r="E5" s="11" t="s">
        <v>19</v>
      </c>
      <c r="F5" s="12">
        <v>15000000</v>
      </c>
      <c r="J5" s="24">
        <v>3</v>
      </c>
      <c r="K5" s="25" t="s">
        <v>452</v>
      </c>
      <c r="L5" s="29">
        <v>300000000</v>
      </c>
      <c r="M5" s="54">
        <f t="shared" si="0"/>
        <v>104292825</v>
      </c>
      <c r="N5" s="54">
        <f t="shared" si="1"/>
        <v>43093050</v>
      </c>
      <c r="O5" s="56">
        <f t="shared" si="2"/>
        <v>0.34764275</v>
      </c>
    </row>
    <row r="6" spans="1:15" x14ac:dyDescent="0.4">
      <c r="A6" s="20" t="s">
        <v>12</v>
      </c>
      <c r="B6" s="21">
        <v>6875000</v>
      </c>
      <c r="C6" s="20"/>
      <c r="E6" s="11" t="s">
        <v>62</v>
      </c>
      <c r="F6" s="12">
        <v>156193840</v>
      </c>
      <c r="J6" s="24">
        <v>4</v>
      </c>
      <c r="K6" s="25" t="s">
        <v>453</v>
      </c>
      <c r="L6" s="29">
        <v>300000000</v>
      </c>
      <c r="M6" s="54">
        <f t="shared" si="0"/>
        <v>63127545</v>
      </c>
      <c r="N6" s="54">
        <f t="shared" si="1"/>
        <v>59352220</v>
      </c>
      <c r="O6" s="56">
        <f t="shared" si="2"/>
        <v>0.21042515000000001</v>
      </c>
    </row>
    <row r="7" spans="1:15" x14ac:dyDescent="0.4">
      <c r="A7" s="20" t="s">
        <v>13</v>
      </c>
      <c r="B7" s="21">
        <v>6488000</v>
      </c>
      <c r="C7" s="20"/>
      <c r="E7" s="11" t="s">
        <v>15</v>
      </c>
      <c r="F7" s="12">
        <v>1496000</v>
      </c>
      <c r="J7" s="24">
        <v>5</v>
      </c>
      <c r="K7" s="25" t="s">
        <v>454</v>
      </c>
      <c r="L7" s="29">
        <v>259000000</v>
      </c>
      <c r="M7" s="54">
        <f t="shared" si="0"/>
        <v>133833353</v>
      </c>
      <c r="N7" s="54">
        <f t="shared" si="1"/>
        <v>37018263</v>
      </c>
      <c r="O7" s="56">
        <f t="shared" si="2"/>
        <v>0.51673109266409267</v>
      </c>
    </row>
    <row r="8" spans="1:15" x14ac:dyDescent="0.4">
      <c r="A8" s="20" t="s">
        <v>14</v>
      </c>
      <c r="B8" s="21">
        <v>160000</v>
      </c>
      <c r="C8" s="20"/>
      <c r="E8" s="11" t="s">
        <v>398</v>
      </c>
      <c r="F8" s="12">
        <v>0</v>
      </c>
      <c r="J8" s="24">
        <v>6</v>
      </c>
      <c r="K8" s="25" t="s">
        <v>455</v>
      </c>
      <c r="L8" s="29">
        <v>200000000</v>
      </c>
      <c r="M8" s="54">
        <f t="shared" si="0"/>
        <v>28778436</v>
      </c>
      <c r="N8" s="54">
        <f t="shared" si="1"/>
        <v>156193840</v>
      </c>
      <c r="O8" s="56">
        <f t="shared" si="2"/>
        <v>0.14389218000000001</v>
      </c>
    </row>
    <row r="9" spans="1:15" x14ac:dyDescent="0.4">
      <c r="A9" s="20" t="s">
        <v>15</v>
      </c>
      <c r="B9" s="21">
        <v>1929000</v>
      </c>
      <c r="C9" s="20"/>
      <c r="E9" s="11" t="s">
        <v>399</v>
      </c>
      <c r="F9" s="12">
        <v>2545500</v>
      </c>
      <c r="J9" s="24">
        <v>7</v>
      </c>
      <c r="K9" s="25" t="s">
        <v>456</v>
      </c>
      <c r="L9" s="29">
        <v>150000000</v>
      </c>
      <c r="M9" s="54">
        <f t="shared" si="0"/>
        <v>23835124</v>
      </c>
      <c r="N9" s="54">
        <f t="shared" si="1"/>
        <v>10958400</v>
      </c>
      <c r="O9" s="56">
        <f t="shared" si="2"/>
        <v>0.15890082666666666</v>
      </c>
    </row>
    <row r="10" spans="1:15" x14ac:dyDescent="0.4">
      <c r="A10" s="20" t="s">
        <v>16</v>
      </c>
      <c r="B10" s="21">
        <v>4848000</v>
      </c>
      <c r="C10" s="20"/>
      <c r="E10" s="11" t="s">
        <v>10</v>
      </c>
      <c r="F10" s="12">
        <v>17939250</v>
      </c>
      <c r="J10" s="24">
        <v>8</v>
      </c>
      <c r="K10" s="25" t="s">
        <v>28</v>
      </c>
      <c r="L10" s="29">
        <v>150000000</v>
      </c>
      <c r="M10" s="54">
        <f t="shared" si="0"/>
        <v>18228000</v>
      </c>
      <c r="N10" s="54">
        <f t="shared" si="1"/>
        <v>11086100</v>
      </c>
      <c r="O10" s="56">
        <f t="shared" si="2"/>
        <v>0.12152</v>
      </c>
    </row>
    <row r="11" spans="1:15" x14ac:dyDescent="0.4">
      <c r="A11" s="20" t="s">
        <v>17</v>
      </c>
      <c r="B11" s="21">
        <v>2375000</v>
      </c>
      <c r="C11" s="20"/>
      <c r="E11" s="11" t="s">
        <v>201</v>
      </c>
      <c r="F11" s="12">
        <v>2510000</v>
      </c>
      <c r="J11" s="24">
        <v>9</v>
      </c>
      <c r="K11" s="25" t="s">
        <v>55</v>
      </c>
      <c r="L11" s="29">
        <v>150000000</v>
      </c>
      <c r="M11" s="54">
        <f t="shared" si="0"/>
        <v>11683000</v>
      </c>
      <c r="N11" s="54">
        <f t="shared" si="1"/>
        <v>288000</v>
      </c>
      <c r="O11" s="56">
        <f t="shared" si="2"/>
        <v>7.7886666666666673E-2</v>
      </c>
    </row>
    <row r="12" spans="1:15" x14ac:dyDescent="0.4">
      <c r="A12" s="20" t="s">
        <v>18</v>
      </c>
      <c r="B12" s="21">
        <v>1484000</v>
      </c>
      <c r="C12" s="20"/>
      <c r="E12" s="11" t="s">
        <v>14</v>
      </c>
      <c r="F12" s="12">
        <v>1120000</v>
      </c>
      <c r="J12" s="24">
        <v>10</v>
      </c>
      <c r="K12" s="25" t="s">
        <v>36</v>
      </c>
      <c r="L12" s="29">
        <v>144000000</v>
      </c>
      <c r="M12" s="54">
        <f t="shared" si="0"/>
        <v>26248000</v>
      </c>
      <c r="N12" s="54">
        <f t="shared" si="1"/>
        <v>1363000</v>
      </c>
      <c r="O12" s="56">
        <f t="shared" si="2"/>
        <v>0.18227777777777779</v>
      </c>
    </row>
    <row r="13" spans="1:15" x14ac:dyDescent="0.4">
      <c r="A13" s="20" t="s">
        <v>19</v>
      </c>
      <c r="B13" s="21">
        <v>6000000</v>
      </c>
      <c r="C13" s="20"/>
      <c r="E13" s="11" t="s">
        <v>59</v>
      </c>
      <c r="F13" s="12">
        <v>11149500</v>
      </c>
      <c r="J13" s="24">
        <v>11</v>
      </c>
      <c r="K13" s="25" t="s">
        <v>206</v>
      </c>
      <c r="L13" s="29">
        <v>135000000</v>
      </c>
      <c r="M13" s="54">
        <f t="shared" si="0"/>
        <v>3455000</v>
      </c>
      <c r="N13" s="54">
        <f t="shared" si="1"/>
        <v>8350000</v>
      </c>
      <c r="O13" s="56">
        <f t="shared" si="2"/>
        <v>2.5592592592592594E-2</v>
      </c>
    </row>
    <row r="14" spans="1:15" x14ac:dyDescent="0.4">
      <c r="A14" s="20" t="s">
        <v>20</v>
      </c>
      <c r="B14" s="21">
        <v>71100</v>
      </c>
      <c r="C14" s="20"/>
      <c r="E14" s="11" t="s">
        <v>41</v>
      </c>
      <c r="F14" s="12">
        <v>1177000</v>
      </c>
      <c r="J14" s="24">
        <v>12</v>
      </c>
      <c r="K14" s="25" t="s">
        <v>38</v>
      </c>
      <c r="L14" s="29">
        <v>130000000</v>
      </c>
      <c r="M14" s="54">
        <f t="shared" si="0"/>
        <v>63531000</v>
      </c>
      <c r="N14" s="54">
        <f t="shared" si="1"/>
        <v>0</v>
      </c>
      <c r="O14" s="56">
        <f t="shared" si="2"/>
        <v>0.48870000000000002</v>
      </c>
    </row>
    <row r="15" spans="1:15" x14ac:dyDescent="0.4">
      <c r="A15" s="20" t="s">
        <v>21</v>
      </c>
      <c r="B15" s="21">
        <v>23835124</v>
      </c>
      <c r="C15" s="20"/>
      <c r="E15" s="11" t="s">
        <v>52</v>
      </c>
      <c r="F15" s="12">
        <v>1342050</v>
      </c>
      <c r="J15" s="24">
        <v>13</v>
      </c>
      <c r="K15" s="25" t="s">
        <v>71</v>
      </c>
      <c r="L15" s="29">
        <v>129000000</v>
      </c>
      <c r="M15" s="54">
        <f t="shared" si="0"/>
        <v>15386000</v>
      </c>
      <c r="N15" s="54">
        <f t="shared" si="1"/>
        <v>21055200</v>
      </c>
      <c r="O15" s="56">
        <f t="shared" si="2"/>
        <v>0.11927131782945737</v>
      </c>
    </row>
    <row r="16" spans="1:15" x14ac:dyDescent="0.4">
      <c r="A16" s="20" t="s">
        <v>22</v>
      </c>
      <c r="B16" s="21">
        <v>2133980</v>
      </c>
      <c r="C16" s="20"/>
      <c r="E16" s="11" t="s">
        <v>118</v>
      </c>
      <c r="F16" s="12">
        <v>840000</v>
      </c>
      <c r="J16" s="24">
        <v>14</v>
      </c>
      <c r="K16" s="25" t="s">
        <v>11</v>
      </c>
      <c r="L16" s="29">
        <v>127500000</v>
      </c>
      <c r="M16" s="54">
        <f t="shared" si="0"/>
        <v>43704000</v>
      </c>
      <c r="N16" s="54">
        <f t="shared" si="1"/>
        <v>7000000</v>
      </c>
      <c r="O16" s="56">
        <f t="shared" si="2"/>
        <v>0.34277647058823529</v>
      </c>
    </row>
    <row r="17" spans="1:15" x14ac:dyDescent="0.4">
      <c r="A17" s="20" t="s">
        <v>23</v>
      </c>
      <c r="B17" s="21">
        <v>2889360</v>
      </c>
      <c r="C17" s="20"/>
      <c r="E17" s="11" t="s">
        <v>115</v>
      </c>
      <c r="F17" s="12">
        <v>426000</v>
      </c>
      <c r="J17" s="24">
        <v>15</v>
      </c>
      <c r="K17" s="25" t="s">
        <v>41</v>
      </c>
      <c r="L17" s="29">
        <v>115000000</v>
      </c>
      <c r="M17" s="54">
        <f t="shared" si="0"/>
        <v>13579000</v>
      </c>
      <c r="N17" s="54">
        <f t="shared" si="1"/>
        <v>1177000</v>
      </c>
      <c r="O17" s="56">
        <f t="shared" si="2"/>
        <v>0.11807826086956522</v>
      </c>
    </row>
    <row r="18" spans="1:15" x14ac:dyDescent="0.4">
      <c r="A18" s="20" t="s">
        <v>24</v>
      </c>
      <c r="B18" s="21">
        <v>2785400</v>
      </c>
      <c r="C18" s="20"/>
      <c r="E18" s="11" t="s">
        <v>23</v>
      </c>
      <c r="F18" s="12">
        <v>2647140</v>
      </c>
      <c r="J18" s="24">
        <v>16</v>
      </c>
      <c r="K18" s="25" t="s">
        <v>81</v>
      </c>
      <c r="L18" s="29">
        <v>108000000</v>
      </c>
      <c r="M18" s="54">
        <f t="shared" si="0"/>
        <v>7435500</v>
      </c>
      <c r="N18" s="54">
        <f t="shared" si="1"/>
        <v>1305000</v>
      </c>
      <c r="O18" s="56">
        <f t="shared" si="2"/>
        <v>6.8847222222222226E-2</v>
      </c>
    </row>
    <row r="19" spans="1:15" x14ac:dyDescent="0.4">
      <c r="A19" s="20" t="s">
        <v>25</v>
      </c>
      <c r="B19" s="21">
        <v>63127545</v>
      </c>
      <c r="C19" s="20"/>
      <c r="E19" s="11" t="s">
        <v>126</v>
      </c>
      <c r="F19" s="12">
        <v>605000</v>
      </c>
      <c r="J19" s="24">
        <v>17</v>
      </c>
      <c r="K19" s="25" t="s">
        <v>59</v>
      </c>
      <c r="L19" s="29">
        <v>90000000</v>
      </c>
      <c r="M19" s="54">
        <f t="shared" si="0"/>
        <v>14733680</v>
      </c>
      <c r="N19" s="54">
        <f t="shared" si="1"/>
        <v>11149500</v>
      </c>
      <c r="O19" s="56">
        <f t="shared" si="2"/>
        <v>0.16370755555555555</v>
      </c>
    </row>
    <row r="20" spans="1:15" x14ac:dyDescent="0.4">
      <c r="A20" s="20" t="s">
        <v>26</v>
      </c>
      <c r="B20" s="21">
        <v>10281600</v>
      </c>
      <c r="C20" s="20"/>
      <c r="E20" s="11" t="s">
        <v>83</v>
      </c>
      <c r="F20" s="12">
        <v>42400</v>
      </c>
      <c r="J20" s="24">
        <v>18</v>
      </c>
      <c r="K20" s="25" t="s">
        <v>33</v>
      </c>
      <c r="L20" s="29">
        <v>90000000</v>
      </c>
      <c r="M20" s="54">
        <f t="shared" si="0"/>
        <v>13647500</v>
      </c>
      <c r="N20" s="54">
        <f t="shared" si="1"/>
        <v>16224500</v>
      </c>
      <c r="O20" s="56">
        <f t="shared" si="2"/>
        <v>0.15163888888888888</v>
      </c>
    </row>
    <row r="21" spans="1:15" x14ac:dyDescent="0.4">
      <c r="A21" s="20" t="s">
        <v>27</v>
      </c>
      <c r="B21" s="21">
        <v>1266600</v>
      </c>
      <c r="C21" s="20"/>
      <c r="E21" s="11" t="s">
        <v>34</v>
      </c>
      <c r="F21" s="12">
        <v>13617500</v>
      </c>
      <c r="J21" s="24">
        <v>19</v>
      </c>
      <c r="K21" s="25" t="s">
        <v>78</v>
      </c>
      <c r="L21" s="29">
        <v>80000000</v>
      </c>
      <c r="M21" s="54">
        <f t="shared" si="0"/>
        <v>18512400</v>
      </c>
      <c r="N21" s="54">
        <f t="shared" si="1"/>
        <v>15791000</v>
      </c>
      <c r="O21" s="56">
        <f t="shared" si="2"/>
        <v>0.231405</v>
      </c>
    </row>
    <row r="22" spans="1:15" x14ac:dyDescent="0.4">
      <c r="A22" s="20" t="s">
        <v>28</v>
      </c>
      <c r="B22" s="21">
        <v>18228000</v>
      </c>
      <c r="C22" s="20"/>
      <c r="E22" s="11" t="s">
        <v>40</v>
      </c>
      <c r="F22" s="12">
        <v>37018263</v>
      </c>
      <c r="J22" s="24">
        <v>20</v>
      </c>
      <c r="K22" s="25" t="s">
        <v>46</v>
      </c>
      <c r="L22" s="29">
        <v>72000000</v>
      </c>
      <c r="M22" s="54">
        <f t="shared" si="0"/>
        <v>14513738</v>
      </c>
      <c r="N22" s="54">
        <f t="shared" si="1"/>
        <v>1697000</v>
      </c>
      <c r="O22" s="56">
        <f t="shared" si="2"/>
        <v>0.20157969444444446</v>
      </c>
    </row>
    <row r="23" spans="1:15" x14ac:dyDescent="0.4">
      <c r="A23" s="20" t="s">
        <v>29</v>
      </c>
      <c r="B23" s="21">
        <v>1872200</v>
      </c>
      <c r="C23" s="20"/>
      <c r="E23" s="11" t="s">
        <v>71</v>
      </c>
      <c r="F23" s="12">
        <v>21055200</v>
      </c>
      <c r="J23" s="24">
        <v>21</v>
      </c>
      <c r="K23" s="25" t="s">
        <v>34</v>
      </c>
      <c r="L23" s="29">
        <v>72000000</v>
      </c>
      <c r="M23" s="54">
        <f t="shared" si="0"/>
        <v>13874000</v>
      </c>
      <c r="N23" s="54">
        <f t="shared" si="1"/>
        <v>13617500</v>
      </c>
      <c r="O23" s="56">
        <f t="shared" si="2"/>
        <v>0.19269444444444445</v>
      </c>
    </row>
    <row r="24" spans="1:15" x14ac:dyDescent="0.4">
      <c r="A24" s="20" t="s">
        <v>30</v>
      </c>
      <c r="B24" s="21">
        <v>278500</v>
      </c>
      <c r="C24" s="20"/>
      <c r="E24" s="11" t="s">
        <v>400</v>
      </c>
      <c r="F24" s="12">
        <v>1175500</v>
      </c>
      <c r="J24" s="24">
        <v>22</v>
      </c>
      <c r="K24" s="25" t="s">
        <v>26</v>
      </c>
      <c r="L24" s="29">
        <v>70000000</v>
      </c>
      <c r="M24" s="54">
        <f t="shared" si="0"/>
        <v>10281600</v>
      </c>
      <c r="N24" s="54">
        <f t="shared" si="1"/>
        <v>6955200</v>
      </c>
      <c r="O24" s="56">
        <f t="shared" si="2"/>
        <v>0.14688000000000001</v>
      </c>
    </row>
    <row r="25" spans="1:15" x14ac:dyDescent="0.4">
      <c r="A25" s="20" t="s">
        <v>31</v>
      </c>
      <c r="B25" s="21">
        <v>134000</v>
      </c>
      <c r="C25" s="20"/>
      <c r="E25" s="11" t="s">
        <v>92</v>
      </c>
      <c r="F25" s="12">
        <v>1400000</v>
      </c>
      <c r="J25" s="24">
        <v>23</v>
      </c>
      <c r="K25" s="25" t="s">
        <v>132</v>
      </c>
      <c r="L25" s="29">
        <v>60000000</v>
      </c>
      <c r="M25" s="54">
        <f t="shared" si="0"/>
        <v>9047000</v>
      </c>
      <c r="N25" s="54">
        <f t="shared" si="1"/>
        <v>610000</v>
      </c>
      <c r="O25" s="56">
        <f t="shared" si="2"/>
        <v>0.15078333333333332</v>
      </c>
    </row>
    <row r="26" spans="1:15" x14ac:dyDescent="0.4">
      <c r="A26" s="20" t="s">
        <v>32</v>
      </c>
      <c r="B26" s="21">
        <v>804000</v>
      </c>
      <c r="C26" s="20"/>
      <c r="E26" s="11" t="s">
        <v>24</v>
      </c>
      <c r="F26" s="12">
        <v>2817600</v>
      </c>
      <c r="J26" s="24">
        <v>24</v>
      </c>
      <c r="K26" s="25" t="s">
        <v>159</v>
      </c>
      <c r="L26" s="29">
        <v>60000000</v>
      </c>
      <c r="M26" s="54">
        <f t="shared" si="0"/>
        <v>13700000</v>
      </c>
      <c r="N26" s="54">
        <f t="shared" si="1"/>
        <v>0</v>
      </c>
      <c r="O26" s="56">
        <f t="shared" si="2"/>
        <v>0.22833333333333333</v>
      </c>
    </row>
    <row r="27" spans="1:15" x14ac:dyDescent="0.4">
      <c r="A27" s="20" t="s">
        <v>33</v>
      </c>
      <c r="B27" s="21">
        <v>13647500</v>
      </c>
      <c r="C27" s="20"/>
      <c r="E27" s="11" t="s">
        <v>28</v>
      </c>
      <c r="F27" s="12">
        <v>11086100</v>
      </c>
      <c r="J27" s="24">
        <v>25</v>
      </c>
      <c r="K27" s="25" t="s">
        <v>60</v>
      </c>
      <c r="L27" s="29">
        <v>55000000</v>
      </c>
      <c r="M27" s="54">
        <f t="shared" si="0"/>
        <v>3181870</v>
      </c>
      <c r="N27" s="54">
        <f t="shared" si="1"/>
        <v>3711900</v>
      </c>
      <c r="O27" s="56">
        <f t="shared" si="2"/>
        <v>5.7852181818181816E-2</v>
      </c>
    </row>
    <row r="28" spans="1:15" x14ac:dyDescent="0.4">
      <c r="A28" s="20" t="s">
        <v>34</v>
      </c>
      <c r="B28" s="21">
        <v>13874000</v>
      </c>
      <c r="C28" s="20"/>
      <c r="E28" s="11" t="s">
        <v>47</v>
      </c>
      <c r="F28" s="12">
        <v>1560000</v>
      </c>
      <c r="J28" s="24">
        <v>26</v>
      </c>
      <c r="K28" s="25" t="s">
        <v>136</v>
      </c>
      <c r="L28" s="29">
        <v>44600000</v>
      </c>
      <c r="M28" s="54">
        <f t="shared" si="0"/>
        <v>12240000</v>
      </c>
      <c r="N28" s="54">
        <f t="shared" si="1"/>
        <v>4590000</v>
      </c>
      <c r="O28" s="56">
        <f t="shared" si="2"/>
        <v>0.27443946188340806</v>
      </c>
    </row>
    <row r="29" spans="1:15" x14ac:dyDescent="0.4">
      <c r="A29" s="20" t="s">
        <v>35</v>
      </c>
      <c r="B29" s="21">
        <v>3240000</v>
      </c>
      <c r="C29" s="20"/>
      <c r="E29" s="11" t="s">
        <v>48</v>
      </c>
      <c r="F29" s="12">
        <v>2791281</v>
      </c>
      <c r="J29" s="24">
        <v>27</v>
      </c>
      <c r="K29" s="25" t="s">
        <v>143</v>
      </c>
      <c r="L29" s="29">
        <v>40000000</v>
      </c>
      <c r="M29" s="54">
        <f t="shared" si="0"/>
        <v>6374200</v>
      </c>
      <c r="N29" s="54">
        <f t="shared" si="1"/>
        <v>0</v>
      </c>
      <c r="O29" s="56">
        <f t="shared" si="2"/>
        <v>0.159355</v>
      </c>
    </row>
    <row r="30" spans="1:15" x14ac:dyDescent="0.4">
      <c r="A30" s="20" t="s">
        <v>36</v>
      </c>
      <c r="B30" s="21">
        <v>26248000</v>
      </c>
      <c r="C30" s="20"/>
      <c r="E30" s="11" t="s">
        <v>66</v>
      </c>
      <c r="F30" s="12">
        <v>648900</v>
      </c>
      <c r="J30" s="24">
        <v>28</v>
      </c>
      <c r="K30" s="25" t="s">
        <v>148</v>
      </c>
      <c r="L30" s="29">
        <v>40000000</v>
      </c>
      <c r="M30" s="54">
        <f t="shared" si="0"/>
        <v>8280000</v>
      </c>
      <c r="N30" s="54">
        <f t="shared" si="1"/>
        <v>0</v>
      </c>
      <c r="O30" s="56">
        <f t="shared" si="2"/>
        <v>0.20699999999999999</v>
      </c>
    </row>
    <row r="31" spans="1:15" x14ac:dyDescent="0.4">
      <c r="A31" s="20" t="s">
        <v>37</v>
      </c>
      <c r="B31" s="21">
        <v>5880000</v>
      </c>
      <c r="C31" s="20"/>
      <c r="E31" s="11" t="s">
        <v>401</v>
      </c>
      <c r="F31" s="12">
        <v>75000</v>
      </c>
      <c r="J31" s="24">
        <v>29</v>
      </c>
      <c r="K31" s="25" t="s">
        <v>195</v>
      </c>
      <c r="L31" s="29">
        <v>40000000</v>
      </c>
      <c r="M31" s="54">
        <f t="shared" si="0"/>
        <v>9090909</v>
      </c>
      <c r="N31" s="54">
        <f t="shared" si="1"/>
        <v>0</v>
      </c>
      <c r="O31" s="56">
        <f t="shared" si="2"/>
        <v>0.22727272500000001</v>
      </c>
    </row>
    <row r="32" spans="1:15" x14ac:dyDescent="0.4">
      <c r="A32" s="20" t="s">
        <v>38</v>
      </c>
      <c r="B32" s="21">
        <v>63531000</v>
      </c>
      <c r="C32" s="20"/>
      <c r="E32" s="11" t="s">
        <v>30</v>
      </c>
      <c r="F32" s="12">
        <v>1099400</v>
      </c>
      <c r="J32" s="24">
        <v>30</v>
      </c>
      <c r="K32" s="25" t="s">
        <v>13</v>
      </c>
      <c r="L32" s="29">
        <v>36000000</v>
      </c>
      <c r="M32" s="54">
        <f t="shared" si="0"/>
        <v>6488000</v>
      </c>
      <c r="N32" s="54">
        <f t="shared" si="1"/>
        <v>14208000</v>
      </c>
      <c r="O32" s="56">
        <f t="shared" si="2"/>
        <v>0.18022222222222223</v>
      </c>
    </row>
    <row r="33" spans="1:15" x14ac:dyDescent="0.4">
      <c r="A33" s="20" t="s">
        <v>39</v>
      </c>
      <c r="B33" s="21">
        <v>25290000</v>
      </c>
      <c r="C33" s="20"/>
      <c r="E33" s="11" t="s">
        <v>68</v>
      </c>
      <c r="F33" s="12">
        <v>2140800</v>
      </c>
      <c r="J33" s="24">
        <v>31</v>
      </c>
      <c r="K33" s="25" t="s">
        <v>10</v>
      </c>
      <c r="L33" s="29">
        <v>30000000</v>
      </c>
      <c r="M33" s="54">
        <f t="shared" si="0"/>
        <v>15319500</v>
      </c>
      <c r="N33" s="54">
        <f t="shared" si="1"/>
        <v>17939250</v>
      </c>
      <c r="O33" s="56">
        <f t="shared" si="2"/>
        <v>0.51065000000000005</v>
      </c>
    </row>
    <row r="34" spans="1:15" x14ac:dyDescent="0.4">
      <c r="A34" s="20" t="s">
        <v>40</v>
      </c>
      <c r="B34" s="21">
        <v>133833353</v>
      </c>
      <c r="C34" s="20"/>
      <c r="E34" s="11" t="s">
        <v>39</v>
      </c>
      <c r="F34" s="12">
        <v>125600000</v>
      </c>
      <c r="J34" s="24">
        <v>32</v>
      </c>
      <c r="K34" s="25" t="s">
        <v>64</v>
      </c>
      <c r="L34" s="29">
        <v>30000000</v>
      </c>
      <c r="M34" s="54">
        <f t="shared" si="0"/>
        <v>3791000</v>
      </c>
      <c r="N34" s="54">
        <f t="shared" si="1"/>
        <v>9743570</v>
      </c>
      <c r="O34" s="56">
        <f t="shared" si="2"/>
        <v>0.12636666666666665</v>
      </c>
    </row>
    <row r="35" spans="1:15" x14ac:dyDescent="0.4">
      <c r="A35" s="20" t="s">
        <v>41</v>
      </c>
      <c r="B35" s="21">
        <v>13579000</v>
      </c>
      <c r="C35" s="20"/>
      <c r="E35" s="11" t="s">
        <v>57</v>
      </c>
      <c r="F35" s="12">
        <v>142500</v>
      </c>
      <c r="J35" s="24">
        <v>33</v>
      </c>
      <c r="K35" s="25" t="s">
        <v>112</v>
      </c>
      <c r="L35" s="29">
        <v>25000000</v>
      </c>
      <c r="M35" s="54">
        <f t="shared" ref="M35:M52" si="3">IFERROR(VLOOKUP(K35,$A$4:$B$249,2,0),0)</f>
        <v>7580400</v>
      </c>
      <c r="N35" s="54">
        <f t="shared" ref="N35:N52" si="4">IFERROR(VLOOKUP(K35,$E$4:$F$230,2,0),0)</f>
        <v>1200000</v>
      </c>
      <c r="O35" s="56">
        <f t="shared" ref="O35:O52" si="5">IFERROR(M35/L35,0)</f>
        <v>0.30321599999999999</v>
      </c>
    </row>
    <row r="36" spans="1:15" x14ac:dyDescent="0.4">
      <c r="A36" s="20" t="s">
        <v>42</v>
      </c>
      <c r="B36" s="21">
        <v>45000</v>
      </c>
      <c r="C36" s="20"/>
      <c r="E36" s="11" t="s">
        <v>58</v>
      </c>
      <c r="F36" s="12">
        <v>162000</v>
      </c>
      <c r="J36" s="24">
        <v>34</v>
      </c>
      <c r="K36" s="25" t="s">
        <v>141</v>
      </c>
      <c r="L36" s="29">
        <v>25000000</v>
      </c>
      <c r="M36" s="54">
        <f t="shared" si="3"/>
        <v>8240000</v>
      </c>
      <c r="N36" s="54">
        <f t="shared" si="4"/>
        <v>7210000</v>
      </c>
      <c r="O36" s="56">
        <f t="shared" si="5"/>
        <v>0.3296</v>
      </c>
    </row>
    <row r="37" spans="1:15" x14ac:dyDescent="0.4">
      <c r="A37" s="20" t="s">
        <v>43</v>
      </c>
      <c r="B37" s="21">
        <v>844200</v>
      </c>
      <c r="C37" s="20"/>
      <c r="E37" s="11" t="s">
        <v>25</v>
      </c>
      <c r="F37" s="12">
        <v>59352220</v>
      </c>
      <c r="J37" s="24">
        <v>35</v>
      </c>
      <c r="K37" s="25" t="s">
        <v>100</v>
      </c>
      <c r="L37" s="29">
        <v>25000000</v>
      </c>
      <c r="M37" s="54">
        <f t="shared" si="3"/>
        <v>8045000</v>
      </c>
      <c r="N37" s="54">
        <f t="shared" si="4"/>
        <v>3675000</v>
      </c>
      <c r="O37" s="56">
        <f t="shared" si="5"/>
        <v>0.32179999999999997</v>
      </c>
    </row>
    <row r="38" spans="1:15" x14ac:dyDescent="0.4">
      <c r="A38" s="20" t="s">
        <v>44</v>
      </c>
      <c r="B38" s="21">
        <v>11596100</v>
      </c>
      <c r="C38" s="20"/>
      <c r="E38" s="11" t="s">
        <v>27</v>
      </c>
      <c r="F38" s="12">
        <v>1161000</v>
      </c>
      <c r="J38" s="24">
        <v>36</v>
      </c>
      <c r="K38" s="25" t="s">
        <v>48</v>
      </c>
      <c r="L38" s="29">
        <v>22000000</v>
      </c>
      <c r="M38" s="54">
        <f t="shared" si="3"/>
        <v>2176666</v>
      </c>
      <c r="N38" s="54">
        <f t="shared" si="4"/>
        <v>2791281</v>
      </c>
      <c r="O38" s="56">
        <f t="shared" si="5"/>
        <v>9.8939363636363631E-2</v>
      </c>
    </row>
    <row r="39" spans="1:15" x14ac:dyDescent="0.4">
      <c r="A39" s="20" t="s">
        <v>45</v>
      </c>
      <c r="B39" s="21">
        <v>1839990</v>
      </c>
      <c r="C39" s="20"/>
      <c r="E39" s="11" t="s">
        <v>22</v>
      </c>
      <c r="F39" s="12">
        <v>5879700</v>
      </c>
      <c r="J39" s="24">
        <v>37</v>
      </c>
      <c r="K39" s="25" t="s">
        <v>334</v>
      </c>
      <c r="L39" s="29">
        <v>20000000</v>
      </c>
      <c r="M39" s="54">
        <f t="shared" si="3"/>
        <v>0</v>
      </c>
      <c r="N39" s="54">
        <f t="shared" si="4"/>
        <v>0</v>
      </c>
      <c r="O39" s="56">
        <f t="shared" si="5"/>
        <v>0</v>
      </c>
    </row>
    <row r="40" spans="1:15" x14ac:dyDescent="0.4">
      <c r="A40" s="20" t="s">
        <v>46</v>
      </c>
      <c r="B40" s="21">
        <v>14513738</v>
      </c>
      <c r="C40" s="20"/>
      <c r="E40" s="11" t="s">
        <v>138</v>
      </c>
      <c r="F40" s="12">
        <v>840000</v>
      </c>
      <c r="J40" s="24">
        <v>38</v>
      </c>
      <c r="K40" s="25" t="s">
        <v>44</v>
      </c>
      <c r="L40" s="29">
        <v>20000000</v>
      </c>
      <c r="M40" s="54">
        <f t="shared" si="3"/>
        <v>11596100</v>
      </c>
      <c r="N40" s="54">
        <f t="shared" si="4"/>
        <v>10166850</v>
      </c>
      <c r="O40" s="56">
        <f t="shared" si="5"/>
        <v>0.57980500000000001</v>
      </c>
    </row>
    <row r="41" spans="1:15" x14ac:dyDescent="0.4">
      <c r="A41" s="20" t="s">
        <v>47</v>
      </c>
      <c r="B41" s="21">
        <v>2460000</v>
      </c>
      <c r="C41" s="20"/>
      <c r="E41" s="11" t="s">
        <v>35</v>
      </c>
      <c r="F41" s="12">
        <v>2160000</v>
      </c>
      <c r="J41" s="24">
        <v>39</v>
      </c>
      <c r="K41" s="25" t="s">
        <v>47</v>
      </c>
      <c r="L41" s="29">
        <v>20000000</v>
      </c>
      <c r="M41" s="54">
        <f t="shared" si="3"/>
        <v>2460000</v>
      </c>
      <c r="N41" s="54">
        <f t="shared" si="4"/>
        <v>1560000</v>
      </c>
      <c r="O41" s="56">
        <f t="shared" si="5"/>
        <v>0.123</v>
      </c>
    </row>
    <row r="42" spans="1:15" x14ac:dyDescent="0.4">
      <c r="A42" s="20" t="s">
        <v>48</v>
      </c>
      <c r="B42" s="21">
        <v>2176666</v>
      </c>
      <c r="C42" s="20"/>
      <c r="E42" s="11" t="s">
        <v>61</v>
      </c>
      <c r="F42" s="12">
        <v>43093050</v>
      </c>
      <c r="J42" s="24">
        <v>40</v>
      </c>
      <c r="K42" s="25" t="s">
        <v>95</v>
      </c>
      <c r="L42" s="29">
        <v>20000000</v>
      </c>
      <c r="M42" s="54">
        <f t="shared" si="3"/>
        <v>2994600</v>
      </c>
      <c r="N42" s="54">
        <f t="shared" si="4"/>
        <v>2994600</v>
      </c>
      <c r="O42" s="56">
        <f t="shared" si="5"/>
        <v>0.14973</v>
      </c>
    </row>
    <row r="43" spans="1:15" x14ac:dyDescent="0.4">
      <c r="A43" s="20" t="s">
        <v>49</v>
      </c>
      <c r="B43" s="21">
        <v>126080500</v>
      </c>
      <c r="C43" s="20"/>
      <c r="E43" s="11" t="s">
        <v>44</v>
      </c>
      <c r="F43" s="12">
        <v>10166850</v>
      </c>
      <c r="J43" s="24">
        <v>41</v>
      </c>
      <c r="K43" s="25" t="s">
        <v>35</v>
      </c>
      <c r="L43" s="29">
        <v>20000000</v>
      </c>
      <c r="M43" s="54">
        <f t="shared" si="3"/>
        <v>3240000</v>
      </c>
      <c r="N43" s="54">
        <f t="shared" si="4"/>
        <v>2160000</v>
      </c>
      <c r="O43" s="56">
        <f t="shared" si="5"/>
        <v>0.16200000000000001</v>
      </c>
    </row>
    <row r="44" spans="1:15" x14ac:dyDescent="0.4">
      <c r="A44" s="20" t="s">
        <v>50</v>
      </c>
      <c r="B44" s="21">
        <v>4270000</v>
      </c>
      <c r="C44" s="20"/>
      <c r="E44" s="11" t="s">
        <v>117</v>
      </c>
      <c r="F44" s="12">
        <v>128106</v>
      </c>
      <c r="J44" s="24">
        <v>42</v>
      </c>
      <c r="K44" s="25" t="s">
        <v>54</v>
      </c>
      <c r="L44" s="29">
        <v>20000000</v>
      </c>
      <c r="M44" s="54">
        <f t="shared" si="3"/>
        <v>2450000</v>
      </c>
      <c r="N44" s="54">
        <f t="shared" si="4"/>
        <v>1920000</v>
      </c>
      <c r="O44" s="56">
        <f t="shared" si="5"/>
        <v>0.1225</v>
      </c>
    </row>
    <row r="45" spans="1:15" x14ac:dyDescent="0.4">
      <c r="A45" s="20" t="s">
        <v>51</v>
      </c>
      <c r="B45" s="21">
        <v>2270000</v>
      </c>
      <c r="C45" s="20"/>
      <c r="E45" s="11" t="s">
        <v>21</v>
      </c>
      <c r="F45" s="12">
        <v>10958400</v>
      </c>
      <c r="J45" s="24">
        <v>43</v>
      </c>
      <c r="K45" s="25" t="s">
        <v>37</v>
      </c>
      <c r="L45" s="29">
        <v>20000000</v>
      </c>
      <c r="M45" s="54">
        <f t="shared" si="3"/>
        <v>5880000</v>
      </c>
      <c r="N45" s="54">
        <f t="shared" si="4"/>
        <v>15540000</v>
      </c>
      <c r="O45" s="56">
        <f t="shared" si="5"/>
        <v>0.29399999999999998</v>
      </c>
    </row>
    <row r="46" spans="1:15" x14ac:dyDescent="0.4">
      <c r="A46" s="20" t="s">
        <v>52</v>
      </c>
      <c r="B46" s="21">
        <v>1248300</v>
      </c>
      <c r="C46" s="20"/>
      <c r="E46" s="11" t="s">
        <v>64</v>
      </c>
      <c r="F46" s="12">
        <v>9743570</v>
      </c>
      <c r="J46" s="24">
        <v>44</v>
      </c>
      <c r="K46" s="25" t="s">
        <v>74</v>
      </c>
      <c r="L46" s="29">
        <v>20000000</v>
      </c>
      <c r="M46" s="54">
        <f t="shared" si="3"/>
        <v>1920000</v>
      </c>
      <c r="N46" s="54">
        <f t="shared" si="4"/>
        <v>0</v>
      </c>
      <c r="O46" s="56">
        <f t="shared" si="5"/>
        <v>9.6000000000000002E-2</v>
      </c>
    </row>
    <row r="47" spans="1:15" x14ac:dyDescent="0.4">
      <c r="A47" s="20" t="s">
        <v>53</v>
      </c>
      <c r="B47" s="21">
        <v>828200</v>
      </c>
      <c r="C47" s="20"/>
      <c r="E47" s="11" t="s">
        <v>78</v>
      </c>
      <c r="F47" s="12">
        <v>15791000</v>
      </c>
      <c r="J47" s="24">
        <v>45</v>
      </c>
      <c r="K47" s="25" t="s">
        <v>23</v>
      </c>
      <c r="L47" s="29">
        <v>20000000</v>
      </c>
      <c r="M47" s="54">
        <f t="shared" si="3"/>
        <v>2889360</v>
      </c>
      <c r="N47" s="54">
        <f t="shared" si="4"/>
        <v>2647140</v>
      </c>
      <c r="O47" s="56">
        <f t="shared" si="5"/>
        <v>0.14446800000000001</v>
      </c>
    </row>
    <row r="48" spans="1:15" x14ac:dyDescent="0.4">
      <c r="A48" s="20" t="s">
        <v>54</v>
      </c>
      <c r="B48" s="21">
        <v>2450000</v>
      </c>
      <c r="C48" s="20"/>
      <c r="E48" s="11" t="s">
        <v>402</v>
      </c>
      <c r="F48" s="12">
        <v>200000</v>
      </c>
      <c r="J48" s="24">
        <v>46</v>
      </c>
      <c r="K48" s="25" t="s">
        <v>87</v>
      </c>
      <c r="L48" s="29">
        <v>15000000</v>
      </c>
      <c r="M48" s="54">
        <f t="shared" si="3"/>
        <v>7394500</v>
      </c>
      <c r="N48" s="54">
        <f t="shared" si="4"/>
        <v>9599500</v>
      </c>
      <c r="O48" s="56">
        <f t="shared" si="5"/>
        <v>0.49296666666666666</v>
      </c>
    </row>
    <row r="49" spans="1:15" x14ac:dyDescent="0.4">
      <c r="A49" s="20" t="s">
        <v>55</v>
      </c>
      <c r="B49" s="21">
        <v>11683000</v>
      </c>
      <c r="C49" s="20"/>
      <c r="E49" s="11" t="s">
        <v>46</v>
      </c>
      <c r="F49" s="12">
        <v>1697000</v>
      </c>
      <c r="J49" s="24">
        <v>47</v>
      </c>
      <c r="K49" s="25" t="s">
        <v>360</v>
      </c>
      <c r="L49" s="29">
        <v>11000000</v>
      </c>
      <c r="M49" s="54">
        <f t="shared" si="3"/>
        <v>0</v>
      </c>
      <c r="N49" s="54">
        <f t="shared" si="4"/>
        <v>11000000</v>
      </c>
      <c r="O49" s="56">
        <f t="shared" si="5"/>
        <v>0</v>
      </c>
    </row>
    <row r="50" spans="1:15" x14ac:dyDescent="0.4">
      <c r="A50" s="20" t="s">
        <v>56</v>
      </c>
      <c r="B50" s="21">
        <v>675000</v>
      </c>
      <c r="C50" s="20"/>
      <c r="E50" s="11" t="s">
        <v>107</v>
      </c>
      <c r="F50" s="12">
        <v>612000</v>
      </c>
      <c r="J50" s="24">
        <v>48</v>
      </c>
      <c r="K50" s="25" t="s">
        <v>339</v>
      </c>
      <c r="L50" s="29">
        <v>10000000</v>
      </c>
      <c r="M50" s="54">
        <f t="shared" si="3"/>
        <v>0</v>
      </c>
      <c r="N50" s="54">
        <f t="shared" si="4"/>
        <v>0</v>
      </c>
      <c r="O50" s="56">
        <f t="shared" si="5"/>
        <v>0</v>
      </c>
    </row>
    <row r="51" spans="1:15" x14ac:dyDescent="0.4">
      <c r="A51" s="20" t="s">
        <v>57</v>
      </c>
      <c r="B51" s="21">
        <v>141000</v>
      </c>
      <c r="C51" s="20"/>
      <c r="E51" s="11" t="s">
        <v>63</v>
      </c>
      <c r="F51" s="12">
        <v>258720</v>
      </c>
      <c r="J51" s="24">
        <v>49</v>
      </c>
      <c r="K51" s="25" t="s">
        <v>324</v>
      </c>
      <c r="L51" s="29">
        <v>0</v>
      </c>
      <c r="M51" s="54">
        <f t="shared" si="3"/>
        <v>0</v>
      </c>
      <c r="N51" s="54">
        <f t="shared" si="4"/>
        <v>0</v>
      </c>
      <c r="O51" s="56">
        <f t="shared" si="5"/>
        <v>0</v>
      </c>
    </row>
    <row r="52" spans="1:15" x14ac:dyDescent="0.4">
      <c r="A52" s="20" t="s">
        <v>58</v>
      </c>
      <c r="B52" s="21">
        <v>86400</v>
      </c>
      <c r="C52" s="20"/>
      <c r="E52" s="11" t="s">
        <v>145</v>
      </c>
      <c r="F52" s="12">
        <v>3758000</v>
      </c>
      <c r="J52" s="24">
        <v>50</v>
      </c>
      <c r="K52" s="25" t="s">
        <v>355</v>
      </c>
      <c r="L52" s="29">
        <v>0</v>
      </c>
      <c r="M52" s="54">
        <f t="shared" si="3"/>
        <v>0</v>
      </c>
      <c r="N52" s="54">
        <f t="shared" si="4"/>
        <v>0</v>
      </c>
      <c r="O52" s="56">
        <f t="shared" si="5"/>
        <v>0</v>
      </c>
    </row>
    <row r="53" spans="1:15" x14ac:dyDescent="0.4">
      <c r="A53" s="20" t="s">
        <v>59</v>
      </c>
      <c r="B53" s="21">
        <v>14733680</v>
      </c>
      <c r="C53" s="20"/>
      <c r="E53" s="11" t="s">
        <v>87</v>
      </c>
      <c r="F53" s="12">
        <v>9599500</v>
      </c>
      <c r="J53" s="41"/>
      <c r="K53" s="42"/>
      <c r="L53" s="47"/>
      <c r="M53" s="47"/>
      <c r="N53" s="47"/>
    </row>
    <row r="54" spans="1:15" x14ac:dyDescent="0.4">
      <c r="A54" s="20" t="s">
        <v>60</v>
      </c>
      <c r="B54" s="21">
        <v>3181870</v>
      </c>
      <c r="C54" s="20"/>
      <c r="E54" s="11" t="s">
        <v>32</v>
      </c>
      <c r="F54" s="12">
        <v>1608000</v>
      </c>
      <c r="J54" s="51" t="s">
        <v>363</v>
      </c>
      <c r="K54" s="52"/>
      <c r="L54" s="49">
        <v>4793800000</v>
      </c>
      <c r="M54" s="55">
        <f>SUM(M3:M52)</f>
        <v>948429306</v>
      </c>
      <c r="N54" s="55"/>
      <c r="O54" s="56">
        <f>IFERROR(M54/L54,0)</f>
        <v>0.19784498852684718</v>
      </c>
    </row>
    <row r="55" spans="1:15" x14ac:dyDescent="0.4">
      <c r="A55" s="20" t="s">
        <v>61</v>
      </c>
      <c r="B55" s="21">
        <v>104292825</v>
      </c>
      <c r="C55" s="20"/>
      <c r="E55" s="11" t="s">
        <v>146</v>
      </c>
      <c r="F55" s="12">
        <v>894000</v>
      </c>
    </row>
    <row r="56" spans="1:15" x14ac:dyDescent="0.4">
      <c r="A56" s="20" t="s">
        <v>62</v>
      </c>
      <c r="B56" s="21">
        <v>28778436</v>
      </c>
      <c r="C56" s="20"/>
      <c r="E56" s="11" t="s">
        <v>151</v>
      </c>
      <c r="F56" s="12">
        <v>1100000</v>
      </c>
    </row>
    <row r="57" spans="1:15" x14ac:dyDescent="0.4">
      <c r="A57" s="20" t="s">
        <v>63</v>
      </c>
      <c r="B57" s="21">
        <v>5708800</v>
      </c>
      <c r="C57" s="20"/>
      <c r="E57" s="11" t="s">
        <v>133</v>
      </c>
      <c r="F57" s="12">
        <v>1000800</v>
      </c>
    </row>
    <row r="58" spans="1:15" x14ac:dyDescent="0.4">
      <c r="A58" s="20" t="s">
        <v>64</v>
      </c>
      <c r="B58" s="21">
        <v>3791000</v>
      </c>
      <c r="C58" s="20"/>
      <c r="E58" s="11" t="s">
        <v>116</v>
      </c>
      <c r="F58" s="12">
        <v>792000</v>
      </c>
    </row>
    <row r="59" spans="1:15" x14ac:dyDescent="0.4">
      <c r="A59" s="20" t="s">
        <v>65</v>
      </c>
      <c r="B59" s="21">
        <v>545000</v>
      </c>
      <c r="C59" s="20"/>
      <c r="E59" s="11" t="s">
        <v>33</v>
      </c>
      <c r="F59" s="12">
        <v>16224500</v>
      </c>
    </row>
    <row r="60" spans="1:15" x14ac:dyDescent="0.4">
      <c r="A60" s="20" t="s">
        <v>66</v>
      </c>
      <c r="B60" s="21">
        <v>308900</v>
      </c>
      <c r="C60" s="20"/>
      <c r="E60" s="11" t="s">
        <v>67</v>
      </c>
      <c r="F60" s="12">
        <v>220000</v>
      </c>
    </row>
    <row r="61" spans="1:15" x14ac:dyDescent="0.4">
      <c r="A61" s="20" t="s">
        <v>67</v>
      </c>
      <c r="B61" s="21">
        <v>1316000</v>
      </c>
      <c r="C61" s="20"/>
      <c r="E61" s="11" t="s">
        <v>403</v>
      </c>
      <c r="F61" s="12">
        <v>40000</v>
      </c>
    </row>
    <row r="62" spans="1:15" x14ac:dyDescent="0.4">
      <c r="A62" s="20" t="s">
        <v>68</v>
      </c>
      <c r="B62" s="21">
        <v>1381200</v>
      </c>
      <c r="C62" s="20"/>
      <c r="E62" s="11" t="s">
        <v>95</v>
      </c>
      <c r="F62" s="12">
        <v>2994600</v>
      </c>
    </row>
    <row r="63" spans="1:15" x14ac:dyDescent="0.4">
      <c r="A63" s="20" t="s">
        <v>69</v>
      </c>
      <c r="B63" s="21">
        <v>387500</v>
      </c>
      <c r="C63" s="20"/>
      <c r="E63" s="11" t="s">
        <v>94</v>
      </c>
      <c r="F63" s="12">
        <v>323050</v>
      </c>
    </row>
    <row r="64" spans="1:15" x14ac:dyDescent="0.4">
      <c r="A64" s="20" t="s">
        <v>70</v>
      </c>
      <c r="B64" s="21">
        <v>3330000</v>
      </c>
      <c r="C64" s="20"/>
      <c r="E64" s="11" t="s">
        <v>167</v>
      </c>
      <c r="F64" s="12">
        <v>409200</v>
      </c>
    </row>
    <row r="65" spans="1:6" x14ac:dyDescent="0.4">
      <c r="A65" s="20" t="s">
        <v>71</v>
      </c>
      <c r="B65" s="21">
        <v>15386000</v>
      </c>
      <c r="C65" s="20"/>
      <c r="E65" s="11" t="s">
        <v>139</v>
      </c>
      <c r="F65" s="12">
        <v>256000</v>
      </c>
    </row>
    <row r="66" spans="1:6" x14ac:dyDescent="0.4">
      <c r="A66" s="20" t="s">
        <v>72</v>
      </c>
      <c r="B66" s="21">
        <v>240000</v>
      </c>
      <c r="C66" s="20"/>
      <c r="E66" s="11" t="s">
        <v>404</v>
      </c>
      <c r="F66" s="12">
        <v>95000</v>
      </c>
    </row>
    <row r="67" spans="1:6" x14ac:dyDescent="0.4">
      <c r="A67" s="20" t="s">
        <v>73</v>
      </c>
      <c r="B67" s="21">
        <v>132000</v>
      </c>
      <c r="C67" s="20"/>
      <c r="E67" s="11" t="s">
        <v>136</v>
      </c>
      <c r="F67" s="12">
        <v>4590000</v>
      </c>
    </row>
    <row r="68" spans="1:6" x14ac:dyDescent="0.4">
      <c r="A68" s="20" t="s">
        <v>74</v>
      </c>
      <c r="B68" s="21">
        <v>1920000</v>
      </c>
      <c r="C68" s="20"/>
      <c r="E68" s="11" t="s">
        <v>73</v>
      </c>
      <c r="F68" s="12">
        <v>5872000</v>
      </c>
    </row>
    <row r="69" spans="1:6" x14ac:dyDescent="0.4">
      <c r="A69" s="20" t="s">
        <v>75</v>
      </c>
      <c r="B69" s="21">
        <v>1380000</v>
      </c>
      <c r="C69" s="20"/>
      <c r="E69" s="11" t="s">
        <v>405</v>
      </c>
      <c r="F69" s="12">
        <v>0</v>
      </c>
    </row>
    <row r="70" spans="1:6" x14ac:dyDescent="0.4">
      <c r="A70" s="20" t="s">
        <v>76</v>
      </c>
      <c r="B70" s="21">
        <v>475000</v>
      </c>
      <c r="C70" s="20"/>
      <c r="E70" s="11" t="s">
        <v>90</v>
      </c>
      <c r="F70" s="12">
        <v>2609000</v>
      </c>
    </row>
    <row r="71" spans="1:6" x14ac:dyDescent="0.4">
      <c r="A71" s="20" t="s">
        <v>77</v>
      </c>
      <c r="B71" s="21">
        <v>135000</v>
      </c>
      <c r="C71" s="20"/>
      <c r="E71" s="11" t="s">
        <v>105</v>
      </c>
      <c r="F71" s="12">
        <v>322704</v>
      </c>
    </row>
    <row r="72" spans="1:6" x14ac:dyDescent="0.4">
      <c r="A72" s="20" t="s">
        <v>78</v>
      </c>
      <c r="B72" s="21">
        <v>18512400</v>
      </c>
      <c r="C72" s="20"/>
      <c r="E72" s="11" t="s">
        <v>154</v>
      </c>
      <c r="F72" s="12">
        <v>222000</v>
      </c>
    </row>
    <row r="73" spans="1:6" x14ac:dyDescent="0.4">
      <c r="A73" s="20" t="s">
        <v>79</v>
      </c>
      <c r="B73" s="21">
        <v>107488</v>
      </c>
      <c r="C73" s="20"/>
      <c r="E73" s="11" t="s">
        <v>124</v>
      </c>
      <c r="F73" s="12">
        <v>91000</v>
      </c>
    </row>
    <row r="74" spans="1:6" x14ac:dyDescent="0.4">
      <c r="A74" s="20" t="s">
        <v>80</v>
      </c>
      <c r="B74" s="21">
        <v>750000</v>
      </c>
      <c r="C74" s="20"/>
      <c r="E74" s="11" t="s">
        <v>65</v>
      </c>
      <c r="F74" s="12">
        <v>392500</v>
      </c>
    </row>
    <row r="75" spans="1:6" x14ac:dyDescent="0.4">
      <c r="A75" s="20" t="s">
        <v>81</v>
      </c>
      <c r="B75" s="21">
        <v>7435500</v>
      </c>
      <c r="C75" s="20"/>
      <c r="E75" s="11" t="s">
        <v>406</v>
      </c>
      <c r="F75" s="12">
        <v>29000</v>
      </c>
    </row>
    <row r="76" spans="1:6" x14ac:dyDescent="0.4">
      <c r="A76" s="20" t="s">
        <v>82</v>
      </c>
      <c r="B76" s="21">
        <v>61400</v>
      </c>
      <c r="C76" s="20"/>
      <c r="E76" s="11" t="s">
        <v>29</v>
      </c>
      <c r="F76" s="12">
        <v>3260200</v>
      </c>
    </row>
    <row r="77" spans="1:6" x14ac:dyDescent="0.4">
      <c r="A77" s="20" t="s">
        <v>83</v>
      </c>
      <c r="B77" s="21">
        <v>90400</v>
      </c>
      <c r="C77" s="20"/>
      <c r="E77" s="11" t="s">
        <v>81</v>
      </c>
      <c r="F77" s="12">
        <v>1305000</v>
      </c>
    </row>
    <row r="78" spans="1:6" x14ac:dyDescent="0.4">
      <c r="A78" s="20" t="s">
        <v>84</v>
      </c>
      <c r="B78" s="21">
        <v>160000</v>
      </c>
      <c r="C78" s="20"/>
      <c r="E78" s="11" t="s">
        <v>49</v>
      </c>
      <c r="F78" s="12">
        <v>129945000</v>
      </c>
    </row>
    <row r="79" spans="1:6" x14ac:dyDescent="0.4">
      <c r="A79" s="20" t="s">
        <v>85</v>
      </c>
      <c r="B79" s="21">
        <v>100000</v>
      </c>
      <c r="C79" s="20"/>
      <c r="E79" s="11" t="s">
        <v>194</v>
      </c>
      <c r="F79" s="12">
        <v>5300000</v>
      </c>
    </row>
    <row r="80" spans="1:6" x14ac:dyDescent="0.4">
      <c r="A80" s="20" t="s">
        <v>86</v>
      </c>
      <c r="B80" s="21">
        <v>1072000</v>
      </c>
      <c r="C80" s="20"/>
      <c r="E80" s="11" t="s">
        <v>96</v>
      </c>
      <c r="F80" s="12">
        <v>1336000</v>
      </c>
    </row>
    <row r="81" spans="1:6" x14ac:dyDescent="0.4">
      <c r="A81" s="20" t="s">
        <v>87</v>
      </c>
      <c r="B81" s="21">
        <v>7394500</v>
      </c>
      <c r="C81" s="20"/>
      <c r="E81" s="11" t="s">
        <v>100</v>
      </c>
      <c r="F81" s="12">
        <v>3675000</v>
      </c>
    </row>
    <row r="82" spans="1:6" x14ac:dyDescent="0.4">
      <c r="A82" s="20" t="s">
        <v>88</v>
      </c>
      <c r="B82" s="21">
        <v>165000</v>
      </c>
      <c r="C82" s="20"/>
      <c r="E82" s="11" t="s">
        <v>76</v>
      </c>
      <c r="F82" s="12">
        <v>1140000</v>
      </c>
    </row>
    <row r="83" spans="1:6" x14ac:dyDescent="0.4">
      <c r="A83" s="20" t="s">
        <v>89</v>
      </c>
      <c r="B83" s="21">
        <v>132000</v>
      </c>
      <c r="C83" s="20"/>
      <c r="E83" s="11" t="s">
        <v>110</v>
      </c>
      <c r="F83" s="12">
        <v>3150000</v>
      </c>
    </row>
    <row r="84" spans="1:6" x14ac:dyDescent="0.4">
      <c r="A84" s="20" t="s">
        <v>90</v>
      </c>
      <c r="B84" s="21">
        <v>189000</v>
      </c>
      <c r="C84" s="20"/>
      <c r="E84" s="11" t="s">
        <v>86</v>
      </c>
      <c r="F84" s="12">
        <v>5226000</v>
      </c>
    </row>
    <row r="85" spans="1:6" x14ac:dyDescent="0.4">
      <c r="A85" s="20" t="s">
        <v>91</v>
      </c>
      <c r="B85" s="21">
        <v>1192000</v>
      </c>
      <c r="C85" s="20"/>
      <c r="E85" s="11" t="s">
        <v>60</v>
      </c>
      <c r="F85" s="12">
        <v>3711900</v>
      </c>
    </row>
    <row r="86" spans="1:6" x14ac:dyDescent="0.4">
      <c r="A86" s="20" t="s">
        <v>92</v>
      </c>
      <c r="B86" s="21">
        <v>910000</v>
      </c>
      <c r="C86" s="20"/>
      <c r="E86" s="11" t="s">
        <v>93</v>
      </c>
      <c r="F86" s="12">
        <v>4712000</v>
      </c>
    </row>
    <row r="87" spans="1:6" x14ac:dyDescent="0.4">
      <c r="A87" s="20" t="s">
        <v>93</v>
      </c>
      <c r="B87" s="21">
        <v>212000</v>
      </c>
      <c r="C87" s="20"/>
      <c r="E87" s="11" t="s">
        <v>11</v>
      </c>
      <c r="F87" s="12">
        <v>7000000</v>
      </c>
    </row>
    <row r="88" spans="1:6" x14ac:dyDescent="0.4">
      <c r="A88" s="20" t="s">
        <v>94</v>
      </c>
      <c r="B88" s="21">
        <v>345550</v>
      </c>
      <c r="C88" s="20"/>
      <c r="E88" s="11" t="s">
        <v>149</v>
      </c>
      <c r="F88" s="12">
        <v>82800</v>
      </c>
    </row>
    <row r="89" spans="1:6" x14ac:dyDescent="0.4">
      <c r="A89" s="20" t="s">
        <v>95</v>
      </c>
      <c r="B89" s="21">
        <v>2994600</v>
      </c>
      <c r="C89" s="20"/>
      <c r="E89" s="11" t="s">
        <v>407</v>
      </c>
      <c r="F89" s="12">
        <v>270000</v>
      </c>
    </row>
    <row r="90" spans="1:6" x14ac:dyDescent="0.4">
      <c r="A90" s="20" t="s">
        <v>96</v>
      </c>
      <c r="B90" s="21">
        <v>2760400</v>
      </c>
      <c r="C90" s="20"/>
      <c r="E90" s="11" t="s">
        <v>122</v>
      </c>
      <c r="F90" s="12">
        <v>936400</v>
      </c>
    </row>
    <row r="91" spans="1:6" x14ac:dyDescent="0.4">
      <c r="A91" s="20" t="s">
        <v>97</v>
      </c>
      <c r="B91" s="21">
        <v>200000</v>
      </c>
      <c r="C91" s="20"/>
      <c r="E91" s="11" t="s">
        <v>113</v>
      </c>
      <c r="F91" s="12">
        <v>197500</v>
      </c>
    </row>
    <row r="92" spans="1:6" x14ac:dyDescent="0.4">
      <c r="A92" s="20" t="s">
        <v>98</v>
      </c>
      <c r="B92" s="21">
        <v>514500</v>
      </c>
      <c r="C92" s="20"/>
      <c r="E92" s="11" t="s">
        <v>114</v>
      </c>
      <c r="F92" s="12">
        <v>2031330</v>
      </c>
    </row>
    <row r="93" spans="1:6" x14ac:dyDescent="0.4">
      <c r="A93" s="20" t="s">
        <v>99</v>
      </c>
      <c r="B93" s="21">
        <v>2230000</v>
      </c>
      <c r="C93" s="20"/>
      <c r="E93" s="11" t="s">
        <v>147</v>
      </c>
      <c r="F93" s="12">
        <v>4500000</v>
      </c>
    </row>
    <row r="94" spans="1:6" x14ac:dyDescent="0.4">
      <c r="A94" s="20" t="s">
        <v>100</v>
      </c>
      <c r="B94" s="21">
        <v>8045000</v>
      </c>
      <c r="C94" s="20"/>
      <c r="E94" s="11" t="s">
        <v>158</v>
      </c>
      <c r="F94" s="12">
        <v>66000</v>
      </c>
    </row>
    <row r="95" spans="1:6" x14ac:dyDescent="0.4">
      <c r="A95" s="20" t="s">
        <v>101</v>
      </c>
      <c r="B95" s="21">
        <v>1900000</v>
      </c>
      <c r="C95" s="20"/>
      <c r="E95" s="11" t="s">
        <v>408</v>
      </c>
      <c r="F95" s="12">
        <v>446000</v>
      </c>
    </row>
    <row r="96" spans="1:6" x14ac:dyDescent="0.4">
      <c r="A96" s="20" t="s">
        <v>102</v>
      </c>
      <c r="B96" s="21">
        <v>1165000</v>
      </c>
      <c r="C96" s="20"/>
      <c r="E96" s="11" t="s">
        <v>144</v>
      </c>
      <c r="F96" s="12">
        <v>1615000</v>
      </c>
    </row>
    <row r="97" spans="1:6" x14ac:dyDescent="0.4">
      <c r="A97" s="20" t="s">
        <v>103</v>
      </c>
      <c r="B97" s="21">
        <v>330</v>
      </c>
      <c r="C97" s="20"/>
      <c r="E97" s="11" t="s">
        <v>102</v>
      </c>
      <c r="F97" s="12">
        <v>715000</v>
      </c>
    </row>
    <row r="98" spans="1:6" x14ac:dyDescent="0.4">
      <c r="A98" s="20" t="s">
        <v>104</v>
      </c>
      <c r="B98" s="21">
        <v>261252</v>
      </c>
      <c r="C98" s="20"/>
      <c r="E98" s="11" t="s">
        <v>409</v>
      </c>
      <c r="F98" s="12">
        <v>2970000</v>
      </c>
    </row>
    <row r="99" spans="1:6" x14ac:dyDescent="0.4">
      <c r="A99" s="20" t="s">
        <v>105</v>
      </c>
      <c r="B99" s="21">
        <v>323417</v>
      </c>
      <c r="C99" s="20"/>
      <c r="E99" s="11" t="s">
        <v>202</v>
      </c>
      <c r="F99" s="12">
        <v>36000</v>
      </c>
    </row>
    <row r="100" spans="1:6" x14ac:dyDescent="0.4">
      <c r="A100" s="20" t="s">
        <v>106</v>
      </c>
      <c r="B100" s="21">
        <v>65000</v>
      </c>
      <c r="C100" s="20"/>
      <c r="E100" s="11" t="s">
        <v>36</v>
      </c>
      <c r="F100" s="12">
        <v>1363000</v>
      </c>
    </row>
    <row r="101" spans="1:6" x14ac:dyDescent="0.4">
      <c r="A101" s="20" t="s">
        <v>107</v>
      </c>
      <c r="B101" s="21">
        <v>522000</v>
      </c>
      <c r="C101" s="20"/>
      <c r="E101" s="11" t="s">
        <v>155</v>
      </c>
      <c r="F101" s="12">
        <v>3996000</v>
      </c>
    </row>
    <row r="102" spans="1:6" x14ac:dyDescent="0.4">
      <c r="A102" s="20" t="s">
        <v>108</v>
      </c>
      <c r="B102" s="21">
        <v>99500</v>
      </c>
      <c r="C102" s="20"/>
      <c r="E102" s="11" t="s">
        <v>51</v>
      </c>
      <c r="F102" s="12">
        <v>5414000</v>
      </c>
    </row>
    <row r="103" spans="1:6" x14ac:dyDescent="0.4">
      <c r="A103" s="20" t="s">
        <v>109</v>
      </c>
      <c r="B103" s="21">
        <v>2830000</v>
      </c>
      <c r="C103" s="20"/>
      <c r="E103" s="11" t="s">
        <v>125</v>
      </c>
      <c r="F103" s="12">
        <v>959000</v>
      </c>
    </row>
    <row r="104" spans="1:6" x14ac:dyDescent="0.4">
      <c r="A104" s="20" t="s">
        <v>110</v>
      </c>
      <c r="B104" s="21">
        <v>535500</v>
      </c>
      <c r="C104" s="20"/>
      <c r="E104" s="11" t="s">
        <v>163</v>
      </c>
      <c r="F104" s="12">
        <v>725000</v>
      </c>
    </row>
    <row r="105" spans="1:6" x14ac:dyDescent="0.4">
      <c r="A105" s="20" t="s">
        <v>111</v>
      </c>
      <c r="B105" s="21">
        <v>1620000</v>
      </c>
      <c r="C105" s="20"/>
      <c r="E105" s="11" t="s">
        <v>161</v>
      </c>
      <c r="F105" s="12">
        <v>7807500</v>
      </c>
    </row>
    <row r="106" spans="1:6" x14ac:dyDescent="0.4">
      <c r="A106" s="20" t="s">
        <v>112</v>
      </c>
      <c r="B106" s="21">
        <v>7580400</v>
      </c>
      <c r="C106" s="20"/>
      <c r="E106" s="11" t="s">
        <v>410</v>
      </c>
      <c r="F106" s="12">
        <v>84420</v>
      </c>
    </row>
    <row r="107" spans="1:6" x14ac:dyDescent="0.4">
      <c r="A107" s="20" t="s">
        <v>113</v>
      </c>
      <c r="B107" s="21">
        <v>197500</v>
      </c>
      <c r="C107" s="20"/>
      <c r="E107" s="11" t="s">
        <v>411</v>
      </c>
      <c r="F107" s="12">
        <v>952000</v>
      </c>
    </row>
    <row r="108" spans="1:6" x14ac:dyDescent="0.4">
      <c r="A108" s="20" t="s">
        <v>114</v>
      </c>
      <c r="B108" s="21">
        <v>2031944</v>
      </c>
      <c r="C108" s="20"/>
      <c r="E108" s="11" t="s">
        <v>165</v>
      </c>
      <c r="F108" s="12">
        <v>365000</v>
      </c>
    </row>
    <row r="109" spans="1:6" x14ac:dyDescent="0.4">
      <c r="A109" s="20" t="s">
        <v>115</v>
      </c>
      <c r="B109" s="21">
        <v>1426000</v>
      </c>
      <c r="C109" s="20"/>
      <c r="E109" s="11" t="s">
        <v>172</v>
      </c>
      <c r="F109" s="12">
        <v>5500000</v>
      </c>
    </row>
    <row r="110" spans="1:6" x14ac:dyDescent="0.4">
      <c r="A110" s="20" t="s">
        <v>116</v>
      </c>
      <c r="B110" s="21">
        <v>792000</v>
      </c>
      <c r="C110" s="20"/>
      <c r="E110" s="11" t="s">
        <v>156</v>
      </c>
      <c r="F110" s="12">
        <v>473900</v>
      </c>
    </row>
    <row r="111" spans="1:6" x14ac:dyDescent="0.4">
      <c r="A111" s="20" t="s">
        <v>117</v>
      </c>
      <c r="B111" s="21">
        <v>828106</v>
      </c>
      <c r="C111" s="20"/>
      <c r="E111" s="11" t="s">
        <v>72</v>
      </c>
      <c r="F111" s="12">
        <v>720000</v>
      </c>
    </row>
    <row r="112" spans="1:6" x14ac:dyDescent="0.4">
      <c r="A112" s="20" t="s">
        <v>118</v>
      </c>
      <c r="B112" s="21">
        <v>2100000</v>
      </c>
      <c r="C112" s="20"/>
      <c r="E112" s="11" t="s">
        <v>140</v>
      </c>
      <c r="F112" s="12">
        <v>846300</v>
      </c>
    </row>
    <row r="113" spans="1:6" x14ac:dyDescent="0.4">
      <c r="A113" s="20" t="s">
        <v>119</v>
      </c>
      <c r="B113" s="21">
        <v>485000</v>
      </c>
      <c r="C113" s="20"/>
      <c r="E113" s="11" t="s">
        <v>43</v>
      </c>
      <c r="F113" s="12">
        <v>430200</v>
      </c>
    </row>
    <row r="114" spans="1:6" x14ac:dyDescent="0.4">
      <c r="A114" s="20" t="s">
        <v>120</v>
      </c>
      <c r="B114" s="21">
        <v>210000</v>
      </c>
      <c r="C114" s="20"/>
      <c r="E114" s="11" t="s">
        <v>50</v>
      </c>
      <c r="F114" s="12">
        <v>590000</v>
      </c>
    </row>
    <row r="115" spans="1:6" x14ac:dyDescent="0.4">
      <c r="A115" s="20" t="s">
        <v>121</v>
      </c>
      <c r="B115" s="21">
        <v>920000</v>
      </c>
      <c r="C115" s="20"/>
      <c r="E115" s="11" t="s">
        <v>77</v>
      </c>
      <c r="F115" s="12">
        <v>135000</v>
      </c>
    </row>
    <row r="116" spans="1:6" x14ac:dyDescent="0.4">
      <c r="A116" s="20" t="s">
        <v>122</v>
      </c>
      <c r="B116" s="21">
        <v>2254600</v>
      </c>
      <c r="C116" s="20"/>
      <c r="E116" s="11" t="s">
        <v>175</v>
      </c>
      <c r="F116" s="12">
        <v>2090000</v>
      </c>
    </row>
    <row r="117" spans="1:6" x14ac:dyDescent="0.4">
      <c r="A117" s="20" t="s">
        <v>123</v>
      </c>
      <c r="B117" s="21">
        <v>208900</v>
      </c>
      <c r="C117" s="20"/>
      <c r="E117" s="11" t="s">
        <v>412</v>
      </c>
      <c r="F117" s="12">
        <v>2784600</v>
      </c>
    </row>
    <row r="118" spans="1:6" x14ac:dyDescent="0.4">
      <c r="A118" s="20" t="s">
        <v>124</v>
      </c>
      <c r="B118" s="21">
        <v>91000</v>
      </c>
      <c r="C118" s="20"/>
      <c r="E118" s="11" t="s">
        <v>413</v>
      </c>
      <c r="F118" s="12">
        <v>180250</v>
      </c>
    </row>
    <row r="119" spans="1:6" x14ac:dyDescent="0.4">
      <c r="A119" s="20" t="s">
        <v>125</v>
      </c>
      <c r="B119" s="21">
        <v>757600</v>
      </c>
      <c r="C119" s="20"/>
      <c r="E119" s="11" t="s">
        <v>45</v>
      </c>
      <c r="F119" s="12">
        <v>4049700</v>
      </c>
    </row>
    <row r="120" spans="1:6" x14ac:dyDescent="0.4">
      <c r="A120" s="20" t="s">
        <v>126</v>
      </c>
      <c r="B120" s="21">
        <v>1005000</v>
      </c>
      <c r="C120" s="20"/>
      <c r="E120" s="11" t="s">
        <v>179</v>
      </c>
      <c r="F120" s="12">
        <v>481300</v>
      </c>
    </row>
    <row r="121" spans="1:6" x14ac:dyDescent="0.4">
      <c r="A121" s="20" t="s">
        <v>127</v>
      </c>
      <c r="B121" s="21">
        <v>193000</v>
      </c>
      <c r="C121" s="20"/>
      <c r="E121" s="11" t="s">
        <v>97</v>
      </c>
      <c r="F121" s="12">
        <v>200000</v>
      </c>
    </row>
    <row r="122" spans="1:6" x14ac:dyDescent="0.4">
      <c r="A122" s="20" t="s">
        <v>128</v>
      </c>
      <c r="B122" s="21">
        <v>360000</v>
      </c>
      <c r="C122" s="20"/>
      <c r="E122" s="11" t="s">
        <v>414</v>
      </c>
      <c r="F122" s="12">
        <v>272500</v>
      </c>
    </row>
    <row r="123" spans="1:6" x14ac:dyDescent="0.4">
      <c r="A123" s="20" t="s">
        <v>129</v>
      </c>
      <c r="B123" s="21">
        <v>216000</v>
      </c>
      <c r="C123" s="20"/>
      <c r="E123" s="11" t="s">
        <v>162</v>
      </c>
      <c r="F123" s="12">
        <v>180000</v>
      </c>
    </row>
    <row r="124" spans="1:6" x14ac:dyDescent="0.4">
      <c r="A124" s="20" t="s">
        <v>130</v>
      </c>
      <c r="B124" s="21">
        <v>250000</v>
      </c>
      <c r="C124" s="20"/>
      <c r="E124" s="11" t="s">
        <v>141</v>
      </c>
      <c r="F124" s="12">
        <v>7210000</v>
      </c>
    </row>
    <row r="125" spans="1:6" x14ac:dyDescent="0.4">
      <c r="A125" s="20" t="s">
        <v>131</v>
      </c>
      <c r="B125" s="21">
        <v>280800</v>
      </c>
      <c r="C125" s="20"/>
      <c r="E125" s="11" t="s">
        <v>106</v>
      </c>
      <c r="F125" s="12">
        <v>6665000</v>
      </c>
    </row>
    <row r="126" spans="1:6" x14ac:dyDescent="0.4">
      <c r="A126" s="20" t="s">
        <v>132</v>
      </c>
      <c r="B126" s="21">
        <v>9047000</v>
      </c>
      <c r="C126" s="20"/>
      <c r="E126" s="11" t="s">
        <v>180</v>
      </c>
      <c r="F126" s="12">
        <v>310000</v>
      </c>
    </row>
    <row r="127" spans="1:6" x14ac:dyDescent="0.4">
      <c r="A127" s="20" t="s">
        <v>133</v>
      </c>
      <c r="B127" s="21">
        <v>640800</v>
      </c>
      <c r="C127" s="20"/>
      <c r="E127" s="11" t="s">
        <v>204</v>
      </c>
      <c r="F127" s="12">
        <v>64000</v>
      </c>
    </row>
    <row r="128" spans="1:6" x14ac:dyDescent="0.4">
      <c r="A128" s="20" t="s">
        <v>134</v>
      </c>
      <c r="B128" s="21">
        <v>3654100</v>
      </c>
      <c r="C128" s="20"/>
      <c r="E128" s="11" t="s">
        <v>54</v>
      </c>
      <c r="F128" s="12">
        <v>1920000</v>
      </c>
    </row>
    <row r="129" spans="1:6" x14ac:dyDescent="0.4">
      <c r="A129" s="20" t="s">
        <v>135</v>
      </c>
      <c r="B129" s="21">
        <v>400000</v>
      </c>
      <c r="C129" s="20"/>
      <c r="E129" s="11" t="s">
        <v>31</v>
      </c>
      <c r="F129" s="12">
        <v>268000</v>
      </c>
    </row>
    <row r="130" spans="1:6" x14ac:dyDescent="0.4">
      <c r="A130" s="20" t="s">
        <v>136</v>
      </c>
      <c r="B130" s="21">
        <v>12240000</v>
      </c>
      <c r="C130" s="20"/>
      <c r="E130" s="11" t="s">
        <v>415</v>
      </c>
      <c r="F130" s="12">
        <v>324000</v>
      </c>
    </row>
    <row r="131" spans="1:6" x14ac:dyDescent="0.4">
      <c r="A131" s="20" t="s">
        <v>137</v>
      </c>
      <c r="B131" s="21">
        <v>195000</v>
      </c>
      <c r="C131" s="20"/>
      <c r="E131" s="11" t="s">
        <v>26</v>
      </c>
      <c r="F131" s="12">
        <v>6955200</v>
      </c>
    </row>
    <row r="132" spans="1:6" x14ac:dyDescent="0.4">
      <c r="A132" s="20" t="s">
        <v>138</v>
      </c>
      <c r="B132" s="21">
        <v>840000</v>
      </c>
      <c r="C132" s="20"/>
      <c r="E132" s="11"/>
      <c r="F132" s="12">
        <v>610000</v>
      </c>
    </row>
    <row r="133" spans="1:6" x14ac:dyDescent="0.4">
      <c r="A133" s="20" t="s">
        <v>139</v>
      </c>
      <c r="B133" s="21">
        <v>421000</v>
      </c>
      <c r="C133" s="20"/>
      <c r="E133" s="11" t="s">
        <v>56</v>
      </c>
      <c r="F133" s="12">
        <v>139000</v>
      </c>
    </row>
    <row r="134" spans="1:6" x14ac:dyDescent="0.4">
      <c r="A134" s="20" t="s">
        <v>140</v>
      </c>
      <c r="B134" s="21">
        <v>1438800</v>
      </c>
      <c r="C134" s="20"/>
      <c r="E134" s="11" t="s">
        <v>416</v>
      </c>
      <c r="F134" s="12">
        <v>108000</v>
      </c>
    </row>
    <row r="135" spans="1:6" x14ac:dyDescent="0.4">
      <c r="A135" s="20" t="s">
        <v>141</v>
      </c>
      <c r="B135" s="21">
        <v>8240000</v>
      </c>
      <c r="C135" s="20"/>
      <c r="E135" s="11" t="s">
        <v>196</v>
      </c>
      <c r="F135" s="12">
        <v>50400</v>
      </c>
    </row>
    <row r="136" spans="1:6" x14ac:dyDescent="0.4">
      <c r="A136" s="20" t="s">
        <v>142</v>
      </c>
      <c r="B136" s="21">
        <v>550000</v>
      </c>
      <c r="C136" s="20"/>
      <c r="E136" s="11" t="s">
        <v>79</v>
      </c>
      <c r="F136" s="12">
        <v>177000</v>
      </c>
    </row>
    <row r="137" spans="1:6" x14ac:dyDescent="0.4">
      <c r="A137" s="20" t="s">
        <v>143</v>
      </c>
      <c r="B137" s="21">
        <v>6374200</v>
      </c>
      <c r="C137" s="20"/>
      <c r="E137" s="11" t="s">
        <v>205</v>
      </c>
      <c r="F137" s="12">
        <v>2109000</v>
      </c>
    </row>
    <row r="138" spans="1:6" x14ac:dyDescent="0.4">
      <c r="A138" s="20" t="s">
        <v>144</v>
      </c>
      <c r="B138" s="21">
        <v>1716400</v>
      </c>
      <c r="C138" s="20"/>
      <c r="E138" s="11" t="s">
        <v>98</v>
      </c>
      <c r="F138" s="12">
        <v>441000</v>
      </c>
    </row>
    <row r="139" spans="1:6" x14ac:dyDescent="0.4">
      <c r="A139" s="20" t="s">
        <v>145</v>
      </c>
      <c r="B139" s="21">
        <v>1800000</v>
      </c>
      <c r="C139" s="20"/>
      <c r="E139" s="11" t="s">
        <v>171</v>
      </c>
      <c r="F139" s="12">
        <v>1820000</v>
      </c>
    </row>
    <row r="140" spans="1:6" x14ac:dyDescent="0.4">
      <c r="A140" s="20" t="s">
        <v>146</v>
      </c>
      <c r="B140" s="21">
        <v>703500</v>
      </c>
      <c r="C140" s="20"/>
      <c r="E140" s="11" t="s">
        <v>183</v>
      </c>
      <c r="F140" s="12">
        <v>480000</v>
      </c>
    </row>
    <row r="141" spans="1:6" x14ac:dyDescent="0.4">
      <c r="A141" s="20" t="s">
        <v>147</v>
      </c>
      <c r="B141" s="21">
        <v>1034000</v>
      </c>
      <c r="C141" s="20"/>
      <c r="E141" s="11" t="s">
        <v>182</v>
      </c>
      <c r="F141" s="12">
        <v>159000</v>
      </c>
    </row>
    <row r="142" spans="1:6" x14ac:dyDescent="0.4">
      <c r="A142" s="20" t="s">
        <v>148</v>
      </c>
      <c r="B142" s="21">
        <v>8280000</v>
      </c>
      <c r="C142" s="20"/>
      <c r="E142" s="11" t="s">
        <v>197</v>
      </c>
      <c r="F142" s="12">
        <v>4000000</v>
      </c>
    </row>
    <row r="143" spans="1:6" x14ac:dyDescent="0.4">
      <c r="A143" s="20" t="s">
        <v>149</v>
      </c>
      <c r="B143" s="21">
        <v>82800</v>
      </c>
      <c r="C143" s="20"/>
      <c r="E143" s="11" t="s">
        <v>170</v>
      </c>
      <c r="F143" s="12">
        <v>629900</v>
      </c>
    </row>
    <row r="144" spans="1:6" x14ac:dyDescent="0.4">
      <c r="A144" s="20" t="s">
        <v>150</v>
      </c>
      <c r="B144" s="21">
        <v>165000</v>
      </c>
      <c r="C144" s="20"/>
      <c r="E144" s="11" t="s">
        <v>360</v>
      </c>
      <c r="F144" s="12">
        <v>11000000</v>
      </c>
    </row>
    <row r="145" spans="1:6" x14ac:dyDescent="0.4">
      <c r="A145" s="20" t="s">
        <v>151</v>
      </c>
      <c r="B145" s="21">
        <v>1100000</v>
      </c>
      <c r="C145" s="20"/>
      <c r="E145" s="11" t="s">
        <v>417</v>
      </c>
      <c r="F145" s="12">
        <v>987000</v>
      </c>
    </row>
    <row r="146" spans="1:6" x14ac:dyDescent="0.4">
      <c r="A146" s="20" t="s">
        <v>152</v>
      </c>
      <c r="B146" s="21">
        <v>156000</v>
      </c>
      <c r="C146" s="20"/>
      <c r="E146" s="11" t="s">
        <v>418</v>
      </c>
      <c r="F146" s="12">
        <v>398800</v>
      </c>
    </row>
    <row r="147" spans="1:6" x14ac:dyDescent="0.4">
      <c r="A147" s="20" t="s">
        <v>153</v>
      </c>
      <c r="B147" s="21">
        <v>73000</v>
      </c>
      <c r="C147" s="20"/>
      <c r="E147" s="11" t="s">
        <v>191</v>
      </c>
      <c r="F147" s="12">
        <v>928680</v>
      </c>
    </row>
    <row r="148" spans="1:6" x14ac:dyDescent="0.4">
      <c r="A148" s="20" t="s">
        <v>154</v>
      </c>
      <c r="B148" s="21">
        <v>111000</v>
      </c>
      <c r="C148" s="20"/>
      <c r="E148" s="11" t="s">
        <v>37</v>
      </c>
      <c r="F148" s="12">
        <v>15540000</v>
      </c>
    </row>
    <row r="149" spans="1:6" x14ac:dyDescent="0.4">
      <c r="A149" s="20" t="s">
        <v>155</v>
      </c>
      <c r="B149" s="21">
        <v>1080000</v>
      </c>
      <c r="C149" s="20"/>
      <c r="E149" s="11" t="s">
        <v>419</v>
      </c>
      <c r="F149" s="12">
        <v>167000</v>
      </c>
    </row>
    <row r="150" spans="1:6" x14ac:dyDescent="0.4">
      <c r="A150" s="20" t="s">
        <v>156</v>
      </c>
      <c r="B150" s="21">
        <v>248000</v>
      </c>
      <c r="C150" s="20"/>
      <c r="E150" s="11" t="s">
        <v>123</v>
      </c>
      <c r="F150" s="12">
        <v>274900</v>
      </c>
    </row>
    <row r="151" spans="1:6" x14ac:dyDescent="0.4">
      <c r="A151" s="20" t="s">
        <v>157</v>
      </c>
      <c r="B151" s="21">
        <v>2182950</v>
      </c>
      <c r="C151" s="20"/>
      <c r="E151" s="11" t="s">
        <v>70</v>
      </c>
      <c r="F151" s="12">
        <v>56000</v>
      </c>
    </row>
    <row r="152" spans="1:6" x14ac:dyDescent="0.4">
      <c r="A152" s="20" t="s">
        <v>158</v>
      </c>
      <c r="B152" s="21">
        <v>66000</v>
      </c>
      <c r="C152" s="20"/>
      <c r="E152" s="11" t="s">
        <v>131</v>
      </c>
      <c r="F152" s="12">
        <v>499200</v>
      </c>
    </row>
    <row r="153" spans="1:6" x14ac:dyDescent="0.4">
      <c r="A153" s="20" t="s">
        <v>159</v>
      </c>
      <c r="B153" s="21">
        <v>13700000</v>
      </c>
      <c r="C153" s="20"/>
      <c r="E153" s="11" t="s">
        <v>186</v>
      </c>
      <c r="F153" s="12">
        <v>705510</v>
      </c>
    </row>
    <row r="154" spans="1:6" x14ac:dyDescent="0.4">
      <c r="A154" s="20" t="s">
        <v>160</v>
      </c>
      <c r="B154" s="21">
        <v>1400000</v>
      </c>
      <c r="C154" s="20"/>
      <c r="E154" s="11" t="s">
        <v>193</v>
      </c>
      <c r="F154" s="12">
        <v>1460000</v>
      </c>
    </row>
    <row r="155" spans="1:6" x14ac:dyDescent="0.4">
      <c r="A155" s="20" t="s">
        <v>161</v>
      </c>
      <c r="B155" s="21">
        <v>3202000</v>
      </c>
      <c r="C155" s="20"/>
      <c r="E155" s="11" t="s">
        <v>53</v>
      </c>
      <c r="F155" s="12">
        <v>98000</v>
      </c>
    </row>
    <row r="156" spans="1:6" x14ac:dyDescent="0.4">
      <c r="A156" s="20" t="s">
        <v>162</v>
      </c>
      <c r="B156" s="21">
        <v>378000</v>
      </c>
      <c r="C156" s="20"/>
      <c r="E156" s="11" t="s">
        <v>185</v>
      </c>
      <c r="F156" s="12">
        <v>3000000</v>
      </c>
    </row>
    <row r="157" spans="1:6" x14ac:dyDescent="0.4">
      <c r="A157" s="20" t="s">
        <v>163</v>
      </c>
      <c r="B157" s="21">
        <v>890000</v>
      </c>
      <c r="C157" s="20"/>
      <c r="E157" s="11" t="s">
        <v>101</v>
      </c>
      <c r="F157" s="12">
        <v>100000</v>
      </c>
    </row>
    <row r="158" spans="1:6" x14ac:dyDescent="0.4">
      <c r="A158" s="20" t="s">
        <v>164</v>
      </c>
      <c r="B158" s="21">
        <v>673200</v>
      </c>
      <c r="C158" s="20"/>
      <c r="E158" s="11" t="s">
        <v>80</v>
      </c>
      <c r="F158" s="12">
        <v>500000</v>
      </c>
    </row>
    <row r="159" spans="1:6" x14ac:dyDescent="0.4">
      <c r="A159" s="20" t="s">
        <v>165</v>
      </c>
      <c r="B159" s="21">
        <v>1130000</v>
      </c>
      <c r="C159" s="20"/>
      <c r="E159" s="11" t="s">
        <v>420</v>
      </c>
      <c r="F159" s="12">
        <v>38400</v>
      </c>
    </row>
    <row r="160" spans="1:6" x14ac:dyDescent="0.4">
      <c r="A160" s="20" t="s">
        <v>166</v>
      </c>
      <c r="B160" s="21">
        <v>1220000</v>
      </c>
      <c r="C160" s="20"/>
      <c r="E160" s="11" t="s">
        <v>112</v>
      </c>
      <c r="F160" s="12">
        <v>1200000</v>
      </c>
    </row>
    <row r="161" spans="1:6" x14ac:dyDescent="0.4">
      <c r="A161" s="20" t="s">
        <v>167</v>
      </c>
      <c r="B161" s="21">
        <v>451200</v>
      </c>
      <c r="C161" s="20"/>
      <c r="E161" s="11" t="s">
        <v>134</v>
      </c>
      <c r="F161" s="12">
        <v>3710000</v>
      </c>
    </row>
    <row r="162" spans="1:6" x14ac:dyDescent="0.4">
      <c r="A162" s="20" t="s">
        <v>168</v>
      </c>
      <c r="B162" s="21">
        <v>1700000</v>
      </c>
      <c r="C162" s="20"/>
      <c r="E162" s="11" t="s">
        <v>421</v>
      </c>
      <c r="F162" s="12">
        <v>245700</v>
      </c>
    </row>
    <row r="163" spans="1:6" x14ac:dyDescent="0.4">
      <c r="A163" s="20" t="s">
        <v>169</v>
      </c>
      <c r="B163" s="21">
        <v>2300</v>
      </c>
      <c r="C163" s="20"/>
      <c r="E163" s="11" t="s">
        <v>91</v>
      </c>
      <c r="F163" s="12">
        <v>1192000</v>
      </c>
    </row>
    <row r="164" spans="1:6" x14ac:dyDescent="0.4">
      <c r="A164" s="20" t="s">
        <v>170</v>
      </c>
      <c r="B164" s="21">
        <v>1116900</v>
      </c>
      <c r="C164" s="20"/>
      <c r="E164" s="11" t="s">
        <v>422</v>
      </c>
      <c r="F164" s="12">
        <v>669000</v>
      </c>
    </row>
    <row r="165" spans="1:6" x14ac:dyDescent="0.4">
      <c r="A165" s="20" t="s">
        <v>171</v>
      </c>
      <c r="B165" s="21">
        <v>100000</v>
      </c>
      <c r="C165" s="20"/>
      <c r="E165" s="11" t="s">
        <v>55</v>
      </c>
      <c r="F165" s="12">
        <v>288000</v>
      </c>
    </row>
    <row r="166" spans="1:6" x14ac:dyDescent="0.4">
      <c r="A166" s="20" t="s">
        <v>172</v>
      </c>
      <c r="B166" s="21">
        <v>7140000</v>
      </c>
      <c r="C166" s="20"/>
      <c r="E166" s="11" t="s">
        <v>423</v>
      </c>
      <c r="F166" s="12">
        <v>360000</v>
      </c>
    </row>
    <row r="167" spans="1:6" x14ac:dyDescent="0.4">
      <c r="A167" s="20" t="s">
        <v>173</v>
      </c>
      <c r="B167" s="21">
        <v>320000</v>
      </c>
      <c r="C167" s="20"/>
      <c r="E167" s="11" t="s">
        <v>16</v>
      </c>
      <c r="F167" s="12">
        <v>16395000</v>
      </c>
    </row>
    <row r="168" spans="1:6" x14ac:dyDescent="0.4">
      <c r="A168" s="20" t="s">
        <v>174</v>
      </c>
      <c r="B168" s="21">
        <v>350000</v>
      </c>
      <c r="C168" s="20"/>
      <c r="E168" s="11" t="s">
        <v>89</v>
      </c>
      <c r="F168" s="12">
        <v>132000</v>
      </c>
    </row>
    <row r="169" spans="1:6" x14ac:dyDescent="0.4">
      <c r="A169" s="20" t="s">
        <v>175</v>
      </c>
      <c r="B169" s="21">
        <v>3585000</v>
      </c>
      <c r="C169" s="20"/>
      <c r="E169" s="11" t="s">
        <v>424</v>
      </c>
      <c r="F169" s="12">
        <v>75600</v>
      </c>
    </row>
    <row r="170" spans="1:6" x14ac:dyDescent="0.4">
      <c r="A170" s="20" t="s">
        <v>176</v>
      </c>
      <c r="B170" s="21">
        <v>1800000</v>
      </c>
      <c r="C170" s="20"/>
      <c r="E170" s="11" t="s">
        <v>192</v>
      </c>
      <c r="F170" s="12">
        <v>100000</v>
      </c>
    </row>
    <row r="171" spans="1:6" x14ac:dyDescent="0.4">
      <c r="A171" s="20" t="s">
        <v>177</v>
      </c>
      <c r="B171" s="21">
        <v>144000</v>
      </c>
      <c r="C171" s="20"/>
      <c r="E171" s="11" t="s">
        <v>425</v>
      </c>
      <c r="F171" s="12">
        <v>117000</v>
      </c>
    </row>
    <row r="172" spans="1:6" x14ac:dyDescent="0.4">
      <c r="A172" s="20" t="s">
        <v>178</v>
      </c>
      <c r="B172" s="21">
        <v>151100</v>
      </c>
      <c r="C172" s="20"/>
      <c r="E172" s="11" t="s">
        <v>121</v>
      </c>
      <c r="F172" s="12">
        <v>1874000</v>
      </c>
    </row>
    <row r="173" spans="1:6" x14ac:dyDescent="0.4">
      <c r="A173" s="20" t="s">
        <v>179</v>
      </c>
      <c r="B173" s="21">
        <v>41300</v>
      </c>
      <c r="C173" s="20"/>
      <c r="E173" s="11" t="s">
        <v>426</v>
      </c>
      <c r="F173" s="12">
        <v>43000</v>
      </c>
    </row>
    <row r="174" spans="1:6" x14ac:dyDescent="0.4">
      <c r="A174" s="20" t="s">
        <v>180</v>
      </c>
      <c r="B174" s="21">
        <v>310000</v>
      </c>
      <c r="C174" s="20"/>
      <c r="E174" s="11" t="s">
        <v>200</v>
      </c>
      <c r="F174" s="12">
        <v>30000</v>
      </c>
    </row>
    <row r="175" spans="1:6" x14ac:dyDescent="0.4">
      <c r="A175" s="20" t="s">
        <v>181</v>
      </c>
      <c r="B175" s="21">
        <v>475000</v>
      </c>
      <c r="C175" s="20"/>
      <c r="E175" s="11" t="s">
        <v>427</v>
      </c>
      <c r="F175" s="12">
        <v>840000</v>
      </c>
    </row>
    <row r="176" spans="1:6" x14ac:dyDescent="0.4">
      <c r="A176" s="20" t="s">
        <v>182</v>
      </c>
      <c r="B176" s="21">
        <v>159000</v>
      </c>
      <c r="C176" s="20"/>
      <c r="E176" s="11" t="s">
        <v>428</v>
      </c>
      <c r="F176" s="12">
        <v>1312500</v>
      </c>
    </row>
    <row r="177" spans="1:6" x14ac:dyDescent="0.4">
      <c r="A177" s="20" t="s">
        <v>183</v>
      </c>
      <c r="B177" s="21">
        <v>25000</v>
      </c>
      <c r="C177" s="20"/>
      <c r="E177" s="11" t="s">
        <v>20</v>
      </c>
      <c r="F177" s="12">
        <v>71100</v>
      </c>
    </row>
    <row r="178" spans="1:6" x14ac:dyDescent="0.4">
      <c r="A178" s="20" t="s">
        <v>184</v>
      </c>
      <c r="B178" s="21">
        <v>1299000</v>
      </c>
      <c r="C178" s="20"/>
      <c r="E178" s="11" t="s">
        <v>174</v>
      </c>
      <c r="F178" s="12">
        <v>350000</v>
      </c>
    </row>
    <row r="179" spans="1:6" x14ac:dyDescent="0.4">
      <c r="A179" s="20" t="s">
        <v>185</v>
      </c>
      <c r="B179" s="21">
        <v>3050000</v>
      </c>
      <c r="C179" s="20"/>
      <c r="E179" s="11" t="s">
        <v>189</v>
      </c>
      <c r="F179" s="12">
        <v>600000</v>
      </c>
    </row>
    <row r="180" spans="1:6" x14ac:dyDescent="0.4">
      <c r="A180" s="20" t="s">
        <v>186</v>
      </c>
      <c r="B180" s="21">
        <v>705510</v>
      </c>
      <c r="C180" s="20"/>
      <c r="E180" s="11" t="s">
        <v>206</v>
      </c>
      <c r="F180" s="12">
        <v>8350000</v>
      </c>
    </row>
    <row r="181" spans="1:6" x14ac:dyDescent="0.4">
      <c r="A181" s="20" t="s">
        <v>187</v>
      </c>
      <c r="B181" s="21">
        <v>298000</v>
      </c>
      <c r="C181" s="20"/>
      <c r="E181" s="11" t="s">
        <v>207</v>
      </c>
      <c r="F181" s="12">
        <v>760000</v>
      </c>
    </row>
    <row r="182" spans="1:6" x14ac:dyDescent="0.4">
      <c r="A182" s="20" t="s">
        <v>188</v>
      </c>
      <c r="B182" s="21">
        <v>17000</v>
      </c>
      <c r="C182" s="20"/>
      <c r="E182" s="11" t="s">
        <v>429</v>
      </c>
      <c r="F182" s="12">
        <v>850000</v>
      </c>
    </row>
    <row r="183" spans="1:6" x14ac:dyDescent="0.4">
      <c r="A183" s="20" t="s">
        <v>189</v>
      </c>
      <c r="B183" s="21">
        <v>624000</v>
      </c>
      <c r="C183" s="20"/>
      <c r="E183" s="11" t="s">
        <v>132</v>
      </c>
      <c r="F183" s="12">
        <v>610000</v>
      </c>
    </row>
    <row r="184" spans="1:6" x14ac:dyDescent="0.4">
      <c r="A184" s="20" t="s">
        <v>190</v>
      </c>
      <c r="B184" s="21">
        <v>55000</v>
      </c>
      <c r="C184" s="20"/>
      <c r="E184" s="11" t="s">
        <v>208</v>
      </c>
      <c r="F184" s="12">
        <v>5483120</v>
      </c>
    </row>
    <row r="185" spans="1:6" x14ac:dyDescent="0.4">
      <c r="A185" s="20" t="s">
        <v>191</v>
      </c>
      <c r="B185" s="21">
        <v>459000</v>
      </c>
      <c r="C185" s="20"/>
      <c r="E185" s="11" t="s">
        <v>211</v>
      </c>
      <c r="F185" s="12">
        <v>62910</v>
      </c>
    </row>
    <row r="186" spans="1:6" x14ac:dyDescent="0.4">
      <c r="A186" s="20" t="s">
        <v>192</v>
      </c>
      <c r="B186" s="21">
        <v>100000</v>
      </c>
      <c r="C186" s="20"/>
      <c r="E186" s="11" t="s">
        <v>218</v>
      </c>
      <c r="F186" s="12">
        <v>4221500</v>
      </c>
    </row>
    <row r="187" spans="1:6" x14ac:dyDescent="0.4">
      <c r="A187" s="20" t="s">
        <v>193</v>
      </c>
      <c r="B187" s="21">
        <v>3385000</v>
      </c>
      <c r="C187" s="20"/>
      <c r="E187" s="11" t="s">
        <v>212</v>
      </c>
      <c r="F187" s="12">
        <v>2144000</v>
      </c>
    </row>
    <row r="188" spans="1:6" x14ac:dyDescent="0.4">
      <c r="A188" s="20" t="s">
        <v>194</v>
      </c>
      <c r="B188" s="21">
        <v>2650000</v>
      </c>
      <c r="C188" s="20"/>
      <c r="E188" s="11" t="s">
        <v>430</v>
      </c>
      <c r="F188" s="12">
        <v>3100000</v>
      </c>
    </row>
    <row r="189" spans="1:6" x14ac:dyDescent="0.4">
      <c r="A189" s="20" t="s">
        <v>195</v>
      </c>
      <c r="B189" s="21">
        <v>9090909</v>
      </c>
      <c r="C189" s="20"/>
      <c r="E189" s="11" t="s">
        <v>431</v>
      </c>
      <c r="F189" s="12">
        <v>327600</v>
      </c>
    </row>
    <row r="190" spans="1:6" x14ac:dyDescent="0.4">
      <c r="A190" s="20" t="s">
        <v>196</v>
      </c>
      <c r="B190" s="21">
        <v>50400</v>
      </c>
      <c r="C190" s="20"/>
      <c r="E190" s="11" t="s">
        <v>217</v>
      </c>
      <c r="F190" s="12">
        <v>1036000</v>
      </c>
    </row>
    <row r="191" spans="1:6" x14ac:dyDescent="0.4">
      <c r="A191" s="20" t="s">
        <v>197</v>
      </c>
      <c r="B191" s="21">
        <v>4000000</v>
      </c>
      <c r="C191" s="20"/>
      <c r="E191" s="11" t="s">
        <v>245</v>
      </c>
      <c r="F191" s="12">
        <v>977000</v>
      </c>
    </row>
    <row r="192" spans="1:6" x14ac:dyDescent="0.4">
      <c r="A192" s="20" t="s">
        <v>198</v>
      </c>
      <c r="B192" s="21">
        <v>800000</v>
      </c>
      <c r="C192" s="20"/>
      <c r="E192" s="11" t="s">
        <v>239</v>
      </c>
      <c r="F192" s="12">
        <v>150000</v>
      </c>
    </row>
    <row r="193" spans="1:6" x14ac:dyDescent="0.4">
      <c r="A193" s="20" t="s">
        <v>199</v>
      </c>
      <c r="B193" s="21">
        <v>558000</v>
      </c>
      <c r="C193" s="20"/>
      <c r="E193" s="11" t="s">
        <v>219</v>
      </c>
      <c r="F193" s="12">
        <v>155500</v>
      </c>
    </row>
    <row r="194" spans="1:6" x14ac:dyDescent="0.4">
      <c r="A194" s="20" t="s">
        <v>200</v>
      </c>
      <c r="B194" s="21">
        <v>30000</v>
      </c>
      <c r="C194" s="20"/>
      <c r="E194" s="11" t="s">
        <v>432</v>
      </c>
      <c r="F194" s="12">
        <v>1250000</v>
      </c>
    </row>
    <row r="195" spans="1:6" x14ac:dyDescent="0.4">
      <c r="A195" s="20" t="s">
        <v>201</v>
      </c>
      <c r="B195" s="21">
        <v>1620000</v>
      </c>
      <c r="C195" s="20"/>
      <c r="E195" s="11" t="s">
        <v>173</v>
      </c>
      <c r="F195" s="12">
        <v>320000</v>
      </c>
    </row>
    <row r="196" spans="1:6" x14ac:dyDescent="0.4">
      <c r="A196" s="20" t="s">
        <v>202</v>
      </c>
      <c r="B196" s="21">
        <v>36000</v>
      </c>
      <c r="C196" s="20"/>
      <c r="E196" s="11" t="s">
        <v>188</v>
      </c>
      <c r="F196" s="12">
        <v>612000</v>
      </c>
    </row>
    <row r="197" spans="1:6" x14ac:dyDescent="0.4">
      <c r="A197" s="20" t="s">
        <v>203</v>
      </c>
      <c r="B197" s="21">
        <v>1100000</v>
      </c>
      <c r="C197" s="20"/>
      <c r="E197" s="11" t="s">
        <v>433</v>
      </c>
      <c r="F197" s="12">
        <v>183000</v>
      </c>
    </row>
    <row r="198" spans="1:6" x14ac:dyDescent="0.4">
      <c r="A198" s="20" t="s">
        <v>204</v>
      </c>
      <c r="B198" s="21">
        <v>64000</v>
      </c>
      <c r="C198" s="20"/>
      <c r="E198" s="11" t="s">
        <v>177</v>
      </c>
      <c r="F198" s="12">
        <v>144000</v>
      </c>
    </row>
    <row r="199" spans="1:6" x14ac:dyDescent="0.4">
      <c r="A199" s="20" t="s">
        <v>205</v>
      </c>
      <c r="B199" s="21">
        <v>166500</v>
      </c>
      <c r="C199" s="20"/>
      <c r="E199" s="11" t="s">
        <v>187</v>
      </c>
      <c r="F199" s="12">
        <v>298000</v>
      </c>
    </row>
    <row r="200" spans="1:6" x14ac:dyDescent="0.4">
      <c r="A200" s="20" t="s">
        <v>206</v>
      </c>
      <c r="B200" s="21">
        <v>3455000</v>
      </c>
      <c r="C200" s="20"/>
      <c r="E200" s="11" t="s">
        <v>434</v>
      </c>
      <c r="F200" s="12">
        <v>2548800</v>
      </c>
    </row>
    <row r="201" spans="1:6" x14ac:dyDescent="0.4">
      <c r="A201" s="20" t="s">
        <v>207</v>
      </c>
      <c r="B201" s="21">
        <v>760000</v>
      </c>
      <c r="C201" s="20"/>
      <c r="E201" s="11" t="s">
        <v>435</v>
      </c>
      <c r="F201" s="12">
        <v>260000</v>
      </c>
    </row>
    <row r="202" spans="1:6" x14ac:dyDescent="0.4">
      <c r="A202" s="20" t="s">
        <v>208</v>
      </c>
      <c r="B202" s="21">
        <v>3637600</v>
      </c>
      <c r="C202" s="20"/>
      <c r="E202" s="11" t="s">
        <v>222</v>
      </c>
      <c r="F202" s="12">
        <v>204800</v>
      </c>
    </row>
    <row r="203" spans="1:6" x14ac:dyDescent="0.4">
      <c r="A203" s="20" t="s">
        <v>209</v>
      </c>
      <c r="B203" s="21">
        <v>9994000</v>
      </c>
      <c r="C203" s="20"/>
      <c r="E203" s="11" t="s">
        <v>436</v>
      </c>
      <c r="F203" s="12">
        <v>70000</v>
      </c>
    </row>
    <row r="204" spans="1:6" x14ac:dyDescent="0.4">
      <c r="A204" s="20" t="s">
        <v>210</v>
      </c>
      <c r="B204" s="21">
        <v>525000</v>
      </c>
      <c r="C204" s="20"/>
      <c r="E204" s="11" t="s">
        <v>227</v>
      </c>
      <c r="F204" s="12">
        <v>300000</v>
      </c>
    </row>
    <row r="205" spans="1:6" x14ac:dyDescent="0.4">
      <c r="A205" s="20" t="s">
        <v>211</v>
      </c>
      <c r="B205" s="21">
        <v>109510</v>
      </c>
      <c r="C205" s="20"/>
      <c r="E205" s="11" t="s">
        <v>252</v>
      </c>
      <c r="F205" s="12">
        <v>1000000</v>
      </c>
    </row>
    <row r="206" spans="1:6" x14ac:dyDescent="0.4">
      <c r="A206" s="20" t="s">
        <v>212</v>
      </c>
      <c r="B206" s="21">
        <v>1206000</v>
      </c>
      <c r="C206" s="20"/>
      <c r="E206" s="11" t="s">
        <v>231</v>
      </c>
      <c r="F206" s="12">
        <v>500000</v>
      </c>
    </row>
    <row r="207" spans="1:6" x14ac:dyDescent="0.4">
      <c r="A207" s="20" t="s">
        <v>213</v>
      </c>
      <c r="B207" s="21">
        <v>980000</v>
      </c>
      <c r="C207" s="20"/>
      <c r="E207" s="11" t="s">
        <v>229</v>
      </c>
      <c r="F207" s="12">
        <v>6600000</v>
      </c>
    </row>
    <row r="208" spans="1:6" x14ac:dyDescent="0.4">
      <c r="A208" s="20" t="s">
        <v>214</v>
      </c>
      <c r="B208" s="21">
        <v>198000</v>
      </c>
      <c r="C208" s="20"/>
      <c r="E208" s="11" t="s">
        <v>242</v>
      </c>
      <c r="F208" s="12">
        <v>147000</v>
      </c>
    </row>
    <row r="209" spans="1:6" x14ac:dyDescent="0.4">
      <c r="A209" s="20" t="s">
        <v>215</v>
      </c>
      <c r="B209" s="21">
        <v>200000</v>
      </c>
      <c r="C209" s="20"/>
      <c r="E209" s="11" t="s">
        <v>238</v>
      </c>
      <c r="F209" s="12">
        <v>22000</v>
      </c>
    </row>
    <row r="210" spans="1:6" x14ac:dyDescent="0.4">
      <c r="A210" s="20" t="s">
        <v>216</v>
      </c>
      <c r="B210" s="21">
        <v>800000</v>
      </c>
      <c r="C210" s="20"/>
      <c r="E210" s="11" t="s">
        <v>243</v>
      </c>
      <c r="F210" s="12">
        <v>83520</v>
      </c>
    </row>
    <row r="211" spans="1:6" x14ac:dyDescent="0.4">
      <c r="A211" s="20" t="s">
        <v>217</v>
      </c>
      <c r="B211" s="21">
        <v>1036000</v>
      </c>
      <c r="C211" s="20"/>
      <c r="E211" s="11" t="s">
        <v>437</v>
      </c>
      <c r="F211" s="12">
        <v>10000000</v>
      </c>
    </row>
    <row r="212" spans="1:6" x14ac:dyDescent="0.4">
      <c r="A212" s="20" t="s">
        <v>218</v>
      </c>
      <c r="B212" s="21">
        <v>1621500</v>
      </c>
      <c r="C212" s="20"/>
      <c r="E212" s="11" t="s">
        <v>236</v>
      </c>
      <c r="F212" s="12">
        <v>266800</v>
      </c>
    </row>
    <row r="213" spans="1:6" x14ac:dyDescent="0.4">
      <c r="A213" s="20" t="s">
        <v>219</v>
      </c>
      <c r="B213" s="21">
        <v>855500</v>
      </c>
      <c r="C213" s="20"/>
      <c r="E213" s="11" t="s">
        <v>241</v>
      </c>
      <c r="F213" s="12">
        <v>390000</v>
      </c>
    </row>
    <row r="214" spans="1:6" x14ac:dyDescent="0.4">
      <c r="A214" s="20" t="s">
        <v>220</v>
      </c>
      <c r="B214" s="21">
        <v>225000</v>
      </c>
      <c r="C214" s="20"/>
      <c r="E214" s="11" t="s">
        <v>244</v>
      </c>
      <c r="F214" s="12">
        <v>840000</v>
      </c>
    </row>
    <row r="215" spans="1:6" x14ac:dyDescent="0.4">
      <c r="A215" s="20" t="s">
        <v>221</v>
      </c>
      <c r="B215" s="21">
        <v>99900</v>
      </c>
      <c r="C215" s="20"/>
      <c r="E215" s="11" t="s">
        <v>438</v>
      </c>
      <c r="F215" s="12">
        <v>0</v>
      </c>
    </row>
    <row r="216" spans="1:6" x14ac:dyDescent="0.4">
      <c r="A216" s="20" t="s">
        <v>222</v>
      </c>
      <c r="B216" s="21">
        <v>212800</v>
      </c>
      <c r="C216" s="20"/>
      <c r="E216" s="11" t="s">
        <v>235</v>
      </c>
      <c r="F216" s="12">
        <v>180000</v>
      </c>
    </row>
    <row r="217" spans="1:6" x14ac:dyDescent="0.4">
      <c r="A217" s="20" t="s">
        <v>223</v>
      </c>
      <c r="B217" s="21">
        <v>3900000</v>
      </c>
      <c r="C217" s="20"/>
      <c r="E217" s="11" t="s">
        <v>251</v>
      </c>
      <c r="F217" s="12">
        <v>138000</v>
      </c>
    </row>
    <row r="218" spans="1:6" x14ac:dyDescent="0.4">
      <c r="A218" s="20" t="s">
        <v>224</v>
      </c>
      <c r="B218" s="21">
        <v>2556000</v>
      </c>
      <c r="C218" s="20"/>
      <c r="E218" s="11" t="s">
        <v>255</v>
      </c>
      <c r="F218" s="12">
        <v>39000</v>
      </c>
    </row>
    <row r="219" spans="1:6" x14ac:dyDescent="0.4">
      <c r="A219" s="20" t="s">
        <v>225</v>
      </c>
      <c r="B219" s="21">
        <v>80000</v>
      </c>
      <c r="C219" s="20"/>
      <c r="E219" s="11" t="s">
        <v>439</v>
      </c>
      <c r="F219" s="12">
        <v>44000</v>
      </c>
    </row>
    <row r="220" spans="1:6" x14ac:dyDescent="0.4">
      <c r="A220" s="20" t="s">
        <v>226</v>
      </c>
      <c r="B220" s="21">
        <v>189000</v>
      </c>
      <c r="C220" s="20"/>
      <c r="E220" s="11" t="s">
        <v>214</v>
      </c>
      <c r="F220" s="12">
        <v>198000</v>
      </c>
    </row>
    <row r="221" spans="1:6" x14ac:dyDescent="0.4">
      <c r="A221" s="20" t="s">
        <v>227</v>
      </c>
      <c r="B221" s="21">
        <v>300000</v>
      </c>
      <c r="C221" s="20"/>
      <c r="E221" s="11" t="s">
        <v>440</v>
      </c>
      <c r="F221" s="12">
        <v>444400</v>
      </c>
    </row>
    <row r="222" spans="1:6" x14ac:dyDescent="0.4">
      <c r="A222" s="20" t="s">
        <v>228</v>
      </c>
      <c r="B222" s="21">
        <v>180000</v>
      </c>
      <c r="C222" s="20"/>
      <c r="E222" s="11" t="s">
        <v>441</v>
      </c>
      <c r="F222" s="12">
        <v>200000</v>
      </c>
    </row>
    <row r="223" spans="1:6" x14ac:dyDescent="0.4">
      <c r="A223" s="20" t="s">
        <v>229</v>
      </c>
      <c r="B223" s="21">
        <v>6600000</v>
      </c>
      <c r="C223" s="20"/>
      <c r="E223" s="11" t="s">
        <v>442</v>
      </c>
      <c r="F223" s="12">
        <v>297500</v>
      </c>
    </row>
    <row r="224" spans="1:6" x14ac:dyDescent="0.4">
      <c r="A224" s="20" t="s">
        <v>230</v>
      </c>
      <c r="B224" s="21">
        <v>200000</v>
      </c>
      <c r="C224" s="20"/>
      <c r="E224" s="11" t="s">
        <v>443</v>
      </c>
      <c r="F224" s="12">
        <v>85000</v>
      </c>
    </row>
    <row r="225" spans="1:6" x14ac:dyDescent="0.4">
      <c r="A225" s="20" t="s">
        <v>231</v>
      </c>
      <c r="B225" s="21">
        <v>500000</v>
      </c>
      <c r="C225" s="20"/>
      <c r="E225" s="11" t="s">
        <v>444</v>
      </c>
      <c r="F225" s="12">
        <v>374000</v>
      </c>
    </row>
    <row r="226" spans="1:6" x14ac:dyDescent="0.4">
      <c r="A226" s="20" t="s">
        <v>232</v>
      </c>
      <c r="B226" s="21">
        <v>320000</v>
      </c>
      <c r="C226" s="20"/>
      <c r="E226" s="11" t="s">
        <v>445</v>
      </c>
      <c r="F226" s="12">
        <v>420000</v>
      </c>
    </row>
    <row r="227" spans="1:6" x14ac:dyDescent="0.4">
      <c r="A227" s="20" t="s">
        <v>233</v>
      </c>
      <c r="B227" s="21">
        <v>295000</v>
      </c>
      <c r="C227" s="20"/>
      <c r="E227" s="11" t="s">
        <v>254</v>
      </c>
      <c r="F227" s="12">
        <v>70000</v>
      </c>
    </row>
    <row r="228" spans="1:6" x14ac:dyDescent="0.4">
      <c r="A228" s="20" t="s">
        <v>234</v>
      </c>
      <c r="B228" s="21">
        <v>2219000</v>
      </c>
      <c r="C228" s="20"/>
      <c r="E228" s="11" t="s">
        <v>446</v>
      </c>
      <c r="F228" s="12">
        <v>430000</v>
      </c>
    </row>
    <row r="229" spans="1:6" x14ac:dyDescent="0.4">
      <c r="A229" s="20" t="s">
        <v>235</v>
      </c>
      <c r="B229" s="21">
        <v>356600</v>
      </c>
      <c r="C229" s="20"/>
      <c r="E229" s="11" t="s">
        <v>447</v>
      </c>
      <c r="F229" s="12">
        <v>90000</v>
      </c>
    </row>
    <row r="230" spans="1:6" x14ac:dyDescent="0.4">
      <c r="A230" s="20" t="s">
        <v>236</v>
      </c>
      <c r="B230" s="21">
        <v>266800</v>
      </c>
      <c r="C230" s="20"/>
      <c r="E230" s="11" t="s">
        <v>448</v>
      </c>
      <c r="F230" s="12">
        <v>54000</v>
      </c>
    </row>
    <row r="231" spans="1:6" x14ac:dyDescent="0.4">
      <c r="A231" s="20" t="s">
        <v>237</v>
      </c>
      <c r="B231" s="21">
        <v>594000</v>
      </c>
      <c r="C231" s="20"/>
      <c r="E231" s="15" t="s">
        <v>5</v>
      </c>
      <c r="F231" s="16">
        <v>1048472334</v>
      </c>
    </row>
    <row r="232" spans="1:6" x14ac:dyDescent="0.4">
      <c r="A232" s="20" t="s">
        <v>238</v>
      </c>
      <c r="B232" s="21">
        <v>22000</v>
      </c>
      <c r="C232" s="20"/>
    </row>
    <row r="233" spans="1:6" x14ac:dyDescent="0.4">
      <c r="A233" s="20" t="s">
        <v>239</v>
      </c>
      <c r="B233" s="21">
        <v>25000</v>
      </c>
      <c r="C233" s="20"/>
    </row>
    <row r="234" spans="1:6" x14ac:dyDescent="0.4">
      <c r="A234" s="20" t="s">
        <v>240</v>
      </c>
      <c r="B234" s="21">
        <v>300000</v>
      </c>
      <c r="C234" s="20"/>
    </row>
    <row r="235" spans="1:6" x14ac:dyDescent="0.4">
      <c r="A235" s="20" t="s">
        <v>241</v>
      </c>
      <c r="B235" s="21">
        <v>390000</v>
      </c>
      <c r="C235" s="20"/>
    </row>
    <row r="236" spans="1:6" x14ac:dyDescent="0.4">
      <c r="A236" s="20" t="s">
        <v>242</v>
      </c>
      <c r="B236" s="21">
        <v>147000</v>
      </c>
      <c r="C236" s="20"/>
    </row>
    <row r="237" spans="1:6" x14ac:dyDescent="0.4">
      <c r="A237" s="20" t="s">
        <v>243</v>
      </c>
      <c r="B237" s="21">
        <v>83520</v>
      </c>
      <c r="C237" s="20"/>
    </row>
    <row r="238" spans="1:6" x14ac:dyDescent="0.4">
      <c r="A238" s="20" t="s">
        <v>244</v>
      </c>
      <c r="B238" s="21">
        <v>840000</v>
      </c>
      <c r="C238" s="20"/>
    </row>
    <row r="239" spans="1:6" x14ac:dyDescent="0.4">
      <c r="A239" s="20" t="s">
        <v>245</v>
      </c>
      <c r="B239" s="21">
        <v>1337700</v>
      </c>
      <c r="C239" s="20"/>
    </row>
    <row r="240" spans="1:6" x14ac:dyDescent="0.4">
      <c r="A240" s="20" t="s">
        <v>246</v>
      </c>
      <c r="B240" s="21">
        <v>10000</v>
      </c>
      <c r="C240" s="20"/>
    </row>
    <row r="241" spans="1:3" x14ac:dyDescent="0.4">
      <c r="A241" s="20" t="s">
        <v>247</v>
      </c>
      <c r="B241" s="21">
        <v>24000</v>
      </c>
      <c r="C241" s="20"/>
    </row>
    <row r="242" spans="1:3" x14ac:dyDescent="0.4">
      <c r="A242" s="20" t="s">
        <v>248</v>
      </c>
      <c r="B242" s="21">
        <v>70000</v>
      </c>
      <c r="C242" s="20"/>
    </row>
    <row r="243" spans="1:3" x14ac:dyDescent="0.4">
      <c r="A243" s="20" t="s">
        <v>249</v>
      </c>
      <c r="B243" s="21">
        <v>24840</v>
      </c>
      <c r="C243" s="20"/>
    </row>
    <row r="244" spans="1:3" x14ac:dyDescent="0.4">
      <c r="A244" s="20" t="s">
        <v>250</v>
      </c>
      <c r="B244" s="21">
        <v>70000</v>
      </c>
      <c r="C244" s="20"/>
    </row>
    <row r="245" spans="1:3" x14ac:dyDescent="0.4">
      <c r="A245" s="20" t="s">
        <v>251</v>
      </c>
      <c r="B245" s="21">
        <v>138000</v>
      </c>
      <c r="C245" s="20"/>
    </row>
    <row r="246" spans="1:3" x14ac:dyDescent="0.4">
      <c r="A246" s="20" t="s">
        <v>252</v>
      </c>
      <c r="B246" s="21">
        <v>1000000</v>
      </c>
      <c r="C246" s="20"/>
    </row>
    <row r="247" spans="1:3" x14ac:dyDescent="0.4">
      <c r="A247" s="20" t="s">
        <v>253</v>
      </c>
      <c r="B247" s="21">
        <v>180000</v>
      </c>
      <c r="C247" s="20"/>
    </row>
    <row r="248" spans="1:3" x14ac:dyDescent="0.4">
      <c r="A248" s="20" t="s">
        <v>254</v>
      </c>
      <c r="B248" s="21">
        <v>70000</v>
      </c>
      <c r="C248" s="20"/>
    </row>
    <row r="249" spans="1:3" x14ac:dyDescent="0.4">
      <c r="A249" s="20" t="s">
        <v>255</v>
      </c>
      <c r="B249" s="21">
        <v>39000</v>
      </c>
      <c r="C249" s="20"/>
    </row>
    <row r="250" spans="1:3" x14ac:dyDescent="0.4">
      <c r="A250" s="20" t="s">
        <v>5</v>
      </c>
      <c r="B250" s="21">
        <v>1156432793</v>
      </c>
      <c r="C250" s="20"/>
    </row>
  </sheetData>
  <sortState xmlns:xlrd2="http://schemas.microsoft.com/office/spreadsheetml/2017/richdata2" ref="K3:O52">
    <sortCondition descending="1" ref="L3:L52"/>
  </sortState>
  <mergeCells count="1">
    <mergeCell ref="C2:C3"/>
  </mergeCells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A8A9-7669-4543-BCB3-D8ECE72A229F}">
  <dimension ref="A1:B250"/>
  <sheetViews>
    <sheetView workbookViewId="0">
      <selection activeCell="C1" sqref="C1:F1048576"/>
    </sheetView>
  </sheetViews>
  <sheetFormatPr defaultRowHeight="18.75" x14ac:dyDescent="0.4"/>
  <cols>
    <col min="1" max="1" width="42.125" bestFit="1" customWidth="1"/>
    <col min="2" max="2" width="11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4"/>
      <c r="B2" s="1" t="s">
        <v>3</v>
      </c>
    </row>
    <row r="3" spans="1:2" x14ac:dyDescent="0.4">
      <c r="A3" s="1" t="s">
        <v>6</v>
      </c>
      <c r="B3" s="1" t="s">
        <v>7</v>
      </c>
    </row>
    <row r="4" spans="1:2" x14ac:dyDescent="0.4">
      <c r="A4" s="1" t="s">
        <v>10</v>
      </c>
      <c r="B4" s="8">
        <v>6961500</v>
      </c>
    </row>
    <row r="5" spans="1:2" x14ac:dyDescent="0.4">
      <c r="A5" s="11" t="s">
        <v>11</v>
      </c>
      <c r="B5" s="12">
        <v>11456000</v>
      </c>
    </row>
    <row r="6" spans="1:2" x14ac:dyDescent="0.4">
      <c r="A6" s="11" t="s">
        <v>12</v>
      </c>
      <c r="B6" s="12">
        <v>4125000</v>
      </c>
    </row>
    <row r="7" spans="1:2" x14ac:dyDescent="0.4">
      <c r="A7" s="11" t="s">
        <v>13</v>
      </c>
      <c r="B7" s="12">
        <v>1728000</v>
      </c>
    </row>
    <row r="8" spans="1:2" x14ac:dyDescent="0.4">
      <c r="A8" s="11" t="s">
        <v>14</v>
      </c>
      <c r="B8" s="12"/>
    </row>
    <row r="9" spans="1:2" x14ac:dyDescent="0.4">
      <c r="A9" s="11" t="s">
        <v>15</v>
      </c>
      <c r="B9" s="12">
        <v>1113000</v>
      </c>
    </row>
    <row r="10" spans="1:2" x14ac:dyDescent="0.4">
      <c r="A10" s="11" t="s">
        <v>16</v>
      </c>
      <c r="B10" s="12">
        <v>23000</v>
      </c>
    </row>
    <row r="11" spans="1:2" x14ac:dyDescent="0.4">
      <c r="A11" s="11" t="s">
        <v>17</v>
      </c>
      <c r="B11" s="12">
        <v>2375000</v>
      </c>
    </row>
    <row r="12" spans="1:2" x14ac:dyDescent="0.4">
      <c r="A12" s="11" t="s">
        <v>18</v>
      </c>
      <c r="B12" s="12">
        <v>1484000</v>
      </c>
    </row>
    <row r="13" spans="1:2" x14ac:dyDescent="0.4">
      <c r="A13" s="11" t="s">
        <v>19</v>
      </c>
      <c r="B13" s="12">
        <v>3000000</v>
      </c>
    </row>
    <row r="14" spans="1:2" x14ac:dyDescent="0.4">
      <c r="A14" s="11" t="s">
        <v>20</v>
      </c>
      <c r="B14" s="12">
        <v>71100</v>
      </c>
    </row>
    <row r="15" spans="1:2" x14ac:dyDescent="0.4">
      <c r="A15" s="11" t="s">
        <v>21</v>
      </c>
      <c r="B15" s="12">
        <v>10569240</v>
      </c>
    </row>
    <row r="16" spans="1:2" x14ac:dyDescent="0.4">
      <c r="A16" s="11" t="s">
        <v>22</v>
      </c>
      <c r="B16" s="12">
        <v>797280</v>
      </c>
    </row>
    <row r="17" spans="1:2" x14ac:dyDescent="0.4">
      <c r="A17" s="11" t="s">
        <v>23</v>
      </c>
      <c r="B17" s="12">
        <v>1543320</v>
      </c>
    </row>
    <row r="18" spans="1:2" x14ac:dyDescent="0.4">
      <c r="A18" s="11" t="s">
        <v>24</v>
      </c>
      <c r="B18" s="12">
        <v>432300</v>
      </c>
    </row>
    <row r="19" spans="1:2" x14ac:dyDescent="0.4">
      <c r="A19" s="11" t="s">
        <v>25</v>
      </c>
      <c r="B19" s="12">
        <v>30023440</v>
      </c>
    </row>
    <row r="20" spans="1:2" x14ac:dyDescent="0.4">
      <c r="A20" s="11" t="s">
        <v>26</v>
      </c>
      <c r="B20" s="12">
        <v>4485600</v>
      </c>
    </row>
    <row r="21" spans="1:2" x14ac:dyDescent="0.4">
      <c r="A21" s="11" t="s">
        <v>27</v>
      </c>
      <c r="B21" s="12">
        <v>254300</v>
      </c>
    </row>
    <row r="22" spans="1:2" x14ac:dyDescent="0.4">
      <c r="A22" s="11" t="s">
        <v>28</v>
      </c>
      <c r="B22" s="12">
        <v>9451700</v>
      </c>
    </row>
    <row r="23" spans="1:2" x14ac:dyDescent="0.4">
      <c r="A23" s="11" t="s">
        <v>29</v>
      </c>
      <c r="B23" s="12">
        <v>1326800</v>
      </c>
    </row>
    <row r="24" spans="1:2" x14ac:dyDescent="0.4">
      <c r="A24" s="11" t="s">
        <v>30</v>
      </c>
      <c r="B24" s="12">
        <v>278500</v>
      </c>
    </row>
    <row r="25" spans="1:2" x14ac:dyDescent="0.4">
      <c r="A25" s="11" t="s">
        <v>31</v>
      </c>
      <c r="B25" s="12">
        <v>134000</v>
      </c>
    </row>
    <row r="26" spans="1:2" x14ac:dyDescent="0.4">
      <c r="A26" s="11" t="s">
        <v>32</v>
      </c>
      <c r="B26" s="12">
        <v>536000</v>
      </c>
    </row>
    <row r="27" spans="1:2" x14ac:dyDescent="0.4">
      <c r="A27" s="11" t="s">
        <v>33</v>
      </c>
      <c r="B27" s="12">
        <v>7736400</v>
      </c>
    </row>
    <row r="28" spans="1:2" x14ac:dyDescent="0.4">
      <c r="A28" s="11" t="s">
        <v>34</v>
      </c>
      <c r="B28" s="12">
        <v>6418000</v>
      </c>
    </row>
    <row r="29" spans="1:2" x14ac:dyDescent="0.4">
      <c r="A29" s="11" t="s">
        <v>35</v>
      </c>
      <c r="B29" s="12">
        <v>1080000</v>
      </c>
    </row>
    <row r="30" spans="1:2" x14ac:dyDescent="0.4">
      <c r="A30" s="11" t="s">
        <v>36</v>
      </c>
      <c r="B30" s="12">
        <v>7945000</v>
      </c>
    </row>
    <row r="31" spans="1:2" x14ac:dyDescent="0.4">
      <c r="A31" s="11" t="s">
        <v>37</v>
      </c>
      <c r="B31" s="12">
        <v>3030000</v>
      </c>
    </row>
    <row r="32" spans="1:2" x14ac:dyDescent="0.4">
      <c r="A32" s="11" t="s">
        <v>38</v>
      </c>
      <c r="B32" s="12">
        <v>45820000</v>
      </c>
    </row>
    <row r="33" spans="1:2" x14ac:dyDescent="0.4">
      <c r="A33" s="11" t="s">
        <v>39</v>
      </c>
      <c r="B33" s="12">
        <v>20570000</v>
      </c>
    </row>
    <row r="34" spans="1:2" x14ac:dyDescent="0.4">
      <c r="A34" s="11" t="s">
        <v>40</v>
      </c>
      <c r="B34" s="12">
        <v>37669913</v>
      </c>
    </row>
    <row r="35" spans="1:2" x14ac:dyDescent="0.4">
      <c r="A35" s="11" t="s">
        <v>41</v>
      </c>
      <c r="B35" s="12">
        <v>6732000</v>
      </c>
    </row>
    <row r="36" spans="1:2" x14ac:dyDescent="0.4">
      <c r="A36" s="11" t="s">
        <v>42</v>
      </c>
      <c r="B36" s="12"/>
    </row>
    <row r="37" spans="1:2" x14ac:dyDescent="0.4">
      <c r="A37" s="11" t="s">
        <v>43</v>
      </c>
      <c r="B37" s="12">
        <v>516600</v>
      </c>
    </row>
    <row r="38" spans="1:2" x14ac:dyDescent="0.4">
      <c r="A38" s="11" t="s">
        <v>44</v>
      </c>
      <c r="B38" s="12">
        <v>4721950</v>
      </c>
    </row>
    <row r="39" spans="1:2" x14ac:dyDescent="0.4">
      <c r="A39" s="11" t="s">
        <v>45</v>
      </c>
      <c r="B39" s="12">
        <v>977050</v>
      </c>
    </row>
    <row r="40" spans="1:2" x14ac:dyDescent="0.4">
      <c r="A40" s="11" t="s">
        <v>46</v>
      </c>
      <c r="B40" s="12">
        <v>8218200</v>
      </c>
    </row>
    <row r="41" spans="1:2" x14ac:dyDescent="0.4">
      <c r="A41" s="11" t="s">
        <v>47</v>
      </c>
      <c r="B41" s="12">
        <v>1560000</v>
      </c>
    </row>
    <row r="42" spans="1:2" x14ac:dyDescent="0.4">
      <c r="A42" s="11" t="s">
        <v>48</v>
      </c>
      <c r="B42" s="12">
        <v>664430</v>
      </c>
    </row>
    <row r="43" spans="1:2" x14ac:dyDescent="0.4">
      <c r="A43" s="11" t="s">
        <v>49</v>
      </c>
      <c r="B43" s="12">
        <v>87053000</v>
      </c>
    </row>
    <row r="44" spans="1:2" x14ac:dyDescent="0.4">
      <c r="A44" s="11" t="s">
        <v>50</v>
      </c>
      <c r="B44" s="12"/>
    </row>
    <row r="45" spans="1:2" x14ac:dyDescent="0.4">
      <c r="A45" s="11" t="s">
        <v>51</v>
      </c>
      <c r="B45" s="12">
        <v>746000</v>
      </c>
    </row>
    <row r="46" spans="1:2" x14ac:dyDescent="0.4">
      <c r="A46" s="11" t="s">
        <v>52</v>
      </c>
      <c r="B46" s="12">
        <v>162000</v>
      </c>
    </row>
    <row r="47" spans="1:2" x14ac:dyDescent="0.4">
      <c r="A47" s="11" t="s">
        <v>53</v>
      </c>
      <c r="B47" s="12">
        <v>421400</v>
      </c>
    </row>
    <row r="48" spans="1:2" x14ac:dyDescent="0.4">
      <c r="A48" s="11" t="s">
        <v>54</v>
      </c>
      <c r="B48" s="12">
        <v>1225000</v>
      </c>
    </row>
    <row r="49" spans="1:2" x14ac:dyDescent="0.4">
      <c r="A49" s="11" t="s">
        <v>55</v>
      </c>
      <c r="B49" s="12">
        <v>11683000</v>
      </c>
    </row>
    <row r="50" spans="1:2" x14ac:dyDescent="0.4">
      <c r="A50" s="11" t="s">
        <v>56</v>
      </c>
      <c r="B50" s="12"/>
    </row>
    <row r="51" spans="1:2" x14ac:dyDescent="0.4">
      <c r="A51" s="11" t="s">
        <v>57</v>
      </c>
      <c r="B51" s="12"/>
    </row>
    <row r="52" spans="1:2" x14ac:dyDescent="0.4">
      <c r="A52" s="11" t="s">
        <v>58</v>
      </c>
      <c r="B52" s="12"/>
    </row>
    <row r="53" spans="1:2" x14ac:dyDescent="0.4">
      <c r="A53" s="11" t="s">
        <v>59</v>
      </c>
      <c r="B53" s="12">
        <v>4832000</v>
      </c>
    </row>
    <row r="54" spans="1:2" x14ac:dyDescent="0.4">
      <c r="A54" s="11" t="s">
        <v>60</v>
      </c>
      <c r="B54" s="12">
        <v>469000</v>
      </c>
    </row>
    <row r="55" spans="1:2" x14ac:dyDescent="0.4">
      <c r="A55" s="11" t="s">
        <v>61</v>
      </c>
      <c r="B55" s="12">
        <v>33615750</v>
      </c>
    </row>
    <row r="56" spans="1:2" x14ac:dyDescent="0.4">
      <c r="A56" s="11" t="s">
        <v>62</v>
      </c>
      <c r="B56" s="12">
        <v>13161312</v>
      </c>
    </row>
    <row r="57" spans="1:2" x14ac:dyDescent="0.4">
      <c r="A57" s="11" t="s">
        <v>63</v>
      </c>
      <c r="B57" s="12">
        <v>4484000</v>
      </c>
    </row>
    <row r="58" spans="1:2" x14ac:dyDescent="0.4">
      <c r="A58" s="11" t="s">
        <v>64</v>
      </c>
      <c r="B58" s="12">
        <v>1965000</v>
      </c>
    </row>
    <row r="59" spans="1:2" x14ac:dyDescent="0.4">
      <c r="A59" s="11" t="s">
        <v>65</v>
      </c>
      <c r="B59" s="12">
        <v>218500</v>
      </c>
    </row>
    <row r="60" spans="1:2" x14ac:dyDescent="0.4">
      <c r="A60" s="11" t="s">
        <v>66</v>
      </c>
      <c r="B60" s="12">
        <v>80000</v>
      </c>
    </row>
    <row r="61" spans="1:2" x14ac:dyDescent="0.4">
      <c r="A61" s="11" t="s">
        <v>67</v>
      </c>
      <c r="B61" s="12">
        <v>640000</v>
      </c>
    </row>
    <row r="62" spans="1:2" x14ac:dyDescent="0.4">
      <c r="A62" s="11" t="s">
        <v>68</v>
      </c>
      <c r="B62" s="12">
        <v>640400</v>
      </c>
    </row>
    <row r="63" spans="1:2" x14ac:dyDescent="0.4">
      <c r="A63" s="11" t="s">
        <v>69</v>
      </c>
      <c r="B63" s="12">
        <v>387500</v>
      </c>
    </row>
    <row r="64" spans="1:2" x14ac:dyDescent="0.4">
      <c r="A64" s="11" t="s">
        <v>70</v>
      </c>
      <c r="B64" s="12">
        <v>2030000</v>
      </c>
    </row>
    <row r="65" spans="1:2" x14ac:dyDescent="0.4">
      <c r="A65" s="11" t="s">
        <v>71</v>
      </c>
      <c r="B65" s="12">
        <v>1478100</v>
      </c>
    </row>
    <row r="66" spans="1:2" x14ac:dyDescent="0.4">
      <c r="A66" s="11" t="s">
        <v>72</v>
      </c>
      <c r="B66" s="12"/>
    </row>
    <row r="67" spans="1:2" x14ac:dyDescent="0.4">
      <c r="A67" s="11" t="s">
        <v>73</v>
      </c>
      <c r="B67" s="12">
        <v>0</v>
      </c>
    </row>
    <row r="68" spans="1:2" x14ac:dyDescent="0.4">
      <c r="A68" s="11" t="s">
        <v>74</v>
      </c>
      <c r="B68" s="12">
        <v>960000</v>
      </c>
    </row>
    <row r="69" spans="1:2" x14ac:dyDescent="0.4">
      <c r="A69" s="11" t="s">
        <v>75</v>
      </c>
      <c r="B69" s="12"/>
    </row>
    <row r="70" spans="1:2" x14ac:dyDescent="0.4">
      <c r="A70" s="11" t="s">
        <v>76</v>
      </c>
      <c r="B70" s="12"/>
    </row>
    <row r="71" spans="1:2" x14ac:dyDescent="0.4">
      <c r="A71" s="11" t="s">
        <v>77</v>
      </c>
      <c r="B71" s="12"/>
    </row>
    <row r="72" spans="1:2" x14ac:dyDescent="0.4">
      <c r="A72" s="11" t="s">
        <v>78</v>
      </c>
      <c r="B72" s="12">
        <v>5160000</v>
      </c>
    </row>
    <row r="73" spans="1:2" x14ac:dyDescent="0.4">
      <c r="A73" s="11" t="s">
        <v>79</v>
      </c>
      <c r="B73" s="12">
        <v>19488</v>
      </c>
    </row>
    <row r="74" spans="1:2" x14ac:dyDescent="0.4">
      <c r="A74" s="11" t="s">
        <v>80</v>
      </c>
      <c r="B74" s="12"/>
    </row>
    <row r="75" spans="1:2" x14ac:dyDescent="0.4">
      <c r="A75" s="11" t="s">
        <v>81</v>
      </c>
      <c r="B75" s="12">
        <v>2932000</v>
      </c>
    </row>
    <row r="76" spans="1:2" x14ac:dyDescent="0.4">
      <c r="A76" s="11" t="s">
        <v>82</v>
      </c>
      <c r="B76" s="12">
        <v>61400</v>
      </c>
    </row>
    <row r="77" spans="1:2" x14ac:dyDescent="0.4">
      <c r="A77" s="11" t="s">
        <v>83</v>
      </c>
      <c r="B77" s="12"/>
    </row>
    <row r="78" spans="1:2" x14ac:dyDescent="0.4">
      <c r="A78" s="11" t="s">
        <v>84</v>
      </c>
      <c r="B78" s="12">
        <v>160000</v>
      </c>
    </row>
    <row r="79" spans="1:2" x14ac:dyDescent="0.4">
      <c r="A79" s="11" t="s">
        <v>85</v>
      </c>
      <c r="B79" s="12">
        <v>100000</v>
      </c>
    </row>
    <row r="80" spans="1:2" x14ac:dyDescent="0.4">
      <c r="A80" s="11" t="s">
        <v>86</v>
      </c>
      <c r="B80" s="12"/>
    </row>
    <row r="81" spans="1:2" x14ac:dyDescent="0.4">
      <c r="A81" s="11" t="s">
        <v>87</v>
      </c>
      <c r="B81" s="12">
        <v>2356500</v>
      </c>
    </row>
    <row r="82" spans="1:2" x14ac:dyDescent="0.4">
      <c r="A82" s="11" t="s">
        <v>88</v>
      </c>
      <c r="B82" s="12"/>
    </row>
    <row r="83" spans="1:2" x14ac:dyDescent="0.4">
      <c r="A83" s="11" t="s">
        <v>89</v>
      </c>
      <c r="B83" s="12"/>
    </row>
    <row r="84" spans="1:2" x14ac:dyDescent="0.4">
      <c r="A84" s="11" t="s">
        <v>90</v>
      </c>
      <c r="B84" s="12"/>
    </row>
    <row r="85" spans="1:2" x14ac:dyDescent="0.4">
      <c r="A85" s="11" t="s">
        <v>91</v>
      </c>
      <c r="B85" s="12"/>
    </row>
    <row r="86" spans="1:2" x14ac:dyDescent="0.4">
      <c r="A86" s="11" t="s">
        <v>92</v>
      </c>
      <c r="B86" s="12">
        <v>560000</v>
      </c>
    </row>
    <row r="87" spans="1:2" x14ac:dyDescent="0.4">
      <c r="A87" s="11" t="s">
        <v>93</v>
      </c>
      <c r="B87" s="12"/>
    </row>
    <row r="88" spans="1:2" x14ac:dyDescent="0.4">
      <c r="A88" s="11" t="s">
        <v>94</v>
      </c>
      <c r="B88" s="12">
        <v>120000</v>
      </c>
    </row>
    <row r="89" spans="1:2" x14ac:dyDescent="0.4">
      <c r="A89" s="11" t="s">
        <v>95</v>
      </c>
      <c r="B89" s="12"/>
    </row>
    <row r="90" spans="1:2" x14ac:dyDescent="0.4">
      <c r="A90" s="11" t="s">
        <v>96</v>
      </c>
      <c r="B90" s="12">
        <v>396400</v>
      </c>
    </row>
    <row r="91" spans="1:2" x14ac:dyDescent="0.4">
      <c r="A91" s="11" t="s">
        <v>97</v>
      </c>
      <c r="B91" s="12"/>
    </row>
    <row r="92" spans="1:2" x14ac:dyDescent="0.4">
      <c r="A92" s="11" t="s">
        <v>98</v>
      </c>
      <c r="B92" s="12">
        <v>294000</v>
      </c>
    </row>
    <row r="93" spans="1:2" x14ac:dyDescent="0.4">
      <c r="A93" s="11" t="s">
        <v>99</v>
      </c>
      <c r="B93" s="12">
        <v>2230000</v>
      </c>
    </row>
    <row r="94" spans="1:2" x14ac:dyDescent="0.4">
      <c r="A94" s="11" t="s">
        <v>100</v>
      </c>
      <c r="B94" s="12">
        <v>3675000</v>
      </c>
    </row>
    <row r="95" spans="1:2" x14ac:dyDescent="0.4">
      <c r="A95" s="11" t="s">
        <v>101</v>
      </c>
      <c r="B95" s="12"/>
    </row>
    <row r="96" spans="1:2" x14ac:dyDescent="0.4">
      <c r="A96" s="11" t="s">
        <v>102</v>
      </c>
      <c r="B96" s="12">
        <v>1060000</v>
      </c>
    </row>
    <row r="97" spans="1:2" x14ac:dyDescent="0.4">
      <c r="A97" s="11" t="s">
        <v>103</v>
      </c>
      <c r="B97" s="12"/>
    </row>
    <row r="98" spans="1:2" x14ac:dyDescent="0.4">
      <c r="A98" s="11" t="s">
        <v>104</v>
      </c>
      <c r="B98" s="12">
        <v>122237</v>
      </c>
    </row>
    <row r="99" spans="1:2" x14ac:dyDescent="0.4">
      <c r="A99" s="11" t="s">
        <v>105</v>
      </c>
      <c r="B99" s="12">
        <v>213833</v>
      </c>
    </row>
    <row r="100" spans="1:2" x14ac:dyDescent="0.4">
      <c r="A100" s="11" t="s">
        <v>106</v>
      </c>
      <c r="B100" s="12">
        <v>65000</v>
      </c>
    </row>
    <row r="101" spans="1:2" x14ac:dyDescent="0.4">
      <c r="A101" s="11" t="s">
        <v>107</v>
      </c>
      <c r="B101" s="12">
        <v>108000</v>
      </c>
    </row>
    <row r="102" spans="1:2" x14ac:dyDescent="0.4">
      <c r="A102" s="11" t="s">
        <v>108</v>
      </c>
      <c r="B102" s="12">
        <v>99500</v>
      </c>
    </row>
    <row r="103" spans="1:2" x14ac:dyDescent="0.4">
      <c r="A103" s="11" t="s">
        <v>109</v>
      </c>
      <c r="B103" s="12">
        <v>2830000</v>
      </c>
    </row>
    <row r="104" spans="1:2" x14ac:dyDescent="0.4">
      <c r="A104" s="11" t="s">
        <v>110</v>
      </c>
      <c r="B104" s="12">
        <v>535500</v>
      </c>
    </row>
    <row r="105" spans="1:2" x14ac:dyDescent="0.4">
      <c r="A105" s="11" t="s">
        <v>111</v>
      </c>
      <c r="B105" s="12"/>
    </row>
    <row r="106" spans="1:2" x14ac:dyDescent="0.4">
      <c r="A106" s="11" t="s">
        <v>112</v>
      </c>
      <c r="B106" s="12">
        <v>2126800</v>
      </c>
    </row>
    <row r="107" spans="1:2" x14ac:dyDescent="0.4">
      <c r="A107" s="11" t="s">
        <v>113</v>
      </c>
      <c r="B107" s="12"/>
    </row>
    <row r="108" spans="1:2" x14ac:dyDescent="0.4">
      <c r="A108" s="11" t="s">
        <v>114</v>
      </c>
      <c r="B108" s="12">
        <v>388800</v>
      </c>
    </row>
    <row r="109" spans="1:2" x14ac:dyDescent="0.4">
      <c r="A109" s="11" t="s">
        <v>115</v>
      </c>
      <c r="B109" s="12">
        <v>1000000</v>
      </c>
    </row>
    <row r="110" spans="1:2" x14ac:dyDescent="0.4">
      <c r="A110" s="11" t="s">
        <v>116</v>
      </c>
      <c r="B110" s="12"/>
    </row>
    <row r="111" spans="1:2" x14ac:dyDescent="0.4">
      <c r="A111" s="11" t="s">
        <v>117</v>
      </c>
      <c r="B111" s="12">
        <v>128106</v>
      </c>
    </row>
    <row r="112" spans="1:2" x14ac:dyDescent="0.4">
      <c r="A112" s="11" t="s">
        <v>118</v>
      </c>
      <c r="B112" s="12">
        <v>1260000</v>
      </c>
    </row>
    <row r="113" spans="1:2" x14ac:dyDescent="0.4">
      <c r="A113" s="11" t="s">
        <v>119</v>
      </c>
      <c r="B113" s="12">
        <v>485000</v>
      </c>
    </row>
    <row r="114" spans="1:2" x14ac:dyDescent="0.4">
      <c r="A114" s="11" t="s">
        <v>120</v>
      </c>
      <c r="B114" s="12"/>
    </row>
    <row r="115" spans="1:2" x14ac:dyDescent="0.4">
      <c r="A115" s="11" t="s">
        <v>121</v>
      </c>
      <c r="B115" s="12"/>
    </row>
    <row r="116" spans="1:2" x14ac:dyDescent="0.4">
      <c r="A116" s="11" t="s">
        <v>122</v>
      </c>
      <c r="B116" s="12">
        <v>2042600</v>
      </c>
    </row>
    <row r="117" spans="1:2" x14ac:dyDescent="0.4">
      <c r="A117" s="11" t="s">
        <v>123</v>
      </c>
      <c r="B117" s="12">
        <v>72900</v>
      </c>
    </row>
    <row r="118" spans="1:2" x14ac:dyDescent="0.4">
      <c r="A118" s="11" t="s">
        <v>124</v>
      </c>
      <c r="B118" s="12"/>
    </row>
    <row r="119" spans="1:2" x14ac:dyDescent="0.4">
      <c r="A119" s="11" t="s">
        <v>125</v>
      </c>
      <c r="B119" s="12">
        <v>207000</v>
      </c>
    </row>
    <row r="120" spans="1:2" x14ac:dyDescent="0.4">
      <c r="A120" s="11" t="s">
        <v>126</v>
      </c>
      <c r="B120" s="12">
        <v>400000</v>
      </c>
    </row>
    <row r="121" spans="1:2" x14ac:dyDescent="0.4">
      <c r="A121" s="11" t="s">
        <v>127</v>
      </c>
      <c r="B121" s="12">
        <v>58000</v>
      </c>
    </row>
    <row r="122" spans="1:2" x14ac:dyDescent="0.4">
      <c r="A122" s="11" t="s">
        <v>128</v>
      </c>
      <c r="B122" s="12">
        <v>360000</v>
      </c>
    </row>
    <row r="123" spans="1:2" x14ac:dyDescent="0.4">
      <c r="A123" s="11" t="s">
        <v>129</v>
      </c>
      <c r="B123" s="12">
        <v>216000</v>
      </c>
    </row>
    <row r="124" spans="1:2" x14ac:dyDescent="0.4">
      <c r="A124" s="11" t="s">
        <v>130</v>
      </c>
      <c r="B124" s="12"/>
    </row>
    <row r="125" spans="1:2" x14ac:dyDescent="0.4">
      <c r="A125" s="11" t="s">
        <v>131</v>
      </c>
      <c r="B125" s="12">
        <v>31200</v>
      </c>
    </row>
    <row r="126" spans="1:2" x14ac:dyDescent="0.4">
      <c r="A126" s="11" t="s">
        <v>132</v>
      </c>
      <c r="B126" s="12">
        <v>4540000</v>
      </c>
    </row>
    <row r="127" spans="1:2" x14ac:dyDescent="0.4">
      <c r="A127" s="11" t="s">
        <v>133</v>
      </c>
      <c r="B127" s="12"/>
    </row>
    <row r="128" spans="1:2" x14ac:dyDescent="0.4">
      <c r="A128" s="11" t="s">
        <v>134</v>
      </c>
      <c r="B128" s="12">
        <v>-55900</v>
      </c>
    </row>
    <row r="129" spans="1:2" x14ac:dyDescent="0.4">
      <c r="A129" s="11" t="s">
        <v>135</v>
      </c>
      <c r="B129" s="12">
        <v>400000</v>
      </c>
    </row>
    <row r="130" spans="1:2" x14ac:dyDescent="0.4">
      <c r="A130" s="11" t="s">
        <v>136</v>
      </c>
      <c r="B130" s="12">
        <v>4590000</v>
      </c>
    </row>
    <row r="131" spans="1:2" x14ac:dyDescent="0.4">
      <c r="A131" s="11" t="s">
        <v>137</v>
      </c>
      <c r="B131" s="12">
        <v>195000</v>
      </c>
    </row>
    <row r="132" spans="1:2" x14ac:dyDescent="0.4">
      <c r="A132" s="11" t="s">
        <v>138</v>
      </c>
      <c r="B132" s="12"/>
    </row>
    <row r="133" spans="1:2" x14ac:dyDescent="0.4">
      <c r="A133" s="11" t="s">
        <v>139</v>
      </c>
      <c r="B133" s="12">
        <v>165000</v>
      </c>
    </row>
    <row r="134" spans="1:2" x14ac:dyDescent="0.4">
      <c r="A134" s="11" t="s">
        <v>140</v>
      </c>
      <c r="B134" s="12">
        <v>449900</v>
      </c>
    </row>
    <row r="135" spans="1:2" x14ac:dyDescent="0.4">
      <c r="A135" s="11" t="s">
        <v>141</v>
      </c>
      <c r="B135" s="12">
        <v>2060000</v>
      </c>
    </row>
    <row r="136" spans="1:2" x14ac:dyDescent="0.4">
      <c r="A136" s="11" t="s">
        <v>142</v>
      </c>
      <c r="B136" s="12"/>
    </row>
    <row r="137" spans="1:2" x14ac:dyDescent="0.4">
      <c r="A137" s="11" t="s">
        <v>143</v>
      </c>
      <c r="B137" s="12">
        <v>3140000</v>
      </c>
    </row>
    <row r="138" spans="1:2" x14ac:dyDescent="0.4">
      <c r="A138" s="11" t="s">
        <v>144</v>
      </c>
      <c r="B138" s="12">
        <v>77200</v>
      </c>
    </row>
    <row r="139" spans="1:2" x14ac:dyDescent="0.4">
      <c r="A139" s="11" t="s">
        <v>145</v>
      </c>
      <c r="B139" s="12">
        <v>1800000</v>
      </c>
    </row>
    <row r="140" spans="1:2" x14ac:dyDescent="0.4">
      <c r="A140" s="11" t="s">
        <v>146</v>
      </c>
      <c r="B140" s="12">
        <v>453500</v>
      </c>
    </row>
    <row r="141" spans="1:2" x14ac:dyDescent="0.4">
      <c r="A141" s="11" t="s">
        <v>147</v>
      </c>
      <c r="B141" s="12"/>
    </row>
    <row r="142" spans="1:2" x14ac:dyDescent="0.4">
      <c r="A142" s="11" t="s">
        <v>148</v>
      </c>
      <c r="B142" s="12">
        <v>8280000</v>
      </c>
    </row>
    <row r="143" spans="1:2" x14ac:dyDescent="0.4">
      <c r="A143" s="11" t="s">
        <v>149</v>
      </c>
      <c r="B143" s="12"/>
    </row>
    <row r="144" spans="1:2" x14ac:dyDescent="0.4">
      <c r="A144" s="11" t="s">
        <v>150</v>
      </c>
      <c r="B144" s="12">
        <v>165000</v>
      </c>
    </row>
    <row r="145" spans="1:2" x14ac:dyDescent="0.4">
      <c r="A145" s="11" t="s">
        <v>151</v>
      </c>
      <c r="B145" s="12"/>
    </row>
    <row r="146" spans="1:2" x14ac:dyDescent="0.4">
      <c r="A146" s="11" t="s">
        <v>152</v>
      </c>
      <c r="B146" s="12"/>
    </row>
    <row r="147" spans="1:2" x14ac:dyDescent="0.4">
      <c r="A147" s="11" t="s">
        <v>153</v>
      </c>
      <c r="B147" s="12"/>
    </row>
    <row r="148" spans="1:2" x14ac:dyDescent="0.4">
      <c r="A148" s="11" t="s">
        <v>154</v>
      </c>
      <c r="B148" s="12"/>
    </row>
    <row r="149" spans="1:2" x14ac:dyDescent="0.4">
      <c r="A149" s="11" t="s">
        <v>155</v>
      </c>
      <c r="B149" s="12"/>
    </row>
    <row r="150" spans="1:2" x14ac:dyDescent="0.4">
      <c r="A150" s="11" t="s">
        <v>156</v>
      </c>
      <c r="B150" s="12"/>
    </row>
    <row r="151" spans="1:2" x14ac:dyDescent="0.4">
      <c r="A151" s="11" t="s">
        <v>157</v>
      </c>
      <c r="B151" s="12">
        <v>2182950</v>
      </c>
    </row>
    <row r="152" spans="1:2" x14ac:dyDescent="0.4">
      <c r="A152" s="11" t="s">
        <v>158</v>
      </c>
      <c r="B152" s="12">
        <v>66000</v>
      </c>
    </row>
    <row r="153" spans="1:2" x14ac:dyDescent="0.4">
      <c r="A153" s="11" t="s">
        <v>159</v>
      </c>
      <c r="B153" s="12">
        <v>6000000</v>
      </c>
    </row>
    <row r="154" spans="1:2" x14ac:dyDescent="0.4">
      <c r="A154" s="11" t="s">
        <v>160</v>
      </c>
      <c r="B154" s="12">
        <v>1400000</v>
      </c>
    </row>
    <row r="155" spans="1:2" x14ac:dyDescent="0.4">
      <c r="A155" s="11" t="s">
        <v>161</v>
      </c>
      <c r="B155" s="12">
        <v>350000</v>
      </c>
    </row>
    <row r="156" spans="1:2" x14ac:dyDescent="0.4">
      <c r="A156" s="11" t="s">
        <v>162</v>
      </c>
      <c r="B156" s="12">
        <v>198000</v>
      </c>
    </row>
    <row r="157" spans="1:2" x14ac:dyDescent="0.4">
      <c r="A157" s="11" t="s">
        <v>163</v>
      </c>
      <c r="B157" s="12">
        <v>730000</v>
      </c>
    </row>
    <row r="158" spans="1:2" x14ac:dyDescent="0.4">
      <c r="A158" s="11" t="s">
        <v>164</v>
      </c>
      <c r="B158" s="12">
        <v>336600</v>
      </c>
    </row>
    <row r="159" spans="1:2" x14ac:dyDescent="0.4">
      <c r="A159" s="11" t="s">
        <v>165</v>
      </c>
      <c r="B159" s="12">
        <v>875000</v>
      </c>
    </row>
    <row r="160" spans="1:2" x14ac:dyDescent="0.4">
      <c r="A160" s="11" t="s">
        <v>166</v>
      </c>
      <c r="B160" s="12"/>
    </row>
    <row r="161" spans="1:2" x14ac:dyDescent="0.4">
      <c r="A161" s="11" t="s">
        <v>167</v>
      </c>
      <c r="B161" s="12">
        <v>42000</v>
      </c>
    </row>
    <row r="162" spans="1:2" x14ac:dyDescent="0.4">
      <c r="A162" s="11" t="s">
        <v>168</v>
      </c>
      <c r="B162" s="12">
        <v>1700000</v>
      </c>
    </row>
    <row r="163" spans="1:2" x14ac:dyDescent="0.4">
      <c r="A163" s="11" t="s">
        <v>169</v>
      </c>
      <c r="B163" s="12"/>
    </row>
    <row r="164" spans="1:2" x14ac:dyDescent="0.4">
      <c r="A164" s="11" t="s">
        <v>170</v>
      </c>
      <c r="B164" s="12">
        <v>461000</v>
      </c>
    </row>
    <row r="165" spans="1:2" x14ac:dyDescent="0.4">
      <c r="A165" s="11" t="s">
        <v>171</v>
      </c>
      <c r="B165" s="12"/>
    </row>
    <row r="166" spans="1:2" x14ac:dyDescent="0.4">
      <c r="A166" s="11" t="s">
        <v>172</v>
      </c>
      <c r="B166" s="12">
        <v>6040000</v>
      </c>
    </row>
    <row r="167" spans="1:2" x14ac:dyDescent="0.4">
      <c r="A167" s="11" t="s">
        <v>173</v>
      </c>
      <c r="B167" s="12"/>
    </row>
    <row r="168" spans="1:2" x14ac:dyDescent="0.4">
      <c r="A168" s="11" t="s">
        <v>174</v>
      </c>
      <c r="B168" s="12"/>
    </row>
    <row r="169" spans="1:2" x14ac:dyDescent="0.4">
      <c r="A169" s="11" t="s">
        <v>175</v>
      </c>
      <c r="B169" s="12"/>
    </row>
    <row r="170" spans="1:2" x14ac:dyDescent="0.4">
      <c r="A170" s="11" t="s">
        <v>176</v>
      </c>
      <c r="B170" s="12">
        <v>1800000</v>
      </c>
    </row>
    <row r="171" spans="1:2" x14ac:dyDescent="0.4">
      <c r="A171" s="11" t="s">
        <v>177</v>
      </c>
      <c r="B171" s="12"/>
    </row>
    <row r="172" spans="1:2" x14ac:dyDescent="0.4">
      <c r="A172" s="11" t="s">
        <v>178</v>
      </c>
      <c r="B172" s="12">
        <v>151100</v>
      </c>
    </row>
    <row r="173" spans="1:2" x14ac:dyDescent="0.4">
      <c r="A173" s="11" t="s">
        <v>179</v>
      </c>
      <c r="B173" s="12"/>
    </row>
    <row r="174" spans="1:2" x14ac:dyDescent="0.4">
      <c r="A174" s="11" t="s">
        <v>180</v>
      </c>
      <c r="B174" s="12"/>
    </row>
    <row r="175" spans="1:2" x14ac:dyDescent="0.4">
      <c r="A175" s="11" t="s">
        <v>181</v>
      </c>
      <c r="B175" s="12">
        <v>475000</v>
      </c>
    </row>
    <row r="176" spans="1:2" x14ac:dyDescent="0.4">
      <c r="A176" s="11" t="s">
        <v>182</v>
      </c>
      <c r="B176" s="12"/>
    </row>
    <row r="177" spans="1:2" x14ac:dyDescent="0.4">
      <c r="A177" s="11" t="s">
        <v>183</v>
      </c>
      <c r="B177" s="12">
        <v>25000</v>
      </c>
    </row>
    <row r="178" spans="1:2" x14ac:dyDescent="0.4">
      <c r="A178" s="11" t="s">
        <v>184</v>
      </c>
      <c r="B178" s="12"/>
    </row>
    <row r="179" spans="1:2" x14ac:dyDescent="0.4">
      <c r="A179" s="11" t="s">
        <v>185</v>
      </c>
      <c r="B179" s="12">
        <v>50000</v>
      </c>
    </row>
    <row r="180" spans="1:2" x14ac:dyDescent="0.4">
      <c r="A180" s="11" t="s">
        <v>186</v>
      </c>
      <c r="B180" s="12"/>
    </row>
    <row r="181" spans="1:2" x14ac:dyDescent="0.4">
      <c r="A181" s="11" t="s">
        <v>187</v>
      </c>
      <c r="B181" s="12"/>
    </row>
    <row r="182" spans="1:2" x14ac:dyDescent="0.4">
      <c r="A182" s="11" t="s">
        <v>188</v>
      </c>
      <c r="B182" s="12">
        <v>17000</v>
      </c>
    </row>
    <row r="183" spans="1:2" x14ac:dyDescent="0.4">
      <c r="A183" s="11" t="s">
        <v>189</v>
      </c>
      <c r="B183" s="12"/>
    </row>
    <row r="184" spans="1:2" x14ac:dyDescent="0.4">
      <c r="A184" s="11" t="s">
        <v>190</v>
      </c>
      <c r="B184" s="12">
        <v>55000</v>
      </c>
    </row>
    <row r="185" spans="1:2" x14ac:dyDescent="0.4">
      <c r="A185" s="11" t="s">
        <v>191</v>
      </c>
      <c r="B185" s="12">
        <v>459000</v>
      </c>
    </row>
    <row r="186" spans="1:2" x14ac:dyDescent="0.4">
      <c r="A186" s="11" t="s">
        <v>192</v>
      </c>
      <c r="B186" s="12"/>
    </row>
    <row r="187" spans="1:2" x14ac:dyDescent="0.4">
      <c r="A187" s="11" t="s">
        <v>193</v>
      </c>
      <c r="B187" s="12">
        <v>1925000</v>
      </c>
    </row>
    <row r="188" spans="1:2" x14ac:dyDescent="0.4">
      <c r="A188" s="11" t="s">
        <v>194</v>
      </c>
      <c r="B188" s="12"/>
    </row>
    <row r="189" spans="1:2" x14ac:dyDescent="0.4">
      <c r="A189" s="11" t="s">
        <v>195</v>
      </c>
      <c r="B189" s="12"/>
    </row>
    <row r="190" spans="1:2" x14ac:dyDescent="0.4">
      <c r="A190" s="11" t="s">
        <v>196</v>
      </c>
      <c r="B190" s="12"/>
    </row>
    <row r="191" spans="1:2" x14ac:dyDescent="0.4">
      <c r="A191" s="11" t="s">
        <v>197</v>
      </c>
      <c r="B191" s="12"/>
    </row>
    <row r="192" spans="1:2" x14ac:dyDescent="0.4">
      <c r="A192" s="11" t="s">
        <v>198</v>
      </c>
      <c r="B192" s="12">
        <v>800000</v>
      </c>
    </row>
    <row r="193" spans="1:2" x14ac:dyDescent="0.4">
      <c r="A193" s="11" t="s">
        <v>199</v>
      </c>
      <c r="B193" s="12"/>
    </row>
    <row r="194" spans="1:2" x14ac:dyDescent="0.4">
      <c r="A194" s="11" t="s">
        <v>200</v>
      </c>
      <c r="B194" s="12"/>
    </row>
    <row r="195" spans="1:2" x14ac:dyDescent="0.4">
      <c r="A195" s="11" t="s">
        <v>201</v>
      </c>
      <c r="B195" s="12">
        <v>520000</v>
      </c>
    </row>
    <row r="196" spans="1:2" x14ac:dyDescent="0.4">
      <c r="A196" s="11" t="s">
        <v>202</v>
      </c>
      <c r="B196" s="12">
        <v>36000</v>
      </c>
    </row>
    <row r="197" spans="1:2" x14ac:dyDescent="0.4">
      <c r="A197" s="11" t="s">
        <v>203</v>
      </c>
      <c r="B197" s="12"/>
    </row>
    <row r="198" spans="1:2" x14ac:dyDescent="0.4">
      <c r="A198" s="11" t="s">
        <v>204</v>
      </c>
      <c r="B198" s="12"/>
    </row>
    <row r="199" spans="1:2" x14ac:dyDescent="0.4">
      <c r="A199" s="11" t="s">
        <v>205</v>
      </c>
      <c r="B199" s="12"/>
    </row>
    <row r="200" spans="1:2" x14ac:dyDescent="0.4">
      <c r="A200" s="11" t="s">
        <v>206</v>
      </c>
      <c r="B200" s="12">
        <v>435000</v>
      </c>
    </row>
    <row r="201" spans="1:2" x14ac:dyDescent="0.4">
      <c r="A201" s="11" t="s">
        <v>207</v>
      </c>
      <c r="B201" s="12"/>
    </row>
    <row r="202" spans="1:2" x14ac:dyDescent="0.4">
      <c r="A202" s="11" t="s">
        <v>208</v>
      </c>
      <c r="B202" s="12"/>
    </row>
    <row r="203" spans="1:2" x14ac:dyDescent="0.4">
      <c r="A203" s="11" t="s">
        <v>209</v>
      </c>
      <c r="B203" s="12">
        <v>9994000</v>
      </c>
    </row>
    <row r="204" spans="1:2" x14ac:dyDescent="0.4">
      <c r="A204" s="11" t="s">
        <v>210</v>
      </c>
      <c r="B204" s="12">
        <v>525000</v>
      </c>
    </row>
    <row r="205" spans="1:2" x14ac:dyDescent="0.4">
      <c r="A205" s="11" t="s">
        <v>211</v>
      </c>
      <c r="B205" s="12">
        <v>46600</v>
      </c>
    </row>
    <row r="206" spans="1:2" x14ac:dyDescent="0.4">
      <c r="A206" s="11" t="s">
        <v>212</v>
      </c>
      <c r="B206" s="12">
        <v>268000</v>
      </c>
    </row>
    <row r="207" spans="1:2" x14ac:dyDescent="0.4">
      <c r="A207" s="11" t="s">
        <v>213</v>
      </c>
      <c r="B207" s="12">
        <v>490000</v>
      </c>
    </row>
    <row r="208" spans="1:2" x14ac:dyDescent="0.4">
      <c r="A208" s="11" t="s">
        <v>214</v>
      </c>
      <c r="B208" s="12"/>
    </row>
    <row r="209" spans="1:2" x14ac:dyDescent="0.4">
      <c r="A209" s="11" t="s">
        <v>215</v>
      </c>
      <c r="B209" s="12">
        <v>200000</v>
      </c>
    </row>
    <row r="210" spans="1:2" x14ac:dyDescent="0.4">
      <c r="A210" s="11" t="s">
        <v>216</v>
      </c>
      <c r="B210" s="12">
        <v>800000</v>
      </c>
    </row>
    <row r="211" spans="1:2" x14ac:dyDescent="0.4">
      <c r="A211" s="11" t="s">
        <v>217</v>
      </c>
      <c r="B211" s="12"/>
    </row>
    <row r="212" spans="1:2" x14ac:dyDescent="0.4">
      <c r="A212" s="11" t="s">
        <v>218</v>
      </c>
      <c r="B212" s="12"/>
    </row>
    <row r="213" spans="1:2" x14ac:dyDescent="0.4">
      <c r="A213" s="11" t="s">
        <v>219</v>
      </c>
      <c r="B213" s="12">
        <v>600000</v>
      </c>
    </row>
    <row r="214" spans="1:2" x14ac:dyDescent="0.4">
      <c r="A214" s="11" t="s">
        <v>220</v>
      </c>
      <c r="B214" s="12">
        <v>225000</v>
      </c>
    </row>
    <row r="215" spans="1:2" x14ac:dyDescent="0.4">
      <c r="A215" s="11" t="s">
        <v>221</v>
      </c>
      <c r="B215" s="12"/>
    </row>
    <row r="216" spans="1:2" x14ac:dyDescent="0.4">
      <c r="A216" s="11" t="s">
        <v>222</v>
      </c>
      <c r="B216" s="12">
        <v>88000</v>
      </c>
    </row>
    <row r="217" spans="1:2" x14ac:dyDescent="0.4">
      <c r="A217" s="11" t="s">
        <v>223</v>
      </c>
      <c r="B217" s="12">
        <v>3900000</v>
      </c>
    </row>
    <row r="218" spans="1:2" x14ac:dyDescent="0.4">
      <c r="A218" s="11" t="s">
        <v>224</v>
      </c>
      <c r="B218" s="12">
        <v>2556000</v>
      </c>
    </row>
    <row r="219" spans="1:2" x14ac:dyDescent="0.4">
      <c r="A219" s="11" t="s">
        <v>225</v>
      </c>
      <c r="B219" s="12"/>
    </row>
    <row r="220" spans="1:2" x14ac:dyDescent="0.4">
      <c r="A220" s="11" t="s">
        <v>226</v>
      </c>
      <c r="B220" s="12">
        <v>14000</v>
      </c>
    </row>
    <row r="221" spans="1:2" x14ac:dyDescent="0.4">
      <c r="A221" s="11" t="s">
        <v>227</v>
      </c>
      <c r="B221" s="12">
        <v>300000</v>
      </c>
    </row>
    <row r="222" spans="1:2" x14ac:dyDescent="0.4">
      <c r="A222" s="11" t="s">
        <v>228</v>
      </c>
      <c r="B222" s="12">
        <v>180000</v>
      </c>
    </row>
    <row r="223" spans="1:2" x14ac:dyDescent="0.4">
      <c r="A223" s="11" t="s">
        <v>229</v>
      </c>
      <c r="B223" s="12">
        <v>6600000</v>
      </c>
    </row>
    <row r="224" spans="1:2" x14ac:dyDescent="0.4">
      <c r="A224" s="11" t="s">
        <v>230</v>
      </c>
      <c r="B224" s="12">
        <v>200000</v>
      </c>
    </row>
    <row r="225" spans="1:2" x14ac:dyDescent="0.4">
      <c r="A225" s="11" t="s">
        <v>231</v>
      </c>
      <c r="B225" s="12">
        <v>500000</v>
      </c>
    </row>
    <row r="226" spans="1:2" x14ac:dyDescent="0.4">
      <c r="A226" s="11" t="s">
        <v>232</v>
      </c>
      <c r="B226" s="12">
        <v>320000</v>
      </c>
    </row>
    <row r="227" spans="1:2" x14ac:dyDescent="0.4">
      <c r="A227" s="11" t="s">
        <v>233</v>
      </c>
      <c r="B227" s="12">
        <v>295000</v>
      </c>
    </row>
    <row r="228" spans="1:2" x14ac:dyDescent="0.4">
      <c r="A228" s="11" t="s">
        <v>234</v>
      </c>
      <c r="B228" s="12">
        <v>377000</v>
      </c>
    </row>
    <row r="229" spans="1:2" x14ac:dyDescent="0.4">
      <c r="A229" s="11" t="s">
        <v>235</v>
      </c>
      <c r="B229" s="12">
        <v>176600</v>
      </c>
    </row>
    <row r="230" spans="1:2" x14ac:dyDescent="0.4">
      <c r="A230" s="11" t="s">
        <v>236</v>
      </c>
      <c r="B230" s="12">
        <v>133400</v>
      </c>
    </row>
    <row r="231" spans="1:2" x14ac:dyDescent="0.4">
      <c r="A231" s="11" t="s">
        <v>237</v>
      </c>
      <c r="B231" s="12">
        <v>594000</v>
      </c>
    </row>
    <row r="232" spans="1:2" x14ac:dyDescent="0.4">
      <c r="A232" s="11" t="s">
        <v>238</v>
      </c>
      <c r="B232" s="12">
        <v>22000</v>
      </c>
    </row>
    <row r="233" spans="1:2" x14ac:dyDescent="0.4">
      <c r="A233" s="11" t="s">
        <v>239</v>
      </c>
      <c r="B233" s="12">
        <v>25000</v>
      </c>
    </row>
    <row r="234" spans="1:2" x14ac:dyDescent="0.4">
      <c r="A234" s="11" t="s">
        <v>240</v>
      </c>
      <c r="B234" s="12">
        <v>300000</v>
      </c>
    </row>
    <row r="235" spans="1:2" x14ac:dyDescent="0.4">
      <c r="A235" s="11" t="s">
        <v>241</v>
      </c>
      <c r="B235" s="12">
        <v>390000</v>
      </c>
    </row>
    <row r="236" spans="1:2" x14ac:dyDescent="0.4">
      <c r="A236" s="11" t="s">
        <v>242</v>
      </c>
      <c r="B236" s="12"/>
    </row>
    <row r="237" spans="1:2" x14ac:dyDescent="0.4">
      <c r="A237" s="11" t="s">
        <v>243</v>
      </c>
      <c r="B237" s="12"/>
    </row>
    <row r="238" spans="1:2" x14ac:dyDescent="0.4">
      <c r="A238" s="11" t="s">
        <v>244</v>
      </c>
      <c r="B238" s="12"/>
    </row>
    <row r="239" spans="1:2" x14ac:dyDescent="0.4">
      <c r="A239" s="11" t="s">
        <v>245</v>
      </c>
      <c r="B239" s="12"/>
    </row>
    <row r="240" spans="1:2" x14ac:dyDescent="0.4">
      <c r="A240" s="11" t="s">
        <v>246</v>
      </c>
      <c r="B240" s="12"/>
    </row>
    <row r="241" spans="1:2" x14ac:dyDescent="0.4">
      <c r="A241" s="11" t="s">
        <v>247</v>
      </c>
      <c r="B241" s="12"/>
    </row>
    <row r="242" spans="1:2" x14ac:dyDescent="0.4">
      <c r="A242" s="11" t="s">
        <v>248</v>
      </c>
      <c r="B242" s="12"/>
    </row>
    <row r="243" spans="1:2" x14ac:dyDescent="0.4">
      <c r="A243" s="11" t="s">
        <v>249</v>
      </c>
      <c r="B243" s="12"/>
    </row>
    <row r="244" spans="1:2" x14ac:dyDescent="0.4">
      <c r="A244" s="11" t="s">
        <v>250</v>
      </c>
      <c r="B244" s="12"/>
    </row>
    <row r="245" spans="1:2" x14ac:dyDescent="0.4">
      <c r="A245" s="11" t="s">
        <v>251</v>
      </c>
      <c r="B245" s="12"/>
    </row>
    <row r="246" spans="1:2" x14ac:dyDescent="0.4">
      <c r="A246" s="11" t="s">
        <v>252</v>
      </c>
      <c r="B246" s="12"/>
    </row>
    <row r="247" spans="1:2" x14ac:dyDescent="0.4">
      <c r="A247" s="11" t="s">
        <v>253</v>
      </c>
      <c r="B247" s="12"/>
    </row>
    <row r="248" spans="1:2" x14ac:dyDescent="0.4">
      <c r="A248" s="11" t="s">
        <v>254</v>
      </c>
      <c r="B248" s="12"/>
    </row>
    <row r="249" spans="1:2" x14ac:dyDescent="0.4">
      <c r="A249" s="11" t="s">
        <v>255</v>
      </c>
      <c r="B249" s="12"/>
    </row>
    <row r="250" spans="1:2" x14ac:dyDescent="0.4">
      <c r="A250" s="15" t="s">
        <v>5</v>
      </c>
      <c r="B250" s="16">
        <v>527464799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E4B6-3ADB-4B9B-8DC5-7E00C42DB814}">
  <dimension ref="A1:B250"/>
  <sheetViews>
    <sheetView workbookViewId="0">
      <selection activeCell="B3" sqref="B3"/>
    </sheetView>
  </sheetViews>
  <sheetFormatPr defaultRowHeight="18.75" x14ac:dyDescent="0.4"/>
  <cols>
    <col min="1" max="1" width="42.125" bestFit="1" customWidth="1"/>
    <col min="2" max="2" width="11.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4"/>
      <c r="B2" s="1" t="s">
        <v>3</v>
      </c>
    </row>
    <row r="3" spans="1:2" x14ac:dyDescent="0.4">
      <c r="A3" s="1" t="s">
        <v>6</v>
      </c>
      <c r="B3" s="6" t="s">
        <v>8</v>
      </c>
    </row>
    <row r="4" spans="1:2" x14ac:dyDescent="0.4">
      <c r="A4" s="1" t="s">
        <v>10</v>
      </c>
      <c r="B4" s="9">
        <v>3186750</v>
      </c>
    </row>
    <row r="5" spans="1:2" x14ac:dyDescent="0.4">
      <c r="A5" s="11" t="s">
        <v>11</v>
      </c>
      <c r="B5" s="13">
        <v>32248000</v>
      </c>
    </row>
    <row r="6" spans="1:2" x14ac:dyDescent="0.4">
      <c r="A6" s="11" t="s">
        <v>12</v>
      </c>
      <c r="B6" s="13">
        <v>2750000</v>
      </c>
    </row>
    <row r="7" spans="1:2" x14ac:dyDescent="0.4">
      <c r="A7" s="11" t="s">
        <v>13</v>
      </c>
      <c r="B7" s="13">
        <v>4760000</v>
      </c>
    </row>
    <row r="8" spans="1:2" x14ac:dyDescent="0.4">
      <c r="A8" s="11" t="s">
        <v>14</v>
      </c>
      <c r="B8" s="13">
        <v>160000</v>
      </c>
    </row>
    <row r="9" spans="1:2" x14ac:dyDescent="0.4">
      <c r="A9" s="11" t="s">
        <v>15</v>
      </c>
      <c r="B9" s="13">
        <v>816000</v>
      </c>
    </row>
    <row r="10" spans="1:2" x14ac:dyDescent="0.4">
      <c r="A10" s="11" t="s">
        <v>16</v>
      </c>
      <c r="B10" s="13">
        <v>4825000</v>
      </c>
    </row>
    <row r="11" spans="1:2" x14ac:dyDescent="0.4">
      <c r="A11" s="11" t="s">
        <v>17</v>
      </c>
      <c r="B11" s="13"/>
    </row>
    <row r="12" spans="1:2" x14ac:dyDescent="0.4">
      <c r="A12" s="11" t="s">
        <v>18</v>
      </c>
      <c r="B12" s="13"/>
    </row>
    <row r="13" spans="1:2" x14ac:dyDescent="0.4">
      <c r="A13" s="11" t="s">
        <v>19</v>
      </c>
      <c r="B13" s="13">
        <v>3000000</v>
      </c>
    </row>
    <row r="14" spans="1:2" x14ac:dyDescent="0.4">
      <c r="A14" s="11" t="s">
        <v>20</v>
      </c>
      <c r="B14" s="13"/>
    </row>
    <row r="15" spans="1:2" x14ac:dyDescent="0.4">
      <c r="A15" s="11" t="s">
        <v>21</v>
      </c>
      <c r="B15" s="13">
        <v>9717890</v>
      </c>
    </row>
    <row r="16" spans="1:2" x14ac:dyDescent="0.4">
      <c r="A16" s="11" t="s">
        <v>22</v>
      </c>
      <c r="B16" s="13">
        <v>341220</v>
      </c>
    </row>
    <row r="17" spans="1:2" x14ac:dyDescent="0.4">
      <c r="A17" s="11" t="s">
        <v>23</v>
      </c>
      <c r="B17" s="13">
        <v>899640</v>
      </c>
    </row>
    <row r="18" spans="1:2" x14ac:dyDescent="0.4">
      <c r="A18" s="11" t="s">
        <v>24</v>
      </c>
      <c r="B18" s="13">
        <v>1714700</v>
      </c>
    </row>
    <row r="19" spans="1:2" x14ac:dyDescent="0.4">
      <c r="A19" s="11" t="s">
        <v>25</v>
      </c>
      <c r="B19" s="13">
        <v>24680225</v>
      </c>
    </row>
    <row r="20" spans="1:2" x14ac:dyDescent="0.4">
      <c r="A20" s="11" t="s">
        <v>26</v>
      </c>
      <c r="B20" s="13">
        <v>5796000</v>
      </c>
    </row>
    <row r="21" spans="1:2" x14ac:dyDescent="0.4">
      <c r="A21" s="11" t="s">
        <v>27</v>
      </c>
      <c r="B21" s="13">
        <v>665300</v>
      </c>
    </row>
    <row r="22" spans="1:2" x14ac:dyDescent="0.4">
      <c r="A22" s="11" t="s">
        <v>28</v>
      </c>
      <c r="B22" s="13">
        <v>8776300</v>
      </c>
    </row>
    <row r="23" spans="1:2" x14ac:dyDescent="0.4">
      <c r="A23" s="11" t="s">
        <v>29</v>
      </c>
      <c r="B23" s="13">
        <v>291300</v>
      </c>
    </row>
    <row r="24" spans="1:2" x14ac:dyDescent="0.4">
      <c r="A24" s="11" t="s">
        <v>30</v>
      </c>
      <c r="B24" s="13"/>
    </row>
    <row r="25" spans="1:2" x14ac:dyDescent="0.4">
      <c r="A25" s="11" t="s">
        <v>31</v>
      </c>
      <c r="B25" s="13"/>
    </row>
    <row r="26" spans="1:2" x14ac:dyDescent="0.4">
      <c r="A26" s="11" t="s">
        <v>32</v>
      </c>
      <c r="B26" s="13">
        <v>134000</v>
      </c>
    </row>
    <row r="27" spans="1:2" x14ac:dyDescent="0.4">
      <c r="A27" s="11" t="s">
        <v>33</v>
      </c>
      <c r="B27" s="13">
        <v>4590100</v>
      </c>
    </row>
    <row r="28" spans="1:2" x14ac:dyDescent="0.4">
      <c r="A28" s="11" t="s">
        <v>34</v>
      </c>
      <c r="B28" s="13">
        <v>5656000</v>
      </c>
    </row>
    <row r="29" spans="1:2" x14ac:dyDescent="0.4">
      <c r="A29" s="11" t="s">
        <v>35</v>
      </c>
      <c r="B29" s="13">
        <v>2160000</v>
      </c>
    </row>
    <row r="30" spans="1:2" x14ac:dyDescent="0.4">
      <c r="A30" s="11" t="s">
        <v>36</v>
      </c>
      <c r="B30" s="13">
        <v>17453000</v>
      </c>
    </row>
    <row r="31" spans="1:2" x14ac:dyDescent="0.4">
      <c r="A31" s="11" t="s">
        <v>37</v>
      </c>
      <c r="B31" s="13">
        <v>1710000</v>
      </c>
    </row>
    <row r="32" spans="1:2" x14ac:dyDescent="0.4">
      <c r="A32" s="11" t="s">
        <v>38</v>
      </c>
      <c r="B32" s="13">
        <v>17711000</v>
      </c>
    </row>
    <row r="33" spans="1:2" x14ac:dyDescent="0.4">
      <c r="A33" s="11" t="s">
        <v>39</v>
      </c>
      <c r="B33" s="13">
        <v>4720000</v>
      </c>
    </row>
    <row r="34" spans="1:2" x14ac:dyDescent="0.4">
      <c r="A34" s="11" t="s">
        <v>40</v>
      </c>
      <c r="B34" s="13">
        <v>54990280</v>
      </c>
    </row>
    <row r="35" spans="1:2" x14ac:dyDescent="0.4">
      <c r="A35" s="11" t="s">
        <v>41</v>
      </c>
      <c r="B35" s="13">
        <v>4169000</v>
      </c>
    </row>
    <row r="36" spans="1:2" x14ac:dyDescent="0.4">
      <c r="A36" s="11" t="s">
        <v>42</v>
      </c>
      <c r="B36" s="13">
        <v>45000</v>
      </c>
    </row>
    <row r="37" spans="1:2" x14ac:dyDescent="0.4">
      <c r="A37" s="11" t="s">
        <v>43</v>
      </c>
      <c r="B37" s="13">
        <v>327600</v>
      </c>
    </row>
    <row r="38" spans="1:2" x14ac:dyDescent="0.4">
      <c r="A38" s="11" t="s">
        <v>44</v>
      </c>
      <c r="B38" s="13">
        <v>5864200</v>
      </c>
    </row>
    <row r="39" spans="1:2" x14ac:dyDescent="0.4">
      <c r="A39" s="11" t="s">
        <v>45</v>
      </c>
      <c r="B39" s="13">
        <v>366550</v>
      </c>
    </row>
    <row r="40" spans="1:2" x14ac:dyDescent="0.4">
      <c r="A40" s="11" t="s">
        <v>46</v>
      </c>
      <c r="B40" s="13">
        <v>5004538</v>
      </c>
    </row>
    <row r="41" spans="1:2" x14ac:dyDescent="0.4">
      <c r="A41" s="11" t="s">
        <v>47</v>
      </c>
      <c r="B41" s="13">
        <v>900000</v>
      </c>
    </row>
    <row r="42" spans="1:2" x14ac:dyDescent="0.4">
      <c r="A42" s="11" t="s">
        <v>48</v>
      </c>
      <c r="B42" s="13">
        <v>1111624</v>
      </c>
    </row>
    <row r="43" spans="1:2" x14ac:dyDescent="0.4">
      <c r="A43" s="11" t="s">
        <v>49</v>
      </c>
      <c r="B43" s="13">
        <v>29130000</v>
      </c>
    </row>
    <row r="44" spans="1:2" x14ac:dyDescent="0.4">
      <c r="A44" s="11" t="s">
        <v>50</v>
      </c>
      <c r="B44" s="13">
        <v>4270000</v>
      </c>
    </row>
    <row r="45" spans="1:2" x14ac:dyDescent="0.4">
      <c r="A45" s="11" t="s">
        <v>51</v>
      </c>
      <c r="B45" s="13">
        <v>754000</v>
      </c>
    </row>
    <row r="46" spans="1:2" x14ac:dyDescent="0.4">
      <c r="A46" s="11" t="s">
        <v>52</v>
      </c>
      <c r="B46" s="13">
        <v>1086300</v>
      </c>
    </row>
    <row r="47" spans="1:2" x14ac:dyDescent="0.4">
      <c r="A47" s="11" t="s">
        <v>53</v>
      </c>
      <c r="B47" s="13">
        <v>406800</v>
      </c>
    </row>
    <row r="48" spans="1:2" x14ac:dyDescent="0.4">
      <c r="A48" s="11" t="s">
        <v>54</v>
      </c>
      <c r="B48" s="13">
        <v>1225000</v>
      </c>
    </row>
    <row r="49" spans="1:2" x14ac:dyDescent="0.4">
      <c r="A49" s="11" t="s">
        <v>55</v>
      </c>
      <c r="B49" s="13"/>
    </row>
    <row r="50" spans="1:2" x14ac:dyDescent="0.4">
      <c r="A50" s="11" t="s">
        <v>56</v>
      </c>
      <c r="B50" s="13">
        <v>675000</v>
      </c>
    </row>
    <row r="51" spans="1:2" x14ac:dyDescent="0.4">
      <c r="A51" s="11" t="s">
        <v>57</v>
      </c>
      <c r="B51" s="13">
        <v>141000</v>
      </c>
    </row>
    <row r="52" spans="1:2" x14ac:dyDescent="0.4">
      <c r="A52" s="11" t="s">
        <v>58</v>
      </c>
      <c r="B52" s="13">
        <v>86400</v>
      </c>
    </row>
    <row r="53" spans="1:2" x14ac:dyDescent="0.4">
      <c r="A53" s="11" t="s">
        <v>59</v>
      </c>
      <c r="B53" s="13">
        <v>8845680</v>
      </c>
    </row>
    <row r="54" spans="1:2" x14ac:dyDescent="0.4">
      <c r="A54" s="11" t="s">
        <v>60</v>
      </c>
      <c r="B54" s="13">
        <v>1386300</v>
      </c>
    </row>
    <row r="55" spans="1:2" x14ac:dyDescent="0.4">
      <c r="A55" s="11" t="s">
        <v>61</v>
      </c>
      <c r="B55" s="13">
        <v>30219000</v>
      </c>
    </row>
    <row r="56" spans="1:2" x14ac:dyDescent="0.4">
      <c r="A56" s="11" t="s">
        <v>62</v>
      </c>
      <c r="B56" s="13">
        <v>15070050</v>
      </c>
    </row>
    <row r="57" spans="1:2" x14ac:dyDescent="0.4">
      <c r="A57" s="11" t="s">
        <v>63</v>
      </c>
      <c r="B57" s="13">
        <v>124800</v>
      </c>
    </row>
    <row r="58" spans="1:2" x14ac:dyDescent="0.4">
      <c r="A58" s="11" t="s">
        <v>64</v>
      </c>
      <c r="B58" s="13">
        <v>368000</v>
      </c>
    </row>
    <row r="59" spans="1:2" x14ac:dyDescent="0.4">
      <c r="A59" s="11" t="s">
        <v>65</v>
      </c>
      <c r="B59" s="13">
        <v>285000</v>
      </c>
    </row>
    <row r="60" spans="1:2" x14ac:dyDescent="0.4">
      <c r="A60" s="11" t="s">
        <v>66</v>
      </c>
      <c r="B60" s="13">
        <v>99100</v>
      </c>
    </row>
    <row r="61" spans="1:2" x14ac:dyDescent="0.4">
      <c r="A61" s="11" t="s">
        <v>67</v>
      </c>
      <c r="B61" s="13">
        <v>676000</v>
      </c>
    </row>
    <row r="62" spans="1:2" x14ac:dyDescent="0.4">
      <c r="A62" s="11" t="s">
        <v>68</v>
      </c>
      <c r="B62" s="13">
        <v>422400</v>
      </c>
    </row>
    <row r="63" spans="1:2" x14ac:dyDescent="0.4">
      <c r="A63" s="11" t="s">
        <v>69</v>
      </c>
      <c r="B63" s="13"/>
    </row>
    <row r="64" spans="1:2" x14ac:dyDescent="0.4">
      <c r="A64" s="11" t="s">
        <v>70</v>
      </c>
      <c r="B64" s="13">
        <v>1300000</v>
      </c>
    </row>
    <row r="65" spans="1:2" x14ac:dyDescent="0.4">
      <c r="A65" s="11" t="s">
        <v>71</v>
      </c>
      <c r="B65" s="13">
        <v>9470800</v>
      </c>
    </row>
    <row r="66" spans="1:2" x14ac:dyDescent="0.4">
      <c r="A66" s="11" t="s">
        <v>72</v>
      </c>
      <c r="B66" s="13"/>
    </row>
    <row r="67" spans="1:2" x14ac:dyDescent="0.4">
      <c r="A67" s="11" t="s">
        <v>73</v>
      </c>
      <c r="B67" s="13">
        <v>66000</v>
      </c>
    </row>
    <row r="68" spans="1:2" x14ac:dyDescent="0.4">
      <c r="A68" s="11" t="s">
        <v>74</v>
      </c>
      <c r="B68" s="13">
        <v>960000</v>
      </c>
    </row>
    <row r="69" spans="1:2" x14ac:dyDescent="0.4">
      <c r="A69" s="11" t="s">
        <v>75</v>
      </c>
      <c r="B69" s="13">
        <v>690000</v>
      </c>
    </row>
    <row r="70" spans="1:2" x14ac:dyDescent="0.4">
      <c r="A70" s="11" t="s">
        <v>76</v>
      </c>
      <c r="B70" s="13">
        <v>475000</v>
      </c>
    </row>
    <row r="71" spans="1:2" x14ac:dyDescent="0.4">
      <c r="A71" s="11" t="s">
        <v>77</v>
      </c>
      <c r="B71" s="13">
        <v>135000</v>
      </c>
    </row>
    <row r="72" spans="1:2" x14ac:dyDescent="0.4">
      <c r="A72" s="11" t="s">
        <v>78</v>
      </c>
      <c r="B72" s="13">
        <v>12108400</v>
      </c>
    </row>
    <row r="73" spans="1:2" x14ac:dyDescent="0.4">
      <c r="A73" s="11" t="s">
        <v>79</v>
      </c>
      <c r="B73" s="13">
        <v>88000</v>
      </c>
    </row>
    <row r="74" spans="1:2" x14ac:dyDescent="0.4">
      <c r="A74" s="11" t="s">
        <v>80</v>
      </c>
      <c r="B74" s="13">
        <v>500000</v>
      </c>
    </row>
    <row r="75" spans="1:2" x14ac:dyDescent="0.4">
      <c r="A75" s="11" t="s">
        <v>81</v>
      </c>
      <c r="B75" s="13">
        <v>3770500</v>
      </c>
    </row>
    <row r="76" spans="1:2" x14ac:dyDescent="0.4">
      <c r="A76" s="11" t="s">
        <v>82</v>
      </c>
      <c r="B76" s="13"/>
    </row>
    <row r="77" spans="1:2" x14ac:dyDescent="0.4">
      <c r="A77" s="11" t="s">
        <v>83</v>
      </c>
      <c r="B77" s="13">
        <v>90400</v>
      </c>
    </row>
    <row r="78" spans="1:2" x14ac:dyDescent="0.4">
      <c r="A78" s="11" t="s">
        <v>84</v>
      </c>
      <c r="B78" s="13"/>
    </row>
    <row r="79" spans="1:2" x14ac:dyDescent="0.4">
      <c r="A79" s="11" t="s">
        <v>85</v>
      </c>
      <c r="B79" s="13"/>
    </row>
    <row r="80" spans="1:2" x14ac:dyDescent="0.4">
      <c r="A80" s="11" t="s">
        <v>86</v>
      </c>
      <c r="B80" s="13">
        <v>1072000</v>
      </c>
    </row>
    <row r="81" spans="1:2" x14ac:dyDescent="0.4">
      <c r="A81" s="11" t="s">
        <v>87</v>
      </c>
      <c r="B81" s="13">
        <v>1939000</v>
      </c>
    </row>
    <row r="82" spans="1:2" x14ac:dyDescent="0.4">
      <c r="A82" s="11" t="s">
        <v>88</v>
      </c>
      <c r="B82" s="13"/>
    </row>
    <row r="83" spans="1:2" x14ac:dyDescent="0.4">
      <c r="A83" s="11" t="s">
        <v>89</v>
      </c>
      <c r="B83" s="13">
        <v>132000</v>
      </c>
    </row>
    <row r="84" spans="1:2" x14ac:dyDescent="0.4">
      <c r="A84" s="11" t="s">
        <v>90</v>
      </c>
      <c r="B84" s="13">
        <v>189000</v>
      </c>
    </row>
    <row r="85" spans="1:2" x14ac:dyDescent="0.4">
      <c r="A85" s="11" t="s">
        <v>91</v>
      </c>
      <c r="B85" s="13">
        <v>1192000</v>
      </c>
    </row>
    <row r="86" spans="1:2" x14ac:dyDescent="0.4">
      <c r="A86" s="11" t="s">
        <v>92</v>
      </c>
      <c r="B86" s="13"/>
    </row>
    <row r="87" spans="1:2" x14ac:dyDescent="0.4">
      <c r="A87" s="11" t="s">
        <v>93</v>
      </c>
      <c r="B87" s="13">
        <v>212000</v>
      </c>
    </row>
    <row r="88" spans="1:2" x14ac:dyDescent="0.4">
      <c r="A88" s="11" t="s">
        <v>94</v>
      </c>
      <c r="B88" s="13">
        <v>225550</v>
      </c>
    </row>
    <row r="89" spans="1:2" x14ac:dyDescent="0.4">
      <c r="A89" s="11" t="s">
        <v>95</v>
      </c>
      <c r="B89" s="13">
        <v>2994600</v>
      </c>
    </row>
    <row r="90" spans="1:2" x14ac:dyDescent="0.4">
      <c r="A90" s="11" t="s">
        <v>96</v>
      </c>
      <c r="B90" s="13">
        <v>2364000</v>
      </c>
    </row>
    <row r="91" spans="1:2" x14ac:dyDescent="0.4">
      <c r="A91" s="11" t="s">
        <v>97</v>
      </c>
      <c r="B91" s="13"/>
    </row>
    <row r="92" spans="1:2" x14ac:dyDescent="0.4">
      <c r="A92" s="11" t="s">
        <v>98</v>
      </c>
      <c r="B92" s="13">
        <v>220500</v>
      </c>
    </row>
    <row r="93" spans="1:2" x14ac:dyDescent="0.4">
      <c r="A93" s="11" t="s">
        <v>99</v>
      </c>
      <c r="B93" s="13"/>
    </row>
    <row r="94" spans="1:2" x14ac:dyDescent="0.4">
      <c r="A94" s="11" t="s">
        <v>100</v>
      </c>
      <c r="B94" s="13">
        <v>4370000</v>
      </c>
    </row>
    <row r="95" spans="1:2" x14ac:dyDescent="0.4">
      <c r="A95" s="11" t="s">
        <v>101</v>
      </c>
      <c r="B95" s="13">
        <v>1900000</v>
      </c>
    </row>
    <row r="96" spans="1:2" x14ac:dyDescent="0.4">
      <c r="A96" s="11" t="s">
        <v>102</v>
      </c>
      <c r="B96" s="13">
        <v>105000</v>
      </c>
    </row>
    <row r="97" spans="1:2" x14ac:dyDescent="0.4">
      <c r="A97" s="11" t="s">
        <v>103</v>
      </c>
      <c r="B97" s="13">
        <v>330</v>
      </c>
    </row>
    <row r="98" spans="1:2" x14ac:dyDescent="0.4">
      <c r="A98" s="11" t="s">
        <v>104</v>
      </c>
      <c r="B98" s="13">
        <v>139015</v>
      </c>
    </row>
    <row r="99" spans="1:2" x14ac:dyDescent="0.4">
      <c r="A99" s="11" t="s">
        <v>105</v>
      </c>
      <c r="B99" s="13">
        <v>109584</v>
      </c>
    </row>
    <row r="100" spans="1:2" x14ac:dyDescent="0.4">
      <c r="A100" s="11" t="s">
        <v>106</v>
      </c>
      <c r="B100" s="13"/>
    </row>
    <row r="101" spans="1:2" x14ac:dyDescent="0.4">
      <c r="A101" s="11" t="s">
        <v>107</v>
      </c>
      <c r="B101" s="13">
        <v>216000</v>
      </c>
    </row>
    <row r="102" spans="1:2" x14ac:dyDescent="0.4">
      <c r="A102" s="11" t="s">
        <v>108</v>
      </c>
      <c r="B102" s="13"/>
    </row>
    <row r="103" spans="1:2" x14ac:dyDescent="0.4">
      <c r="A103" s="11" t="s">
        <v>109</v>
      </c>
      <c r="B103" s="13"/>
    </row>
    <row r="104" spans="1:2" x14ac:dyDescent="0.4">
      <c r="A104" s="11" t="s">
        <v>110</v>
      </c>
      <c r="B104" s="13"/>
    </row>
    <row r="105" spans="1:2" x14ac:dyDescent="0.4">
      <c r="A105" s="11" t="s">
        <v>111</v>
      </c>
      <c r="B105" s="13">
        <v>1620000</v>
      </c>
    </row>
    <row r="106" spans="1:2" x14ac:dyDescent="0.4">
      <c r="A106" s="11" t="s">
        <v>112</v>
      </c>
      <c r="B106" s="13">
        <v>2126800</v>
      </c>
    </row>
    <row r="107" spans="1:2" x14ac:dyDescent="0.4">
      <c r="A107" s="11" t="s">
        <v>113</v>
      </c>
      <c r="B107" s="13">
        <v>197500</v>
      </c>
    </row>
    <row r="108" spans="1:2" x14ac:dyDescent="0.4">
      <c r="A108" s="11" t="s">
        <v>114</v>
      </c>
      <c r="B108" s="13">
        <v>356814</v>
      </c>
    </row>
    <row r="109" spans="1:2" x14ac:dyDescent="0.4">
      <c r="A109" s="11" t="s">
        <v>115</v>
      </c>
      <c r="B109" s="13">
        <v>426000</v>
      </c>
    </row>
    <row r="110" spans="1:2" x14ac:dyDescent="0.4">
      <c r="A110" s="11" t="s">
        <v>116</v>
      </c>
      <c r="B110" s="13"/>
    </row>
    <row r="111" spans="1:2" x14ac:dyDescent="0.4">
      <c r="A111" s="11" t="s">
        <v>117</v>
      </c>
      <c r="B111" s="13"/>
    </row>
    <row r="112" spans="1:2" x14ac:dyDescent="0.4">
      <c r="A112" s="11" t="s">
        <v>118</v>
      </c>
      <c r="B112" s="13"/>
    </row>
    <row r="113" spans="1:2" x14ac:dyDescent="0.4">
      <c r="A113" s="11" t="s">
        <v>119</v>
      </c>
      <c r="B113" s="13"/>
    </row>
    <row r="114" spans="1:2" x14ac:dyDescent="0.4">
      <c r="A114" s="11" t="s">
        <v>120</v>
      </c>
      <c r="B114" s="13">
        <v>105000</v>
      </c>
    </row>
    <row r="115" spans="1:2" x14ac:dyDescent="0.4">
      <c r="A115" s="11" t="s">
        <v>121</v>
      </c>
      <c r="B115" s="13">
        <v>920000</v>
      </c>
    </row>
    <row r="116" spans="1:2" x14ac:dyDescent="0.4">
      <c r="A116" s="11" t="s">
        <v>122</v>
      </c>
      <c r="B116" s="13">
        <v>27000</v>
      </c>
    </row>
    <row r="117" spans="1:2" x14ac:dyDescent="0.4">
      <c r="A117" s="11" t="s">
        <v>123</v>
      </c>
      <c r="B117" s="13"/>
    </row>
    <row r="118" spans="1:2" x14ac:dyDescent="0.4">
      <c r="A118" s="11" t="s">
        <v>124</v>
      </c>
      <c r="B118" s="13"/>
    </row>
    <row r="119" spans="1:2" x14ac:dyDescent="0.4">
      <c r="A119" s="11" t="s">
        <v>125</v>
      </c>
      <c r="B119" s="13">
        <v>550600</v>
      </c>
    </row>
    <row r="120" spans="1:2" x14ac:dyDescent="0.4">
      <c r="A120" s="11" t="s">
        <v>126</v>
      </c>
      <c r="B120" s="13">
        <v>525000</v>
      </c>
    </row>
    <row r="121" spans="1:2" x14ac:dyDescent="0.4">
      <c r="A121" s="11" t="s">
        <v>127</v>
      </c>
      <c r="B121" s="13">
        <v>135000</v>
      </c>
    </row>
    <row r="122" spans="1:2" x14ac:dyDescent="0.4">
      <c r="A122" s="11" t="s">
        <v>128</v>
      </c>
      <c r="B122" s="13"/>
    </row>
    <row r="123" spans="1:2" x14ac:dyDescent="0.4">
      <c r="A123" s="11" t="s">
        <v>129</v>
      </c>
      <c r="B123" s="13"/>
    </row>
    <row r="124" spans="1:2" x14ac:dyDescent="0.4">
      <c r="A124" s="11" t="s">
        <v>130</v>
      </c>
      <c r="B124" s="13">
        <v>250000</v>
      </c>
    </row>
    <row r="125" spans="1:2" x14ac:dyDescent="0.4">
      <c r="A125" s="11" t="s">
        <v>131</v>
      </c>
      <c r="B125" s="13">
        <v>249600</v>
      </c>
    </row>
    <row r="126" spans="1:2" x14ac:dyDescent="0.4">
      <c r="A126" s="11" t="s">
        <v>132</v>
      </c>
      <c r="B126" s="13">
        <v>4507000</v>
      </c>
    </row>
    <row r="127" spans="1:2" x14ac:dyDescent="0.4">
      <c r="A127" s="11" t="s">
        <v>133</v>
      </c>
      <c r="B127" s="13"/>
    </row>
    <row r="128" spans="1:2" x14ac:dyDescent="0.4">
      <c r="A128" s="11" t="s">
        <v>134</v>
      </c>
      <c r="B128" s="13"/>
    </row>
    <row r="129" spans="1:2" x14ac:dyDescent="0.4">
      <c r="A129" s="11" t="s">
        <v>135</v>
      </c>
      <c r="B129" s="13"/>
    </row>
    <row r="130" spans="1:2" x14ac:dyDescent="0.4">
      <c r="A130" s="11" t="s">
        <v>136</v>
      </c>
      <c r="B130" s="13">
        <v>4590000</v>
      </c>
    </row>
    <row r="131" spans="1:2" x14ac:dyDescent="0.4">
      <c r="A131" s="11" t="s">
        <v>137</v>
      </c>
      <c r="B131" s="13"/>
    </row>
    <row r="132" spans="1:2" x14ac:dyDescent="0.4">
      <c r="A132" s="11" t="s">
        <v>138</v>
      </c>
      <c r="B132" s="13">
        <v>840000</v>
      </c>
    </row>
    <row r="133" spans="1:2" x14ac:dyDescent="0.4">
      <c r="A133" s="11" t="s">
        <v>139</v>
      </c>
      <c r="B133" s="13">
        <v>256000</v>
      </c>
    </row>
    <row r="134" spans="1:2" x14ac:dyDescent="0.4">
      <c r="A134" s="11" t="s">
        <v>140</v>
      </c>
      <c r="B134" s="13">
        <v>988900</v>
      </c>
    </row>
    <row r="135" spans="1:2" x14ac:dyDescent="0.4">
      <c r="A135" s="11" t="s">
        <v>141</v>
      </c>
      <c r="B135" s="13">
        <v>3090000</v>
      </c>
    </row>
    <row r="136" spans="1:2" x14ac:dyDescent="0.4">
      <c r="A136" s="11" t="s">
        <v>142</v>
      </c>
      <c r="B136" s="13"/>
    </row>
    <row r="137" spans="1:2" x14ac:dyDescent="0.4">
      <c r="A137" s="11" t="s">
        <v>143</v>
      </c>
      <c r="B137" s="13">
        <v>3234200</v>
      </c>
    </row>
    <row r="138" spans="1:2" x14ac:dyDescent="0.4">
      <c r="A138" s="11" t="s">
        <v>144</v>
      </c>
      <c r="B138" s="13">
        <v>1135200</v>
      </c>
    </row>
    <row r="139" spans="1:2" x14ac:dyDescent="0.4">
      <c r="A139" s="11" t="s">
        <v>145</v>
      </c>
      <c r="B139" s="13"/>
    </row>
    <row r="140" spans="1:2" x14ac:dyDescent="0.4">
      <c r="A140" s="11" t="s">
        <v>146</v>
      </c>
      <c r="B140" s="13">
        <v>250000</v>
      </c>
    </row>
    <row r="141" spans="1:2" x14ac:dyDescent="0.4">
      <c r="A141" s="11" t="s">
        <v>147</v>
      </c>
      <c r="B141" s="13">
        <v>1034000</v>
      </c>
    </row>
    <row r="142" spans="1:2" x14ac:dyDescent="0.4">
      <c r="A142" s="11" t="s">
        <v>148</v>
      </c>
      <c r="B142" s="13"/>
    </row>
    <row r="143" spans="1:2" x14ac:dyDescent="0.4">
      <c r="A143" s="11" t="s">
        <v>149</v>
      </c>
      <c r="B143" s="13">
        <v>59000</v>
      </c>
    </row>
    <row r="144" spans="1:2" x14ac:dyDescent="0.4">
      <c r="A144" s="11" t="s">
        <v>150</v>
      </c>
      <c r="B144" s="13"/>
    </row>
    <row r="145" spans="1:2" x14ac:dyDescent="0.4">
      <c r="A145" s="11" t="s">
        <v>151</v>
      </c>
      <c r="B145" s="13">
        <v>1100000</v>
      </c>
    </row>
    <row r="146" spans="1:2" x14ac:dyDescent="0.4">
      <c r="A146" s="11" t="s">
        <v>152</v>
      </c>
      <c r="B146" s="13"/>
    </row>
    <row r="147" spans="1:2" x14ac:dyDescent="0.4">
      <c r="A147" s="11" t="s">
        <v>153</v>
      </c>
      <c r="B147" s="13">
        <v>73000</v>
      </c>
    </row>
    <row r="148" spans="1:2" x14ac:dyDescent="0.4">
      <c r="A148" s="11" t="s">
        <v>154</v>
      </c>
      <c r="B148" s="13">
        <v>111000</v>
      </c>
    </row>
    <row r="149" spans="1:2" x14ac:dyDescent="0.4">
      <c r="A149" s="11" t="s">
        <v>155</v>
      </c>
      <c r="B149" s="13">
        <v>540000</v>
      </c>
    </row>
    <row r="150" spans="1:2" x14ac:dyDescent="0.4">
      <c r="A150" s="11" t="s">
        <v>156</v>
      </c>
      <c r="B150" s="13">
        <v>248000</v>
      </c>
    </row>
    <row r="151" spans="1:2" x14ac:dyDescent="0.4">
      <c r="A151" s="11" t="s">
        <v>157</v>
      </c>
      <c r="B151" s="13"/>
    </row>
    <row r="152" spans="1:2" x14ac:dyDescent="0.4">
      <c r="A152" s="11" t="s">
        <v>158</v>
      </c>
      <c r="B152" s="13"/>
    </row>
    <row r="153" spans="1:2" x14ac:dyDescent="0.4">
      <c r="A153" s="11" t="s">
        <v>159</v>
      </c>
      <c r="B153" s="13">
        <v>7700000</v>
      </c>
    </row>
    <row r="154" spans="1:2" x14ac:dyDescent="0.4">
      <c r="A154" s="11" t="s">
        <v>160</v>
      </c>
      <c r="B154" s="13"/>
    </row>
    <row r="155" spans="1:2" x14ac:dyDescent="0.4">
      <c r="A155" s="11" t="s">
        <v>161</v>
      </c>
      <c r="B155" s="13">
        <v>1426000</v>
      </c>
    </row>
    <row r="156" spans="1:2" x14ac:dyDescent="0.4">
      <c r="A156" s="11" t="s">
        <v>162</v>
      </c>
      <c r="B156" s="13">
        <v>180000</v>
      </c>
    </row>
    <row r="157" spans="1:2" x14ac:dyDescent="0.4">
      <c r="A157" s="11" t="s">
        <v>163</v>
      </c>
      <c r="B157" s="13"/>
    </row>
    <row r="158" spans="1:2" x14ac:dyDescent="0.4">
      <c r="A158" s="11" t="s">
        <v>164</v>
      </c>
      <c r="B158" s="13"/>
    </row>
    <row r="159" spans="1:2" x14ac:dyDescent="0.4">
      <c r="A159" s="11" t="s">
        <v>165</v>
      </c>
      <c r="B159" s="13">
        <v>255000</v>
      </c>
    </row>
    <row r="160" spans="1:2" x14ac:dyDescent="0.4">
      <c r="A160" s="11" t="s">
        <v>166</v>
      </c>
      <c r="B160" s="13">
        <v>1220000</v>
      </c>
    </row>
    <row r="161" spans="1:2" x14ac:dyDescent="0.4">
      <c r="A161" s="11" t="s">
        <v>167</v>
      </c>
      <c r="B161" s="13"/>
    </row>
    <row r="162" spans="1:2" x14ac:dyDescent="0.4">
      <c r="A162" s="11" t="s">
        <v>168</v>
      </c>
      <c r="B162" s="13"/>
    </row>
    <row r="163" spans="1:2" x14ac:dyDescent="0.4">
      <c r="A163" s="11" t="s">
        <v>169</v>
      </c>
      <c r="B163" s="13">
        <v>2300</v>
      </c>
    </row>
    <row r="164" spans="1:2" x14ac:dyDescent="0.4">
      <c r="A164" s="11" t="s">
        <v>170</v>
      </c>
      <c r="B164" s="13">
        <v>525500</v>
      </c>
    </row>
    <row r="165" spans="1:2" x14ac:dyDescent="0.4">
      <c r="A165" s="11" t="s">
        <v>171</v>
      </c>
      <c r="B165" s="13"/>
    </row>
    <row r="166" spans="1:2" x14ac:dyDescent="0.4">
      <c r="A166" s="11" t="s">
        <v>172</v>
      </c>
      <c r="B166" s="13"/>
    </row>
    <row r="167" spans="1:2" x14ac:dyDescent="0.4">
      <c r="A167" s="11" t="s">
        <v>173</v>
      </c>
      <c r="B167" s="13">
        <v>320000</v>
      </c>
    </row>
    <row r="168" spans="1:2" x14ac:dyDescent="0.4">
      <c r="A168" s="11" t="s">
        <v>174</v>
      </c>
      <c r="B168" s="13"/>
    </row>
    <row r="169" spans="1:2" x14ac:dyDescent="0.4">
      <c r="A169" s="11" t="s">
        <v>175</v>
      </c>
      <c r="B169" s="13">
        <v>3585000</v>
      </c>
    </row>
    <row r="170" spans="1:2" x14ac:dyDescent="0.4">
      <c r="A170" s="11" t="s">
        <v>176</v>
      </c>
      <c r="B170" s="13"/>
    </row>
    <row r="171" spans="1:2" x14ac:dyDescent="0.4">
      <c r="A171" s="11" t="s">
        <v>177</v>
      </c>
      <c r="B171" s="13">
        <v>144000</v>
      </c>
    </row>
    <row r="172" spans="1:2" x14ac:dyDescent="0.4">
      <c r="A172" s="11" t="s">
        <v>178</v>
      </c>
      <c r="B172" s="13"/>
    </row>
    <row r="173" spans="1:2" x14ac:dyDescent="0.4">
      <c r="A173" s="11" t="s">
        <v>179</v>
      </c>
      <c r="B173" s="13">
        <v>41300</v>
      </c>
    </row>
    <row r="174" spans="1:2" x14ac:dyDescent="0.4">
      <c r="A174" s="11" t="s">
        <v>180</v>
      </c>
      <c r="B174" s="13">
        <v>310000</v>
      </c>
    </row>
    <row r="175" spans="1:2" x14ac:dyDescent="0.4">
      <c r="A175" s="11" t="s">
        <v>181</v>
      </c>
      <c r="B175" s="13"/>
    </row>
    <row r="176" spans="1:2" x14ac:dyDescent="0.4">
      <c r="A176" s="11" t="s">
        <v>182</v>
      </c>
      <c r="B176" s="13">
        <v>159000</v>
      </c>
    </row>
    <row r="177" spans="1:2" x14ac:dyDescent="0.4">
      <c r="A177" s="11" t="s">
        <v>183</v>
      </c>
      <c r="B177" s="13"/>
    </row>
    <row r="178" spans="1:2" x14ac:dyDescent="0.4">
      <c r="A178" s="11" t="s">
        <v>184</v>
      </c>
      <c r="B178" s="13">
        <v>1299000</v>
      </c>
    </row>
    <row r="179" spans="1:2" x14ac:dyDescent="0.4">
      <c r="A179" s="11" t="s">
        <v>185</v>
      </c>
      <c r="B179" s="13"/>
    </row>
    <row r="180" spans="1:2" x14ac:dyDescent="0.4">
      <c r="A180" s="11" t="s">
        <v>186</v>
      </c>
      <c r="B180" s="13">
        <v>705510</v>
      </c>
    </row>
    <row r="181" spans="1:2" x14ac:dyDescent="0.4">
      <c r="A181" s="11" t="s">
        <v>187</v>
      </c>
      <c r="B181" s="13">
        <v>298000</v>
      </c>
    </row>
    <row r="182" spans="1:2" x14ac:dyDescent="0.4">
      <c r="A182" s="11" t="s">
        <v>188</v>
      </c>
      <c r="B182" s="13"/>
    </row>
    <row r="183" spans="1:2" x14ac:dyDescent="0.4">
      <c r="A183" s="11" t="s">
        <v>189</v>
      </c>
      <c r="B183" s="13"/>
    </row>
    <row r="184" spans="1:2" x14ac:dyDescent="0.4">
      <c r="A184" s="11" t="s">
        <v>190</v>
      </c>
      <c r="B184" s="13"/>
    </row>
    <row r="185" spans="1:2" x14ac:dyDescent="0.4">
      <c r="A185" s="11" t="s">
        <v>191</v>
      </c>
      <c r="B185" s="13"/>
    </row>
    <row r="186" spans="1:2" x14ac:dyDescent="0.4">
      <c r="A186" s="11" t="s">
        <v>192</v>
      </c>
      <c r="B186" s="13">
        <v>100000</v>
      </c>
    </row>
    <row r="187" spans="1:2" x14ac:dyDescent="0.4">
      <c r="A187" s="11" t="s">
        <v>193</v>
      </c>
      <c r="B187" s="13">
        <v>1460000</v>
      </c>
    </row>
    <row r="188" spans="1:2" x14ac:dyDescent="0.4">
      <c r="A188" s="11" t="s">
        <v>194</v>
      </c>
      <c r="B188" s="13">
        <v>2650000</v>
      </c>
    </row>
    <row r="189" spans="1:2" x14ac:dyDescent="0.4">
      <c r="A189" s="11" t="s">
        <v>195</v>
      </c>
      <c r="B189" s="13">
        <v>9090909</v>
      </c>
    </row>
    <row r="190" spans="1:2" x14ac:dyDescent="0.4">
      <c r="A190" s="11" t="s">
        <v>196</v>
      </c>
      <c r="B190" s="13">
        <v>50400</v>
      </c>
    </row>
    <row r="191" spans="1:2" x14ac:dyDescent="0.4">
      <c r="A191" s="11" t="s">
        <v>197</v>
      </c>
      <c r="B191" s="13"/>
    </row>
    <row r="192" spans="1:2" x14ac:dyDescent="0.4">
      <c r="A192" s="11" t="s">
        <v>198</v>
      </c>
      <c r="B192" s="13"/>
    </row>
    <row r="193" spans="1:2" x14ac:dyDescent="0.4">
      <c r="A193" s="11" t="s">
        <v>199</v>
      </c>
      <c r="B193" s="13"/>
    </row>
    <row r="194" spans="1:2" x14ac:dyDescent="0.4">
      <c r="A194" s="11" t="s">
        <v>200</v>
      </c>
      <c r="B194" s="13">
        <v>30000</v>
      </c>
    </row>
    <row r="195" spans="1:2" x14ac:dyDescent="0.4">
      <c r="A195" s="11" t="s">
        <v>201</v>
      </c>
      <c r="B195" s="13">
        <v>1100000</v>
      </c>
    </row>
    <row r="196" spans="1:2" x14ac:dyDescent="0.4">
      <c r="A196" s="11" t="s">
        <v>202</v>
      </c>
      <c r="B196" s="13"/>
    </row>
    <row r="197" spans="1:2" x14ac:dyDescent="0.4">
      <c r="A197" s="11" t="s">
        <v>203</v>
      </c>
      <c r="B197" s="13">
        <v>1100000</v>
      </c>
    </row>
    <row r="198" spans="1:2" x14ac:dyDescent="0.4">
      <c r="A198" s="11" t="s">
        <v>204</v>
      </c>
      <c r="B198" s="13">
        <v>64000</v>
      </c>
    </row>
    <row r="199" spans="1:2" x14ac:dyDescent="0.4">
      <c r="A199" s="11" t="s">
        <v>205</v>
      </c>
      <c r="B199" s="13"/>
    </row>
    <row r="200" spans="1:2" x14ac:dyDescent="0.4">
      <c r="A200" s="11" t="s">
        <v>206</v>
      </c>
      <c r="B200" s="13">
        <v>3020000</v>
      </c>
    </row>
    <row r="201" spans="1:2" x14ac:dyDescent="0.4">
      <c r="A201" s="11" t="s">
        <v>207</v>
      </c>
      <c r="B201" s="13">
        <v>304000</v>
      </c>
    </row>
    <row r="202" spans="1:2" x14ac:dyDescent="0.4">
      <c r="A202" s="11" t="s">
        <v>208</v>
      </c>
      <c r="B202" s="13">
        <v>3637600</v>
      </c>
    </row>
    <row r="203" spans="1:2" x14ac:dyDescent="0.4">
      <c r="A203" s="11" t="s">
        <v>209</v>
      </c>
      <c r="B203" s="13"/>
    </row>
    <row r="204" spans="1:2" x14ac:dyDescent="0.4">
      <c r="A204" s="11" t="s">
        <v>210</v>
      </c>
      <c r="B204" s="13"/>
    </row>
    <row r="205" spans="1:2" x14ac:dyDescent="0.4">
      <c r="A205" s="11" t="s">
        <v>211</v>
      </c>
      <c r="B205" s="13"/>
    </row>
    <row r="206" spans="1:2" x14ac:dyDescent="0.4">
      <c r="A206" s="11" t="s">
        <v>212</v>
      </c>
      <c r="B206" s="13">
        <v>402000</v>
      </c>
    </row>
    <row r="207" spans="1:2" x14ac:dyDescent="0.4">
      <c r="A207" s="11" t="s">
        <v>213</v>
      </c>
      <c r="B207" s="13">
        <v>490000</v>
      </c>
    </row>
    <row r="208" spans="1:2" x14ac:dyDescent="0.4">
      <c r="A208" s="11" t="s">
        <v>214</v>
      </c>
      <c r="B208" s="13"/>
    </row>
    <row r="209" spans="1:2" x14ac:dyDescent="0.4">
      <c r="A209" s="11" t="s">
        <v>215</v>
      </c>
      <c r="B209" s="13"/>
    </row>
    <row r="210" spans="1:2" x14ac:dyDescent="0.4">
      <c r="A210" s="11" t="s">
        <v>216</v>
      </c>
      <c r="B210" s="13"/>
    </row>
    <row r="211" spans="1:2" x14ac:dyDescent="0.4">
      <c r="A211" s="11" t="s">
        <v>217</v>
      </c>
      <c r="B211" s="13"/>
    </row>
    <row r="212" spans="1:2" x14ac:dyDescent="0.4">
      <c r="A212" s="11" t="s">
        <v>218</v>
      </c>
      <c r="B212" s="13">
        <v>1300000</v>
      </c>
    </row>
    <row r="213" spans="1:2" x14ac:dyDescent="0.4">
      <c r="A213" s="11" t="s">
        <v>219</v>
      </c>
      <c r="B213" s="13">
        <v>137500</v>
      </c>
    </row>
    <row r="214" spans="1:2" x14ac:dyDescent="0.4">
      <c r="A214" s="11" t="s">
        <v>220</v>
      </c>
      <c r="B214" s="13"/>
    </row>
    <row r="215" spans="1:2" x14ac:dyDescent="0.4">
      <c r="A215" s="11" t="s">
        <v>221</v>
      </c>
      <c r="B215" s="13">
        <v>99900</v>
      </c>
    </row>
    <row r="216" spans="1:2" x14ac:dyDescent="0.4">
      <c r="A216" s="11" t="s">
        <v>222</v>
      </c>
      <c r="B216" s="13"/>
    </row>
    <row r="217" spans="1:2" x14ac:dyDescent="0.4">
      <c r="A217" s="11" t="s">
        <v>223</v>
      </c>
      <c r="B217" s="13"/>
    </row>
    <row r="218" spans="1:2" x14ac:dyDescent="0.4">
      <c r="A218" s="11" t="s">
        <v>224</v>
      </c>
      <c r="B218" s="13"/>
    </row>
    <row r="219" spans="1:2" x14ac:dyDescent="0.4">
      <c r="A219" s="11" t="s">
        <v>225</v>
      </c>
      <c r="B219" s="13">
        <v>80000</v>
      </c>
    </row>
    <row r="220" spans="1:2" x14ac:dyDescent="0.4">
      <c r="A220" s="11" t="s">
        <v>226</v>
      </c>
      <c r="B220" s="13"/>
    </row>
    <row r="221" spans="1:2" x14ac:dyDescent="0.4">
      <c r="A221" s="11" t="s">
        <v>227</v>
      </c>
      <c r="B221" s="13"/>
    </row>
    <row r="222" spans="1:2" x14ac:dyDescent="0.4">
      <c r="A222" s="11" t="s">
        <v>228</v>
      </c>
      <c r="B222" s="13"/>
    </row>
    <row r="223" spans="1:2" x14ac:dyDescent="0.4">
      <c r="A223" s="11" t="s">
        <v>229</v>
      </c>
      <c r="B223" s="13"/>
    </row>
    <row r="224" spans="1:2" x14ac:dyDescent="0.4">
      <c r="A224" s="11" t="s">
        <v>230</v>
      </c>
      <c r="B224" s="13"/>
    </row>
    <row r="225" spans="1:2" x14ac:dyDescent="0.4">
      <c r="A225" s="11" t="s">
        <v>231</v>
      </c>
      <c r="B225" s="13"/>
    </row>
    <row r="226" spans="1:2" x14ac:dyDescent="0.4">
      <c r="A226" s="11" t="s">
        <v>232</v>
      </c>
      <c r="B226" s="13"/>
    </row>
    <row r="227" spans="1:2" x14ac:dyDescent="0.4">
      <c r="A227" s="11" t="s">
        <v>233</v>
      </c>
      <c r="B227" s="13"/>
    </row>
    <row r="228" spans="1:2" x14ac:dyDescent="0.4">
      <c r="A228" s="11" t="s">
        <v>234</v>
      </c>
      <c r="B228" s="13">
        <v>1842000</v>
      </c>
    </row>
    <row r="229" spans="1:2" x14ac:dyDescent="0.4">
      <c r="A229" s="11" t="s">
        <v>235</v>
      </c>
      <c r="B229" s="13">
        <v>90000</v>
      </c>
    </row>
    <row r="230" spans="1:2" x14ac:dyDescent="0.4">
      <c r="A230" s="11" t="s">
        <v>236</v>
      </c>
      <c r="B230" s="13">
        <v>133400</v>
      </c>
    </row>
    <row r="231" spans="1:2" x14ac:dyDescent="0.4">
      <c r="A231" s="11" t="s">
        <v>237</v>
      </c>
      <c r="B231" s="13"/>
    </row>
    <row r="232" spans="1:2" x14ac:dyDescent="0.4">
      <c r="A232" s="11" t="s">
        <v>238</v>
      </c>
      <c r="B232" s="13"/>
    </row>
    <row r="233" spans="1:2" x14ac:dyDescent="0.4">
      <c r="A233" s="11" t="s">
        <v>239</v>
      </c>
      <c r="B233" s="13"/>
    </row>
    <row r="234" spans="1:2" x14ac:dyDescent="0.4">
      <c r="A234" s="11" t="s">
        <v>240</v>
      </c>
      <c r="B234" s="13"/>
    </row>
    <row r="235" spans="1:2" x14ac:dyDescent="0.4">
      <c r="A235" s="11" t="s">
        <v>241</v>
      </c>
      <c r="B235" s="13"/>
    </row>
    <row r="236" spans="1:2" x14ac:dyDescent="0.4">
      <c r="A236" s="11" t="s">
        <v>242</v>
      </c>
      <c r="B236" s="13">
        <v>147000</v>
      </c>
    </row>
    <row r="237" spans="1:2" x14ac:dyDescent="0.4">
      <c r="A237" s="11" t="s">
        <v>243</v>
      </c>
      <c r="B237" s="13">
        <v>83520</v>
      </c>
    </row>
    <row r="238" spans="1:2" x14ac:dyDescent="0.4">
      <c r="A238" s="11" t="s">
        <v>244</v>
      </c>
      <c r="B238" s="13">
        <v>840000</v>
      </c>
    </row>
    <row r="239" spans="1:2" x14ac:dyDescent="0.4">
      <c r="A239" s="11" t="s">
        <v>245</v>
      </c>
      <c r="B239" s="13">
        <v>1337700</v>
      </c>
    </row>
    <row r="240" spans="1:2" x14ac:dyDescent="0.4">
      <c r="A240" s="11" t="s">
        <v>246</v>
      </c>
      <c r="B240" s="13">
        <v>10000</v>
      </c>
    </row>
    <row r="241" spans="1:2" x14ac:dyDescent="0.4">
      <c r="A241" s="11" t="s">
        <v>247</v>
      </c>
      <c r="B241" s="13">
        <v>24000</v>
      </c>
    </row>
    <row r="242" spans="1:2" x14ac:dyDescent="0.4">
      <c r="A242" s="11" t="s">
        <v>248</v>
      </c>
      <c r="B242" s="13">
        <v>70000</v>
      </c>
    </row>
    <row r="243" spans="1:2" x14ac:dyDescent="0.4">
      <c r="A243" s="11" t="s">
        <v>249</v>
      </c>
      <c r="B243" s="13">
        <v>24840</v>
      </c>
    </row>
    <row r="244" spans="1:2" x14ac:dyDescent="0.4">
      <c r="A244" s="11" t="s">
        <v>250</v>
      </c>
      <c r="B244" s="13"/>
    </row>
    <row r="245" spans="1:2" x14ac:dyDescent="0.4">
      <c r="A245" s="11" t="s">
        <v>251</v>
      </c>
      <c r="B245" s="13"/>
    </row>
    <row r="246" spans="1:2" x14ac:dyDescent="0.4">
      <c r="A246" s="11" t="s">
        <v>252</v>
      </c>
      <c r="B246" s="13"/>
    </row>
    <row r="247" spans="1:2" x14ac:dyDescent="0.4">
      <c r="A247" s="11" t="s">
        <v>253</v>
      </c>
      <c r="B247" s="13"/>
    </row>
    <row r="248" spans="1:2" x14ac:dyDescent="0.4">
      <c r="A248" s="11" t="s">
        <v>254</v>
      </c>
      <c r="B248" s="13"/>
    </row>
    <row r="249" spans="1:2" x14ac:dyDescent="0.4">
      <c r="A249" s="11" t="s">
        <v>255</v>
      </c>
      <c r="B249" s="13"/>
    </row>
    <row r="250" spans="1:2" x14ac:dyDescent="0.4">
      <c r="A250" s="15" t="s">
        <v>5</v>
      </c>
      <c r="B250" s="17">
        <v>451281719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0E77-46D0-4C51-8D02-6EEDD2F88E82}">
  <dimension ref="A1:F250"/>
  <sheetViews>
    <sheetView workbookViewId="0">
      <selection activeCell="D4" sqref="D4"/>
    </sheetView>
  </sheetViews>
  <sheetFormatPr defaultRowHeight="18.75" x14ac:dyDescent="0.4"/>
  <cols>
    <col min="1" max="1" width="42.125" bestFit="1" customWidth="1"/>
    <col min="2" max="4" width="11.625" bestFit="1" customWidth="1"/>
    <col min="5" max="6" width="13.375" bestFit="1" customWidth="1"/>
  </cols>
  <sheetData>
    <row r="1" spans="1:6" x14ac:dyDescent="0.4">
      <c r="A1" s="1" t="s">
        <v>0</v>
      </c>
      <c r="B1" s="1" t="s">
        <v>1</v>
      </c>
      <c r="C1" s="2" t="s">
        <v>2</v>
      </c>
      <c r="D1" s="2"/>
      <c r="E1" s="2"/>
      <c r="F1" s="3"/>
    </row>
    <row r="2" spans="1:6" x14ac:dyDescent="0.4">
      <c r="A2" s="4"/>
      <c r="B2" s="1" t="s">
        <v>3</v>
      </c>
      <c r="C2" s="2"/>
      <c r="D2" s="2"/>
      <c r="E2" s="1" t="s">
        <v>4</v>
      </c>
      <c r="F2" s="5" t="s">
        <v>5</v>
      </c>
    </row>
    <row r="3" spans="1:6" x14ac:dyDescent="0.4">
      <c r="A3" s="1" t="s">
        <v>6</v>
      </c>
      <c r="B3" s="1" t="s">
        <v>7</v>
      </c>
      <c r="C3" s="6" t="s">
        <v>8</v>
      </c>
      <c r="D3" s="6" t="s">
        <v>9</v>
      </c>
      <c r="E3" s="4"/>
      <c r="F3" s="7"/>
    </row>
    <row r="4" spans="1:6" x14ac:dyDescent="0.4">
      <c r="A4" s="1" t="s">
        <v>10</v>
      </c>
      <c r="B4" s="8">
        <v>6961500</v>
      </c>
      <c r="C4" s="9">
        <v>3186750</v>
      </c>
      <c r="D4" s="9">
        <v>5171250</v>
      </c>
      <c r="E4" s="8">
        <v>15319500</v>
      </c>
      <c r="F4" s="10">
        <v>15319500</v>
      </c>
    </row>
    <row r="5" spans="1:6" x14ac:dyDescent="0.4">
      <c r="A5" s="11" t="s">
        <v>11</v>
      </c>
      <c r="B5" s="12">
        <v>11456000</v>
      </c>
      <c r="C5" s="13">
        <v>32248000</v>
      </c>
      <c r="D5" s="13"/>
      <c r="E5" s="12">
        <v>43704000</v>
      </c>
      <c r="F5" s="14">
        <v>43704000</v>
      </c>
    </row>
    <row r="6" spans="1:6" x14ac:dyDescent="0.4">
      <c r="A6" s="11" t="s">
        <v>12</v>
      </c>
      <c r="B6" s="12">
        <v>4125000</v>
      </c>
      <c r="C6" s="13">
        <v>2750000</v>
      </c>
      <c r="D6" s="13"/>
      <c r="E6" s="12">
        <v>6875000</v>
      </c>
      <c r="F6" s="14">
        <v>6875000</v>
      </c>
    </row>
    <row r="7" spans="1:6" x14ac:dyDescent="0.4">
      <c r="A7" s="11" t="s">
        <v>13</v>
      </c>
      <c r="B7" s="12">
        <v>1728000</v>
      </c>
      <c r="C7" s="13">
        <v>4760000</v>
      </c>
      <c r="D7" s="13"/>
      <c r="E7" s="12">
        <v>6488000</v>
      </c>
      <c r="F7" s="14">
        <v>6488000</v>
      </c>
    </row>
    <row r="8" spans="1:6" x14ac:dyDescent="0.4">
      <c r="A8" s="11" t="s">
        <v>14</v>
      </c>
      <c r="B8" s="12"/>
      <c r="C8" s="13">
        <v>160000</v>
      </c>
      <c r="D8" s="13"/>
      <c r="E8" s="12">
        <v>160000</v>
      </c>
      <c r="F8" s="14">
        <v>160000</v>
      </c>
    </row>
    <row r="9" spans="1:6" x14ac:dyDescent="0.4">
      <c r="A9" s="11" t="s">
        <v>15</v>
      </c>
      <c r="B9" s="12">
        <v>1113000</v>
      </c>
      <c r="C9" s="13">
        <v>816000</v>
      </c>
      <c r="D9" s="13"/>
      <c r="E9" s="12">
        <v>1929000</v>
      </c>
      <c r="F9" s="14">
        <v>1929000</v>
      </c>
    </row>
    <row r="10" spans="1:6" x14ac:dyDescent="0.4">
      <c r="A10" s="11" t="s">
        <v>16</v>
      </c>
      <c r="B10" s="12">
        <v>23000</v>
      </c>
      <c r="C10" s="13">
        <v>4825000</v>
      </c>
      <c r="D10" s="13"/>
      <c r="E10" s="12">
        <v>4848000</v>
      </c>
      <c r="F10" s="14">
        <v>4848000</v>
      </c>
    </row>
    <row r="11" spans="1:6" x14ac:dyDescent="0.4">
      <c r="A11" s="11" t="s">
        <v>17</v>
      </c>
      <c r="B11" s="12">
        <v>2375000</v>
      </c>
      <c r="C11" s="13"/>
      <c r="D11" s="13"/>
      <c r="E11" s="12">
        <v>2375000</v>
      </c>
      <c r="F11" s="14">
        <v>2375000</v>
      </c>
    </row>
    <row r="12" spans="1:6" x14ac:dyDescent="0.4">
      <c r="A12" s="11" t="s">
        <v>18</v>
      </c>
      <c r="B12" s="12">
        <v>1484000</v>
      </c>
      <c r="C12" s="13"/>
      <c r="D12" s="13"/>
      <c r="E12" s="12">
        <v>1484000</v>
      </c>
      <c r="F12" s="14">
        <v>1484000</v>
      </c>
    </row>
    <row r="13" spans="1:6" x14ac:dyDescent="0.4">
      <c r="A13" s="11" t="s">
        <v>19</v>
      </c>
      <c r="B13" s="12">
        <v>3000000</v>
      </c>
      <c r="C13" s="13">
        <v>3000000</v>
      </c>
      <c r="D13" s="13"/>
      <c r="E13" s="12">
        <v>6000000</v>
      </c>
      <c r="F13" s="14">
        <v>6000000</v>
      </c>
    </row>
    <row r="14" spans="1:6" x14ac:dyDescent="0.4">
      <c r="A14" s="11" t="s">
        <v>20</v>
      </c>
      <c r="B14" s="12">
        <v>71100</v>
      </c>
      <c r="C14" s="13"/>
      <c r="D14" s="13"/>
      <c r="E14" s="12">
        <v>71100</v>
      </c>
      <c r="F14" s="14">
        <v>71100</v>
      </c>
    </row>
    <row r="15" spans="1:6" x14ac:dyDescent="0.4">
      <c r="A15" s="11" t="s">
        <v>21</v>
      </c>
      <c r="B15" s="12">
        <v>10569240</v>
      </c>
      <c r="C15" s="13">
        <v>9717890</v>
      </c>
      <c r="D15" s="13">
        <v>3547994</v>
      </c>
      <c r="E15" s="12">
        <v>23835124</v>
      </c>
      <c r="F15" s="14">
        <v>23835124</v>
      </c>
    </row>
    <row r="16" spans="1:6" x14ac:dyDescent="0.4">
      <c r="A16" s="11" t="s">
        <v>22</v>
      </c>
      <c r="B16" s="12">
        <v>797280</v>
      </c>
      <c r="C16" s="13">
        <v>341220</v>
      </c>
      <c r="D16" s="13">
        <v>995480</v>
      </c>
      <c r="E16" s="12">
        <v>2133980</v>
      </c>
      <c r="F16" s="14">
        <v>2133980</v>
      </c>
    </row>
    <row r="17" spans="1:6" x14ac:dyDescent="0.4">
      <c r="A17" s="11" t="s">
        <v>23</v>
      </c>
      <c r="B17" s="12">
        <v>1543320</v>
      </c>
      <c r="C17" s="13">
        <v>899640</v>
      </c>
      <c r="D17" s="13">
        <v>446400</v>
      </c>
      <c r="E17" s="12">
        <v>2889360</v>
      </c>
      <c r="F17" s="14">
        <v>2889360</v>
      </c>
    </row>
    <row r="18" spans="1:6" x14ac:dyDescent="0.4">
      <c r="A18" s="11" t="s">
        <v>24</v>
      </c>
      <c r="B18" s="12">
        <v>432300</v>
      </c>
      <c r="C18" s="13">
        <v>1714700</v>
      </c>
      <c r="D18" s="13">
        <v>638400</v>
      </c>
      <c r="E18" s="12">
        <v>2785400</v>
      </c>
      <c r="F18" s="14">
        <v>2785400</v>
      </c>
    </row>
    <row r="19" spans="1:6" x14ac:dyDescent="0.4">
      <c r="A19" s="11" t="s">
        <v>25</v>
      </c>
      <c r="B19" s="12">
        <v>30023440</v>
      </c>
      <c r="C19" s="13">
        <v>24680225</v>
      </c>
      <c r="D19" s="13">
        <v>8423880</v>
      </c>
      <c r="E19" s="12">
        <v>63127545</v>
      </c>
      <c r="F19" s="14">
        <v>63127545</v>
      </c>
    </row>
    <row r="20" spans="1:6" x14ac:dyDescent="0.4">
      <c r="A20" s="11" t="s">
        <v>26</v>
      </c>
      <c r="B20" s="12">
        <v>4485600</v>
      </c>
      <c r="C20" s="13">
        <v>5796000</v>
      </c>
      <c r="D20" s="13"/>
      <c r="E20" s="12">
        <v>10281600</v>
      </c>
      <c r="F20" s="14">
        <v>10281600</v>
      </c>
    </row>
    <row r="21" spans="1:6" x14ac:dyDescent="0.4">
      <c r="A21" s="11" t="s">
        <v>27</v>
      </c>
      <c r="B21" s="12">
        <v>254300</v>
      </c>
      <c r="C21" s="13">
        <v>665300</v>
      </c>
      <c r="D21" s="13">
        <v>347000</v>
      </c>
      <c r="E21" s="12">
        <v>1266600</v>
      </c>
      <c r="F21" s="14">
        <v>1266600</v>
      </c>
    </row>
    <row r="22" spans="1:6" x14ac:dyDescent="0.4">
      <c r="A22" s="11" t="s">
        <v>28</v>
      </c>
      <c r="B22" s="12">
        <v>9451700</v>
      </c>
      <c r="C22" s="13">
        <v>8776300</v>
      </c>
      <c r="D22" s="13"/>
      <c r="E22" s="12">
        <v>18228000</v>
      </c>
      <c r="F22" s="14">
        <v>18228000</v>
      </c>
    </row>
    <row r="23" spans="1:6" x14ac:dyDescent="0.4">
      <c r="A23" s="11" t="s">
        <v>29</v>
      </c>
      <c r="B23" s="12">
        <v>1326800</v>
      </c>
      <c r="C23" s="13">
        <v>291300</v>
      </c>
      <c r="D23" s="13">
        <v>254100</v>
      </c>
      <c r="E23" s="12">
        <v>1872200</v>
      </c>
      <c r="F23" s="14">
        <v>1872200</v>
      </c>
    </row>
    <row r="24" spans="1:6" x14ac:dyDescent="0.4">
      <c r="A24" s="11" t="s">
        <v>30</v>
      </c>
      <c r="B24" s="12">
        <v>278500</v>
      </c>
      <c r="C24" s="13"/>
      <c r="D24" s="13"/>
      <c r="E24" s="12">
        <v>278500</v>
      </c>
      <c r="F24" s="14">
        <v>278500</v>
      </c>
    </row>
    <row r="25" spans="1:6" x14ac:dyDescent="0.4">
      <c r="A25" s="11" t="s">
        <v>31</v>
      </c>
      <c r="B25" s="12">
        <v>134000</v>
      </c>
      <c r="C25" s="13"/>
      <c r="D25" s="13"/>
      <c r="E25" s="12">
        <v>134000</v>
      </c>
      <c r="F25" s="14">
        <v>134000</v>
      </c>
    </row>
    <row r="26" spans="1:6" x14ac:dyDescent="0.4">
      <c r="A26" s="11" t="s">
        <v>32</v>
      </c>
      <c r="B26" s="12">
        <v>536000</v>
      </c>
      <c r="C26" s="13">
        <v>134000</v>
      </c>
      <c r="D26" s="13">
        <v>134000</v>
      </c>
      <c r="E26" s="12">
        <v>804000</v>
      </c>
      <c r="F26" s="14">
        <v>804000</v>
      </c>
    </row>
    <row r="27" spans="1:6" x14ac:dyDescent="0.4">
      <c r="A27" s="11" t="s">
        <v>33</v>
      </c>
      <c r="B27" s="12">
        <v>7736400</v>
      </c>
      <c r="C27" s="13">
        <v>4590100</v>
      </c>
      <c r="D27" s="13">
        <v>1321000</v>
      </c>
      <c r="E27" s="12">
        <v>13647500</v>
      </c>
      <c r="F27" s="14">
        <v>13647500</v>
      </c>
    </row>
    <row r="28" spans="1:6" x14ac:dyDescent="0.4">
      <c r="A28" s="11" t="s">
        <v>34</v>
      </c>
      <c r="B28" s="12">
        <v>6418000</v>
      </c>
      <c r="C28" s="13">
        <v>5656000</v>
      </c>
      <c r="D28" s="13">
        <v>1800000</v>
      </c>
      <c r="E28" s="12">
        <v>13874000</v>
      </c>
      <c r="F28" s="14">
        <v>13874000</v>
      </c>
    </row>
    <row r="29" spans="1:6" x14ac:dyDescent="0.4">
      <c r="A29" s="11" t="s">
        <v>35</v>
      </c>
      <c r="B29" s="12">
        <v>1080000</v>
      </c>
      <c r="C29" s="13">
        <v>2160000</v>
      </c>
      <c r="D29" s="13"/>
      <c r="E29" s="12">
        <v>3240000</v>
      </c>
      <c r="F29" s="14">
        <v>3240000</v>
      </c>
    </row>
    <row r="30" spans="1:6" x14ac:dyDescent="0.4">
      <c r="A30" s="11" t="s">
        <v>36</v>
      </c>
      <c r="B30" s="12">
        <v>7945000</v>
      </c>
      <c r="C30" s="13">
        <v>17453000</v>
      </c>
      <c r="D30" s="13">
        <v>850000</v>
      </c>
      <c r="E30" s="12">
        <v>26248000</v>
      </c>
      <c r="F30" s="14">
        <v>26248000</v>
      </c>
    </row>
    <row r="31" spans="1:6" x14ac:dyDescent="0.4">
      <c r="A31" s="11" t="s">
        <v>37</v>
      </c>
      <c r="B31" s="12">
        <v>3030000</v>
      </c>
      <c r="C31" s="13">
        <v>1710000</v>
      </c>
      <c r="D31" s="13">
        <v>1140000</v>
      </c>
      <c r="E31" s="12">
        <v>5880000</v>
      </c>
      <c r="F31" s="14">
        <v>5880000</v>
      </c>
    </row>
    <row r="32" spans="1:6" x14ac:dyDescent="0.4">
      <c r="A32" s="11" t="s">
        <v>38</v>
      </c>
      <c r="B32" s="12">
        <v>45820000</v>
      </c>
      <c r="C32" s="13">
        <v>17711000</v>
      </c>
      <c r="D32" s="13"/>
      <c r="E32" s="12">
        <v>63531000</v>
      </c>
      <c r="F32" s="14">
        <v>63531000</v>
      </c>
    </row>
    <row r="33" spans="1:6" x14ac:dyDescent="0.4">
      <c r="A33" s="11" t="s">
        <v>39</v>
      </c>
      <c r="B33" s="12">
        <v>20570000</v>
      </c>
      <c r="C33" s="13">
        <v>4720000</v>
      </c>
      <c r="D33" s="13"/>
      <c r="E33" s="12">
        <v>25290000</v>
      </c>
      <c r="F33" s="14">
        <v>25290000</v>
      </c>
    </row>
    <row r="34" spans="1:6" x14ac:dyDescent="0.4">
      <c r="A34" s="11" t="s">
        <v>40</v>
      </c>
      <c r="B34" s="12">
        <v>37669913</v>
      </c>
      <c r="C34" s="13">
        <v>54990280</v>
      </c>
      <c r="D34" s="13">
        <v>41173160</v>
      </c>
      <c r="E34" s="12">
        <v>133833353</v>
      </c>
      <c r="F34" s="14">
        <v>133833353</v>
      </c>
    </row>
    <row r="35" spans="1:6" x14ac:dyDescent="0.4">
      <c r="A35" s="11" t="s">
        <v>41</v>
      </c>
      <c r="B35" s="12">
        <v>6732000</v>
      </c>
      <c r="C35" s="13">
        <v>4169000</v>
      </c>
      <c r="D35" s="13">
        <v>2678000</v>
      </c>
      <c r="E35" s="12">
        <v>13579000</v>
      </c>
      <c r="F35" s="14">
        <v>13579000</v>
      </c>
    </row>
    <row r="36" spans="1:6" x14ac:dyDescent="0.4">
      <c r="A36" s="11" t="s">
        <v>42</v>
      </c>
      <c r="B36" s="12"/>
      <c r="C36" s="13">
        <v>45000</v>
      </c>
      <c r="D36" s="13"/>
      <c r="E36" s="12">
        <v>45000</v>
      </c>
      <c r="F36" s="14">
        <v>45000</v>
      </c>
    </row>
    <row r="37" spans="1:6" x14ac:dyDescent="0.4">
      <c r="A37" s="11" t="s">
        <v>43</v>
      </c>
      <c r="B37" s="12">
        <v>516600</v>
      </c>
      <c r="C37" s="13">
        <v>327600</v>
      </c>
      <c r="D37" s="13"/>
      <c r="E37" s="12">
        <v>844200</v>
      </c>
      <c r="F37" s="14">
        <v>844200</v>
      </c>
    </row>
    <row r="38" spans="1:6" x14ac:dyDescent="0.4">
      <c r="A38" s="11" t="s">
        <v>44</v>
      </c>
      <c r="B38" s="12">
        <v>4721950</v>
      </c>
      <c r="C38" s="13">
        <v>5864200</v>
      </c>
      <c r="D38" s="13">
        <v>1009950</v>
      </c>
      <c r="E38" s="12">
        <v>11596100</v>
      </c>
      <c r="F38" s="14">
        <v>11596100</v>
      </c>
    </row>
    <row r="39" spans="1:6" x14ac:dyDescent="0.4">
      <c r="A39" s="11" t="s">
        <v>45</v>
      </c>
      <c r="B39" s="12">
        <v>977050</v>
      </c>
      <c r="C39" s="13">
        <v>366550</v>
      </c>
      <c r="D39" s="13">
        <v>496390</v>
      </c>
      <c r="E39" s="12">
        <v>1839990</v>
      </c>
      <c r="F39" s="14">
        <v>1839990</v>
      </c>
    </row>
    <row r="40" spans="1:6" x14ac:dyDescent="0.4">
      <c r="A40" s="11" t="s">
        <v>46</v>
      </c>
      <c r="B40" s="12">
        <v>8218200</v>
      </c>
      <c r="C40" s="13">
        <v>5004538</v>
      </c>
      <c r="D40" s="13">
        <v>1291000</v>
      </c>
      <c r="E40" s="12">
        <v>14513738</v>
      </c>
      <c r="F40" s="14">
        <v>14513738</v>
      </c>
    </row>
    <row r="41" spans="1:6" x14ac:dyDescent="0.4">
      <c r="A41" s="11" t="s">
        <v>47</v>
      </c>
      <c r="B41" s="12">
        <v>1560000</v>
      </c>
      <c r="C41" s="13">
        <v>900000</v>
      </c>
      <c r="D41" s="13"/>
      <c r="E41" s="12">
        <v>2460000</v>
      </c>
      <c r="F41" s="14">
        <v>2460000</v>
      </c>
    </row>
    <row r="42" spans="1:6" x14ac:dyDescent="0.4">
      <c r="A42" s="11" t="s">
        <v>48</v>
      </c>
      <c r="B42" s="12">
        <v>664430</v>
      </c>
      <c r="C42" s="13">
        <v>1111624</v>
      </c>
      <c r="D42" s="13">
        <v>400612</v>
      </c>
      <c r="E42" s="12">
        <v>2176666</v>
      </c>
      <c r="F42" s="14">
        <v>2176666</v>
      </c>
    </row>
    <row r="43" spans="1:6" x14ac:dyDescent="0.4">
      <c r="A43" s="11" t="s">
        <v>49</v>
      </c>
      <c r="B43" s="12">
        <v>87053000</v>
      </c>
      <c r="C43" s="13">
        <v>29130000</v>
      </c>
      <c r="D43" s="13">
        <v>9897500</v>
      </c>
      <c r="E43" s="12">
        <v>126080500</v>
      </c>
      <c r="F43" s="14">
        <v>126080500</v>
      </c>
    </row>
    <row r="44" spans="1:6" x14ac:dyDescent="0.4">
      <c r="A44" s="11" t="s">
        <v>50</v>
      </c>
      <c r="B44" s="12"/>
      <c r="C44" s="13">
        <v>4270000</v>
      </c>
      <c r="D44" s="13"/>
      <c r="E44" s="12">
        <v>4270000</v>
      </c>
      <c r="F44" s="14">
        <v>4270000</v>
      </c>
    </row>
    <row r="45" spans="1:6" x14ac:dyDescent="0.4">
      <c r="A45" s="11" t="s">
        <v>51</v>
      </c>
      <c r="B45" s="12">
        <v>746000</v>
      </c>
      <c r="C45" s="13">
        <v>754000</v>
      </c>
      <c r="D45" s="13">
        <v>770000</v>
      </c>
      <c r="E45" s="12">
        <v>2270000</v>
      </c>
      <c r="F45" s="14">
        <v>2270000</v>
      </c>
    </row>
    <row r="46" spans="1:6" x14ac:dyDescent="0.4">
      <c r="A46" s="11" t="s">
        <v>52</v>
      </c>
      <c r="B46" s="12">
        <v>162000</v>
      </c>
      <c r="C46" s="13">
        <v>1086300</v>
      </c>
      <c r="D46" s="13"/>
      <c r="E46" s="12">
        <v>1248300</v>
      </c>
      <c r="F46" s="14">
        <v>1248300</v>
      </c>
    </row>
    <row r="47" spans="1:6" x14ac:dyDescent="0.4">
      <c r="A47" s="11" t="s">
        <v>53</v>
      </c>
      <c r="B47" s="12">
        <v>421400</v>
      </c>
      <c r="C47" s="13">
        <v>406800</v>
      </c>
      <c r="D47" s="13"/>
      <c r="E47" s="12">
        <v>828200</v>
      </c>
      <c r="F47" s="14">
        <v>828200</v>
      </c>
    </row>
    <row r="48" spans="1:6" x14ac:dyDescent="0.4">
      <c r="A48" s="11" t="s">
        <v>54</v>
      </c>
      <c r="B48" s="12">
        <v>1225000</v>
      </c>
      <c r="C48" s="13">
        <v>1225000</v>
      </c>
      <c r="D48" s="13"/>
      <c r="E48" s="12">
        <v>2450000</v>
      </c>
      <c r="F48" s="14">
        <v>2450000</v>
      </c>
    </row>
    <row r="49" spans="1:6" x14ac:dyDescent="0.4">
      <c r="A49" s="11" t="s">
        <v>55</v>
      </c>
      <c r="B49" s="12">
        <v>11683000</v>
      </c>
      <c r="C49" s="13"/>
      <c r="D49" s="13"/>
      <c r="E49" s="12">
        <v>11683000</v>
      </c>
      <c r="F49" s="14">
        <v>11683000</v>
      </c>
    </row>
    <row r="50" spans="1:6" x14ac:dyDescent="0.4">
      <c r="A50" s="11" t="s">
        <v>56</v>
      </c>
      <c r="B50" s="12"/>
      <c r="C50" s="13">
        <v>675000</v>
      </c>
      <c r="D50" s="13"/>
      <c r="E50" s="12">
        <v>675000</v>
      </c>
      <c r="F50" s="14">
        <v>675000</v>
      </c>
    </row>
    <row r="51" spans="1:6" x14ac:dyDescent="0.4">
      <c r="A51" s="11" t="s">
        <v>57</v>
      </c>
      <c r="B51" s="12"/>
      <c r="C51" s="13">
        <v>141000</v>
      </c>
      <c r="D51" s="13"/>
      <c r="E51" s="12">
        <v>141000</v>
      </c>
      <c r="F51" s="14">
        <v>141000</v>
      </c>
    </row>
    <row r="52" spans="1:6" x14ac:dyDescent="0.4">
      <c r="A52" s="11" t="s">
        <v>58</v>
      </c>
      <c r="B52" s="12"/>
      <c r="C52" s="13">
        <v>86400</v>
      </c>
      <c r="D52" s="13"/>
      <c r="E52" s="12">
        <v>86400</v>
      </c>
      <c r="F52" s="14">
        <v>86400</v>
      </c>
    </row>
    <row r="53" spans="1:6" x14ac:dyDescent="0.4">
      <c r="A53" s="11" t="s">
        <v>59</v>
      </c>
      <c r="B53" s="12">
        <v>4832000</v>
      </c>
      <c r="C53" s="13">
        <v>8845680</v>
      </c>
      <c r="D53" s="13">
        <v>1056000</v>
      </c>
      <c r="E53" s="12">
        <v>14733680</v>
      </c>
      <c r="F53" s="14">
        <v>14733680</v>
      </c>
    </row>
    <row r="54" spans="1:6" x14ac:dyDescent="0.4">
      <c r="A54" s="11" t="s">
        <v>60</v>
      </c>
      <c r="B54" s="12">
        <v>469000</v>
      </c>
      <c r="C54" s="13">
        <v>1386300</v>
      </c>
      <c r="D54" s="13">
        <v>1326570</v>
      </c>
      <c r="E54" s="12">
        <v>3181870</v>
      </c>
      <c r="F54" s="14">
        <v>3181870</v>
      </c>
    </row>
    <row r="55" spans="1:6" x14ac:dyDescent="0.4">
      <c r="A55" s="11" t="s">
        <v>61</v>
      </c>
      <c r="B55" s="12">
        <v>33615750</v>
      </c>
      <c r="C55" s="13">
        <v>30219000</v>
      </c>
      <c r="D55" s="13">
        <v>40458075</v>
      </c>
      <c r="E55" s="12">
        <v>104292825</v>
      </c>
      <c r="F55" s="14">
        <v>104292825</v>
      </c>
    </row>
    <row r="56" spans="1:6" x14ac:dyDescent="0.4">
      <c r="A56" s="11" t="s">
        <v>62</v>
      </c>
      <c r="B56" s="12">
        <v>13161312</v>
      </c>
      <c r="C56" s="13">
        <v>15070050</v>
      </c>
      <c r="D56" s="13">
        <v>547074</v>
      </c>
      <c r="E56" s="12">
        <v>28778436</v>
      </c>
      <c r="F56" s="14">
        <v>28778436</v>
      </c>
    </row>
    <row r="57" spans="1:6" x14ac:dyDescent="0.4">
      <c r="A57" s="11" t="s">
        <v>63</v>
      </c>
      <c r="B57" s="12">
        <v>4484000</v>
      </c>
      <c r="C57" s="13">
        <v>124800</v>
      </c>
      <c r="D57" s="13">
        <v>1100000</v>
      </c>
      <c r="E57" s="12">
        <v>5708800</v>
      </c>
      <c r="F57" s="14">
        <v>5708800</v>
      </c>
    </row>
    <row r="58" spans="1:6" x14ac:dyDescent="0.4">
      <c r="A58" s="11" t="s">
        <v>64</v>
      </c>
      <c r="B58" s="12">
        <v>1965000</v>
      </c>
      <c r="C58" s="13">
        <v>368000</v>
      </c>
      <c r="D58" s="13">
        <v>1458000</v>
      </c>
      <c r="E58" s="12">
        <v>3791000</v>
      </c>
      <c r="F58" s="14">
        <v>3791000</v>
      </c>
    </row>
    <row r="59" spans="1:6" x14ac:dyDescent="0.4">
      <c r="A59" s="11" t="s">
        <v>65</v>
      </c>
      <c r="B59" s="12">
        <v>218500</v>
      </c>
      <c r="C59" s="13">
        <v>285000</v>
      </c>
      <c r="D59" s="13">
        <v>41500</v>
      </c>
      <c r="E59" s="12">
        <v>545000</v>
      </c>
      <c r="F59" s="14">
        <v>545000</v>
      </c>
    </row>
    <row r="60" spans="1:6" x14ac:dyDescent="0.4">
      <c r="A60" s="11" t="s">
        <v>66</v>
      </c>
      <c r="B60" s="12">
        <v>80000</v>
      </c>
      <c r="C60" s="13">
        <v>99100</v>
      </c>
      <c r="D60" s="13">
        <v>129800</v>
      </c>
      <c r="E60" s="12">
        <v>308900</v>
      </c>
      <c r="F60" s="14">
        <v>308900</v>
      </c>
    </row>
    <row r="61" spans="1:6" x14ac:dyDescent="0.4">
      <c r="A61" s="11" t="s">
        <v>67</v>
      </c>
      <c r="B61" s="12">
        <v>640000</v>
      </c>
      <c r="C61" s="13">
        <v>676000</v>
      </c>
      <c r="D61" s="13"/>
      <c r="E61" s="12">
        <v>1316000</v>
      </c>
      <c r="F61" s="14">
        <v>1316000</v>
      </c>
    </row>
    <row r="62" spans="1:6" x14ac:dyDescent="0.4">
      <c r="A62" s="11" t="s">
        <v>68</v>
      </c>
      <c r="B62" s="12">
        <v>640400</v>
      </c>
      <c r="C62" s="13">
        <v>422400</v>
      </c>
      <c r="D62" s="13">
        <v>318400</v>
      </c>
      <c r="E62" s="12">
        <v>1381200</v>
      </c>
      <c r="F62" s="14">
        <v>1381200</v>
      </c>
    </row>
    <row r="63" spans="1:6" x14ac:dyDescent="0.4">
      <c r="A63" s="11" t="s">
        <v>69</v>
      </c>
      <c r="B63" s="12">
        <v>387500</v>
      </c>
      <c r="C63" s="13"/>
      <c r="D63" s="13"/>
      <c r="E63" s="12">
        <v>387500</v>
      </c>
      <c r="F63" s="14">
        <v>387500</v>
      </c>
    </row>
    <row r="64" spans="1:6" x14ac:dyDescent="0.4">
      <c r="A64" s="11" t="s">
        <v>70</v>
      </c>
      <c r="B64" s="12">
        <v>2030000</v>
      </c>
      <c r="C64" s="13">
        <v>1300000</v>
      </c>
      <c r="D64" s="13"/>
      <c r="E64" s="12">
        <v>3330000</v>
      </c>
      <c r="F64" s="14">
        <v>3330000</v>
      </c>
    </row>
    <row r="65" spans="1:6" x14ac:dyDescent="0.4">
      <c r="A65" s="11" t="s">
        <v>71</v>
      </c>
      <c r="B65" s="12">
        <v>1478100</v>
      </c>
      <c r="C65" s="13">
        <v>9470800</v>
      </c>
      <c r="D65" s="13">
        <v>4437100</v>
      </c>
      <c r="E65" s="12">
        <v>15386000</v>
      </c>
      <c r="F65" s="14">
        <v>15386000</v>
      </c>
    </row>
    <row r="66" spans="1:6" x14ac:dyDescent="0.4">
      <c r="A66" s="11" t="s">
        <v>72</v>
      </c>
      <c r="B66" s="12"/>
      <c r="C66" s="13"/>
      <c r="D66" s="13">
        <v>240000</v>
      </c>
      <c r="E66" s="12">
        <v>240000</v>
      </c>
      <c r="F66" s="14">
        <v>240000</v>
      </c>
    </row>
    <row r="67" spans="1:6" x14ac:dyDescent="0.4">
      <c r="A67" s="11" t="s">
        <v>73</v>
      </c>
      <c r="B67" s="12">
        <v>0</v>
      </c>
      <c r="C67" s="13">
        <v>66000</v>
      </c>
      <c r="D67" s="13">
        <v>66000</v>
      </c>
      <c r="E67" s="12">
        <v>132000</v>
      </c>
      <c r="F67" s="14">
        <v>132000</v>
      </c>
    </row>
    <row r="68" spans="1:6" x14ac:dyDescent="0.4">
      <c r="A68" s="11" t="s">
        <v>74</v>
      </c>
      <c r="B68" s="12">
        <v>960000</v>
      </c>
      <c r="C68" s="13">
        <v>960000</v>
      </c>
      <c r="D68" s="13"/>
      <c r="E68" s="12">
        <v>1920000</v>
      </c>
      <c r="F68" s="14">
        <v>1920000</v>
      </c>
    </row>
    <row r="69" spans="1:6" x14ac:dyDescent="0.4">
      <c r="A69" s="11" t="s">
        <v>75</v>
      </c>
      <c r="B69" s="12"/>
      <c r="C69" s="13">
        <v>690000</v>
      </c>
      <c r="D69" s="13">
        <v>690000</v>
      </c>
      <c r="E69" s="12">
        <v>1380000</v>
      </c>
      <c r="F69" s="14">
        <v>1380000</v>
      </c>
    </row>
    <row r="70" spans="1:6" x14ac:dyDescent="0.4">
      <c r="A70" s="11" t="s">
        <v>76</v>
      </c>
      <c r="B70" s="12"/>
      <c r="C70" s="13">
        <v>475000</v>
      </c>
      <c r="D70" s="13"/>
      <c r="E70" s="12">
        <v>475000</v>
      </c>
      <c r="F70" s="14">
        <v>475000</v>
      </c>
    </row>
    <row r="71" spans="1:6" x14ac:dyDescent="0.4">
      <c r="A71" s="11" t="s">
        <v>77</v>
      </c>
      <c r="B71" s="12"/>
      <c r="C71" s="13">
        <v>135000</v>
      </c>
      <c r="D71" s="13"/>
      <c r="E71" s="12">
        <v>135000</v>
      </c>
      <c r="F71" s="14">
        <v>135000</v>
      </c>
    </row>
    <row r="72" spans="1:6" x14ac:dyDescent="0.4">
      <c r="A72" s="11" t="s">
        <v>78</v>
      </c>
      <c r="B72" s="12">
        <v>5160000</v>
      </c>
      <c r="C72" s="13">
        <v>12108400</v>
      </c>
      <c r="D72" s="13">
        <v>1244000</v>
      </c>
      <c r="E72" s="12">
        <v>18512400</v>
      </c>
      <c r="F72" s="14">
        <v>18512400</v>
      </c>
    </row>
    <row r="73" spans="1:6" x14ac:dyDescent="0.4">
      <c r="A73" s="11" t="s">
        <v>79</v>
      </c>
      <c r="B73" s="12">
        <v>19488</v>
      </c>
      <c r="C73" s="13">
        <v>88000</v>
      </c>
      <c r="D73" s="13"/>
      <c r="E73" s="12">
        <v>107488</v>
      </c>
      <c r="F73" s="14">
        <v>107488</v>
      </c>
    </row>
    <row r="74" spans="1:6" x14ac:dyDescent="0.4">
      <c r="A74" s="11" t="s">
        <v>80</v>
      </c>
      <c r="B74" s="12"/>
      <c r="C74" s="13">
        <v>500000</v>
      </c>
      <c r="D74" s="13">
        <v>250000</v>
      </c>
      <c r="E74" s="12">
        <v>750000</v>
      </c>
      <c r="F74" s="14">
        <v>750000</v>
      </c>
    </row>
    <row r="75" spans="1:6" x14ac:dyDescent="0.4">
      <c r="A75" s="11" t="s">
        <v>81</v>
      </c>
      <c r="B75" s="12">
        <v>2932000</v>
      </c>
      <c r="C75" s="13">
        <v>3770500</v>
      </c>
      <c r="D75" s="13">
        <v>733000</v>
      </c>
      <c r="E75" s="12">
        <v>7435500</v>
      </c>
      <c r="F75" s="14">
        <v>7435500</v>
      </c>
    </row>
    <row r="76" spans="1:6" x14ac:dyDescent="0.4">
      <c r="A76" s="11" t="s">
        <v>82</v>
      </c>
      <c r="B76" s="12">
        <v>61400</v>
      </c>
      <c r="C76" s="13"/>
      <c r="D76" s="13"/>
      <c r="E76" s="12">
        <v>61400</v>
      </c>
      <c r="F76" s="14">
        <v>61400</v>
      </c>
    </row>
    <row r="77" spans="1:6" x14ac:dyDescent="0.4">
      <c r="A77" s="11" t="s">
        <v>83</v>
      </c>
      <c r="B77" s="12"/>
      <c r="C77" s="13">
        <v>90400</v>
      </c>
      <c r="D77" s="13"/>
      <c r="E77" s="12">
        <v>90400</v>
      </c>
      <c r="F77" s="14">
        <v>90400</v>
      </c>
    </row>
    <row r="78" spans="1:6" x14ac:dyDescent="0.4">
      <c r="A78" s="11" t="s">
        <v>84</v>
      </c>
      <c r="B78" s="12">
        <v>160000</v>
      </c>
      <c r="C78" s="13"/>
      <c r="D78" s="13"/>
      <c r="E78" s="12">
        <v>160000</v>
      </c>
      <c r="F78" s="14">
        <v>160000</v>
      </c>
    </row>
    <row r="79" spans="1:6" x14ac:dyDescent="0.4">
      <c r="A79" s="11" t="s">
        <v>85</v>
      </c>
      <c r="B79" s="12">
        <v>100000</v>
      </c>
      <c r="C79" s="13"/>
      <c r="D79" s="13"/>
      <c r="E79" s="12">
        <v>100000</v>
      </c>
      <c r="F79" s="14">
        <v>100000</v>
      </c>
    </row>
    <row r="80" spans="1:6" x14ac:dyDescent="0.4">
      <c r="A80" s="11" t="s">
        <v>86</v>
      </c>
      <c r="B80" s="12"/>
      <c r="C80" s="13">
        <v>1072000</v>
      </c>
      <c r="D80" s="13"/>
      <c r="E80" s="12">
        <v>1072000</v>
      </c>
      <c r="F80" s="14">
        <v>1072000</v>
      </c>
    </row>
    <row r="81" spans="1:6" x14ac:dyDescent="0.4">
      <c r="A81" s="11" t="s">
        <v>87</v>
      </c>
      <c r="B81" s="12">
        <v>2356500</v>
      </c>
      <c r="C81" s="13">
        <v>1939000</v>
      </c>
      <c r="D81" s="13">
        <v>3099000</v>
      </c>
      <c r="E81" s="12">
        <v>7394500</v>
      </c>
      <c r="F81" s="14">
        <v>7394500</v>
      </c>
    </row>
    <row r="82" spans="1:6" x14ac:dyDescent="0.4">
      <c r="A82" s="11" t="s">
        <v>88</v>
      </c>
      <c r="B82" s="12"/>
      <c r="C82" s="13"/>
      <c r="D82" s="13">
        <v>165000</v>
      </c>
      <c r="E82" s="12">
        <v>165000</v>
      </c>
      <c r="F82" s="14">
        <v>165000</v>
      </c>
    </row>
    <row r="83" spans="1:6" x14ac:dyDescent="0.4">
      <c r="A83" s="11" t="s">
        <v>89</v>
      </c>
      <c r="B83" s="12"/>
      <c r="C83" s="13">
        <v>132000</v>
      </c>
      <c r="D83" s="13"/>
      <c r="E83" s="12">
        <v>132000</v>
      </c>
      <c r="F83" s="14">
        <v>132000</v>
      </c>
    </row>
    <row r="84" spans="1:6" x14ac:dyDescent="0.4">
      <c r="A84" s="11" t="s">
        <v>90</v>
      </c>
      <c r="B84" s="12"/>
      <c r="C84" s="13">
        <v>189000</v>
      </c>
      <c r="D84" s="13"/>
      <c r="E84" s="12">
        <v>189000</v>
      </c>
      <c r="F84" s="14">
        <v>189000</v>
      </c>
    </row>
    <row r="85" spans="1:6" x14ac:dyDescent="0.4">
      <c r="A85" s="11" t="s">
        <v>91</v>
      </c>
      <c r="B85" s="12"/>
      <c r="C85" s="13">
        <v>1192000</v>
      </c>
      <c r="D85" s="13"/>
      <c r="E85" s="12">
        <v>1192000</v>
      </c>
      <c r="F85" s="14">
        <v>1192000</v>
      </c>
    </row>
    <row r="86" spans="1:6" x14ac:dyDescent="0.4">
      <c r="A86" s="11" t="s">
        <v>92</v>
      </c>
      <c r="B86" s="12">
        <v>560000</v>
      </c>
      <c r="C86" s="13"/>
      <c r="D86" s="13">
        <v>350000</v>
      </c>
      <c r="E86" s="12">
        <v>910000</v>
      </c>
      <c r="F86" s="14">
        <v>910000</v>
      </c>
    </row>
    <row r="87" spans="1:6" x14ac:dyDescent="0.4">
      <c r="A87" s="11" t="s">
        <v>93</v>
      </c>
      <c r="B87" s="12"/>
      <c r="C87" s="13">
        <v>212000</v>
      </c>
      <c r="D87" s="13"/>
      <c r="E87" s="12">
        <v>212000</v>
      </c>
      <c r="F87" s="14">
        <v>212000</v>
      </c>
    </row>
    <row r="88" spans="1:6" x14ac:dyDescent="0.4">
      <c r="A88" s="11" t="s">
        <v>94</v>
      </c>
      <c r="B88" s="12">
        <v>120000</v>
      </c>
      <c r="C88" s="13">
        <v>225550</v>
      </c>
      <c r="D88" s="13"/>
      <c r="E88" s="12">
        <v>345550</v>
      </c>
      <c r="F88" s="14">
        <v>345550</v>
      </c>
    </row>
    <row r="89" spans="1:6" x14ac:dyDescent="0.4">
      <c r="A89" s="11" t="s">
        <v>95</v>
      </c>
      <c r="B89" s="12"/>
      <c r="C89" s="13">
        <v>2994600</v>
      </c>
      <c r="D89" s="13"/>
      <c r="E89" s="12">
        <v>2994600</v>
      </c>
      <c r="F89" s="14">
        <v>2994600</v>
      </c>
    </row>
    <row r="90" spans="1:6" x14ac:dyDescent="0.4">
      <c r="A90" s="11" t="s">
        <v>96</v>
      </c>
      <c r="B90" s="12">
        <v>396400</v>
      </c>
      <c r="C90" s="13">
        <v>2364000</v>
      </c>
      <c r="D90" s="13"/>
      <c r="E90" s="12">
        <v>2760400</v>
      </c>
      <c r="F90" s="14">
        <v>2760400</v>
      </c>
    </row>
    <row r="91" spans="1:6" x14ac:dyDescent="0.4">
      <c r="A91" s="11" t="s">
        <v>97</v>
      </c>
      <c r="B91" s="12"/>
      <c r="C91" s="13"/>
      <c r="D91" s="13">
        <v>200000</v>
      </c>
      <c r="E91" s="12">
        <v>200000</v>
      </c>
      <c r="F91" s="14">
        <v>200000</v>
      </c>
    </row>
    <row r="92" spans="1:6" x14ac:dyDescent="0.4">
      <c r="A92" s="11" t="s">
        <v>98</v>
      </c>
      <c r="B92" s="12">
        <v>294000</v>
      </c>
      <c r="C92" s="13">
        <v>220500</v>
      </c>
      <c r="D92" s="13"/>
      <c r="E92" s="12">
        <v>514500</v>
      </c>
      <c r="F92" s="14">
        <v>514500</v>
      </c>
    </row>
    <row r="93" spans="1:6" x14ac:dyDescent="0.4">
      <c r="A93" s="11" t="s">
        <v>99</v>
      </c>
      <c r="B93" s="12">
        <v>2230000</v>
      </c>
      <c r="C93" s="13"/>
      <c r="D93" s="13"/>
      <c r="E93" s="12">
        <v>2230000</v>
      </c>
      <c r="F93" s="14">
        <v>2230000</v>
      </c>
    </row>
    <row r="94" spans="1:6" x14ac:dyDescent="0.4">
      <c r="A94" s="11" t="s">
        <v>100</v>
      </c>
      <c r="B94" s="12">
        <v>3675000</v>
      </c>
      <c r="C94" s="13">
        <v>4370000</v>
      </c>
      <c r="D94" s="13"/>
      <c r="E94" s="12">
        <v>8045000</v>
      </c>
      <c r="F94" s="14">
        <v>8045000</v>
      </c>
    </row>
    <row r="95" spans="1:6" x14ac:dyDescent="0.4">
      <c r="A95" s="11" t="s">
        <v>101</v>
      </c>
      <c r="B95" s="12"/>
      <c r="C95" s="13">
        <v>1900000</v>
      </c>
      <c r="D95" s="13"/>
      <c r="E95" s="12">
        <v>1900000</v>
      </c>
      <c r="F95" s="14">
        <v>1900000</v>
      </c>
    </row>
    <row r="96" spans="1:6" x14ac:dyDescent="0.4">
      <c r="A96" s="11" t="s">
        <v>102</v>
      </c>
      <c r="B96" s="12">
        <v>1060000</v>
      </c>
      <c r="C96" s="13">
        <v>105000</v>
      </c>
      <c r="D96" s="13"/>
      <c r="E96" s="12">
        <v>1165000</v>
      </c>
      <c r="F96" s="14">
        <v>1165000</v>
      </c>
    </row>
    <row r="97" spans="1:6" x14ac:dyDescent="0.4">
      <c r="A97" s="11" t="s">
        <v>103</v>
      </c>
      <c r="B97" s="12"/>
      <c r="C97" s="13">
        <v>330</v>
      </c>
      <c r="D97" s="13"/>
      <c r="E97" s="12">
        <v>330</v>
      </c>
      <c r="F97" s="14">
        <v>330</v>
      </c>
    </row>
    <row r="98" spans="1:6" x14ac:dyDescent="0.4">
      <c r="A98" s="11" t="s">
        <v>104</v>
      </c>
      <c r="B98" s="12">
        <v>122237</v>
      </c>
      <c r="C98" s="13">
        <v>139015</v>
      </c>
      <c r="D98" s="13"/>
      <c r="E98" s="12">
        <v>261252</v>
      </c>
      <c r="F98" s="14">
        <v>261252</v>
      </c>
    </row>
    <row r="99" spans="1:6" x14ac:dyDescent="0.4">
      <c r="A99" s="11" t="s">
        <v>105</v>
      </c>
      <c r="B99" s="12">
        <v>213833</v>
      </c>
      <c r="C99" s="13">
        <v>109584</v>
      </c>
      <c r="D99" s="13"/>
      <c r="E99" s="12">
        <v>323417</v>
      </c>
      <c r="F99" s="14">
        <v>323417</v>
      </c>
    </row>
    <row r="100" spans="1:6" x14ac:dyDescent="0.4">
      <c r="A100" s="11" t="s">
        <v>106</v>
      </c>
      <c r="B100" s="12">
        <v>65000</v>
      </c>
      <c r="C100" s="13"/>
      <c r="D100" s="13"/>
      <c r="E100" s="12">
        <v>65000</v>
      </c>
      <c r="F100" s="14">
        <v>65000</v>
      </c>
    </row>
    <row r="101" spans="1:6" x14ac:dyDescent="0.4">
      <c r="A101" s="11" t="s">
        <v>107</v>
      </c>
      <c r="B101" s="12">
        <v>108000</v>
      </c>
      <c r="C101" s="13">
        <v>216000</v>
      </c>
      <c r="D101" s="13">
        <v>198000</v>
      </c>
      <c r="E101" s="12">
        <v>522000</v>
      </c>
      <c r="F101" s="14">
        <v>522000</v>
      </c>
    </row>
    <row r="102" spans="1:6" x14ac:dyDescent="0.4">
      <c r="A102" s="11" t="s">
        <v>108</v>
      </c>
      <c r="B102" s="12">
        <v>99500</v>
      </c>
      <c r="C102" s="13"/>
      <c r="D102" s="13"/>
      <c r="E102" s="12">
        <v>99500</v>
      </c>
      <c r="F102" s="14">
        <v>99500</v>
      </c>
    </row>
    <row r="103" spans="1:6" x14ac:dyDescent="0.4">
      <c r="A103" s="11" t="s">
        <v>109</v>
      </c>
      <c r="B103" s="12">
        <v>2830000</v>
      </c>
      <c r="C103" s="13"/>
      <c r="D103" s="13"/>
      <c r="E103" s="12">
        <v>2830000</v>
      </c>
      <c r="F103" s="14">
        <v>2830000</v>
      </c>
    </row>
    <row r="104" spans="1:6" x14ac:dyDescent="0.4">
      <c r="A104" s="11" t="s">
        <v>110</v>
      </c>
      <c r="B104" s="12">
        <v>535500</v>
      </c>
      <c r="C104" s="13"/>
      <c r="D104" s="13"/>
      <c r="E104" s="12">
        <v>535500</v>
      </c>
      <c r="F104" s="14">
        <v>535500</v>
      </c>
    </row>
    <row r="105" spans="1:6" x14ac:dyDescent="0.4">
      <c r="A105" s="11" t="s">
        <v>111</v>
      </c>
      <c r="B105" s="12"/>
      <c r="C105" s="13">
        <v>1620000</v>
      </c>
      <c r="D105" s="13"/>
      <c r="E105" s="12">
        <v>1620000</v>
      </c>
      <c r="F105" s="14">
        <v>1620000</v>
      </c>
    </row>
    <row r="106" spans="1:6" x14ac:dyDescent="0.4">
      <c r="A106" s="11" t="s">
        <v>112</v>
      </c>
      <c r="B106" s="12">
        <v>2126800</v>
      </c>
      <c r="C106" s="13">
        <v>2126800</v>
      </c>
      <c r="D106" s="13">
        <v>3326800</v>
      </c>
      <c r="E106" s="12">
        <v>7580400</v>
      </c>
      <c r="F106" s="14">
        <v>7580400</v>
      </c>
    </row>
    <row r="107" spans="1:6" x14ac:dyDescent="0.4">
      <c r="A107" s="11" t="s">
        <v>113</v>
      </c>
      <c r="B107" s="12"/>
      <c r="C107" s="13">
        <v>197500</v>
      </c>
      <c r="D107" s="13"/>
      <c r="E107" s="12">
        <v>197500</v>
      </c>
      <c r="F107" s="14">
        <v>197500</v>
      </c>
    </row>
    <row r="108" spans="1:6" x14ac:dyDescent="0.4">
      <c r="A108" s="11" t="s">
        <v>114</v>
      </c>
      <c r="B108" s="12">
        <v>388800</v>
      </c>
      <c r="C108" s="13">
        <v>356814</v>
      </c>
      <c r="D108" s="13">
        <v>1286330</v>
      </c>
      <c r="E108" s="12">
        <v>2031944</v>
      </c>
      <c r="F108" s="14">
        <v>2031944</v>
      </c>
    </row>
    <row r="109" spans="1:6" x14ac:dyDescent="0.4">
      <c r="A109" s="11" t="s">
        <v>115</v>
      </c>
      <c r="B109" s="12">
        <v>1000000</v>
      </c>
      <c r="C109" s="13">
        <v>426000</v>
      </c>
      <c r="D109" s="13"/>
      <c r="E109" s="12">
        <v>1426000</v>
      </c>
      <c r="F109" s="14">
        <v>1426000</v>
      </c>
    </row>
    <row r="110" spans="1:6" x14ac:dyDescent="0.4">
      <c r="A110" s="11" t="s">
        <v>116</v>
      </c>
      <c r="B110" s="12"/>
      <c r="C110" s="13"/>
      <c r="D110" s="13">
        <v>792000</v>
      </c>
      <c r="E110" s="12">
        <v>792000</v>
      </c>
      <c r="F110" s="14">
        <v>792000</v>
      </c>
    </row>
    <row r="111" spans="1:6" x14ac:dyDescent="0.4">
      <c r="A111" s="11" t="s">
        <v>117</v>
      </c>
      <c r="B111" s="12">
        <v>128106</v>
      </c>
      <c r="C111" s="13"/>
      <c r="D111" s="13">
        <v>700000</v>
      </c>
      <c r="E111" s="12">
        <v>828106</v>
      </c>
      <c r="F111" s="14">
        <v>828106</v>
      </c>
    </row>
    <row r="112" spans="1:6" x14ac:dyDescent="0.4">
      <c r="A112" s="11" t="s">
        <v>118</v>
      </c>
      <c r="B112" s="12">
        <v>1260000</v>
      </c>
      <c r="C112" s="13"/>
      <c r="D112" s="13">
        <v>840000</v>
      </c>
      <c r="E112" s="12">
        <v>2100000</v>
      </c>
      <c r="F112" s="14">
        <v>2100000</v>
      </c>
    </row>
    <row r="113" spans="1:6" x14ac:dyDescent="0.4">
      <c r="A113" s="11" t="s">
        <v>119</v>
      </c>
      <c r="B113" s="12">
        <v>485000</v>
      </c>
      <c r="C113" s="13"/>
      <c r="D113" s="13"/>
      <c r="E113" s="12">
        <v>485000</v>
      </c>
      <c r="F113" s="14">
        <v>485000</v>
      </c>
    </row>
    <row r="114" spans="1:6" x14ac:dyDescent="0.4">
      <c r="A114" s="11" t="s">
        <v>120</v>
      </c>
      <c r="B114" s="12"/>
      <c r="C114" s="13">
        <v>105000</v>
      </c>
      <c r="D114" s="13">
        <v>105000</v>
      </c>
      <c r="E114" s="12">
        <v>210000</v>
      </c>
      <c r="F114" s="14">
        <v>210000</v>
      </c>
    </row>
    <row r="115" spans="1:6" x14ac:dyDescent="0.4">
      <c r="A115" s="11" t="s">
        <v>121</v>
      </c>
      <c r="B115" s="12"/>
      <c r="C115" s="13">
        <v>920000</v>
      </c>
      <c r="D115" s="13"/>
      <c r="E115" s="12">
        <v>920000</v>
      </c>
      <c r="F115" s="14">
        <v>920000</v>
      </c>
    </row>
    <row r="116" spans="1:6" x14ac:dyDescent="0.4">
      <c r="A116" s="11" t="s">
        <v>122</v>
      </c>
      <c r="B116" s="12">
        <v>2042600</v>
      </c>
      <c r="C116" s="13">
        <v>27000</v>
      </c>
      <c r="D116" s="13">
        <v>185000</v>
      </c>
      <c r="E116" s="12">
        <v>2254600</v>
      </c>
      <c r="F116" s="14">
        <v>2254600</v>
      </c>
    </row>
    <row r="117" spans="1:6" x14ac:dyDescent="0.4">
      <c r="A117" s="11" t="s">
        <v>123</v>
      </c>
      <c r="B117" s="12">
        <v>72900</v>
      </c>
      <c r="C117" s="13"/>
      <c r="D117" s="13">
        <v>136000</v>
      </c>
      <c r="E117" s="12">
        <v>208900</v>
      </c>
      <c r="F117" s="14">
        <v>208900</v>
      </c>
    </row>
    <row r="118" spans="1:6" x14ac:dyDescent="0.4">
      <c r="A118" s="11" t="s">
        <v>124</v>
      </c>
      <c r="B118" s="12"/>
      <c r="C118" s="13"/>
      <c r="D118" s="13">
        <v>91000</v>
      </c>
      <c r="E118" s="12">
        <v>91000</v>
      </c>
      <c r="F118" s="14">
        <v>91000</v>
      </c>
    </row>
    <row r="119" spans="1:6" x14ac:dyDescent="0.4">
      <c r="A119" s="11" t="s">
        <v>125</v>
      </c>
      <c r="B119" s="12">
        <v>207000</v>
      </c>
      <c r="C119" s="13">
        <v>550600</v>
      </c>
      <c r="D119" s="13"/>
      <c r="E119" s="12">
        <v>757600</v>
      </c>
      <c r="F119" s="14">
        <v>757600</v>
      </c>
    </row>
    <row r="120" spans="1:6" x14ac:dyDescent="0.4">
      <c r="A120" s="11" t="s">
        <v>126</v>
      </c>
      <c r="B120" s="12">
        <v>400000</v>
      </c>
      <c r="C120" s="13">
        <v>525000</v>
      </c>
      <c r="D120" s="13">
        <v>80000</v>
      </c>
      <c r="E120" s="12">
        <v>1005000</v>
      </c>
      <c r="F120" s="14">
        <v>1005000</v>
      </c>
    </row>
    <row r="121" spans="1:6" x14ac:dyDescent="0.4">
      <c r="A121" s="11" t="s">
        <v>127</v>
      </c>
      <c r="B121" s="12">
        <v>58000</v>
      </c>
      <c r="C121" s="13">
        <v>135000</v>
      </c>
      <c r="D121" s="13"/>
      <c r="E121" s="12">
        <v>193000</v>
      </c>
      <c r="F121" s="14">
        <v>193000</v>
      </c>
    </row>
    <row r="122" spans="1:6" x14ac:dyDescent="0.4">
      <c r="A122" s="11" t="s">
        <v>128</v>
      </c>
      <c r="B122" s="12">
        <v>360000</v>
      </c>
      <c r="C122" s="13"/>
      <c r="D122" s="13"/>
      <c r="E122" s="12">
        <v>360000</v>
      </c>
      <c r="F122" s="14">
        <v>360000</v>
      </c>
    </row>
    <row r="123" spans="1:6" x14ac:dyDescent="0.4">
      <c r="A123" s="11" t="s">
        <v>129</v>
      </c>
      <c r="B123" s="12">
        <v>216000</v>
      </c>
      <c r="C123" s="13"/>
      <c r="D123" s="13"/>
      <c r="E123" s="12">
        <v>216000</v>
      </c>
      <c r="F123" s="14">
        <v>216000</v>
      </c>
    </row>
    <row r="124" spans="1:6" x14ac:dyDescent="0.4">
      <c r="A124" s="11" t="s">
        <v>130</v>
      </c>
      <c r="B124" s="12"/>
      <c r="C124" s="13">
        <v>250000</v>
      </c>
      <c r="D124" s="13"/>
      <c r="E124" s="12">
        <v>250000</v>
      </c>
      <c r="F124" s="14">
        <v>250000</v>
      </c>
    </row>
    <row r="125" spans="1:6" x14ac:dyDescent="0.4">
      <c r="A125" s="11" t="s">
        <v>131</v>
      </c>
      <c r="B125" s="12">
        <v>31200</v>
      </c>
      <c r="C125" s="13">
        <v>249600</v>
      </c>
      <c r="D125" s="13"/>
      <c r="E125" s="12">
        <v>280800</v>
      </c>
      <c r="F125" s="14">
        <v>280800</v>
      </c>
    </row>
    <row r="126" spans="1:6" x14ac:dyDescent="0.4">
      <c r="A126" s="11" t="s">
        <v>132</v>
      </c>
      <c r="B126" s="12">
        <v>4540000</v>
      </c>
      <c r="C126" s="13">
        <v>4507000</v>
      </c>
      <c r="D126" s="13"/>
      <c r="E126" s="12">
        <v>9047000</v>
      </c>
      <c r="F126" s="14">
        <v>9047000</v>
      </c>
    </row>
    <row r="127" spans="1:6" x14ac:dyDescent="0.4">
      <c r="A127" s="11" t="s">
        <v>133</v>
      </c>
      <c r="B127" s="12"/>
      <c r="C127" s="13"/>
      <c r="D127" s="13">
        <v>640800</v>
      </c>
      <c r="E127" s="12">
        <v>640800</v>
      </c>
      <c r="F127" s="14">
        <v>640800</v>
      </c>
    </row>
    <row r="128" spans="1:6" x14ac:dyDescent="0.4">
      <c r="A128" s="11" t="s">
        <v>134</v>
      </c>
      <c r="B128" s="12">
        <v>-55900</v>
      </c>
      <c r="C128" s="13"/>
      <c r="D128" s="13">
        <v>3710000</v>
      </c>
      <c r="E128" s="12">
        <v>3654100</v>
      </c>
      <c r="F128" s="14">
        <v>3654100</v>
      </c>
    </row>
    <row r="129" spans="1:6" x14ac:dyDescent="0.4">
      <c r="A129" s="11" t="s">
        <v>135</v>
      </c>
      <c r="B129" s="12">
        <v>400000</v>
      </c>
      <c r="C129" s="13"/>
      <c r="D129" s="13"/>
      <c r="E129" s="12">
        <v>400000</v>
      </c>
      <c r="F129" s="14">
        <v>400000</v>
      </c>
    </row>
    <row r="130" spans="1:6" x14ac:dyDescent="0.4">
      <c r="A130" s="11" t="s">
        <v>136</v>
      </c>
      <c r="B130" s="12">
        <v>4590000</v>
      </c>
      <c r="C130" s="13">
        <v>4590000</v>
      </c>
      <c r="D130" s="13">
        <v>3060000</v>
      </c>
      <c r="E130" s="12">
        <v>12240000</v>
      </c>
      <c r="F130" s="14">
        <v>12240000</v>
      </c>
    </row>
    <row r="131" spans="1:6" x14ac:dyDescent="0.4">
      <c r="A131" s="11" t="s">
        <v>137</v>
      </c>
      <c r="B131" s="12">
        <v>195000</v>
      </c>
      <c r="C131" s="13"/>
      <c r="D131" s="13"/>
      <c r="E131" s="12">
        <v>195000</v>
      </c>
      <c r="F131" s="14">
        <v>195000</v>
      </c>
    </row>
    <row r="132" spans="1:6" x14ac:dyDescent="0.4">
      <c r="A132" s="11" t="s">
        <v>138</v>
      </c>
      <c r="B132" s="12"/>
      <c r="C132" s="13">
        <v>840000</v>
      </c>
      <c r="D132" s="13"/>
      <c r="E132" s="12">
        <v>840000</v>
      </c>
      <c r="F132" s="14">
        <v>840000</v>
      </c>
    </row>
    <row r="133" spans="1:6" x14ac:dyDescent="0.4">
      <c r="A133" s="11" t="s">
        <v>139</v>
      </c>
      <c r="B133" s="12">
        <v>165000</v>
      </c>
      <c r="C133" s="13">
        <v>256000</v>
      </c>
      <c r="D133" s="13"/>
      <c r="E133" s="12">
        <v>421000</v>
      </c>
      <c r="F133" s="14">
        <v>421000</v>
      </c>
    </row>
    <row r="134" spans="1:6" x14ac:dyDescent="0.4">
      <c r="A134" s="11" t="s">
        <v>140</v>
      </c>
      <c r="B134" s="12">
        <v>449900</v>
      </c>
      <c r="C134" s="13">
        <v>988900</v>
      </c>
      <c r="D134" s="13"/>
      <c r="E134" s="12">
        <v>1438800</v>
      </c>
      <c r="F134" s="14">
        <v>1438800</v>
      </c>
    </row>
    <row r="135" spans="1:6" x14ac:dyDescent="0.4">
      <c r="A135" s="11" t="s">
        <v>141</v>
      </c>
      <c r="B135" s="12">
        <v>2060000</v>
      </c>
      <c r="C135" s="13">
        <v>3090000</v>
      </c>
      <c r="D135" s="13">
        <v>3090000</v>
      </c>
      <c r="E135" s="12">
        <v>8240000</v>
      </c>
      <c r="F135" s="14">
        <v>8240000</v>
      </c>
    </row>
    <row r="136" spans="1:6" x14ac:dyDescent="0.4">
      <c r="A136" s="11" t="s">
        <v>142</v>
      </c>
      <c r="B136" s="12"/>
      <c r="C136" s="13"/>
      <c r="D136" s="13">
        <v>550000</v>
      </c>
      <c r="E136" s="12">
        <v>550000</v>
      </c>
      <c r="F136" s="14">
        <v>550000</v>
      </c>
    </row>
    <row r="137" spans="1:6" x14ac:dyDescent="0.4">
      <c r="A137" s="11" t="s">
        <v>143</v>
      </c>
      <c r="B137" s="12">
        <v>3140000</v>
      </c>
      <c r="C137" s="13">
        <v>3234200</v>
      </c>
      <c r="D137" s="13"/>
      <c r="E137" s="12">
        <v>6374200</v>
      </c>
      <c r="F137" s="14">
        <v>6374200</v>
      </c>
    </row>
    <row r="138" spans="1:6" x14ac:dyDescent="0.4">
      <c r="A138" s="11" t="s">
        <v>144</v>
      </c>
      <c r="B138" s="12">
        <v>77200</v>
      </c>
      <c r="C138" s="13">
        <v>1135200</v>
      </c>
      <c r="D138" s="13">
        <v>504000</v>
      </c>
      <c r="E138" s="12">
        <v>1716400</v>
      </c>
      <c r="F138" s="14">
        <v>1716400</v>
      </c>
    </row>
    <row r="139" spans="1:6" x14ac:dyDescent="0.4">
      <c r="A139" s="11" t="s">
        <v>145</v>
      </c>
      <c r="B139" s="12">
        <v>1800000</v>
      </c>
      <c r="C139" s="13"/>
      <c r="D139" s="13"/>
      <c r="E139" s="12">
        <v>1800000</v>
      </c>
      <c r="F139" s="14">
        <v>1800000</v>
      </c>
    </row>
    <row r="140" spans="1:6" x14ac:dyDescent="0.4">
      <c r="A140" s="11" t="s">
        <v>146</v>
      </c>
      <c r="B140" s="12">
        <v>453500</v>
      </c>
      <c r="C140" s="13">
        <v>250000</v>
      </c>
      <c r="D140" s="13"/>
      <c r="E140" s="12">
        <v>703500</v>
      </c>
      <c r="F140" s="14">
        <v>703500</v>
      </c>
    </row>
    <row r="141" spans="1:6" x14ac:dyDescent="0.4">
      <c r="A141" s="11" t="s">
        <v>147</v>
      </c>
      <c r="B141" s="12"/>
      <c r="C141" s="13">
        <v>1034000</v>
      </c>
      <c r="D141" s="13"/>
      <c r="E141" s="12">
        <v>1034000</v>
      </c>
      <c r="F141" s="14">
        <v>1034000</v>
      </c>
    </row>
    <row r="142" spans="1:6" x14ac:dyDescent="0.4">
      <c r="A142" s="11" t="s">
        <v>148</v>
      </c>
      <c r="B142" s="12">
        <v>8280000</v>
      </c>
      <c r="C142" s="13"/>
      <c r="D142" s="13"/>
      <c r="E142" s="12">
        <v>8280000</v>
      </c>
      <c r="F142" s="14">
        <v>8280000</v>
      </c>
    </row>
    <row r="143" spans="1:6" x14ac:dyDescent="0.4">
      <c r="A143" s="11" t="s">
        <v>149</v>
      </c>
      <c r="B143" s="12"/>
      <c r="C143" s="13">
        <v>59000</v>
      </c>
      <c r="D143" s="13">
        <v>23800</v>
      </c>
      <c r="E143" s="12">
        <v>82800</v>
      </c>
      <c r="F143" s="14">
        <v>82800</v>
      </c>
    </row>
    <row r="144" spans="1:6" x14ac:dyDescent="0.4">
      <c r="A144" s="11" t="s">
        <v>150</v>
      </c>
      <c r="B144" s="12">
        <v>165000</v>
      </c>
      <c r="C144" s="13"/>
      <c r="D144" s="13"/>
      <c r="E144" s="12">
        <v>165000</v>
      </c>
      <c r="F144" s="14">
        <v>165000</v>
      </c>
    </row>
    <row r="145" spans="1:6" x14ac:dyDescent="0.4">
      <c r="A145" s="11" t="s">
        <v>151</v>
      </c>
      <c r="B145" s="12"/>
      <c r="C145" s="13">
        <v>1100000</v>
      </c>
      <c r="D145" s="13"/>
      <c r="E145" s="12">
        <v>1100000</v>
      </c>
      <c r="F145" s="14">
        <v>1100000</v>
      </c>
    </row>
    <row r="146" spans="1:6" x14ac:dyDescent="0.4">
      <c r="A146" s="11" t="s">
        <v>152</v>
      </c>
      <c r="B146" s="12"/>
      <c r="C146" s="13"/>
      <c r="D146" s="13">
        <v>156000</v>
      </c>
      <c r="E146" s="12">
        <v>156000</v>
      </c>
      <c r="F146" s="14">
        <v>156000</v>
      </c>
    </row>
    <row r="147" spans="1:6" x14ac:dyDescent="0.4">
      <c r="A147" s="11" t="s">
        <v>153</v>
      </c>
      <c r="B147" s="12"/>
      <c r="C147" s="13">
        <v>73000</v>
      </c>
      <c r="D147" s="13"/>
      <c r="E147" s="12">
        <v>73000</v>
      </c>
      <c r="F147" s="14">
        <v>73000</v>
      </c>
    </row>
    <row r="148" spans="1:6" x14ac:dyDescent="0.4">
      <c r="A148" s="11" t="s">
        <v>154</v>
      </c>
      <c r="B148" s="12"/>
      <c r="C148" s="13">
        <v>111000</v>
      </c>
      <c r="D148" s="13"/>
      <c r="E148" s="12">
        <v>111000</v>
      </c>
      <c r="F148" s="14">
        <v>111000</v>
      </c>
    </row>
    <row r="149" spans="1:6" x14ac:dyDescent="0.4">
      <c r="A149" s="11" t="s">
        <v>155</v>
      </c>
      <c r="B149" s="12"/>
      <c r="C149" s="13">
        <v>540000</v>
      </c>
      <c r="D149" s="13">
        <v>540000</v>
      </c>
      <c r="E149" s="12">
        <v>1080000</v>
      </c>
      <c r="F149" s="14">
        <v>1080000</v>
      </c>
    </row>
    <row r="150" spans="1:6" x14ac:dyDescent="0.4">
      <c r="A150" s="11" t="s">
        <v>156</v>
      </c>
      <c r="B150" s="12"/>
      <c r="C150" s="13">
        <v>248000</v>
      </c>
      <c r="D150" s="13"/>
      <c r="E150" s="12">
        <v>248000</v>
      </c>
      <c r="F150" s="14">
        <v>248000</v>
      </c>
    </row>
    <row r="151" spans="1:6" x14ac:dyDescent="0.4">
      <c r="A151" s="11" t="s">
        <v>157</v>
      </c>
      <c r="B151" s="12">
        <v>2182950</v>
      </c>
      <c r="C151" s="13"/>
      <c r="D151" s="13"/>
      <c r="E151" s="12">
        <v>2182950</v>
      </c>
      <c r="F151" s="14">
        <v>2182950</v>
      </c>
    </row>
    <row r="152" spans="1:6" x14ac:dyDescent="0.4">
      <c r="A152" s="11" t="s">
        <v>158</v>
      </c>
      <c r="B152" s="12">
        <v>66000</v>
      </c>
      <c r="C152" s="13"/>
      <c r="D152" s="13"/>
      <c r="E152" s="12">
        <v>66000</v>
      </c>
      <c r="F152" s="14">
        <v>66000</v>
      </c>
    </row>
    <row r="153" spans="1:6" x14ac:dyDescent="0.4">
      <c r="A153" s="11" t="s">
        <v>159</v>
      </c>
      <c r="B153" s="12">
        <v>6000000</v>
      </c>
      <c r="C153" s="13">
        <v>7700000</v>
      </c>
      <c r="D153" s="13"/>
      <c r="E153" s="12">
        <v>13700000</v>
      </c>
      <c r="F153" s="14">
        <v>13700000</v>
      </c>
    </row>
    <row r="154" spans="1:6" x14ac:dyDescent="0.4">
      <c r="A154" s="11" t="s">
        <v>160</v>
      </c>
      <c r="B154" s="12">
        <v>1400000</v>
      </c>
      <c r="C154" s="13"/>
      <c r="D154" s="13"/>
      <c r="E154" s="12">
        <v>1400000</v>
      </c>
      <c r="F154" s="14">
        <v>1400000</v>
      </c>
    </row>
    <row r="155" spans="1:6" x14ac:dyDescent="0.4">
      <c r="A155" s="11" t="s">
        <v>161</v>
      </c>
      <c r="B155" s="12">
        <v>350000</v>
      </c>
      <c r="C155" s="13">
        <v>1426000</v>
      </c>
      <c r="D155" s="13">
        <v>1426000</v>
      </c>
      <c r="E155" s="12">
        <v>3202000</v>
      </c>
      <c r="F155" s="14">
        <v>3202000</v>
      </c>
    </row>
    <row r="156" spans="1:6" x14ac:dyDescent="0.4">
      <c r="A156" s="11" t="s">
        <v>162</v>
      </c>
      <c r="B156" s="12">
        <v>198000</v>
      </c>
      <c r="C156" s="13">
        <v>180000</v>
      </c>
      <c r="D156" s="13"/>
      <c r="E156" s="12">
        <v>378000</v>
      </c>
      <c r="F156" s="14">
        <v>378000</v>
      </c>
    </row>
    <row r="157" spans="1:6" x14ac:dyDescent="0.4">
      <c r="A157" s="11" t="s">
        <v>163</v>
      </c>
      <c r="B157" s="12">
        <v>730000</v>
      </c>
      <c r="C157" s="13"/>
      <c r="D157" s="13">
        <v>160000</v>
      </c>
      <c r="E157" s="12">
        <v>890000</v>
      </c>
      <c r="F157" s="14">
        <v>890000</v>
      </c>
    </row>
    <row r="158" spans="1:6" x14ac:dyDescent="0.4">
      <c r="A158" s="11" t="s">
        <v>164</v>
      </c>
      <c r="B158" s="12">
        <v>336600</v>
      </c>
      <c r="C158" s="13"/>
      <c r="D158" s="13">
        <v>336600</v>
      </c>
      <c r="E158" s="12">
        <v>673200</v>
      </c>
      <c r="F158" s="14">
        <v>673200</v>
      </c>
    </row>
    <row r="159" spans="1:6" x14ac:dyDescent="0.4">
      <c r="A159" s="11" t="s">
        <v>165</v>
      </c>
      <c r="B159" s="12">
        <v>875000</v>
      </c>
      <c r="C159" s="13">
        <v>255000</v>
      </c>
      <c r="D159" s="13"/>
      <c r="E159" s="12">
        <v>1130000</v>
      </c>
      <c r="F159" s="14">
        <v>1130000</v>
      </c>
    </row>
    <row r="160" spans="1:6" x14ac:dyDescent="0.4">
      <c r="A160" s="11" t="s">
        <v>166</v>
      </c>
      <c r="B160" s="12"/>
      <c r="C160" s="13">
        <v>1220000</v>
      </c>
      <c r="D160" s="13"/>
      <c r="E160" s="12">
        <v>1220000</v>
      </c>
      <c r="F160" s="14">
        <v>1220000</v>
      </c>
    </row>
    <row r="161" spans="1:6" x14ac:dyDescent="0.4">
      <c r="A161" s="11" t="s">
        <v>167</v>
      </c>
      <c r="B161" s="12">
        <v>42000</v>
      </c>
      <c r="C161" s="13"/>
      <c r="D161" s="13">
        <v>409200</v>
      </c>
      <c r="E161" s="12">
        <v>451200</v>
      </c>
      <c r="F161" s="14">
        <v>451200</v>
      </c>
    </row>
    <row r="162" spans="1:6" x14ac:dyDescent="0.4">
      <c r="A162" s="11" t="s">
        <v>168</v>
      </c>
      <c r="B162" s="12">
        <v>1700000</v>
      </c>
      <c r="C162" s="13"/>
      <c r="D162" s="13"/>
      <c r="E162" s="12">
        <v>1700000</v>
      </c>
      <c r="F162" s="14">
        <v>1700000</v>
      </c>
    </row>
    <row r="163" spans="1:6" x14ac:dyDescent="0.4">
      <c r="A163" s="11" t="s">
        <v>169</v>
      </c>
      <c r="B163" s="12"/>
      <c r="C163" s="13">
        <v>2300</v>
      </c>
      <c r="D163" s="13"/>
      <c r="E163" s="12">
        <v>2300</v>
      </c>
      <c r="F163" s="14">
        <v>2300</v>
      </c>
    </row>
    <row r="164" spans="1:6" x14ac:dyDescent="0.4">
      <c r="A164" s="11" t="s">
        <v>170</v>
      </c>
      <c r="B164" s="12">
        <v>461000</v>
      </c>
      <c r="C164" s="13">
        <v>525500</v>
      </c>
      <c r="D164" s="13">
        <v>130400</v>
      </c>
      <c r="E164" s="12">
        <v>1116900</v>
      </c>
      <c r="F164" s="14">
        <v>1116900</v>
      </c>
    </row>
    <row r="165" spans="1:6" x14ac:dyDescent="0.4">
      <c r="A165" s="11" t="s">
        <v>171</v>
      </c>
      <c r="B165" s="12"/>
      <c r="C165" s="13"/>
      <c r="D165" s="13">
        <v>100000</v>
      </c>
      <c r="E165" s="12">
        <v>100000</v>
      </c>
      <c r="F165" s="14">
        <v>100000</v>
      </c>
    </row>
    <row r="166" spans="1:6" x14ac:dyDescent="0.4">
      <c r="A166" s="11" t="s">
        <v>172</v>
      </c>
      <c r="B166" s="12">
        <v>6040000</v>
      </c>
      <c r="C166" s="13"/>
      <c r="D166" s="13">
        <v>1100000</v>
      </c>
      <c r="E166" s="12">
        <v>7140000</v>
      </c>
      <c r="F166" s="14">
        <v>7140000</v>
      </c>
    </row>
    <row r="167" spans="1:6" x14ac:dyDescent="0.4">
      <c r="A167" s="11" t="s">
        <v>173</v>
      </c>
      <c r="B167" s="12"/>
      <c r="C167" s="13">
        <v>320000</v>
      </c>
      <c r="D167" s="13"/>
      <c r="E167" s="12">
        <v>320000</v>
      </c>
      <c r="F167" s="14">
        <v>320000</v>
      </c>
    </row>
    <row r="168" spans="1:6" x14ac:dyDescent="0.4">
      <c r="A168" s="11" t="s">
        <v>174</v>
      </c>
      <c r="B168" s="12"/>
      <c r="C168" s="13"/>
      <c r="D168" s="13">
        <v>350000</v>
      </c>
      <c r="E168" s="12">
        <v>350000</v>
      </c>
      <c r="F168" s="14">
        <v>350000</v>
      </c>
    </row>
    <row r="169" spans="1:6" x14ac:dyDescent="0.4">
      <c r="A169" s="11" t="s">
        <v>175</v>
      </c>
      <c r="B169" s="12"/>
      <c r="C169" s="13">
        <v>3585000</v>
      </c>
      <c r="D169" s="13"/>
      <c r="E169" s="12">
        <v>3585000</v>
      </c>
      <c r="F169" s="14">
        <v>3585000</v>
      </c>
    </row>
    <row r="170" spans="1:6" x14ac:dyDescent="0.4">
      <c r="A170" s="11" t="s">
        <v>176</v>
      </c>
      <c r="B170" s="12">
        <v>1800000</v>
      </c>
      <c r="C170" s="13"/>
      <c r="D170" s="13"/>
      <c r="E170" s="12">
        <v>1800000</v>
      </c>
      <c r="F170" s="14">
        <v>1800000</v>
      </c>
    </row>
    <row r="171" spans="1:6" x14ac:dyDescent="0.4">
      <c r="A171" s="11" t="s">
        <v>177</v>
      </c>
      <c r="B171" s="12"/>
      <c r="C171" s="13">
        <v>144000</v>
      </c>
      <c r="D171" s="13"/>
      <c r="E171" s="12">
        <v>144000</v>
      </c>
      <c r="F171" s="14">
        <v>144000</v>
      </c>
    </row>
    <row r="172" spans="1:6" x14ac:dyDescent="0.4">
      <c r="A172" s="11" t="s">
        <v>178</v>
      </c>
      <c r="B172" s="12">
        <v>151100</v>
      </c>
      <c r="C172" s="13"/>
      <c r="D172" s="13"/>
      <c r="E172" s="12">
        <v>151100</v>
      </c>
      <c r="F172" s="14">
        <v>151100</v>
      </c>
    </row>
    <row r="173" spans="1:6" x14ac:dyDescent="0.4">
      <c r="A173" s="11" t="s">
        <v>179</v>
      </c>
      <c r="B173" s="12"/>
      <c r="C173" s="13">
        <v>41300</v>
      </c>
      <c r="D173" s="13"/>
      <c r="E173" s="12">
        <v>41300</v>
      </c>
      <c r="F173" s="14">
        <v>41300</v>
      </c>
    </row>
    <row r="174" spans="1:6" x14ac:dyDescent="0.4">
      <c r="A174" s="11" t="s">
        <v>180</v>
      </c>
      <c r="B174" s="12"/>
      <c r="C174" s="13">
        <v>310000</v>
      </c>
      <c r="D174" s="13"/>
      <c r="E174" s="12">
        <v>310000</v>
      </c>
      <c r="F174" s="14">
        <v>310000</v>
      </c>
    </row>
    <row r="175" spans="1:6" x14ac:dyDescent="0.4">
      <c r="A175" s="11" t="s">
        <v>181</v>
      </c>
      <c r="B175" s="12">
        <v>475000</v>
      </c>
      <c r="C175" s="13"/>
      <c r="D175" s="13"/>
      <c r="E175" s="12">
        <v>475000</v>
      </c>
      <c r="F175" s="14">
        <v>475000</v>
      </c>
    </row>
    <row r="176" spans="1:6" x14ac:dyDescent="0.4">
      <c r="A176" s="11" t="s">
        <v>182</v>
      </c>
      <c r="B176" s="12"/>
      <c r="C176" s="13">
        <v>159000</v>
      </c>
      <c r="D176" s="13"/>
      <c r="E176" s="12">
        <v>159000</v>
      </c>
      <c r="F176" s="14">
        <v>159000</v>
      </c>
    </row>
    <row r="177" spans="1:6" x14ac:dyDescent="0.4">
      <c r="A177" s="11" t="s">
        <v>183</v>
      </c>
      <c r="B177" s="12">
        <v>25000</v>
      </c>
      <c r="C177" s="13"/>
      <c r="D177" s="13"/>
      <c r="E177" s="12">
        <v>25000</v>
      </c>
      <c r="F177" s="14">
        <v>25000</v>
      </c>
    </row>
    <row r="178" spans="1:6" x14ac:dyDescent="0.4">
      <c r="A178" s="11" t="s">
        <v>184</v>
      </c>
      <c r="B178" s="12"/>
      <c r="C178" s="13">
        <v>1299000</v>
      </c>
      <c r="D178" s="13"/>
      <c r="E178" s="12">
        <v>1299000</v>
      </c>
      <c r="F178" s="14">
        <v>1299000</v>
      </c>
    </row>
    <row r="179" spans="1:6" x14ac:dyDescent="0.4">
      <c r="A179" s="11" t="s">
        <v>185</v>
      </c>
      <c r="B179" s="12">
        <v>50000</v>
      </c>
      <c r="C179" s="13"/>
      <c r="D179" s="13">
        <v>3000000</v>
      </c>
      <c r="E179" s="12">
        <v>3050000</v>
      </c>
      <c r="F179" s="14">
        <v>3050000</v>
      </c>
    </row>
    <row r="180" spans="1:6" x14ac:dyDescent="0.4">
      <c r="A180" s="11" t="s">
        <v>186</v>
      </c>
      <c r="B180" s="12"/>
      <c r="C180" s="13">
        <v>705510</v>
      </c>
      <c r="D180" s="13"/>
      <c r="E180" s="12">
        <v>705510</v>
      </c>
      <c r="F180" s="14">
        <v>705510</v>
      </c>
    </row>
    <row r="181" spans="1:6" x14ac:dyDescent="0.4">
      <c r="A181" s="11" t="s">
        <v>187</v>
      </c>
      <c r="B181" s="12"/>
      <c r="C181" s="13">
        <v>298000</v>
      </c>
      <c r="D181" s="13"/>
      <c r="E181" s="12">
        <v>298000</v>
      </c>
      <c r="F181" s="14">
        <v>298000</v>
      </c>
    </row>
    <row r="182" spans="1:6" x14ac:dyDescent="0.4">
      <c r="A182" s="11" t="s">
        <v>188</v>
      </c>
      <c r="B182" s="12">
        <v>17000</v>
      </c>
      <c r="C182" s="13"/>
      <c r="D182" s="13"/>
      <c r="E182" s="12">
        <v>17000</v>
      </c>
      <c r="F182" s="14">
        <v>17000</v>
      </c>
    </row>
    <row r="183" spans="1:6" x14ac:dyDescent="0.4">
      <c r="A183" s="11" t="s">
        <v>189</v>
      </c>
      <c r="B183" s="12"/>
      <c r="C183" s="13"/>
      <c r="D183" s="13">
        <v>624000</v>
      </c>
      <c r="E183" s="12">
        <v>624000</v>
      </c>
      <c r="F183" s="14">
        <v>624000</v>
      </c>
    </row>
    <row r="184" spans="1:6" x14ac:dyDescent="0.4">
      <c r="A184" s="11" t="s">
        <v>190</v>
      </c>
      <c r="B184" s="12">
        <v>55000</v>
      </c>
      <c r="C184" s="13"/>
      <c r="D184" s="13"/>
      <c r="E184" s="12">
        <v>55000</v>
      </c>
      <c r="F184" s="14">
        <v>55000</v>
      </c>
    </row>
    <row r="185" spans="1:6" x14ac:dyDescent="0.4">
      <c r="A185" s="11" t="s">
        <v>191</v>
      </c>
      <c r="B185" s="12">
        <v>459000</v>
      </c>
      <c r="C185" s="13"/>
      <c r="D185" s="13"/>
      <c r="E185" s="12">
        <v>459000</v>
      </c>
      <c r="F185" s="14">
        <v>459000</v>
      </c>
    </row>
    <row r="186" spans="1:6" x14ac:dyDescent="0.4">
      <c r="A186" s="11" t="s">
        <v>192</v>
      </c>
      <c r="B186" s="12"/>
      <c r="C186" s="13">
        <v>100000</v>
      </c>
      <c r="D186" s="13"/>
      <c r="E186" s="12">
        <v>100000</v>
      </c>
      <c r="F186" s="14">
        <v>100000</v>
      </c>
    </row>
    <row r="187" spans="1:6" x14ac:dyDescent="0.4">
      <c r="A187" s="11" t="s">
        <v>193</v>
      </c>
      <c r="B187" s="12">
        <v>1925000</v>
      </c>
      <c r="C187" s="13">
        <v>1460000</v>
      </c>
      <c r="D187" s="13"/>
      <c r="E187" s="12">
        <v>3385000</v>
      </c>
      <c r="F187" s="14">
        <v>3385000</v>
      </c>
    </row>
    <row r="188" spans="1:6" x14ac:dyDescent="0.4">
      <c r="A188" s="11" t="s">
        <v>194</v>
      </c>
      <c r="B188" s="12"/>
      <c r="C188" s="13">
        <v>2650000</v>
      </c>
      <c r="D188" s="13"/>
      <c r="E188" s="12">
        <v>2650000</v>
      </c>
      <c r="F188" s="14">
        <v>2650000</v>
      </c>
    </row>
    <row r="189" spans="1:6" x14ac:dyDescent="0.4">
      <c r="A189" s="11" t="s">
        <v>195</v>
      </c>
      <c r="B189" s="12"/>
      <c r="C189" s="13">
        <v>9090909</v>
      </c>
      <c r="D189" s="13"/>
      <c r="E189" s="12">
        <v>9090909</v>
      </c>
      <c r="F189" s="14">
        <v>9090909</v>
      </c>
    </row>
    <row r="190" spans="1:6" x14ac:dyDescent="0.4">
      <c r="A190" s="11" t="s">
        <v>196</v>
      </c>
      <c r="B190" s="12"/>
      <c r="C190" s="13">
        <v>50400</v>
      </c>
      <c r="D190" s="13"/>
      <c r="E190" s="12">
        <v>50400</v>
      </c>
      <c r="F190" s="14">
        <v>50400</v>
      </c>
    </row>
    <row r="191" spans="1:6" x14ac:dyDescent="0.4">
      <c r="A191" s="11" t="s">
        <v>197</v>
      </c>
      <c r="B191" s="12"/>
      <c r="C191" s="13"/>
      <c r="D191" s="13">
        <v>4000000</v>
      </c>
      <c r="E191" s="12">
        <v>4000000</v>
      </c>
      <c r="F191" s="14">
        <v>4000000</v>
      </c>
    </row>
    <row r="192" spans="1:6" x14ac:dyDescent="0.4">
      <c r="A192" s="11" t="s">
        <v>198</v>
      </c>
      <c r="B192" s="12">
        <v>800000</v>
      </c>
      <c r="C192" s="13"/>
      <c r="D192" s="13"/>
      <c r="E192" s="12">
        <v>800000</v>
      </c>
      <c r="F192" s="14">
        <v>800000</v>
      </c>
    </row>
    <row r="193" spans="1:6" x14ac:dyDescent="0.4">
      <c r="A193" s="11" t="s">
        <v>199</v>
      </c>
      <c r="B193" s="12"/>
      <c r="C193" s="13"/>
      <c r="D193" s="13">
        <v>558000</v>
      </c>
      <c r="E193" s="12">
        <v>558000</v>
      </c>
      <c r="F193" s="14">
        <v>558000</v>
      </c>
    </row>
    <row r="194" spans="1:6" x14ac:dyDescent="0.4">
      <c r="A194" s="11" t="s">
        <v>200</v>
      </c>
      <c r="B194" s="12"/>
      <c r="C194" s="13">
        <v>30000</v>
      </c>
      <c r="D194" s="13"/>
      <c r="E194" s="12">
        <v>30000</v>
      </c>
      <c r="F194" s="14">
        <v>30000</v>
      </c>
    </row>
    <row r="195" spans="1:6" x14ac:dyDescent="0.4">
      <c r="A195" s="11" t="s">
        <v>201</v>
      </c>
      <c r="B195" s="12">
        <v>520000</v>
      </c>
      <c r="C195" s="13">
        <v>1100000</v>
      </c>
      <c r="D195" s="13"/>
      <c r="E195" s="12">
        <v>1620000</v>
      </c>
      <c r="F195" s="14">
        <v>1620000</v>
      </c>
    </row>
    <row r="196" spans="1:6" x14ac:dyDescent="0.4">
      <c r="A196" s="11" t="s">
        <v>202</v>
      </c>
      <c r="B196" s="12">
        <v>36000</v>
      </c>
      <c r="C196" s="13"/>
      <c r="D196" s="13"/>
      <c r="E196" s="12">
        <v>36000</v>
      </c>
      <c r="F196" s="14">
        <v>36000</v>
      </c>
    </row>
    <row r="197" spans="1:6" x14ac:dyDescent="0.4">
      <c r="A197" s="11" t="s">
        <v>203</v>
      </c>
      <c r="B197" s="12"/>
      <c r="C197" s="13">
        <v>1100000</v>
      </c>
      <c r="D197" s="13"/>
      <c r="E197" s="12">
        <v>1100000</v>
      </c>
      <c r="F197" s="14">
        <v>1100000</v>
      </c>
    </row>
    <row r="198" spans="1:6" x14ac:dyDescent="0.4">
      <c r="A198" s="11" t="s">
        <v>204</v>
      </c>
      <c r="B198" s="12"/>
      <c r="C198" s="13">
        <v>64000</v>
      </c>
      <c r="D198" s="13"/>
      <c r="E198" s="12">
        <v>64000</v>
      </c>
      <c r="F198" s="14">
        <v>64000</v>
      </c>
    </row>
    <row r="199" spans="1:6" x14ac:dyDescent="0.4">
      <c r="A199" s="11" t="s">
        <v>205</v>
      </c>
      <c r="B199" s="12"/>
      <c r="C199" s="13"/>
      <c r="D199" s="13">
        <v>166500</v>
      </c>
      <c r="E199" s="12">
        <v>166500</v>
      </c>
      <c r="F199" s="14">
        <v>166500</v>
      </c>
    </row>
    <row r="200" spans="1:6" x14ac:dyDescent="0.4">
      <c r="A200" s="11" t="s">
        <v>206</v>
      </c>
      <c r="B200" s="12">
        <v>435000</v>
      </c>
      <c r="C200" s="13">
        <v>3020000</v>
      </c>
      <c r="D200" s="13"/>
      <c r="E200" s="12">
        <v>3455000</v>
      </c>
      <c r="F200" s="14">
        <v>3455000</v>
      </c>
    </row>
    <row r="201" spans="1:6" x14ac:dyDescent="0.4">
      <c r="A201" s="11" t="s">
        <v>207</v>
      </c>
      <c r="B201" s="12"/>
      <c r="C201" s="13">
        <v>304000</v>
      </c>
      <c r="D201" s="13">
        <v>456000</v>
      </c>
      <c r="E201" s="12">
        <v>760000</v>
      </c>
      <c r="F201" s="14">
        <v>760000</v>
      </c>
    </row>
    <row r="202" spans="1:6" x14ac:dyDescent="0.4">
      <c r="A202" s="11" t="s">
        <v>208</v>
      </c>
      <c r="B202" s="12"/>
      <c r="C202" s="13">
        <v>3637600</v>
      </c>
      <c r="D202" s="13"/>
      <c r="E202" s="12">
        <v>3637600</v>
      </c>
      <c r="F202" s="14">
        <v>3637600</v>
      </c>
    </row>
    <row r="203" spans="1:6" x14ac:dyDescent="0.4">
      <c r="A203" s="11" t="s">
        <v>209</v>
      </c>
      <c r="B203" s="12">
        <v>9994000</v>
      </c>
      <c r="C203" s="13"/>
      <c r="D203" s="13"/>
      <c r="E203" s="12">
        <v>9994000</v>
      </c>
      <c r="F203" s="14">
        <v>9994000</v>
      </c>
    </row>
    <row r="204" spans="1:6" x14ac:dyDescent="0.4">
      <c r="A204" s="11" t="s">
        <v>210</v>
      </c>
      <c r="B204" s="12">
        <v>525000</v>
      </c>
      <c r="C204" s="13"/>
      <c r="D204" s="13"/>
      <c r="E204" s="12">
        <v>525000</v>
      </c>
      <c r="F204" s="14">
        <v>525000</v>
      </c>
    </row>
    <row r="205" spans="1:6" x14ac:dyDescent="0.4">
      <c r="A205" s="11" t="s">
        <v>211</v>
      </c>
      <c r="B205" s="12">
        <v>46600</v>
      </c>
      <c r="C205" s="13"/>
      <c r="D205" s="13">
        <v>62910</v>
      </c>
      <c r="E205" s="12">
        <v>109510</v>
      </c>
      <c r="F205" s="14">
        <v>109510</v>
      </c>
    </row>
    <row r="206" spans="1:6" x14ac:dyDescent="0.4">
      <c r="A206" s="11" t="s">
        <v>212</v>
      </c>
      <c r="B206" s="12">
        <v>268000</v>
      </c>
      <c r="C206" s="13">
        <v>402000</v>
      </c>
      <c r="D206" s="13">
        <v>536000</v>
      </c>
      <c r="E206" s="12">
        <v>1206000</v>
      </c>
      <c r="F206" s="14">
        <v>1206000</v>
      </c>
    </row>
    <row r="207" spans="1:6" x14ac:dyDescent="0.4">
      <c r="A207" s="11" t="s">
        <v>213</v>
      </c>
      <c r="B207" s="12">
        <v>490000</v>
      </c>
      <c r="C207" s="13">
        <v>490000</v>
      </c>
      <c r="D207" s="13"/>
      <c r="E207" s="12">
        <v>980000</v>
      </c>
      <c r="F207" s="14">
        <v>980000</v>
      </c>
    </row>
    <row r="208" spans="1:6" x14ac:dyDescent="0.4">
      <c r="A208" s="11" t="s">
        <v>214</v>
      </c>
      <c r="B208" s="12"/>
      <c r="C208" s="13"/>
      <c r="D208" s="13">
        <v>198000</v>
      </c>
      <c r="E208" s="12">
        <v>198000</v>
      </c>
      <c r="F208" s="14">
        <v>198000</v>
      </c>
    </row>
    <row r="209" spans="1:6" x14ac:dyDescent="0.4">
      <c r="A209" s="11" t="s">
        <v>215</v>
      </c>
      <c r="B209" s="12">
        <v>200000</v>
      </c>
      <c r="C209" s="13"/>
      <c r="D209" s="13"/>
      <c r="E209" s="12">
        <v>200000</v>
      </c>
      <c r="F209" s="14">
        <v>200000</v>
      </c>
    </row>
    <row r="210" spans="1:6" x14ac:dyDescent="0.4">
      <c r="A210" s="11" t="s">
        <v>216</v>
      </c>
      <c r="B210" s="12">
        <v>800000</v>
      </c>
      <c r="C210" s="13"/>
      <c r="D210" s="13"/>
      <c r="E210" s="12">
        <v>800000</v>
      </c>
      <c r="F210" s="14">
        <v>800000</v>
      </c>
    </row>
    <row r="211" spans="1:6" x14ac:dyDescent="0.4">
      <c r="A211" s="11" t="s">
        <v>217</v>
      </c>
      <c r="B211" s="12"/>
      <c r="C211" s="13"/>
      <c r="D211" s="13">
        <v>1036000</v>
      </c>
      <c r="E211" s="12">
        <v>1036000</v>
      </c>
      <c r="F211" s="14">
        <v>1036000</v>
      </c>
    </row>
    <row r="212" spans="1:6" x14ac:dyDescent="0.4">
      <c r="A212" s="11" t="s">
        <v>218</v>
      </c>
      <c r="B212" s="12"/>
      <c r="C212" s="13">
        <v>1300000</v>
      </c>
      <c r="D212" s="13">
        <v>321500</v>
      </c>
      <c r="E212" s="12">
        <v>1621500</v>
      </c>
      <c r="F212" s="14">
        <v>1621500</v>
      </c>
    </row>
    <row r="213" spans="1:6" x14ac:dyDescent="0.4">
      <c r="A213" s="11" t="s">
        <v>219</v>
      </c>
      <c r="B213" s="12">
        <v>600000</v>
      </c>
      <c r="C213" s="13">
        <v>137500</v>
      </c>
      <c r="D213" s="13">
        <v>118000</v>
      </c>
      <c r="E213" s="12">
        <v>855500</v>
      </c>
      <c r="F213" s="14">
        <v>855500</v>
      </c>
    </row>
    <row r="214" spans="1:6" x14ac:dyDescent="0.4">
      <c r="A214" s="11" t="s">
        <v>220</v>
      </c>
      <c r="B214" s="12">
        <v>225000</v>
      </c>
      <c r="C214" s="13"/>
      <c r="D214" s="13"/>
      <c r="E214" s="12">
        <v>225000</v>
      </c>
      <c r="F214" s="14">
        <v>225000</v>
      </c>
    </row>
    <row r="215" spans="1:6" x14ac:dyDescent="0.4">
      <c r="A215" s="11" t="s">
        <v>221</v>
      </c>
      <c r="B215" s="12"/>
      <c r="C215" s="13">
        <v>99900</v>
      </c>
      <c r="D215" s="13"/>
      <c r="E215" s="12">
        <v>99900</v>
      </c>
      <c r="F215" s="14">
        <v>99900</v>
      </c>
    </row>
    <row r="216" spans="1:6" x14ac:dyDescent="0.4">
      <c r="A216" s="11" t="s">
        <v>222</v>
      </c>
      <c r="B216" s="12">
        <v>88000</v>
      </c>
      <c r="C216" s="13"/>
      <c r="D216" s="13">
        <v>124800</v>
      </c>
      <c r="E216" s="12">
        <v>212800</v>
      </c>
      <c r="F216" s="14">
        <v>212800</v>
      </c>
    </row>
    <row r="217" spans="1:6" x14ac:dyDescent="0.4">
      <c r="A217" s="11" t="s">
        <v>223</v>
      </c>
      <c r="B217" s="12">
        <v>3900000</v>
      </c>
      <c r="C217" s="13"/>
      <c r="D217" s="13"/>
      <c r="E217" s="12">
        <v>3900000</v>
      </c>
      <c r="F217" s="14">
        <v>3900000</v>
      </c>
    </row>
    <row r="218" spans="1:6" x14ac:dyDescent="0.4">
      <c r="A218" s="11" t="s">
        <v>224</v>
      </c>
      <c r="B218" s="12">
        <v>2556000</v>
      </c>
      <c r="C218" s="13"/>
      <c r="D218" s="13"/>
      <c r="E218" s="12">
        <v>2556000</v>
      </c>
      <c r="F218" s="14">
        <v>2556000</v>
      </c>
    </row>
    <row r="219" spans="1:6" x14ac:dyDescent="0.4">
      <c r="A219" s="11" t="s">
        <v>225</v>
      </c>
      <c r="B219" s="12"/>
      <c r="C219" s="13">
        <v>80000</v>
      </c>
      <c r="D219" s="13"/>
      <c r="E219" s="12">
        <v>80000</v>
      </c>
      <c r="F219" s="14">
        <v>80000</v>
      </c>
    </row>
    <row r="220" spans="1:6" x14ac:dyDescent="0.4">
      <c r="A220" s="11" t="s">
        <v>226</v>
      </c>
      <c r="B220" s="12">
        <v>14000</v>
      </c>
      <c r="C220" s="13"/>
      <c r="D220" s="13">
        <v>175000</v>
      </c>
      <c r="E220" s="12">
        <v>189000</v>
      </c>
      <c r="F220" s="14">
        <v>189000</v>
      </c>
    </row>
    <row r="221" spans="1:6" x14ac:dyDescent="0.4">
      <c r="A221" s="11" t="s">
        <v>227</v>
      </c>
      <c r="B221" s="12">
        <v>300000</v>
      </c>
      <c r="C221" s="13"/>
      <c r="D221" s="13"/>
      <c r="E221" s="12">
        <v>300000</v>
      </c>
      <c r="F221" s="14">
        <v>300000</v>
      </c>
    </row>
    <row r="222" spans="1:6" x14ac:dyDescent="0.4">
      <c r="A222" s="11" t="s">
        <v>228</v>
      </c>
      <c r="B222" s="12">
        <v>180000</v>
      </c>
      <c r="C222" s="13"/>
      <c r="D222" s="13"/>
      <c r="E222" s="12">
        <v>180000</v>
      </c>
      <c r="F222" s="14">
        <v>180000</v>
      </c>
    </row>
    <row r="223" spans="1:6" x14ac:dyDescent="0.4">
      <c r="A223" s="11" t="s">
        <v>229</v>
      </c>
      <c r="B223" s="12">
        <v>6600000</v>
      </c>
      <c r="C223" s="13"/>
      <c r="D223" s="13"/>
      <c r="E223" s="12">
        <v>6600000</v>
      </c>
      <c r="F223" s="14">
        <v>6600000</v>
      </c>
    </row>
    <row r="224" spans="1:6" x14ac:dyDescent="0.4">
      <c r="A224" s="11" t="s">
        <v>230</v>
      </c>
      <c r="B224" s="12">
        <v>200000</v>
      </c>
      <c r="C224" s="13"/>
      <c r="D224" s="13"/>
      <c r="E224" s="12">
        <v>200000</v>
      </c>
      <c r="F224" s="14">
        <v>200000</v>
      </c>
    </row>
    <row r="225" spans="1:6" x14ac:dyDescent="0.4">
      <c r="A225" s="11" t="s">
        <v>231</v>
      </c>
      <c r="B225" s="12">
        <v>500000</v>
      </c>
      <c r="C225" s="13"/>
      <c r="D225" s="13"/>
      <c r="E225" s="12">
        <v>500000</v>
      </c>
      <c r="F225" s="14">
        <v>500000</v>
      </c>
    </row>
    <row r="226" spans="1:6" x14ac:dyDescent="0.4">
      <c r="A226" s="11" t="s">
        <v>232</v>
      </c>
      <c r="B226" s="12">
        <v>320000</v>
      </c>
      <c r="C226" s="13"/>
      <c r="D226" s="13"/>
      <c r="E226" s="12">
        <v>320000</v>
      </c>
      <c r="F226" s="14">
        <v>320000</v>
      </c>
    </row>
    <row r="227" spans="1:6" x14ac:dyDescent="0.4">
      <c r="A227" s="11" t="s">
        <v>233</v>
      </c>
      <c r="B227" s="12">
        <v>295000</v>
      </c>
      <c r="C227" s="13"/>
      <c r="D227" s="13"/>
      <c r="E227" s="12">
        <v>295000</v>
      </c>
      <c r="F227" s="14">
        <v>295000</v>
      </c>
    </row>
    <row r="228" spans="1:6" x14ac:dyDescent="0.4">
      <c r="A228" s="11" t="s">
        <v>234</v>
      </c>
      <c r="B228" s="12">
        <v>377000</v>
      </c>
      <c r="C228" s="13">
        <v>1842000</v>
      </c>
      <c r="D228" s="13"/>
      <c r="E228" s="12">
        <v>2219000</v>
      </c>
      <c r="F228" s="14">
        <v>2219000</v>
      </c>
    </row>
    <row r="229" spans="1:6" x14ac:dyDescent="0.4">
      <c r="A229" s="11" t="s">
        <v>235</v>
      </c>
      <c r="B229" s="12">
        <v>176600</v>
      </c>
      <c r="C229" s="13">
        <v>90000</v>
      </c>
      <c r="D229" s="13">
        <v>90000</v>
      </c>
      <c r="E229" s="12">
        <v>356600</v>
      </c>
      <c r="F229" s="14">
        <v>356600</v>
      </c>
    </row>
    <row r="230" spans="1:6" x14ac:dyDescent="0.4">
      <c r="A230" s="11" t="s">
        <v>236</v>
      </c>
      <c r="B230" s="12">
        <v>133400</v>
      </c>
      <c r="C230" s="13">
        <v>133400</v>
      </c>
      <c r="D230" s="13"/>
      <c r="E230" s="12">
        <v>266800</v>
      </c>
      <c r="F230" s="14">
        <v>266800</v>
      </c>
    </row>
    <row r="231" spans="1:6" x14ac:dyDescent="0.4">
      <c r="A231" s="11" t="s">
        <v>237</v>
      </c>
      <c r="B231" s="12">
        <v>594000</v>
      </c>
      <c r="C231" s="13"/>
      <c r="D231" s="13"/>
      <c r="E231" s="12">
        <v>594000</v>
      </c>
      <c r="F231" s="14">
        <v>594000</v>
      </c>
    </row>
    <row r="232" spans="1:6" x14ac:dyDescent="0.4">
      <c r="A232" s="11" t="s">
        <v>238</v>
      </c>
      <c r="B232" s="12">
        <v>22000</v>
      </c>
      <c r="C232" s="13"/>
      <c r="D232" s="13"/>
      <c r="E232" s="12">
        <v>22000</v>
      </c>
      <c r="F232" s="14">
        <v>22000</v>
      </c>
    </row>
    <row r="233" spans="1:6" x14ac:dyDescent="0.4">
      <c r="A233" s="11" t="s">
        <v>239</v>
      </c>
      <c r="B233" s="12">
        <v>25000</v>
      </c>
      <c r="C233" s="13"/>
      <c r="D233" s="13"/>
      <c r="E233" s="12">
        <v>25000</v>
      </c>
      <c r="F233" s="14">
        <v>25000</v>
      </c>
    </row>
    <row r="234" spans="1:6" x14ac:dyDescent="0.4">
      <c r="A234" s="11" t="s">
        <v>240</v>
      </c>
      <c r="B234" s="12">
        <v>300000</v>
      </c>
      <c r="C234" s="13"/>
      <c r="D234" s="13"/>
      <c r="E234" s="12">
        <v>300000</v>
      </c>
      <c r="F234" s="14">
        <v>300000</v>
      </c>
    </row>
    <row r="235" spans="1:6" x14ac:dyDescent="0.4">
      <c r="A235" s="11" t="s">
        <v>241</v>
      </c>
      <c r="B235" s="12">
        <v>390000</v>
      </c>
      <c r="C235" s="13"/>
      <c r="D235" s="13"/>
      <c r="E235" s="12">
        <v>390000</v>
      </c>
      <c r="F235" s="14">
        <v>390000</v>
      </c>
    </row>
    <row r="236" spans="1:6" x14ac:dyDescent="0.4">
      <c r="A236" s="11" t="s">
        <v>242</v>
      </c>
      <c r="B236" s="12"/>
      <c r="C236" s="13">
        <v>147000</v>
      </c>
      <c r="D236" s="13"/>
      <c r="E236" s="12">
        <v>147000</v>
      </c>
      <c r="F236" s="14">
        <v>147000</v>
      </c>
    </row>
    <row r="237" spans="1:6" x14ac:dyDescent="0.4">
      <c r="A237" s="11" t="s">
        <v>243</v>
      </c>
      <c r="B237" s="12"/>
      <c r="C237" s="13">
        <v>83520</v>
      </c>
      <c r="D237" s="13"/>
      <c r="E237" s="12">
        <v>83520</v>
      </c>
      <c r="F237" s="14">
        <v>83520</v>
      </c>
    </row>
    <row r="238" spans="1:6" x14ac:dyDescent="0.4">
      <c r="A238" s="11" t="s">
        <v>244</v>
      </c>
      <c r="B238" s="12"/>
      <c r="C238" s="13">
        <v>840000</v>
      </c>
      <c r="D238" s="13"/>
      <c r="E238" s="12">
        <v>840000</v>
      </c>
      <c r="F238" s="14">
        <v>840000</v>
      </c>
    </row>
    <row r="239" spans="1:6" x14ac:dyDescent="0.4">
      <c r="A239" s="11" t="s">
        <v>245</v>
      </c>
      <c r="B239" s="12"/>
      <c r="C239" s="13">
        <v>1337700</v>
      </c>
      <c r="D239" s="13"/>
      <c r="E239" s="12">
        <v>1337700</v>
      </c>
      <c r="F239" s="14">
        <v>1337700</v>
      </c>
    </row>
    <row r="240" spans="1:6" x14ac:dyDescent="0.4">
      <c r="A240" s="11" t="s">
        <v>246</v>
      </c>
      <c r="B240" s="12"/>
      <c r="C240" s="13">
        <v>10000</v>
      </c>
      <c r="D240" s="13"/>
      <c r="E240" s="12">
        <v>10000</v>
      </c>
      <c r="F240" s="14">
        <v>10000</v>
      </c>
    </row>
    <row r="241" spans="1:6" x14ac:dyDescent="0.4">
      <c r="A241" s="11" t="s">
        <v>247</v>
      </c>
      <c r="B241" s="12"/>
      <c r="C241" s="13">
        <v>24000</v>
      </c>
      <c r="D241" s="13"/>
      <c r="E241" s="12">
        <v>24000</v>
      </c>
      <c r="F241" s="14">
        <v>24000</v>
      </c>
    </row>
    <row r="242" spans="1:6" x14ac:dyDescent="0.4">
      <c r="A242" s="11" t="s">
        <v>248</v>
      </c>
      <c r="B242" s="12"/>
      <c r="C242" s="13">
        <v>70000</v>
      </c>
      <c r="D242" s="13"/>
      <c r="E242" s="12">
        <v>70000</v>
      </c>
      <c r="F242" s="14">
        <v>70000</v>
      </c>
    </row>
    <row r="243" spans="1:6" x14ac:dyDescent="0.4">
      <c r="A243" s="11" t="s">
        <v>249</v>
      </c>
      <c r="B243" s="12"/>
      <c r="C243" s="13">
        <v>24840</v>
      </c>
      <c r="D243" s="13"/>
      <c r="E243" s="12">
        <v>24840</v>
      </c>
      <c r="F243" s="14">
        <v>24840</v>
      </c>
    </row>
    <row r="244" spans="1:6" x14ac:dyDescent="0.4">
      <c r="A244" s="11" t="s">
        <v>250</v>
      </c>
      <c r="B244" s="12"/>
      <c r="C244" s="13"/>
      <c r="D244" s="13">
        <v>70000</v>
      </c>
      <c r="E244" s="12">
        <v>70000</v>
      </c>
      <c r="F244" s="14">
        <v>70000</v>
      </c>
    </row>
    <row r="245" spans="1:6" x14ac:dyDescent="0.4">
      <c r="A245" s="11" t="s">
        <v>251</v>
      </c>
      <c r="B245" s="12"/>
      <c r="C245" s="13"/>
      <c r="D245" s="13">
        <v>138000</v>
      </c>
      <c r="E245" s="12">
        <v>138000</v>
      </c>
      <c r="F245" s="14">
        <v>138000</v>
      </c>
    </row>
    <row r="246" spans="1:6" x14ac:dyDescent="0.4">
      <c r="A246" s="11" t="s">
        <v>252</v>
      </c>
      <c r="B246" s="12"/>
      <c r="C246" s="13"/>
      <c r="D246" s="13">
        <v>1000000</v>
      </c>
      <c r="E246" s="12">
        <v>1000000</v>
      </c>
      <c r="F246" s="14">
        <v>1000000</v>
      </c>
    </row>
    <row r="247" spans="1:6" x14ac:dyDescent="0.4">
      <c r="A247" s="11" t="s">
        <v>253</v>
      </c>
      <c r="B247" s="12"/>
      <c r="C247" s="13"/>
      <c r="D247" s="13">
        <v>180000</v>
      </c>
      <c r="E247" s="12">
        <v>180000</v>
      </c>
      <c r="F247" s="14">
        <v>180000</v>
      </c>
    </row>
    <row r="248" spans="1:6" x14ac:dyDescent="0.4">
      <c r="A248" s="11" t="s">
        <v>254</v>
      </c>
      <c r="B248" s="12"/>
      <c r="C248" s="13"/>
      <c r="D248" s="13">
        <v>70000</v>
      </c>
      <c r="E248" s="12">
        <v>70000</v>
      </c>
      <c r="F248" s="14">
        <v>70000</v>
      </c>
    </row>
    <row r="249" spans="1:6" x14ac:dyDescent="0.4">
      <c r="A249" s="11" t="s">
        <v>255</v>
      </c>
      <c r="B249" s="12"/>
      <c r="C249" s="13"/>
      <c r="D249" s="13">
        <v>39000</v>
      </c>
      <c r="E249" s="12">
        <v>39000</v>
      </c>
      <c r="F249" s="14">
        <v>39000</v>
      </c>
    </row>
    <row r="250" spans="1:6" x14ac:dyDescent="0.4">
      <c r="A250" s="15" t="s">
        <v>5</v>
      </c>
      <c r="B250" s="16">
        <v>527464799</v>
      </c>
      <c r="C250" s="17">
        <v>451281719</v>
      </c>
      <c r="D250" s="17">
        <v>177686275</v>
      </c>
      <c r="E250" s="16">
        <v>1156432793</v>
      </c>
      <c r="F250" s="18">
        <v>1156432793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5E08-817D-4FE1-B292-ED94AC664F4D}">
  <dimension ref="A1:CO23"/>
  <sheetViews>
    <sheetView workbookViewId="0">
      <selection activeCell="Q2" sqref="Q2"/>
    </sheetView>
  </sheetViews>
  <sheetFormatPr defaultRowHeight="18.75" x14ac:dyDescent="0.4"/>
  <cols>
    <col min="1" max="1" width="13.25" customWidth="1"/>
    <col min="2" max="2" width="12.125" customWidth="1"/>
    <col min="3" max="3" width="13" bestFit="1" customWidth="1"/>
    <col min="4" max="4" width="13.375" customWidth="1"/>
    <col min="5" max="8" width="11.625" bestFit="1" customWidth="1"/>
    <col min="9" max="12" width="10.5" bestFit="1" customWidth="1"/>
    <col min="13" max="13" width="11.625" bestFit="1" customWidth="1"/>
    <col min="14" max="14" width="13.375" bestFit="1" customWidth="1"/>
    <col min="15" max="15" width="24.25" customWidth="1"/>
  </cols>
  <sheetData>
    <row r="1" spans="1:93" s="58" customFormat="1" x14ac:dyDescent="0.4">
      <c r="A1" s="20" t="s">
        <v>0</v>
      </c>
      <c r="B1" s="20" t="s">
        <v>1</v>
      </c>
      <c r="C1" s="20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1:93" x14ac:dyDescent="0.4">
      <c r="A2" s="20"/>
      <c r="B2" s="77" t="s">
        <v>368</v>
      </c>
      <c r="C2" s="77"/>
      <c r="D2" s="60" t="s">
        <v>384</v>
      </c>
      <c r="E2" s="77" t="s">
        <v>385</v>
      </c>
      <c r="F2" s="77"/>
      <c r="G2" s="77"/>
      <c r="H2" s="77"/>
      <c r="I2" s="77"/>
      <c r="J2" s="77"/>
      <c r="K2" s="77"/>
      <c r="L2" s="77"/>
      <c r="M2" s="77"/>
      <c r="N2" s="20" t="s">
        <v>4</v>
      </c>
      <c r="O2" t="s">
        <v>391</v>
      </c>
    </row>
    <row r="3" spans="1:93" x14ac:dyDescent="0.4">
      <c r="A3" s="20" t="s">
        <v>370</v>
      </c>
      <c r="B3" s="61" t="s">
        <v>386</v>
      </c>
      <c r="C3" s="61" t="s">
        <v>8</v>
      </c>
      <c r="D3" s="62" t="s">
        <v>9</v>
      </c>
      <c r="E3" s="63" t="s">
        <v>374</v>
      </c>
      <c r="F3" s="63" t="s">
        <v>376</v>
      </c>
      <c r="G3" s="63" t="s">
        <v>377</v>
      </c>
      <c r="H3" s="63" t="s">
        <v>378</v>
      </c>
      <c r="I3" s="63" t="s">
        <v>379</v>
      </c>
      <c r="J3" s="63" t="s">
        <v>380</v>
      </c>
      <c r="K3" s="63" t="s">
        <v>381</v>
      </c>
      <c r="L3" s="63" t="s">
        <v>382</v>
      </c>
      <c r="M3" s="63" t="s">
        <v>383</v>
      </c>
      <c r="N3" s="20"/>
    </row>
    <row r="4" spans="1:93" x14ac:dyDescent="0.4">
      <c r="A4" s="20" t="s">
        <v>267</v>
      </c>
      <c r="B4" s="64">
        <v>94227019</v>
      </c>
      <c r="C4" s="64">
        <v>70334701</v>
      </c>
      <c r="D4" s="65">
        <f>32670168+D18</f>
        <v>75065459.200000003</v>
      </c>
      <c r="E4" s="66">
        <f>E18</f>
        <v>38369045</v>
      </c>
      <c r="F4" s="66">
        <f t="shared" ref="F4:M4" si="0">F18</f>
        <v>34892920</v>
      </c>
      <c r="G4" s="66">
        <f t="shared" si="0"/>
        <v>6507870</v>
      </c>
      <c r="H4" s="66">
        <f t="shared" si="0"/>
        <v>1390000</v>
      </c>
      <c r="I4" s="66">
        <f t="shared" si="0"/>
        <v>3151400</v>
      </c>
      <c r="J4" s="66">
        <f t="shared" si="0"/>
        <v>462000</v>
      </c>
      <c r="K4" s="66">
        <f t="shared" si="0"/>
        <v>5654000</v>
      </c>
      <c r="L4" s="66">
        <f t="shared" si="0"/>
        <v>746000</v>
      </c>
      <c r="M4" s="66">
        <f t="shared" si="0"/>
        <v>770000</v>
      </c>
      <c r="N4" s="21">
        <v>7489136</v>
      </c>
    </row>
    <row r="5" spans="1:93" x14ac:dyDescent="0.4">
      <c r="A5" s="20" t="s">
        <v>269</v>
      </c>
      <c r="B5" s="64">
        <v>189675380</v>
      </c>
      <c r="C5" s="64">
        <v>168256783</v>
      </c>
      <c r="D5" s="65">
        <f>49523102+D19</f>
        <v>148986849</v>
      </c>
      <c r="E5" s="66">
        <f>E19</f>
        <v>154057053</v>
      </c>
      <c r="F5" s="66">
        <f t="shared" ref="F5:M7" si="1">F19</f>
        <v>157281048</v>
      </c>
      <c r="G5" s="66">
        <f t="shared" si="1"/>
        <v>130378500</v>
      </c>
      <c r="H5" s="66">
        <f t="shared" si="1"/>
        <v>74397600</v>
      </c>
      <c r="I5" s="66">
        <f t="shared" si="1"/>
        <v>28345950</v>
      </c>
      <c r="J5" s="66">
        <f t="shared" si="1"/>
        <v>28147600</v>
      </c>
      <c r="K5" s="66">
        <f t="shared" si="1"/>
        <v>630000</v>
      </c>
      <c r="L5" s="66">
        <f t="shared" si="1"/>
        <v>4395000</v>
      </c>
      <c r="M5" s="66">
        <f t="shared" si="1"/>
        <v>980000</v>
      </c>
      <c r="N5" s="21">
        <v>43804000</v>
      </c>
    </row>
    <row r="6" spans="1:93" x14ac:dyDescent="0.4">
      <c r="A6" s="20" t="s">
        <v>372</v>
      </c>
      <c r="B6" s="64">
        <v>225558213</v>
      </c>
      <c r="C6" s="64">
        <v>196230350</v>
      </c>
      <c r="D6" s="65">
        <f>91314485+D20</f>
        <v>164990340</v>
      </c>
      <c r="E6" s="66">
        <f>E20</f>
        <v>154335220</v>
      </c>
      <c r="F6" s="66">
        <f t="shared" si="1"/>
        <v>128281490</v>
      </c>
      <c r="G6" s="66">
        <f t="shared" si="1"/>
        <v>94505550</v>
      </c>
      <c r="H6" s="66">
        <f t="shared" si="1"/>
        <v>127230850</v>
      </c>
      <c r="I6" s="66">
        <f t="shared" si="1"/>
        <v>23505800</v>
      </c>
      <c r="J6" s="66">
        <f t="shared" si="1"/>
        <v>36205000</v>
      </c>
      <c r="K6" s="66">
        <f t="shared" si="1"/>
        <v>22073400</v>
      </c>
      <c r="L6" s="66">
        <f t="shared" si="1"/>
        <v>14498000</v>
      </c>
      <c r="M6" s="66">
        <f t="shared" si="1"/>
        <v>48088000</v>
      </c>
      <c r="N6" s="21">
        <v>36090220</v>
      </c>
    </row>
    <row r="7" spans="1:93" x14ac:dyDescent="0.4">
      <c r="A7" s="20" t="s">
        <v>270</v>
      </c>
      <c r="B7" s="64">
        <v>17816950</v>
      </c>
      <c r="C7" s="64">
        <v>16168500</v>
      </c>
      <c r="D7" s="65">
        <f>4178520+D21</f>
        <v>16144250</v>
      </c>
      <c r="E7" s="66">
        <f>E21</f>
        <v>5861300</v>
      </c>
      <c r="F7" s="66">
        <f t="shared" si="1"/>
        <v>1310000</v>
      </c>
      <c r="G7" s="66">
        <f t="shared" si="1"/>
        <v>1310000</v>
      </c>
      <c r="H7" s="66">
        <f t="shared" si="1"/>
        <v>2490000</v>
      </c>
      <c r="I7" s="66">
        <f t="shared" si="1"/>
        <v>990000</v>
      </c>
      <c r="J7" s="66">
        <f t="shared" si="1"/>
        <v>6285000</v>
      </c>
      <c r="K7" s="66">
        <f t="shared" si="1"/>
        <v>0</v>
      </c>
      <c r="L7" s="66">
        <f t="shared" si="1"/>
        <v>0</v>
      </c>
      <c r="M7" s="66">
        <f t="shared" si="1"/>
        <v>59427000</v>
      </c>
      <c r="N7" s="21">
        <v>0</v>
      </c>
    </row>
    <row r="8" spans="1:93" x14ac:dyDescent="0.4">
      <c r="A8" s="20" t="s">
        <v>390</v>
      </c>
      <c r="B8" s="64">
        <v>187237</v>
      </c>
      <c r="C8" s="64">
        <v>291385</v>
      </c>
      <c r="D8" s="65">
        <v>0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21"/>
    </row>
    <row r="9" spans="1:93" x14ac:dyDescent="0.4">
      <c r="A9" s="70"/>
      <c r="B9" s="68"/>
      <c r="C9" s="68"/>
      <c r="D9" s="71"/>
      <c r="E9" s="72"/>
      <c r="F9" s="72"/>
      <c r="G9" s="72"/>
      <c r="H9" s="72"/>
      <c r="I9" s="72"/>
      <c r="J9" s="72"/>
      <c r="K9" s="72"/>
      <c r="L9" s="72"/>
      <c r="M9" s="72"/>
      <c r="N9" s="73"/>
    </row>
    <row r="10" spans="1:93" x14ac:dyDescent="0.4">
      <c r="A10" s="67" t="s">
        <v>392</v>
      </c>
      <c r="B10" s="69">
        <f>5800000000/12</f>
        <v>483333333.33333331</v>
      </c>
      <c r="C10" s="69">
        <f t="shared" ref="C10:M10" si="2">5800000000/12</f>
        <v>483333333.33333331</v>
      </c>
      <c r="D10" s="69">
        <f t="shared" si="2"/>
        <v>483333333.33333331</v>
      </c>
      <c r="E10" s="69">
        <f t="shared" si="2"/>
        <v>483333333.33333331</v>
      </c>
      <c r="F10" s="69">
        <f t="shared" si="2"/>
        <v>483333333.33333331</v>
      </c>
      <c r="G10" s="69">
        <f t="shared" si="2"/>
        <v>483333333.33333331</v>
      </c>
      <c r="H10" s="69">
        <f t="shared" si="2"/>
        <v>483333333.33333331</v>
      </c>
      <c r="I10" s="69">
        <f t="shared" si="2"/>
        <v>483333333.33333331</v>
      </c>
      <c r="J10" s="69">
        <f t="shared" si="2"/>
        <v>483333333.33333331</v>
      </c>
      <c r="K10" s="69">
        <f t="shared" si="2"/>
        <v>483333333.33333331</v>
      </c>
      <c r="L10" s="69">
        <f t="shared" si="2"/>
        <v>483333333.33333331</v>
      </c>
      <c r="M10" s="69">
        <f t="shared" si="2"/>
        <v>483333333.33333331</v>
      </c>
    </row>
    <row r="12" spans="1:93" x14ac:dyDescent="0.4">
      <c r="A12" s="20" t="s">
        <v>393</v>
      </c>
      <c r="B12" s="64">
        <v>26812012</v>
      </c>
      <c r="C12" s="64">
        <v>52375470</v>
      </c>
      <c r="D12" s="65">
        <f>8195874+D23</f>
        <v>235696497.19999999</v>
      </c>
      <c r="E12" s="66">
        <f t="shared" ref="E12:M12" si="3">E23</f>
        <v>352622618</v>
      </c>
      <c r="F12" s="66">
        <f t="shared" si="3"/>
        <v>321765458</v>
      </c>
      <c r="G12" s="66">
        <f t="shared" si="3"/>
        <v>232701920</v>
      </c>
      <c r="H12" s="66">
        <f t="shared" si="3"/>
        <v>205508450</v>
      </c>
      <c r="I12" s="66">
        <f t="shared" si="3"/>
        <v>55993150</v>
      </c>
      <c r="J12" s="66">
        <f t="shared" si="3"/>
        <v>71099600</v>
      </c>
      <c r="K12" s="66">
        <f t="shared" si="3"/>
        <v>28357400</v>
      </c>
      <c r="L12" s="66">
        <f t="shared" si="3"/>
        <v>19639000</v>
      </c>
      <c r="M12" s="66">
        <f t="shared" si="3"/>
        <v>109265000</v>
      </c>
      <c r="N12" s="21">
        <v>87383356</v>
      </c>
    </row>
    <row r="15" spans="1:93" x14ac:dyDescent="0.4">
      <c r="A15" s="1" t="s">
        <v>387</v>
      </c>
      <c r="B15" s="1" t="s">
        <v>388</v>
      </c>
      <c r="C15" s="2" t="s">
        <v>389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93" x14ac:dyDescent="0.4">
      <c r="A16" s="4"/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 t="s">
        <v>4</v>
      </c>
    </row>
    <row r="17" spans="1:14" x14ac:dyDescent="0.4">
      <c r="A17" s="1" t="s">
        <v>370</v>
      </c>
      <c r="B17" s="19" t="s">
        <v>7</v>
      </c>
      <c r="C17" s="59" t="s">
        <v>8</v>
      </c>
      <c r="D17" s="59" t="s">
        <v>9</v>
      </c>
      <c r="E17" s="59" t="s">
        <v>373</v>
      </c>
      <c r="F17" s="59" t="s">
        <v>375</v>
      </c>
      <c r="G17" s="59" t="s">
        <v>377</v>
      </c>
      <c r="H17" s="59" t="s">
        <v>378</v>
      </c>
      <c r="I17" s="59" t="s">
        <v>379</v>
      </c>
      <c r="J17" s="59" t="s">
        <v>380</v>
      </c>
      <c r="K17" s="59" t="s">
        <v>381</v>
      </c>
      <c r="L17" s="59" t="s">
        <v>382</v>
      </c>
      <c r="M17" s="59" t="s">
        <v>383</v>
      </c>
      <c r="N17" s="4"/>
    </row>
    <row r="18" spans="1:14" x14ac:dyDescent="0.4">
      <c r="A18" s="1" t="s">
        <v>267</v>
      </c>
      <c r="B18" s="8"/>
      <c r="C18" s="9"/>
      <c r="D18" s="9">
        <v>42395291.200000003</v>
      </c>
      <c r="E18" s="9">
        <v>38369045</v>
      </c>
      <c r="F18" s="9">
        <v>34892920</v>
      </c>
      <c r="G18" s="9">
        <v>6507870</v>
      </c>
      <c r="H18" s="9">
        <v>1390000</v>
      </c>
      <c r="I18" s="9">
        <v>3151400</v>
      </c>
      <c r="J18" s="9">
        <v>462000</v>
      </c>
      <c r="K18" s="9">
        <v>5654000</v>
      </c>
      <c r="L18" s="9">
        <v>746000</v>
      </c>
      <c r="M18" s="9">
        <v>770000</v>
      </c>
      <c r="N18" s="8">
        <v>134338526.19999999</v>
      </c>
    </row>
    <row r="19" spans="1:14" x14ac:dyDescent="0.4">
      <c r="A19" s="1" t="s">
        <v>269</v>
      </c>
      <c r="B19" s="8"/>
      <c r="C19" s="9">
        <v>12065500</v>
      </c>
      <c r="D19" s="9">
        <v>99463747</v>
      </c>
      <c r="E19" s="9">
        <v>154057053</v>
      </c>
      <c r="F19" s="9">
        <v>157281048</v>
      </c>
      <c r="G19" s="9">
        <v>130378500</v>
      </c>
      <c r="H19" s="9">
        <v>74397600</v>
      </c>
      <c r="I19" s="9">
        <v>28345950</v>
      </c>
      <c r="J19" s="9">
        <v>28147600</v>
      </c>
      <c r="K19" s="9">
        <v>630000</v>
      </c>
      <c r="L19" s="9">
        <v>4395000</v>
      </c>
      <c r="M19" s="9">
        <v>980000</v>
      </c>
      <c r="N19" s="8">
        <v>690141998</v>
      </c>
    </row>
    <row r="20" spans="1:14" x14ac:dyDescent="0.4">
      <c r="A20" s="1" t="s">
        <v>372</v>
      </c>
      <c r="B20" s="8"/>
      <c r="C20" s="9">
        <v>3060000</v>
      </c>
      <c r="D20" s="9">
        <v>73675855</v>
      </c>
      <c r="E20" s="9">
        <v>154335220</v>
      </c>
      <c r="F20" s="9">
        <v>128281490</v>
      </c>
      <c r="G20" s="9">
        <v>94505550</v>
      </c>
      <c r="H20" s="9">
        <v>127230850</v>
      </c>
      <c r="I20" s="9">
        <v>23505800</v>
      </c>
      <c r="J20" s="9">
        <v>36205000</v>
      </c>
      <c r="K20" s="9">
        <v>22073400</v>
      </c>
      <c r="L20" s="9">
        <v>14498000</v>
      </c>
      <c r="M20" s="9">
        <v>48088000</v>
      </c>
      <c r="N20" s="8">
        <v>725459165</v>
      </c>
    </row>
    <row r="21" spans="1:14" x14ac:dyDescent="0.4">
      <c r="A21" s="1" t="s">
        <v>270</v>
      </c>
      <c r="B21" s="8">
        <v>387300</v>
      </c>
      <c r="C21" s="9">
        <v>33000</v>
      </c>
      <c r="D21" s="9">
        <v>11965730</v>
      </c>
      <c r="E21" s="9">
        <v>5861300</v>
      </c>
      <c r="F21" s="9">
        <v>1310000</v>
      </c>
      <c r="G21" s="9">
        <v>1310000</v>
      </c>
      <c r="H21" s="9">
        <v>2490000</v>
      </c>
      <c r="I21" s="9">
        <v>990000</v>
      </c>
      <c r="J21" s="9">
        <v>6285000</v>
      </c>
      <c r="K21" s="9"/>
      <c r="L21" s="9"/>
      <c r="M21" s="9">
        <v>59427000</v>
      </c>
      <c r="N21" s="8">
        <v>90059330</v>
      </c>
    </row>
    <row r="22" spans="1:14" x14ac:dyDescent="0.4">
      <c r="A22" s="1" t="s">
        <v>390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/>
    </row>
    <row r="23" spans="1:14" x14ac:dyDescent="0.4">
      <c r="A23" s="15" t="s">
        <v>5</v>
      </c>
      <c r="B23" s="16">
        <v>387300</v>
      </c>
      <c r="C23" s="17">
        <v>15158500</v>
      </c>
      <c r="D23" s="17">
        <v>227500623.19999999</v>
      </c>
      <c r="E23" s="17">
        <v>352622618</v>
      </c>
      <c r="F23" s="17">
        <v>321765458</v>
      </c>
      <c r="G23" s="17">
        <v>232701920</v>
      </c>
      <c r="H23" s="17">
        <v>205508450</v>
      </c>
      <c r="I23" s="17">
        <v>55993150</v>
      </c>
      <c r="J23" s="17">
        <v>71099600</v>
      </c>
      <c r="K23" s="17">
        <v>28357400</v>
      </c>
      <c r="L23" s="17">
        <v>19639000</v>
      </c>
      <c r="M23" s="17">
        <v>109265000</v>
      </c>
      <c r="N23" s="16">
        <v>1639999019.2</v>
      </c>
    </row>
  </sheetData>
  <mergeCells count="2">
    <mergeCell ref="B2:C2"/>
    <mergeCell ref="E2:M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A711-D313-4966-ABC2-2B48661D3844}">
  <dimension ref="A1:B6"/>
  <sheetViews>
    <sheetView workbookViewId="0">
      <selection activeCell="P20" sqref="P20"/>
    </sheetView>
  </sheetViews>
  <sheetFormatPr defaultRowHeight="18.75" x14ac:dyDescent="0.4"/>
  <cols>
    <col min="2" max="2" width="13.125" customWidth="1"/>
  </cols>
  <sheetData>
    <row r="1" spans="1:2" x14ac:dyDescent="0.4">
      <c r="A1" s="20" t="s">
        <v>370</v>
      </c>
      <c r="B1" s="20" t="s">
        <v>4</v>
      </c>
    </row>
    <row r="2" spans="1:2" x14ac:dyDescent="0.4">
      <c r="A2" s="20" t="s">
        <v>267</v>
      </c>
      <c r="B2" s="21">
        <v>197231888</v>
      </c>
    </row>
    <row r="3" spans="1:2" x14ac:dyDescent="0.4">
      <c r="A3" s="20" t="s">
        <v>371</v>
      </c>
      <c r="B3" s="21">
        <v>513103048</v>
      </c>
    </row>
    <row r="4" spans="1:2" x14ac:dyDescent="0.4">
      <c r="A4" s="20" t="s">
        <v>269</v>
      </c>
      <c r="B4" s="21">
        <v>407455265</v>
      </c>
    </row>
    <row r="5" spans="1:2" x14ac:dyDescent="0.4">
      <c r="A5" s="20" t="s">
        <v>270</v>
      </c>
      <c r="B5" s="21">
        <v>38163970</v>
      </c>
    </row>
    <row r="6" spans="1:2" x14ac:dyDescent="0.4">
      <c r="A6" s="20" t="s">
        <v>394</v>
      </c>
      <c r="B6" s="21">
        <v>478622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B7AD-6F38-4023-B4F2-BADB32296D05}">
  <dimension ref="A1:T54"/>
  <sheetViews>
    <sheetView topLeftCell="A25" zoomScale="85" zoomScaleNormal="85" workbookViewId="0">
      <selection activeCell="J3" sqref="J3:J20"/>
    </sheetView>
  </sheetViews>
  <sheetFormatPr defaultRowHeight="18.75" x14ac:dyDescent="0.4"/>
  <cols>
    <col min="1" max="1" width="4.375" bestFit="1" customWidth="1"/>
    <col min="2" max="2" width="12.125" bestFit="1" customWidth="1"/>
    <col min="3" max="3" width="8" bestFit="1" customWidth="1"/>
    <col min="4" max="4" width="36.75" bestFit="1" customWidth="1"/>
    <col min="5" max="5" width="8.875" bestFit="1" customWidth="1"/>
    <col min="6" max="6" width="11.875" bestFit="1" customWidth="1"/>
    <col min="7" max="7" width="9.625" bestFit="1" customWidth="1"/>
    <col min="8" max="8" width="7.375" bestFit="1" customWidth="1"/>
    <col min="9" max="9" width="37.625" bestFit="1" customWidth="1"/>
    <col min="10" max="10" width="12" bestFit="1" customWidth="1"/>
    <col min="11" max="11" width="10.625" bestFit="1" customWidth="1"/>
    <col min="12" max="13" width="12" bestFit="1" customWidth="1"/>
    <col min="14" max="14" width="10.625" bestFit="1" customWidth="1"/>
    <col min="15" max="15" width="18.875" bestFit="1" customWidth="1"/>
    <col min="16" max="16" width="19.125" bestFit="1" customWidth="1"/>
    <col min="17" max="18" width="9.625" bestFit="1" customWidth="1"/>
    <col min="19" max="19" width="10.625" bestFit="1" customWidth="1"/>
    <col min="20" max="20" width="9.625" bestFit="1" customWidth="1"/>
  </cols>
  <sheetData>
    <row r="1" spans="1:20" x14ac:dyDescent="0.4">
      <c r="A1" s="50"/>
      <c r="D1" s="50"/>
      <c r="J1" s="50"/>
    </row>
    <row r="2" spans="1:20" x14ac:dyDescent="0.4">
      <c r="A2" s="22" t="s">
        <v>257</v>
      </c>
      <c r="B2" s="22" t="s">
        <v>258</v>
      </c>
      <c r="C2" s="22" t="s">
        <v>259</v>
      </c>
      <c r="D2" s="22" t="s">
        <v>260</v>
      </c>
      <c r="E2" s="22" t="s">
        <v>261</v>
      </c>
      <c r="F2" s="23" t="s">
        <v>262</v>
      </c>
      <c r="G2" s="23" t="s">
        <v>263</v>
      </c>
      <c r="H2" s="23" t="s">
        <v>264</v>
      </c>
      <c r="I2" s="22" t="s">
        <v>265</v>
      </c>
      <c r="J2" s="23" t="s">
        <v>266</v>
      </c>
      <c r="K2" s="23" t="s">
        <v>267</v>
      </c>
      <c r="L2" s="23" t="s">
        <v>268</v>
      </c>
      <c r="M2" s="23" t="s">
        <v>269</v>
      </c>
      <c r="N2" s="23" t="s">
        <v>270</v>
      </c>
      <c r="O2" s="22" t="s">
        <v>271</v>
      </c>
      <c r="P2" s="23" t="s">
        <v>272</v>
      </c>
      <c r="Q2" s="23" t="s">
        <v>267</v>
      </c>
      <c r="R2" s="23" t="s">
        <v>268</v>
      </c>
      <c r="S2" s="23" t="s">
        <v>269</v>
      </c>
      <c r="T2" s="23" t="s">
        <v>270</v>
      </c>
    </row>
    <row r="3" spans="1:20" ht="31.5" x14ac:dyDescent="0.4">
      <c r="A3" s="24">
        <v>1</v>
      </c>
      <c r="B3" s="24" t="s">
        <v>273</v>
      </c>
      <c r="C3" s="24" t="s">
        <v>274</v>
      </c>
      <c r="D3" s="25" t="s">
        <v>275</v>
      </c>
      <c r="E3" s="24" t="s">
        <v>276</v>
      </c>
      <c r="F3" s="26">
        <v>755992500</v>
      </c>
      <c r="G3" s="26">
        <f>J3</f>
        <v>700000000</v>
      </c>
      <c r="H3" s="27">
        <f>G3/F3</f>
        <v>0.92593511179013022</v>
      </c>
      <c r="I3" s="28" t="s">
        <v>277</v>
      </c>
      <c r="J3" s="29">
        <v>700000000</v>
      </c>
      <c r="K3" s="30">
        <v>0</v>
      </c>
      <c r="L3" s="30">
        <v>0</v>
      </c>
      <c r="M3" s="30">
        <v>700000000</v>
      </c>
      <c r="N3" s="30">
        <v>0</v>
      </c>
      <c r="O3" s="31" t="s">
        <v>278</v>
      </c>
      <c r="P3" s="29">
        <v>8000000</v>
      </c>
      <c r="Q3" s="30">
        <v>1000000</v>
      </c>
      <c r="R3" s="30">
        <v>0</v>
      </c>
      <c r="S3" s="30">
        <v>7000000</v>
      </c>
      <c r="T3" s="30">
        <v>0</v>
      </c>
    </row>
    <row r="4" spans="1:20" ht="47.25" x14ac:dyDescent="0.4">
      <c r="A4" s="24">
        <v>2</v>
      </c>
      <c r="B4" s="24" t="s">
        <v>279</v>
      </c>
      <c r="C4" s="24" t="s">
        <v>274</v>
      </c>
      <c r="D4" s="25" t="s">
        <v>39</v>
      </c>
      <c r="E4" s="24" t="s">
        <v>280</v>
      </c>
      <c r="F4" s="32">
        <v>397524800</v>
      </c>
      <c r="G4" s="26">
        <f t="shared" ref="G4:G52" si="0">J4</f>
        <v>473700000</v>
      </c>
      <c r="H4" s="33">
        <f>G4/F4</f>
        <v>1.1916237678756143</v>
      </c>
      <c r="I4" s="28" t="s">
        <v>281</v>
      </c>
      <c r="J4" s="29">
        <v>473700000</v>
      </c>
      <c r="K4" s="34">
        <v>0</v>
      </c>
      <c r="L4" s="34">
        <v>300000000</v>
      </c>
      <c r="M4" s="34">
        <v>173700000</v>
      </c>
      <c r="N4" s="34">
        <v>0</v>
      </c>
      <c r="O4" s="31" t="s">
        <v>282</v>
      </c>
      <c r="P4" s="29">
        <v>4000000</v>
      </c>
      <c r="Q4" s="30">
        <v>0</v>
      </c>
      <c r="R4" s="30">
        <v>1000000</v>
      </c>
      <c r="S4" s="30">
        <v>3000000</v>
      </c>
      <c r="T4" s="30">
        <v>0</v>
      </c>
    </row>
    <row r="5" spans="1:20" ht="31.5" x14ac:dyDescent="0.4">
      <c r="A5" s="24">
        <v>3</v>
      </c>
      <c r="B5" s="24" t="s">
        <v>283</v>
      </c>
      <c r="C5" s="24" t="s">
        <v>284</v>
      </c>
      <c r="D5" s="25" t="s">
        <v>61</v>
      </c>
      <c r="E5" s="24" t="s">
        <v>285</v>
      </c>
      <c r="F5" s="32">
        <v>273556500</v>
      </c>
      <c r="G5" s="26">
        <f t="shared" si="0"/>
        <v>300000000</v>
      </c>
      <c r="H5" s="33">
        <f t="shared" ref="H5:H52" si="1">G5/F5</f>
        <v>1.0966655882788381</v>
      </c>
      <c r="I5" s="28" t="s">
        <v>286</v>
      </c>
      <c r="J5" s="29">
        <v>300000000</v>
      </c>
      <c r="K5" s="35">
        <v>0</v>
      </c>
      <c r="L5" s="35">
        <v>300000000</v>
      </c>
      <c r="M5" s="35">
        <v>0</v>
      </c>
      <c r="N5" s="35">
        <v>0</v>
      </c>
      <c r="O5" s="31" t="s">
        <v>287</v>
      </c>
      <c r="P5" s="29">
        <v>10000000</v>
      </c>
      <c r="Q5" s="35">
        <v>0</v>
      </c>
      <c r="R5" s="35">
        <v>10000000</v>
      </c>
      <c r="S5" s="35">
        <v>0</v>
      </c>
      <c r="T5" s="35">
        <v>0</v>
      </c>
    </row>
    <row r="6" spans="1:20" x14ac:dyDescent="0.4">
      <c r="A6" s="24">
        <v>4</v>
      </c>
      <c r="B6" s="24" t="s">
        <v>288</v>
      </c>
      <c r="C6" s="24" t="s">
        <v>274</v>
      </c>
      <c r="D6" s="25" t="s">
        <v>25</v>
      </c>
      <c r="E6" s="24" t="s">
        <v>289</v>
      </c>
      <c r="F6" s="32">
        <v>244173998</v>
      </c>
      <c r="G6" s="26">
        <f t="shared" si="0"/>
        <v>300000000</v>
      </c>
      <c r="H6" s="33">
        <f t="shared" si="1"/>
        <v>1.2286320511490334</v>
      </c>
      <c r="I6" s="28"/>
      <c r="J6" s="29">
        <v>300000000</v>
      </c>
      <c r="K6" s="35">
        <v>300000000</v>
      </c>
      <c r="L6" s="35">
        <v>0</v>
      </c>
      <c r="M6" s="35">
        <v>0</v>
      </c>
      <c r="N6" s="35">
        <v>0</v>
      </c>
      <c r="O6" s="36"/>
      <c r="P6" s="29">
        <v>10000000</v>
      </c>
      <c r="Q6" s="35">
        <v>10000000</v>
      </c>
      <c r="R6" s="35">
        <v>0</v>
      </c>
      <c r="S6" s="35">
        <v>0</v>
      </c>
      <c r="T6" s="35">
        <v>0</v>
      </c>
    </row>
    <row r="7" spans="1:20" ht="31.5" x14ac:dyDescent="0.4">
      <c r="A7" s="24">
        <v>5</v>
      </c>
      <c r="B7" s="24" t="s">
        <v>279</v>
      </c>
      <c r="C7" s="24" t="s">
        <v>274</v>
      </c>
      <c r="D7" s="25" t="s">
        <v>40</v>
      </c>
      <c r="E7" s="24" t="s">
        <v>290</v>
      </c>
      <c r="F7" s="32">
        <v>191243199</v>
      </c>
      <c r="G7" s="26">
        <f t="shared" si="0"/>
        <v>259000000</v>
      </c>
      <c r="H7" s="33">
        <f t="shared" si="1"/>
        <v>1.3542965258597248</v>
      </c>
      <c r="I7" s="28" t="s">
        <v>291</v>
      </c>
      <c r="J7" s="29">
        <v>259000000</v>
      </c>
      <c r="K7" s="35">
        <v>0</v>
      </c>
      <c r="L7" s="35">
        <v>149000000</v>
      </c>
      <c r="M7" s="35">
        <v>110000000</v>
      </c>
      <c r="N7" s="35">
        <v>0</v>
      </c>
      <c r="O7" s="36"/>
      <c r="P7" s="29">
        <v>15000000</v>
      </c>
      <c r="Q7" s="35">
        <v>0</v>
      </c>
      <c r="R7" s="35">
        <v>15000000</v>
      </c>
      <c r="S7" s="35">
        <v>0</v>
      </c>
      <c r="T7" s="35">
        <v>0</v>
      </c>
    </row>
    <row r="8" spans="1:20" x14ac:dyDescent="0.4">
      <c r="A8" s="24">
        <v>6</v>
      </c>
      <c r="B8" s="24" t="s">
        <v>283</v>
      </c>
      <c r="C8" s="24" t="s">
        <v>292</v>
      </c>
      <c r="D8" s="25" t="s">
        <v>38</v>
      </c>
      <c r="E8" s="24" t="s">
        <v>293</v>
      </c>
      <c r="F8" s="32">
        <v>203006000</v>
      </c>
      <c r="G8" s="26">
        <f t="shared" si="0"/>
        <v>130000000</v>
      </c>
      <c r="H8" s="27">
        <f t="shared" si="1"/>
        <v>0.64037516132528105</v>
      </c>
      <c r="I8" s="28" t="s">
        <v>294</v>
      </c>
      <c r="J8" s="29">
        <v>130000000</v>
      </c>
      <c r="K8" s="35">
        <v>0</v>
      </c>
      <c r="L8" s="35">
        <v>130000000</v>
      </c>
      <c r="M8" s="35">
        <v>0</v>
      </c>
      <c r="N8" s="35">
        <v>0</v>
      </c>
      <c r="O8" s="36"/>
      <c r="P8" s="29">
        <v>0</v>
      </c>
      <c r="Q8" s="35">
        <v>0</v>
      </c>
      <c r="R8" s="35">
        <v>0</v>
      </c>
      <c r="S8" s="35">
        <v>0</v>
      </c>
      <c r="T8" s="35">
        <v>0</v>
      </c>
    </row>
    <row r="9" spans="1:20" x14ac:dyDescent="0.4">
      <c r="A9" s="24">
        <v>7</v>
      </c>
      <c r="B9" s="24" t="s">
        <v>288</v>
      </c>
      <c r="C9" s="24" t="s">
        <v>274</v>
      </c>
      <c r="D9" s="25" t="s">
        <v>21</v>
      </c>
      <c r="E9" s="24" t="s">
        <v>289</v>
      </c>
      <c r="F9" s="32">
        <v>142308694</v>
      </c>
      <c r="G9" s="26">
        <f t="shared" si="0"/>
        <v>150000000</v>
      </c>
      <c r="H9" s="33">
        <f t="shared" si="1"/>
        <v>1.0540466347052555</v>
      </c>
      <c r="I9" s="36"/>
      <c r="J9" s="29">
        <v>150000000</v>
      </c>
      <c r="K9" s="35">
        <v>150000000</v>
      </c>
      <c r="L9" s="35">
        <v>0</v>
      </c>
      <c r="M9" s="35">
        <v>0</v>
      </c>
      <c r="N9" s="35">
        <v>0</v>
      </c>
      <c r="O9" s="36" t="s">
        <v>295</v>
      </c>
      <c r="P9" s="29">
        <v>25000000</v>
      </c>
      <c r="Q9" s="35">
        <v>25000000</v>
      </c>
      <c r="R9" s="35">
        <v>0</v>
      </c>
      <c r="S9" s="35">
        <v>0</v>
      </c>
      <c r="T9" s="35">
        <v>0</v>
      </c>
    </row>
    <row r="10" spans="1:20" ht="31.5" x14ac:dyDescent="0.4">
      <c r="A10" s="24">
        <v>8</v>
      </c>
      <c r="B10" s="24" t="s">
        <v>283</v>
      </c>
      <c r="C10" s="24" t="s">
        <v>292</v>
      </c>
      <c r="D10" s="25" t="s">
        <v>36</v>
      </c>
      <c r="E10" s="24" t="s">
        <v>293</v>
      </c>
      <c r="F10" s="32">
        <v>153853000</v>
      </c>
      <c r="G10" s="26">
        <f t="shared" si="0"/>
        <v>144000000</v>
      </c>
      <c r="H10" s="27">
        <f t="shared" si="1"/>
        <v>0.93595834985343151</v>
      </c>
      <c r="I10" s="28" t="s">
        <v>296</v>
      </c>
      <c r="J10" s="29">
        <v>144000000</v>
      </c>
      <c r="K10" s="35">
        <v>4000000</v>
      </c>
      <c r="L10" s="35">
        <v>130000000</v>
      </c>
      <c r="M10" s="35">
        <v>10000000</v>
      </c>
      <c r="N10" s="35">
        <v>0</v>
      </c>
      <c r="O10" s="28"/>
      <c r="P10" s="29">
        <v>2000000</v>
      </c>
      <c r="Q10" s="35">
        <v>0</v>
      </c>
      <c r="R10" s="35">
        <v>2000000</v>
      </c>
      <c r="S10" s="35">
        <v>0</v>
      </c>
      <c r="T10" s="35">
        <v>0</v>
      </c>
    </row>
    <row r="11" spans="1:20" ht="31.5" x14ac:dyDescent="0.4">
      <c r="A11" s="24">
        <v>9</v>
      </c>
      <c r="B11" s="24" t="s">
        <v>279</v>
      </c>
      <c r="C11" s="24" t="s">
        <v>274</v>
      </c>
      <c r="D11" s="25" t="s">
        <v>71</v>
      </c>
      <c r="E11" s="24" t="s">
        <v>297</v>
      </c>
      <c r="F11" s="32">
        <v>125545250</v>
      </c>
      <c r="G11" s="26">
        <f t="shared" si="0"/>
        <v>129000000</v>
      </c>
      <c r="H11" s="33">
        <f t="shared" si="1"/>
        <v>1.0275179666295617</v>
      </c>
      <c r="I11" s="28" t="s">
        <v>298</v>
      </c>
      <c r="J11" s="29">
        <v>129000000</v>
      </c>
      <c r="K11" s="35">
        <v>0</v>
      </c>
      <c r="L11" s="35">
        <v>120000000</v>
      </c>
      <c r="M11" s="35">
        <v>9000000</v>
      </c>
      <c r="N11" s="35">
        <v>0</v>
      </c>
      <c r="O11" s="36"/>
      <c r="P11" s="29">
        <v>0</v>
      </c>
      <c r="Q11" s="35">
        <v>0</v>
      </c>
      <c r="R11" s="35">
        <v>0</v>
      </c>
      <c r="S11" s="35">
        <v>0</v>
      </c>
      <c r="T11" s="35">
        <v>0</v>
      </c>
    </row>
    <row r="12" spans="1:20" ht="31.5" x14ac:dyDescent="0.4">
      <c r="A12" s="24">
        <v>10</v>
      </c>
      <c r="B12" s="24" t="s">
        <v>273</v>
      </c>
      <c r="C12" s="24" t="s">
        <v>274</v>
      </c>
      <c r="D12" s="25" t="s">
        <v>81</v>
      </c>
      <c r="E12" s="24" t="s">
        <v>290</v>
      </c>
      <c r="F12" s="32">
        <v>125675800</v>
      </c>
      <c r="G12" s="26">
        <f t="shared" si="0"/>
        <v>108000000</v>
      </c>
      <c r="H12" s="27">
        <f t="shared" si="1"/>
        <v>0.85935398859605427</v>
      </c>
      <c r="I12" s="28" t="s">
        <v>299</v>
      </c>
      <c r="J12" s="29">
        <v>108000000</v>
      </c>
      <c r="K12" s="35">
        <v>0</v>
      </c>
      <c r="L12" s="35">
        <v>0</v>
      </c>
      <c r="M12" s="35">
        <v>108000000</v>
      </c>
      <c r="N12" s="35">
        <v>0</v>
      </c>
      <c r="O12" s="36"/>
      <c r="P12" s="29">
        <v>40000000</v>
      </c>
      <c r="Q12" s="35">
        <v>0</v>
      </c>
      <c r="R12" s="35">
        <v>0</v>
      </c>
      <c r="S12" s="35">
        <v>40000000</v>
      </c>
      <c r="T12" s="35">
        <v>0</v>
      </c>
    </row>
    <row r="13" spans="1:20" x14ac:dyDescent="0.4">
      <c r="A13" s="24">
        <v>11</v>
      </c>
      <c r="B13" s="24" t="s">
        <v>300</v>
      </c>
      <c r="C13" s="24" t="s">
        <v>301</v>
      </c>
      <c r="D13" s="25" t="s">
        <v>62</v>
      </c>
      <c r="E13" s="24" t="s">
        <v>302</v>
      </c>
      <c r="F13" s="32">
        <v>141121697</v>
      </c>
      <c r="G13" s="26">
        <f t="shared" si="0"/>
        <v>200000000</v>
      </c>
      <c r="H13" s="33">
        <f t="shared" si="1"/>
        <v>1.4172165177407128</v>
      </c>
      <c r="I13" s="36" t="s">
        <v>303</v>
      </c>
      <c r="J13" s="29">
        <v>200000000</v>
      </c>
      <c r="K13" s="35">
        <v>15000000</v>
      </c>
      <c r="L13" s="35">
        <v>139000000</v>
      </c>
      <c r="M13" s="35">
        <v>3000000</v>
      </c>
      <c r="N13" s="35">
        <v>43000000</v>
      </c>
      <c r="O13" s="36"/>
      <c r="P13" s="29">
        <v>30000000</v>
      </c>
      <c r="Q13" s="35">
        <v>6000000</v>
      </c>
      <c r="R13" s="35">
        <v>11000000</v>
      </c>
      <c r="S13" s="35">
        <v>3000000</v>
      </c>
      <c r="T13" s="35">
        <v>10000000</v>
      </c>
    </row>
    <row r="14" spans="1:20" x14ac:dyDescent="0.4">
      <c r="A14" s="24">
        <v>12</v>
      </c>
      <c r="B14" s="24" t="s">
        <v>304</v>
      </c>
      <c r="C14" s="24" t="s">
        <v>305</v>
      </c>
      <c r="D14" s="25" t="s">
        <v>41</v>
      </c>
      <c r="E14" s="24" t="s">
        <v>297</v>
      </c>
      <c r="F14" s="32">
        <v>112467300</v>
      </c>
      <c r="G14" s="26">
        <f t="shared" si="0"/>
        <v>115000000</v>
      </c>
      <c r="H14" s="33">
        <f t="shared" si="1"/>
        <v>1.0225194345378612</v>
      </c>
      <c r="I14" s="36" t="s">
        <v>306</v>
      </c>
      <c r="J14" s="29">
        <v>115000000</v>
      </c>
      <c r="K14" s="35">
        <v>95000000</v>
      </c>
      <c r="L14" s="35">
        <v>20000000</v>
      </c>
      <c r="M14" s="35">
        <v>0</v>
      </c>
      <c r="N14" s="35">
        <v>0</v>
      </c>
      <c r="O14" s="36"/>
      <c r="P14" s="29">
        <v>0</v>
      </c>
      <c r="Q14" s="35">
        <v>0</v>
      </c>
      <c r="R14" s="35">
        <v>0</v>
      </c>
      <c r="S14" s="35">
        <v>0</v>
      </c>
      <c r="T14" s="35">
        <v>0</v>
      </c>
    </row>
    <row r="15" spans="1:20" ht="31.5" x14ac:dyDescent="0.4">
      <c r="A15" s="24">
        <v>13</v>
      </c>
      <c r="B15" s="24" t="s">
        <v>288</v>
      </c>
      <c r="C15" s="24" t="s">
        <v>274</v>
      </c>
      <c r="D15" s="25" t="s">
        <v>59</v>
      </c>
      <c r="E15" s="24" t="s">
        <v>307</v>
      </c>
      <c r="F15" s="32">
        <v>115273004</v>
      </c>
      <c r="G15" s="26">
        <f t="shared" si="0"/>
        <v>90000000</v>
      </c>
      <c r="H15" s="27">
        <f t="shared" si="1"/>
        <v>0.7807552234866717</v>
      </c>
      <c r="I15" s="28" t="s">
        <v>308</v>
      </c>
      <c r="J15" s="29">
        <v>90000000</v>
      </c>
      <c r="K15" s="35">
        <v>90000000</v>
      </c>
      <c r="L15" s="35">
        <v>0</v>
      </c>
      <c r="M15" s="35">
        <v>0</v>
      </c>
      <c r="N15" s="35">
        <v>0</v>
      </c>
      <c r="O15" s="36"/>
      <c r="P15" s="29">
        <v>10000000</v>
      </c>
      <c r="Q15" s="35">
        <v>10000000</v>
      </c>
      <c r="R15" s="35">
        <v>0</v>
      </c>
      <c r="S15" s="35">
        <v>0</v>
      </c>
      <c r="T15" s="35">
        <v>0</v>
      </c>
    </row>
    <row r="16" spans="1:20" ht="31.5" x14ac:dyDescent="0.4">
      <c r="A16" s="24">
        <v>14</v>
      </c>
      <c r="B16" s="24" t="s">
        <v>273</v>
      </c>
      <c r="C16" s="24" t="s">
        <v>274</v>
      </c>
      <c r="D16" s="25" t="s">
        <v>46</v>
      </c>
      <c r="E16" s="24" t="s">
        <v>290</v>
      </c>
      <c r="F16" s="32">
        <v>111769366</v>
      </c>
      <c r="G16" s="26">
        <f t="shared" si="0"/>
        <v>72000000</v>
      </c>
      <c r="H16" s="27">
        <f t="shared" si="1"/>
        <v>0.64418366656924586</v>
      </c>
      <c r="I16" s="28" t="s">
        <v>309</v>
      </c>
      <c r="J16" s="29">
        <v>72000000</v>
      </c>
      <c r="K16" s="35">
        <v>2000000</v>
      </c>
      <c r="L16" s="35">
        <v>0</v>
      </c>
      <c r="M16" s="35">
        <v>70000000</v>
      </c>
      <c r="N16" s="35">
        <v>0</v>
      </c>
      <c r="O16" s="36"/>
      <c r="P16" s="29">
        <v>0</v>
      </c>
      <c r="Q16" s="35">
        <v>0</v>
      </c>
      <c r="R16" s="35">
        <v>0</v>
      </c>
      <c r="S16" s="35">
        <v>0</v>
      </c>
      <c r="T16" s="35">
        <v>0</v>
      </c>
    </row>
    <row r="17" spans="1:20" x14ac:dyDescent="0.4">
      <c r="A17" s="24">
        <v>15</v>
      </c>
      <c r="B17" s="24" t="s">
        <v>273</v>
      </c>
      <c r="C17" s="24" t="s">
        <v>301</v>
      </c>
      <c r="D17" s="25" t="s">
        <v>11</v>
      </c>
      <c r="E17" s="24" t="s">
        <v>302</v>
      </c>
      <c r="F17" s="32">
        <v>108352000</v>
      </c>
      <c r="G17" s="26">
        <f t="shared" si="0"/>
        <v>127500000</v>
      </c>
      <c r="H17" s="33">
        <f t="shared" si="1"/>
        <v>1.1767203189604252</v>
      </c>
      <c r="I17" s="36" t="s">
        <v>310</v>
      </c>
      <c r="J17" s="29">
        <v>127500000</v>
      </c>
      <c r="K17" s="35">
        <v>0</v>
      </c>
      <c r="L17" s="35">
        <v>0</v>
      </c>
      <c r="M17" s="35">
        <v>127500000</v>
      </c>
      <c r="N17" s="35">
        <v>0</v>
      </c>
      <c r="O17" s="36"/>
      <c r="P17" s="29">
        <v>50000000</v>
      </c>
      <c r="Q17" s="35">
        <v>0</v>
      </c>
      <c r="R17" s="35">
        <v>0</v>
      </c>
      <c r="S17" s="35">
        <v>50000000</v>
      </c>
      <c r="T17" s="35">
        <v>0</v>
      </c>
    </row>
    <row r="18" spans="1:20" x14ac:dyDescent="0.4">
      <c r="A18" s="24">
        <v>16</v>
      </c>
      <c r="B18" s="24" t="s">
        <v>269</v>
      </c>
      <c r="C18" s="24" t="s">
        <v>292</v>
      </c>
      <c r="D18" s="25" t="s">
        <v>78</v>
      </c>
      <c r="E18" s="24" t="s">
        <v>293</v>
      </c>
      <c r="F18" s="32">
        <v>93837110</v>
      </c>
      <c r="G18" s="26">
        <f t="shared" si="0"/>
        <v>80000000</v>
      </c>
      <c r="H18" s="27">
        <f t="shared" si="1"/>
        <v>0.85254117480813296</v>
      </c>
      <c r="I18" s="28" t="s">
        <v>311</v>
      </c>
      <c r="J18" s="29">
        <v>80000000</v>
      </c>
      <c r="K18" s="35">
        <v>5000000</v>
      </c>
      <c r="L18" s="35">
        <v>0</v>
      </c>
      <c r="M18" s="35">
        <v>75000000</v>
      </c>
      <c r="N18" s="35">
        <v>0</v>
      </c>
      <c r="O18" s="36" t="s">
        <v>366</v>
      </c>
      <c r="P18" s="29">
        <v>10000000</v>
      </c>
      <c r="Q18" s="35">
        <v>10000000</v>
      </c>
      <c r="R18" s="35">
        <v>0</v>
      </c>
      <c r="S18" s="35">
        <v>0</v>
      </c>
      <c r="T18" s="35">
        <v>0</v>
      </c>
    </row>
    <row r="19" spans="1:20" x14ac:dyDescent="0.4">
      <c r="A19" s="24">
        <v>17</v>
      </c>
      <c r="B19" s="24" t="s">
        <v>283</v>
      </c>
      <c r="C19" s="24" t="s">
        <v>301</v>
      </c>
      <c r="D19" s="25" t="s">
        <v>206</v>
      </c>
      <c r="E19" s="24" t="s">
        <v>312</v>
      </c>
      <c r="F19" s="32">
        <v>90247680</v>
      </c>
      <c r="G19" s="26">
        <f t="shared" si="0"/>
        <v>135000000</v>
      </c>
      <c r="H19" s="33">
        <f t="shared" si="1"/>
        <v>1.4958833290783764</v>
      </c>
      <c r="I19" s="36" t="s">
        <v>313</v>
      </c>
      <c r="J19" s="29">
        <v>135000000</v>
      </c>
      <c r="K19" s="35">
        <v>0</v>
      </c>
      <c r="L19" s="35">
        <v>15000000</v>
      </c>
      <c r="M19" s="35">
        <v>120000000</v>
      </c>
      <c r="N19" s="35">
        <v>0</v>
      </c>
      <c r="O19" s="36"/>
      <c r="P19" s="29">
        <v>10000000</v>
      </c>
      <c r="Q19" s="35">
        <v>0</v>
      </c>
      <c r="R19" s="35">
        <v>0</v>
      </c>
      <c r="S19" s="35">
        <v>10000000</v>
      </c>
      <c r="T19" s="35">
        <v>0</v>
      </c>
    </row>
    <row r="20" spans="1:20" ht="31.5" x14ac:dyDescent="0.4">
      <c r="A20" s="24">
        <v>18</v>
      </c>
      <c r="B20" s="24" t="s">
        <v>268</v>
      </c>
      <c r="C20" s="24" t="s">
        <v>274</v>
      </c>
      <c r="D20" s="25" t="s">
        <v>33</v>
      </c>
      <c r="E20" s="24" t="s">
        <v>314</v>
      </c>
      <c r="F20" s="32">
        <v>83821000</v>
      </c>
      <c r="G20" s="26">
        <f t="shared" si="0"/>
        <v>90000000</v>
      </c>
      <c r="H20" s="33">
        <f t="shared" si="1"/>
        <v>1.0737166103959628</v>
      </c>
      <c r="I20" s="28" t="s">
        <v>315</v>
      </c>
      <c r="J20" s="29">
        <v>90000000</v>
      </c>
      <c r="K20" s="34">
        <v>0</v>
      </c>
      <c r="L20" s="34">
        <v>90000000</v>
      </c>
      <c r="M20" s="34">
        <v>0</v>
      </c>
      <c r="N20" s="34">
        <v>0</v>
      </c>
      <c r="O20" s="36"/>
      <c r="P20" s="29">
        <v>0</v>
      </c>
      <c r="Q20" s="35">
        <v>0</v>
      </c>
      <c r="R20" s="35">
        <v>0</v>
      </c>
      <c r="S20" s="35">
        <v>0</v>
      </c>
      <c r="T20" s="35">
        <v>0</v>
      </c>
    </row>
    <row r="21" spans="1:20" ht="47.25" x14ac:dyDescent="0.4">
      <c r="A21" s="24">
        <v>19</v>
      </c>
      <c r="B21" s="24" t="s">
        <v>283</v>
      </c>
      <c r="C21" s="24" t="s">
        <v>274</v>
      </c>
      <c r="D21" s="25" t="s">
        <v>28</v>
      </c>
      <c r="E21" s="24" t="s">
        <v>314</v>
      </c>
      <c r="F21" s="32">
        <v>82150100</v>
      </c>
      <c r="G21" s="26">
        <f t="shared" si="0"/>
        <v>150000000</v>
      </c>
      <c r="H21" s="33">
        <f t="shared" si="1"/>
        <v>1.8259259574851401</v>
      </c>
      <c r="I21" s="28" t="s">
        <v>316</v>
      </c>
      <c r="J21" s="29">
        <v>150000000</v>
      </c>
      <c r="K21" s="34">
        <v>0</v>
      </c>
      <c r="L21" s="34">
        <v>150000000</v>
      </c>
      <c r="M21" s="34">
        <v>0</v>
      </c>
      <c r="N21" s="34">
        <v>0</v>
      </c>
      <c r="O21" s="31" t="s">
        <v>317</v>
      </c>
      <c r="P21" s="29">
        <v>500000</v>
      </c>
      <c r="Q21" s="30">
        <v>0</v>
      </c>
      <c r="R21" s="30">
        <v>500000</v>
      </c>
      <c r="S21" s="30">
        <v>0</v>
      </c>
      <c r="T21" s="30">
        <v>0</v>
      </c>
    </row>
    <row r="22" spans="1:20" ht="31.5" x14ac:dyDescent="0.4">
      <c r="A22" s="24">
        <v>20</v>
      </c>
      <c r="B22" s="24" t="s">
        <v>273</v>
      </c>
      <c r="C22" s="24" t="s">
        <v>274</v>
      </c>
      <c r="D22" s="25" t="s">
        <v>136</v>
      </c>
      <c r="E22" s="24" t="s">
        <v>318</v>
      </c>
      <c r="F22" s="32">
        <v>68957250</v>
      </c>
      <c r="G22" s="26">
        <f t="shared" si="0"/>
        <v>44600000</v>
      </c>
      <c r="H22" s="27">
        <f t="shared" si="1"/>
        <v>0.64677753245670322</v>
      </c>
      <c r="I22" s="28" t="s">
        <v>319</v>
      </c>
      <c r="J22" s="29">
        <v>44600000</v>
      </c>
      <c r="K22" s="35">
        <v>0</v>
      </c>
      <c r="L22" s="35">
        <v>0</v>
      </c>
      <c r="M22" s="35">
        <v>44600000</v>
      </c>
      <c r="N22" s="35">
        <v>0</v>
      </c>
      <c r="O22" s="36" t="s">
        <v>320</v>
      </c>
      <c r="P22" s="29">
        <v>10000000</v>
      </c>
      <c r="Q22" s="35">
        <v>0</v>
      </c>
      <c r="R22" s="35">
        <v>0</v>
      </c>
      <c r="S22" s="35">
        <v>10000000</v>
      </c>
      <c r="T22" s="35">
        <v>0</v>
      </c>
    </row>
    <row r="23" spans="1:20" x14ac:dyDescent="0.4">
      <c r="A23" s="24">
        <v>21</v>
      </c>
      <c r="B23" s="24" t="s">
        <v>283</v>
      </c>
      <c r="C23" s="24" t="s">
        <v>321</v>
      </c>
      <c r="D23" s="25" t="s">
        <v>10</v>
      </c>
      <c r="E23" s="24" t="s">
        <v>312</v>
      </c>
      <c r="F23" s="32">
        <v>64058400</v>
      </c>
      <c r="G23" s="26">
        <f t="shared" si="0"/>
        <v>30000000</v>
      </c>
      <c r="H23" s="27">
        <f t="shared" si="1"/>
        <v>0.46832265557678621</v>
      </c>
      <c r="I23" s="28" t="s">
        <v>322</v>
      </c>
      <c r="J23" s="29">
        <v>30000000</v>
      </c>
      <c r="K23" s="35">
        <v>0</v>
      </c>
      <c r="L23" s="35">
        <v>30000000</v>
      </c>
      <c r="M23" s="35">
        <v>0</v>
      </c>
      <c r="N23" s="35">
        <v>0</v>
      </c>
      <c r="O23" s="37"/>
      <c r="P23" s="29">
        <v>5000000</v>
      </c>
      <c r="Q23" s="35">
        <v>0</v>
      </c>
      <c r="R23" s="35">
        <v>5000000</v>
      </c>
      <c r="S23" s="35">
        <v>0</v>
      </c>
      <c r="T23" s="35">
        <v>0</v>
      </c>
    </row>
    <row r="24" spans="1:20" ht="31.5" x14ac:dyDescent="0.4">
      <c r="A24" s="24">
        <v>22</v>
      </c>
      <c r="B24" s="24" t="s">
        <v>283</v>
      </c>
      <c r="C24" s="24" t="s">
        <v>274</v>
      </c>
      <c r="D24" s="25" t="s">
        <v>34</v>
      </c>
      <c r="E24" s="24" t="s">
        <v>314</v>
      </c>
      <c r="F24" s="32">
        <v>73419600</v>
      </c>
      <c r="G24" s="26">
        <f t="shared" si="0"/>
        <v>72000000</v>
      </c>
      <c r="H24" s="38">
        <f t="shared" si="1"/>
        <v>0.9806645636859912</v>
      </c>
      <c r="I24" s="28" t="s">
        <v>323</v>
      </c>
      <c r="J24" s="29">
        <v>72000000</v>
      </c>
      <c r="K24" s="39">
        <v>0</v>
      </c>
      <c r="L24" s="39">
        <v>70000000</v>
      </c>
      <c r="M24" s="39">
        <v>2000000</v>
      </c>
      <c r="N24" s="39">
        <v>0</v>
      </c>
      <c r="O24" s="36"/>
      <c r="P24" s="29">
        <v>0</v>
      </c>
      <c r="Q24" s="35">
        <v>0</v>
      </c>
      <c r="R24" s="35">
        <v>0</v>
      </c>
      <c r="S24" s="35">
        <v>0</v>
      </c>
      <c r="T24" s="35">
        <v>0</v>
      </c>
    </row>
    <row r="25" spans="1:20" x14ac:dyDescent="0.4">
      <c r="A25" s="24">
        <v>23</v>
      </c>
      <c r="B25" s="24" t="s">
        <v>300</v>
      </c>
      <c r="C25" s="24" t="s">
        <v>301</v>
      </c>
      <c r="D25" s="25" t="s">
        <v>324</v>
      </c>
      <c r="E25" s="24" t="s">
        <v>302</v>
      </c>
      <c r="F25" s="32">
        <v>55070500</v>
      </c>
      <c r="G25" s="26">
        <f t="shared" si="0"/>
        <v>0</v>
      </c>
      <c r="H25" s="27">
        <f t="shared" si="1"/>
        <v>0</v>
      </c>
      <c r="I25" s="28" t="s">
        <v>325</v>
      </c>
      <c r="J25" s="29">
        <v>0</v>
      </c>
      <c r="K25" s="35">
        <v>0</v>
      </c>
      <c r="L25" s="35">
        <v>0</v>
      </c>
      <c r="M25" s="35">
        <v>0</v>
      </c>
      <c r="N25" s="35">
        <v>0</v>
      </c>
      <c r="O25" s="28"/>
      <c r="P25" s="29">
        <v>0</v>
      </c>
      <c r="Q25" s="35">
        <v>0</v>
      </c>
      <c r="R25" s="35">
        <v>0</v>
      </c>
      <c r="S25" s="35">
        <v>0</v>
      </c>
      <c r="T25" s="35">
        <v>0</v>
      </c>
    </row>
    <row r="26" spans="1:20" ht="31.5" x14ac:dyDescent="0.4">
      <c r="A26" s="24">
        <v>24</v>
      </c>
      <c r="B26" s="24" t="s">
        <v>326</v>
      </c>
      <c r="C26" s="24" t="s">
        <v>274</v>
      </c>
      <c r="D26" s="25" t="s">
        <v>60</v>
      </c>
      <c r="E26" s="24" t="s">
        <v>327</v>
      </c>
      <c r="F26" s="32">
        <v>61321700</v>
      </c>
      <c r="G26" s="26">
        <f t="shared" si="0"/>
        <v>55000000</v>
      </c>
      <c r="H26" s="38">
        <f t="shared" si="1"/>
        <v>0.896909250722012</v>
      </c>
      <c r="I26" s="28" t="s">
        <v>328</v>
      </c>
      <c r="J26" s="29">
        <v>55000000</v>
      </c>
      <c r="K26" s="34">
        <v>0</v>
      </c>
      <c r="L26" s="34">
        <v>45000000</v>
      </c>
      <c r="M26" s="34">
        <v>0</v>
      </c>
      <c r="N26" s="34">
        <v>10000000</v>
      </c>
      <c r="O26" s="36"/>
      <c r="P26" s="29">
        <v>0</v>
      </c>
      <c r="Q26" s="35">
        <v>0</v>
      </c>
      <c r="R26" s="35">
        <v>0</v>
      </c>
      <c r="S26" s="35">
        <v>0</v>
      </c>
      <c r="T26" s="35">
        <v>0</v>
      </c>
    </row>
    <row r="27" spans="1:20" x14ac:dyDescent="0.4">
      <c r="A27" s="24">
        <v>25</v>
      </c>
      <c r="B27" s="24" t="s">
        <v>273</v>
      </c>
      <c r="C27" s="24" t="s">
        <v>274</v>
      </c>
      <c r="D27" s="25" t="s">
        <v>55</v>
      </c>
      <c r="E27" s="24" t="s">
        <v>297</v>
      </c>
      <c r="F27" s="32">
        <v>64500000</v>
      </c>
      <c r="G27" s="26">
        <f t="shared" si="0"/>
        <v>150000000</v>
      </c>
      <c r="H27" s="33">
        <f t="shared" si="1"/>
        <v>2.3255813953488373</v>
      </c>
      <c r="I27" s="28" t="s">
        <v>329</v>
      </c>
      <c r="J27" s="29">
        <v>150000000</v>
      </c>
      <c r="K27" s="35">
        <v>0</v>
      </c>
      <c r="L27" s="35">
        <v>0</v>
      </c>
      <c r="M27" s="35">
        <v>150000000</v>
      </c>
      <c r="N27" s="35">
        <v>0</v>
      </c>
      <c r="O27" s="36"/>
      <c r="P27" s="29">
        <v>0</v>
      </c>
      <c r="Q27" s="35">
        <v>0</v>
      </c>
      <c r="R27" s="35">
        <v>0</v>
      </c>
      <c r="S27" s="35">
        <v>0</v>
      </c>
      <c r="T27" s="35">
        <v>0</v>
      </c>
    </row>
    <row r="28" spans="1:20" x14ac:dyDescent="0.4">
      <c r="A28" s="24">
        <v>26</v>
      </c>
      <c r="B28" s="24" t="s">
        <v>326</v>
      </c>
      <c r="C28" s="24" t="s">
        <v>274</v>
      </c>
      <c r="D28" s="25" t="s">
        <v>132</v>
      </c>
      <c r="E28" s="24" t="s">
        <v>330</v>
      </c>
      <c r="F28" s="32">
        <v>49416000</v>
      </c>
      <c r="G28" s="26">
        <f t="shared" si="0"/>
        <v>60000000</v>
      </c>
      <c r="H28" s="33">
        <f t="shared" si="1"/>
        <v>1.2141816415735793</v>
      </c>
      <c r="I28" s="28" t="s">
        <v>331</v>
      </c>
      <c r="J28" s="29">
        <v>60000000</v>
      </c>
      <c r="K28" s="35">
        <v>0</v>
      </c>
      <c r="L28" s="35">
        <v>0</v>
      </c>
      <c r="M28" s="35">
        <v>0</v>
      </c>
      <c r="N28" s="35">
        <v>60000000</v>
      </c>
      <c r="O28" s="36"/>
      <c r="P28" s="29">
        <v>0</v>
      </c>
      <c r="Q28" s="35">
        <v>0</v>
      </c>
      <c r="R28" s="35">
        <v>0</v>
      </c>
      <c r="S28" s="35">
        <v>0</v>
      </c>
      <c r="T28" s="35">
        <v>0</v>
      </c>
    </row>
    <row r="29" spans="1:20" ht="31.5" x14ac:dyDescent="0.4">
      <c r="A29" s="24">
        <v>27</v>
      </c>
      <c r="B29" s="24" t="s">
        <v>273</v>
      </c>
      <c r="C29" s="24" t="s">
        <v>274</v>
      </c>
      <c r="D29" s="25" t="s">
        <v>159</v>
      </c>
      <c r="E29" s="24" t="s">
        <v>332</v>
      </c>
      <c r="F29" s="32">
        <v>49045000</v>
      </c>
      <c r="G29" s="26">
        <f t="shared" si="0"/>
        <v>60000000</v>
      </c>
      <c r="H29" s="33">
        <f t="shared" si="1"/>
        <v>1.2233662962585381</v>
      </c>
      <c r="I29" s="28" t="s">
        <v>333</v>
      </c>
      <c r="J29" s="29">
        <v>60000000</v>
      </c>
      <c r="K29" s="34">
        <v>0</v>
      </c>
      <c r="L29" s="34">
        <v>0</v>
      </c>
      <c r="M29" s="34">
        <v>60000000</v>
      </c>
      <c r="N29" s="34">
        <v>0</v>
      </c>
      <c r="O29" s="36"/>
      <c r="P29" s="29">
        <v>10000000</v>
      </c>
      <c r="Q29" s="35">
        <v>0</v>
      </c>
      <c r="R29" s="35">
        <v>0</v>
      </c>
      <c r="S29" s="35">
        <v>10000000</v>
      </c>
      <c r="T29" s="35">
        <v>0</v>
      </c>
    </row>
    <row r="30" spans="1:20" x14ac:dyDescent="0.4">
      <c r="A30" s="24">
        <v>28</v>
      </c>
      <c r="B30" s="24" t="s">
        <v>273</v>
      </c>
      <c r="C30" s="24" t="s">
        <v>274</v>
      </c>
      <c r="D30" s="25" t="s">
        <v>334</v>
      </c>
      <c r="E30" s="24" t="s">
        <v>276</v>
      </c>
      <c r="F30" s="32">
        <v>49132000</v>
      </c>
      <c r="G30" s="26">
        <f t="shared" si="0"/>
        <v>20000000</v>
      </c>
      <c r="H30" s="33">
        <f t="shared" si="1"/>
        <v>0.40706667752177805</v>
      </c>
      <c r="I30" s="28" t="s">
        <v>335</v>
      </c>
      <c r="J30" s="29">
        <v>20000000</v>
      </c>
      <c r="K30" s="35">
        <v>0</v>
      </c>
      <c r="L30" s="35">
        <v>0</v>
      </c>
      <c r="M30" s="35">
        <v>20000000</v>
      </c>
      <c r="N30" s="35">
        <v>0</v>
      </c>
      <c r="O30" s="36"/>
      <c r="P30" s="29">
        <v>0</v>
      </c>
      <c r="Q30" s="35">
        <v>0</v>
      </c>
      <c r="R30" s="35">
        <v>0</v>
      </c>
      <c r="S30" s="35">
        <v>0</v>
      </c>
      <c r="T30" s="35">
        <v>0</v>
      </c>
    </row>
    <row r="31" spans="1:20" x14ac:dyDescent="0.4">
      <c r="A31" s="24">
        <v>29</v>
      </c>
      <c r="B31" s="24" t="s">
        <v>288</v>
      </c>
      <c r="C31" s="24" t="s">
        <v>274</v>
      </c>
      <c r="D31" s="25" t="s">
        <v>143</v>
      </c>
      <c r="E31" s="24" t="s">
        <v>297</v>
      </c>
      <c r="F31" s="32">
        <v>40474600</v>
      </c>
      <c r="G31" s="26">
        <f t="shared" si="0"/>
        <v>40000000</v>
      </c>
      <c r="H31" s="33">
        <f t="shared" si="1"/>
        <v>0.98827412747747967</v>
      </c>
      <c r="I31" s="28" t="s">
        <v>336</v>
      </c>
      <c r="J31" s="29">
        <v>40000000</v>
      </c>
      <c r="K31" s="35">
        <v>40000000</v>
      </c>
      <c r="L31" s="35">
        <v>0</v>
      </c>
      <c r="M31" s="35">
        <v>0</v>
      </c>
      <c r="N31" s="35">
        <v>0</v>
      </c>
      <c r="O31" s="36"/>
      <c r="P31" s="29">
        <v>0</v>
      </c>
      <c r="Q31" s="35">
        <v>0</v>
      </c>
      <c r="R31" s="35">
        <v>0</v>
      </c>
      <c r="S31" s="35">
        <v>0</v>
      </c>
      <c r="T31" s="35">
        <v>0</v>
      </c>
    </row>
    <row r="32" spans="1:20" x14ac:dyDescent="0.4">
      <c r="A32" s="24">
        <v>30</v>
      </c>
      <c r="B32" s="24" t="s">
        <v>283</v>
      </c>
      <c r="C32" s="24" t="s">
        <v>337</v>
      </c>
      <c r="D32" s="25" t="s">
        <v>13</v>
      </c>
      <c r="E32" s="24" t="s">
        <v>312</v>
      </c>
      <c r="F32" s="32">
        <v>37455500</v>
      </c>
      <c r="G32" s="26">
        <f t="shared" si="0"/>
        <v>36000000</v>
      </c>
      <c r="H32" s="33">
        <f t="shared" si="1"/>
        <v>0.96114055345676874</v>
      </c>
      <c r="I32" s="36" t="s">
        <v>338</v>
      </c>
      <c r="J32" s="29">
        <v>36000000</v>
      </c>
      <c r="K32" s="35">
        <v>0</v>
      </c>
      <c r="L32" s="35">
        <v>36000000</v>
      </c>
      <c r="M32" s="35">
        <v>0</v>
      </c>
      <c r="N32" s="35">
        <v>0</v>
      </c>
      <c r="O32" s="36"/>
      <c r="P32" s="29">
        <v>8000000</v>
      </c>
      <c r="Q32" s="35">
        <v>0</v>
      </c>
      <c r="R32" s="35">
        <v>7000000</v>
      </c>
      <c r="S32" s="35">
        <v>1000000</v>
      </c>
      <c r="T32" s="35">
        <v>0</v>
      </c>
    </row>
    <row r="33" spans="1:20" ht="31.5" x14ac:dyDescent="0.4">
      <c r="A33" s="24">
        <v>31</v>
      </c>
      <c r="B33" s="24" t="s">
        <v>326</v>
      </c>
      <c r="C33" s="24" t="s">
        <v>274</v>
      </c>
      <c r="D33" s="25" t="s">
        <v>339</v>
      </c>
      <c r="E33" s="24" t="s">
        <v>340</v>
      </c>
      <c r="F33" s="32">
        <v>31677088</v>
      </c>
      <c r="G33" s="26">
        <f t="shared" si="0"/>
        <v>10000000</v>
      </c>
      <c r="H33" s="27">
        <f t="shared" si="1"/>
        <v>0.31568558322027579</v>
      </c>
      <c r="I33" s="28" t="s">
        <v>341</v>
      </c>
      <c r="J33" s="29">
        <v>10000000</v>
      </c>
      <c r="K33" s="34">
        <v>0</v>
      </c>
      <c r="L33" s="34">
        <v>0</v>
      </c>
      <c r="M33" s="34">
        <v>0</v>
      </c>
      <c r="N33" s="34">
        <v>10000000</v>
      </c>
      <c r="O33" s="31" t="s">
        <v>367</v>
      </c>
      <c r="P33" s="29">
        <v>400000</v>
      </c>
      <c r="Q33" s="30">
        <v>0</v>
      </c>
      <c r="R33" s="30">
        <v>400000</v>
      </c>
      <c r="S33" s="30">
        <v>0</v>
      </c>
      <c r="T33" s="30">
        <v>0</v>
      </c>
    </row>
    <row r="34" spans="1:20" ht="31.5" x14ac:dyDescent="0.4">
      <c r="A34" s="24">
        <v>32</v>
      </c>
      <c r="B34" s="24" t="s">
        <v>288</v>
      </c>
      <c r="C34" s="24" t="s">
        <v>274</v>
      </c>
      <c r="D34" s="25" t="s">
        <v>64</v>
      </c>
      <c r="E34" s="24" t="s">
        <v>307</v>
      </c>
      <c r="F34" s="32">
        <v>31458720</v>
      </c>
      <c r="G34" s="26">
        <f t="shared" si="0"/>
        <v>30000000</v>
      </c>
      <c r="H34" s="33">
        <f t="shared" si="1"/>
        <v>0.95363066265887486</v>
      </c>
      <c r="I34" s="28" t="s">
        <v>342</v>
      </c>
      <c r="J34" s="29">
        <v>30000000</v>
      </c>
      <c r="K34" s="40">
        <v>28000000</v>
      </c>
      <c r="L34" s="40">
        <v>2000000</v>
      </c>
      <c r="M34" s="40">
        <v>0</v>
      </c>
      <c r="N34" s="40">
        <v>0</v>
      </c>
      <c r="O34" s="36"/>
      <c r="P34" s="29">
        <v>5000000</v>
      </c>
      <c r="Q34" s="40">
        <v>5000000</v>
      </c>
      <c r="R34" s="40">
        <v>0</v>
      </c>
      <c r="S34" s="40">
        <v>0</v>
      </c>
      <c r="T34" s="40">
        <v>0</v>
      </c>
    </row>
    <row r="35" spans="1:20" x14ac:dyDescent="0.4">
      <c r="A35" s="24">
        <v>33</v>
      </c>
      <c r="B35" s="24" t="s">
        <v>326</v>
      </c>
      <c r="C35" s="24" t="s">
        <v>274</v>
      </c>
      <c r="D35" s="25" t="s">
        <v>44</v>
      </c>
      <c r="E35" s="24" t="s">
        <v>330</v>
      </c>
      <c r="F35" s="32">
        <v>31558750</v>
      </c>
      <c r="G35" s="26">
        <f t="shared" si="0"/>
        <v>20000000</v>
      </c>
      <c r="H35" s="27">
        <f t="shared" si="1"/>
        <v>0.63373866201924978</v>
      </c>
      <c r="I35" s="28" t="s">
        <v>343</v>
      </c>
      <c r="J35" s="29">
        <v>20000000</v>
      </c>
      <c r="K35" s="35">
        <v>0</v>
      </c>
      <c r="L35" s="35">
        <v>0</v>
      </c>
      <c r="M35" s="35">
        <v>0</v>
      </c>
      <c r="N35" s="35">
        <v>20000000</v>
      </c>
      <c r="O35" s="36"/>
      <c r="P35" s="29">
        <v>0</v>
      </c>
      <c r="Q35" s="35">
        <v>0</v>
      </c>
      <c r="R35" s="35">
        <v>0</v>
      </c>
      <c r="S35" s="35">
        <v>0</v>
      </c>
      <c r="T35" s="35">
        <v>0</v>
      </c>
    </row>
    <row r="36" spans="1:20" x14ac:dyDescent="0.4">
      <c r="A36" s="24">
        <v>34</v>
      </c>
      <c r="B36" s="24" t="s">
        <v>283</v>
      </c>
      <c r="C36" s="24" t="s">
        <v>321</v>
      </c>
      <c r="D36" s="25" t="s">
        <v>112</v>
      </c>
      <c r="E36" s="24" t="s">
        <v>293</v>
      </c>
      <c r="F36" s="32">
        <v>30569400</v>
      </c>
      <c r="G36" s="26">
        <f t="shared" si="0"/>
        <v>25000000</v>
      </c>
      <c r="H36" s="27">
        <f t="shared" si="1"/>
        <v>0.81781127532761522</v>
      </c>
      <c r="I36" s="28" t="s">
        <v>344</v>
      </c>
      <c r="J36" s="29">
        <v>25000000</v>
      </c>
      <c r="K36" s="35">
        <v>0</v>
      </c>
      <c r="L36" s="35">
        <v>25000000</v>
      </c>
      <c r="M36" s="35">
        <v>0</v>
      </c>
      <c r="N36" s="35">
        <v>0</v>
      </c>
      <c r="O36" s="36"/>
      <c r="P36" s="29">
        <v>0</v>
      </c>
      <c r="Q36" s="35">
        <v>0</v>
      </c>
      <c r="R36" s="35">
        <v>0</v>
      </c>
      <c r="S36" s="35">
        <v>0</v>
      </c>
      <c r="T36" s="35">
        <v>0</v>
      </c>
    </row>
    <row r="37" spans="1:20" ht="31.5" x14ac:dyDescent="0.4">
      <c r="A37" s="24">
        <v>35</v>
      </c>
      <c r="B37" s="24" t="s">
        <v>273</v>
      </c>
      <c r="C37" s="24" t="s">
        <v>274</v>
      </c>
      <c r="D37" s="25" t="s">
        <v>47</v>
      </c>
      <c r="E37" s="24" t="s">
        <v>307</v>
      </c>
      <c r="F37" s="32">
        <v>27690000</v>
      </c>
      <c r="G37" s="26">
        <f t="shared" si="0"/>
        <v>20000000</v>
      </c>
      <c r="H37" s="27">
        <f t="shared" si="1"/>
        <v>0.72228241242325752</v>
      </c>
      <c r="I37" s="28" t="s">
        <v>345</v>
      </c>
      <c r="J37" s="29">
        <v>20000000</v>
      </c>
      <c r="K37" s="35">
        <v>0</v>
      </c>
      <c r="L37" s="35">
        <v>0</v>
      </c>
      <c r="M37" s="35">
        <v>20000000</v>
      </c>
      <c r="N37" s="35">
        <v>0</v>
      </c>
      <c r="O37" s="36"/>
      <c r="P37" s="29">
        <v>5000000</v>
      </c>
      <c r="Q37" s="35">
        <v>0</v>
      </c>
      <c r="R37" s="35">
        <v>0</v>
      </c>
      <c r="S37" s="35">
        <v>5000000</v>
      </c>
      <c r="T37" s="35">
        <v>0</v>
      </c>
    </row>
    <row r="38" spans="1:20" x14ac:dyDescent="0.4">
      <c r="A38" s="24">
        <v>36</v>
      </c>
      <c r="B38" s="24" t="s">
        <v>288</v>
      </c>
      <c r="C38" s="24" t="s">
        <v>346</v>
      </c>
      <c r="D38" s="25" t="s">
        <v>26</v>
      </c>
      <c r="E38" s="24" t="s">
        <v>289</v>
      </c>
      <c r="F38" s="32">
        <v>28924656</v>
      </c>
      <c r="G38" s="26">
        <f t="shared" si="0"/>
        <v>70000000</v>
      </c>
      <c r="H38" s="33">
        <f t="shared" si="1"/>
        <v>2.4200806398527264</v>
      </c>
      <c r="I38" s="28"/>
      <c r="J38" s="29">
        <v>70000000</v>
      </c>
      <c r="K38" s="35">
        <v>70000000</v>
      </c>
      <c r="L38" s="35">
        <v>0</v>
      </c>
      <c r="M38" s="35">
        <v>0</v>
      </c>
      <c r="N38" s="35">
        <v>0</v>
      </c>
      <c r="O38" s="36"/>
      <c r="P38" s="29">
        <v>10000000</v>
      </c>
      <c r="Q38" s="35">
        <v>10000000</v>
      </c>
      <c r="R38" s="35">
        <v>0</v>
      </c>
      <c r="S38" s="35">
        <v>0</v>
      </c>
      <c r="T38" s="35">
        <v>0</v>
      </c>
    </row>
    <row r="39" spans="1:20" x14ac:dyDescent="0.4">
      <c r="A39" s="24">
        <v>37</v>
      </c>
      <c r="B39" s="24" t="s">
        <v>283</v>
      </c>
      <c r="C39" s="24" t="s">
        <v>292</v>
      </c>
      <c r="D39" s="25" t="s">
        <v>148</v>
      </c>
      <c r="E39" s="24" t="s">
        <v>293</v>
      </c>
      <c r="F39" s="32">
        <v>23805000</v>
      </c>
      <c r="G39" s="26">
        <f t="shared" si="0"/>
        <v>40000000</v>
      </c>
      <c r="H39" s="33">
        <f t="shared" si="1"/>
        <v>1.6803192606595254</v>
      </c>
      <c r="I39" s="28" t="s">
        <v>344</v>
      </c>
      <c r="J39" s="29">
        <v>40000000</v>
      </c>
      <c r="K39" s="35">
        <v>0</v>
      </c>
      <c r="L39" s="35">
        <v>40000000</v>
      </c>
      <c r="M39" s="35">
        <v>0</v>
      </c>
      <c r="N39" s="35">
        <v>0</v>
      </c>
      <c r="O39" s="36"/>
      <c r="P39" s="29">
        <v>0</v>
      </c>
      <c r="Q39" s="35">
        <v>0</v>
      </c>
      <c r="R39" s="35">
        <v>0</v>
      </c>
      <c r="S39" s="35">
        <v>0</v>
      </c>
      <c r="T39" s="35">
        <v>0</v>
      </c>
    </row>
    <row r="40" spans="1:20" x14ac:dyDescent="0.4">
      <c r="A40" s="24">
        <v>38</v>
      </c>
      <c r="B40" s="24" t="s">
        <v>283</v>
      </c>
      <c r="C40" s="24" t="s">
        <v>292</v>
      </c>
      <c r="D40" s="25" t="s">
        <v>95</v>
      </c>
      <c r="E40" s="24" t="s">
        <v>293</v>
      </c>
      <c r="F40" s="32">
        <v>21177250</v>
      </c>
      <c r="G40" s="26">
        <f t="shared" si="0"/>
        <v>20000000</v>
      </c>
      <c r="H40" s="33">
        <f t="shared" si="1"/>
        <v>0.94440968492131883</v>
      </c>
      <c r="I40" s="28" t="s">
        <v>344</v>
      </c>
      <c r="J40" s="29">
        <v>20000000</v>
      </c>
      <c r="K40" s="35">
        <v>0</v>
      </c>
      <c r="L40" s="35">
        <v>20000000</v>
      </c>
      <c r="M40" s="35">
        <v>0</v>
      </c>
      <c r="N40" s="35">
        <v>0</v>
      </c>
      <c r="O40" s="36"/>
      <c r="P40" s="29">
        <v>0</v>
      </c>
      <c r="Q40" s="35">
        <v>0</v>
      </c>
      <c r="R40" s="35">
        <v>0</v>
      </c>
      <c r="S40" s="35">
        <v>0</v>
      </c>
      <c r="T40" s="35">
        <v>0</v>
      </c>
    </row>
    <row r="41" spans="1:20" x14ac:dyDescent="0.4">
      <c r="A41" s="24">
        <v>39</v>
      </c>
      <c r="B41" s="24" t="s">
        <v>283</v>
      </c>
      <c r="C41" s="24" t="s">
        <v>292</v>
      </c>
      <c r="D41" s="25" t="s">
        <v>35</v>
      </c>
      <c r="E41" s="24" t="s">
        <v>293</v>
      </c>
      <c r="F41" s="32">
        <v>23027888</v>
      </c>
      <c r="G41" s="26">
        <f t="shared" si="0"/>
        <v>20000000</v>
      </c>
      <c r="H41" s="27">
        <f t="shared" si="1"/>
        <v>0.86851212755594431</v>
      </c>
      <c r="I41" s="28" t="s">
        <v>347</v>
      </c>
      <c r="J41" s="29">
        <v>20000000</v>
      </c>
      <c r="K41" s="35">
        <v>0</v>
      </c>
      <c r="L41" s="35">
        <v>20000000</v>
      </c>
      <c r="M41" s="35">
        <v>0</v>
      </c>
      <c r="N41" s="35">
        <v>0</v>
      </c>
      <c r="O41" s="36"/>
      <c r="P41" s="29">
        <v>3000000</v>
      </c>
      <c r="Q41" s="35">
        <v>0</v>
      </c>
      <c r="R41" s="35">
        <v>3000000</v>
      </c>
      <c r="S41" s="35">
        <v>0</v>
      </c>
      <c r="T41" s="35">
        <v>0</v>
      </c>
    </row>
    <row r="42" spans="1:20" x14ac:dyDescent="0.4">
      <c r="A42" s="24">
        <v>40</v>
      </c>
      <c r="B42" s="24" t="s">
        <v>288</v>
      </c>
      <c r="C42" s="24" t="s">
        <v>346</v>
      </c>
      <c r="D42" s="25" t="s">
        <v>54</v>
      </c>
      <c r="E42" s="24" t="s">
        <v>348</v>
      </c>
      <c r="F42" s="32">
        <v>22726300</v>
      </c>
      <c r="G42" s="26">
        <f t="shared" si="0"/>
        <v>20000000</v>
      </c>
      <c r="H42" s="27">
        <f t="shared" si="1"/>
        <v>0.88003766561208818</v>
      </c>
      <c r="I42" s="36" t="s">
        <v>349</v>
      </c>
      <c r="J42" s="29">
        <v>20000000</v>
      </c>
      <c r="K42" s="35">
        <v>5000000</v>
      </c>
      <c r="L42" s="35">
        <v>0</v>
      </c>
      <c r="M42" s="35">
        <v>15000000</v>
      </c>
      <c r="N42" s="35">
        <v>0</v>
      </c>
      <c r="O42" s="36"/>
      <c r="P42" s="29">
        <v>0</v>
      </c>
      <c r="Q42" s="35">
        <v>0</v>
      </c>
      <c r="R42" s="35">
        <v>0</v>
      </c>
      <c r="S42" s="35">
        <v>0</v>
      </c>
      <c r="T42" s="35">
        <v>0</v>
      </c>
    </row>
    <row r="43" spans="1:20" x14ac:dyDescent="0.4">
      <c r="A43" s="24">
        <v>41</v>
      </c>
      <c r="B43" s="24" t="s">
        <v>283</v>
      </c>
      <c r="C43" s="24" t="s">
        <v>274</v>
      </c>
      <c r="D43" s="25" t="s">
        <v>141</v>
      </c>
      <c r="E43" s="24" t="s">
        <v>314</v>
      </c>
      <c r="F43" s="32">
        <v>22660000</v>
      </c>
      <c r="G43" s="26">
        <f t="shared" si="0"/>
        <v>25000000</v>
      </c>
      <c r="H43" s="33">
        <f t="shared" si="1"/>
        <v>1.1032656663724625</v>
      </c>
      <c r="I43" s="28" t="s">
        <v>350</v>
      </c>
      <c r="J43" s="29">
        <v>25000000</v>
      </c>
      <c r="K43" s="35">
        <v>0</v>
      </c>
      <c r="L43" s="35">
        <v>25000000</v>
      </c>
      <c r="M43" s="35">
        <v>0</v>
      </c>
      <c r="N43" s="35">
        <v>0</v>
      </c>
      <c r="O43" s="36"/>
      <c r="P43" s="29">
        <v>0</v>
      </c>
      <c r="Q43" s="35">
        <v>0</v>
      </c>
      <c r="R43" s="35">
        <v>0</v>
      </c>
      <c r="S43" s="35">
        <v>0</v>
      </c>
      <c r="T43" s="35">
        <v>0</v>
      </c>
    </row>
    <row r="44" spans="1:20" x14ac:dyDescent="0.4">
      <c r="A44" s="24">
        <v>42</v>
      </c>
      <c r="B44" s="24" t="s">
        <v>283</v>
      </c>
      <c r="C44" s="24" t="s">
        <v>284</v>
      </c>
      <c r="D44" s="25" t="s">
        <v>37</v>
      </c>
      <c r="E44" s="24" t="s">
        <v>285</v>
      </c>
      <c r="F44" s="32">
        <v>21810000</v>
      </c>
      <c r="G44" s="26">
        <f t="shared" si="0"/>
        <v>20000000</v>
      </c>
      <c r="H44" s="27">
        <f t="shared" si="1"/>
        <v>0.9170105456212746</v>
      </c>
      <c r="I44" s="28" t="s">
        <v>351</v>
      </c>
      <c r="J44" s="29">
        <v>20000000</v>
      </c>
      <c r="K44" s="35">
        <v>0</v>
      </c>
      <c r="L44" s="35">
        <v>20000000</v>
      </c>
      <c r="M44" s="35">
        <v>0</v>
      </c>
      <c r="N44" s="35">
        <v>0</v>
      </c>
      <c r="O44" s="36"/>
      <c r="P44" s="29">
        <v>0</v>
      </c>
      <c r="Q44" s="35">
        <v>0</v>
      </c>
      <c r="R44" s="35">
        <v>0</v>
      </c>
      <c r="S44" s="35">
        <v>0</v>
      </c>
      <c r="T44" s="35">
        <v>0</v>
      </c>
    </row>
    <row r="45" spans="1:20" x14ac:dyDescent="0.4">
      <c r="A45" s="24">
        <v>43</v>
      </c>
      <c r="B45" s="24" t="s">
        <v>279</v>
      </c>
      <c r="C45" s="24" t="s">
        <v>292</v>
      </c>
      <c r="D45" s="25" t="s">
        <v>74</v>
      </c>
      <c r="E45" s="24" t="s">
        <v>293</v>
      </c>
      <c r="F45" s="32">
        <v>22807720</v>
      </c>
      <c r="G45" s="26">
        <f t="shared" si="0"/>
        <v>20000000</v>
      </c>
      <c r="H45" s="27">
        <f t="shared" si="1"/>
        <v>0.87689606852416635</v>
      </c>
      <c r="I45" s="28" t="s">
        <v>352</v>
      </c>
      <c r="J45" s="29">
        <v>20000000</v>
      </c>
      <c r="K45" s="35">
        <v>0</v>
      </c>
      <c r="L45" s="35">
        <v>0</v>
      </c>
      <c r="M45" s="35">
        <v>20000000</v>
      </c>
      <c r="N45" s="35">
        <v>0</v>
      </c>
      <c r="O45" s="36" t="s">
        <v>353</v>
      </c>
      <c r="P45" s="29">
        <v>10000000</v>
      </c>
      <c r="Q45" s="35">
        <v>0</v>
      </c>
      <c r="R45" s="35">
        <v>0</v>
      </c>
      <c r="S45" s="35">
        <v>10000000</v>
      </c>
      <c r="T45" s="35">
        <v>0</v>
      </c>
    </row>
    <row r="46" spans="1:20" x14ac:dyDescent="0.4">
      <c r="A46" s="24">
        <v>44</v>
      </c>
      <c r="B46" s="24" t="s">
        <v>283</v>
      </c>
      <c r="C46" s="24" t="s">
        <v>274</v>
      </c>
      <c r="D46" s="25" t="s">
        <v>87</v>
      </c>
      <c r="E46" s="24" t="s">
        <v>330</v>
      </c>
      <c r="F46" s="32">
        <v>22150000</v>
      </c>
      <c r="G46" s="26">
        <f t="shared" si="0"/>
        <v>15000000</v>
      </c>
      <c r="H46" s="27">
        <f t="shared" si="1"/>
        <v>0.67720090293453727</v>
      </c>
      <c r="I46" s="28" t="s">
        <v>354</v>
      </c>
      <c r="J46" s="29">
        <v>15000000</v>
      </c>
      <c r="K46" s="35">
        <v>0</v>
      </c>
      <c r="L46" s="35">
        <v>15000000</v>
      </c>
      <c r="M46" s="35">
        <v>0</v>
      </c>
      <c r="N46" s="35">
        <v>0</v>
      </c>
      <c r="O46" s="36"/>
      <c r="P46" s="29">
        <v>0</v>
      </c>
      <c r="Q46" s="35">
        <v>0</v>
      </c>
      <c r="R46" s="35">
        <v>0</v>
      </c>
      <c r="S46" s="35">
        <v>0</v>
      </c>
      <c r="T46" s="35">
        <v>0</v>
      </c>
    </row>
    <row r="47" spans="1:20" x14ac:dyDescent="0.4">
      <c r="A47" s="24">
        <v>45</v>
      </c>
      <c r="B47" s="24" t="s">
        <v>283</v>
      </c>
      <c r="C47" s="24" t="s">
        <v>274</v>
      </c>
      <c r="D47" s="25" t="s">
        <v>355</v>
      </c>
      <c r="E47" s="24" t="s">
        <v>290</v>
      </c>
      <c r="F47" s="32">
        <v>21675772</v>
      </c>
      <c r="G47" s="26">
        <f t="shared" si="0"/>
        <v>0</v>
      </c>
      <c r="H47" s="33">
        <f t="shared" si="1"/>
        <v>0</v>
      </c>
      <c r="I47" s="36" t="s">
        <v>356</v>
      </c>
      <c r="J47" s="29">
        <v>0</v>
      </c>
      <c r="K47" s="35">
        <v>0</v>
      </c>
      <c r="L47" s="35">
        <v>0</v>
      </c>
      <c r="M47" s="35">
        <v>0</v>
      </c>
      <c r="N47" s="35">
        <v>0</v>
      </c>
      <c r="O47" s="36"/>
      <c r="P47" s="29">
        <v>0</v>
      </c>
      <c r="Q47" s="35">
        <v>0</v>
      </c>
      <c r="R47" s="35">
        <v>0</v>
      </c>
      <c r="S47" s="35">
        <v>0</v>
      </c>
      <c r="T47" s="35">
        <v>0</v>
      </c>
    </row>
    <row r="48" spans="1:20" x14ac:dyDescent="0.4">
      <c r="A48" s="24">
        <v>46</v>
      </c>
      <c r="B48" s="24" t="s">
        <v>304</v>
      </c>
      <c r="C48" s="24" t="s">
        <v>274</v>
      </c>
      <c r="D48" s="25" t="s">
        <v>100</v>
      </c>
      <c r="E48" s="24" t="s">
        <v>297</v>
      </c>
      <c r="F48" s="32">
        <v>22685000</v>
      </c>
      <c r="G48" s="26">
        <f t="shared" si="0"/>
        <v>25000000</v>
      </c>
      <c r="H48" s="33">
        <f t="shared" si="1"/>
        <v>1.1020498126515319</v>
      </c>
      <c r="I48" s="28" t="s">
        <v>322</v>
      </c>
      <c r="J48" s="29">
        <v>25000000</v>
      </c>
      <c r="K48" s="35">
        <v>0</v>
      </c>
      <c r="L48" s="35">
        <v>25000000</v>
      </c>
      <c r="M48" s="35">
        <v>0</v>
      </c>
      <c r="N48" s="35">
        <v>0</v>
      </c>
      <c r="O48" s="36"/>
      <c r="P48" s="29">
        <v>0</v>
      </c>
      <c r="Q48" s="35">
        <v>0</v>
      </c>
      <c r="R48" s="35">
        <v>0</v>
      </c>
      <c r="S48" s="35">
        <v>0</v>
      </c>
      <c r="T48" s="35">
        <v>0</v>
      </c>
    </row>
    <row r="49" spans="1:20" ht="31.5" x14ac:dyDescent="0.4">
      <c r="A49" s="24">
        <v>47</v>
      </c>
      <c r="B49" s="24" t="s">
        <v>273</v>
      </c>
      <c r="C49" s="24" t="s">
        <v>274</v>
      </c>
      <c r="D49" s="25" t="s">
        <v>48</v>
      </c>
      <c r="E49" s="24" t="s">
        <v>332</v>
      </c>
      <c r="F49" s="32">
        <v>20953335</v>
      </c>
      <c r="G49" s="26">
        <f t="shared" si="0"/>
        <v>22000000</v>
      </c>
      <c r="H49" s="33">
        <f t="shared" si="1"/>
        <v>1.0499521913814673</v>
      </c>
      <c r="I49" s="28" t="s">
        <v>357</v>
      </c>
      <c r="J49" s="29">
        <v>22000000</v>
      </c>
      <c r="K49" s="34">
        <v>0</v>
      </c>
      <c r="L49" s="34">
        <v>0</v>
      </c>
      <c r="M49" s="34">
        <v>22000000</v>
      </c>
      <c r="N49" s="34">
        <v>0</v>
      </c>
      <c r="O49" s="31" t="s">
        <v>358</v>
      </c>
      <c r="P49" s="29">
        <v>10000000</v>
      </c>
      <c r="Q49" s="35">
        <v>0</v>
      </c>
      <c r="R49" s="35">
        <v>0</v>
      </c>
      <c r="S49" s="35">
        <v>10000000</v>
      </c>
      <c r="T49" s="35">
        <v>0</v>
      </c>
    </row>
    <row r="50" spans="1:20" x14ac:dyDescent="0.4">
      <c r="A50" s="24">
        <v>48</v>
      </c>
      <c r="B50" s="24" t="s">
        <v>288</v>
      </c>
      <c r="C50" s="24" t="s">
        <v>274</v>
      </c>
      <c r="D50" s="25" t="s">
        <v>195</v>
      </c>
      <c r="E50" s="24" t="s">
        <v>312</v>
      </c>
      <c r="F50" s="32">
        <v>19404814</v>
      </c>
      <c r="G50" s="26">
        <f t="shared" si="0"/>
        <v>40000000</v>
      </c>
      <c r="H50" s="33">
        <f t="shared" si="1"/>
        <v>2.0613441592380117</v>
      </c>
      <c r="I50" s="28" t="s">
        <v>359</v>
      </c>
      <c r="J50" s="29">
        <v>40000000</v>
      </c>
      <c r="K50" s="35">
        <v>10000000</v>
      </c>
      <c r="L50" s="35">
        <v>0</v>
      </c>
      <c r="M50" s="35">
        <v>30000000</v>
      </c>
      <c r="N50" s="35">
        <v>0</v>
      </c>
      <c r="O50" s="36"/>
      <c r="P50" s="29">
        <v>0</v>
      </c>
      <c r="Q50" s="35">
        <v>0</v>
      </c>
      <c r="R50" s="35">
        <v>0</v>
      </c>
      <c r="S50" s="35">
        <v>0</v>
      </c>
      <c r="T50" s="35">
        <v>0</v>
      </c>
    </row>
    <row r="51" spans="1:20" x14ac:dyDescent="0.4">
      <c r="A51" s="24">
        <v>49</v>
      </c>
      <c r="B51" s="24" t="s">
        <v>273</v>
      </c>
      <c r="C51" s="24" t="s">
        <v>274</v>
      </c>
      <c r="D51" s="25" t="s">
        <v>360</v>
      </c>
      <c r="E51" s="24" t="s">
        <v>330</v>
      </c>
      <c r="F51" s="32">
        <v>19000000</v>
      </c>
      <c r="G51" s="26">
        <f t="shared" si="0"/>
        <v>11000000</v>
      </c>
      <c r="H51" s="27">
        <f t="shared" si="1"/>
        <v>0.57894736842105265</v>
      </c>
      <c r="I51" s="36" t="s">
        <v>361</v>
      </c>
      <c r="J51" s="29">
        <v>11000000</v>
      </c>
      <c r="K51" s="35">
        <v>0</v>
      </c>
      <c r="L51" s="35">
        <v>0</v>
      </c>
      <c r="M51" s="35">
        <v>11000000</v>
      </c>
      <c r="N51" s="35">
        <v>0</v>
      </c>
      <c r="O51" s="36"/>
      <c r="P51" s="29">
        <v>0</v>
      </c>
      <c r="Q51" s="35">
        <v>0</v>
      </c>
      <c r="R51" s="35">
        <v>0</v>
      </c>
      <c r="S51" s="35">
        <v>0</v>
      </c>
      <c r="T51" s="35">
        <v>0</v>
      </c>
    </row>
    <row r="52" spans="1:20" x14ac:dyDescent="0.4">
      <c r="A52" s="24">
        <v>50</v>
      </c>
      <c r="B52" s="24" t="s">
        <v>288</v>
      </c>
      <c r="C52" s="24" t="s">
        <v>274</v>
      </c>
      <c r="D52" s="25" t="s">
        <v>23</v>
      </c>
      <c r="E52" s="24" t="s">
        <v>314</v>
      </c>
      <c r="F52" s="32">
        <v>19950204</v>
      </c>
      <c r="G52" s="26">
        <f t="shared" si="0"/>
        <v>20000000</v>
      </c>
      <c r="H52" s="33">
        <f t="shared" si="1"/>
        <v>1.002496014577094</v>
      </c>
      <c r="I52" s="28" t="s">
        <v>362</v>
      </c>
      <c r="J52" s="29">
        <v>20000000</v>
      </c>
      <c r="K52" s="34">
        <v>20000000</v>
      </c>
      <c r="L52" s="34">
        <v>0</v>
      </c>
      <c r="M52" s="34">
        <v>0</v>
      </c>
      <c r="N52" s="34">
        <v>0</v>
      </c>
      <c r="O52" s="36"/>
      <c r="P52" s="29">
        <v>0</v>
      </c>
      <c r="Q52" s="35">
        <v>0</v>
      </c>
      <c r="R52" s="35">
        <v>0</v>
      </c>
      <c r="S52" s="35">
        <v>0</v>
      </c>
      <c r="T52" s="35">
        <v>0</v>
      </c>
    </row>
    <row r="53" spans="1:20" x14ac:dyDescent="0.4">
      <c r="A53" s="41"/>
      <c r="B53" s="41"/>
      <c r="C53" s="41"/>
      <c r="D53" s="42"/>
      <c r="E53" s="41"/>
      <c r="F53" s="43"/>
      <c r="G53" s="44"/>
      <c r="H53" s="45"/>
      <c r="I53" s="46"/>
      <c r="J53" s="47"/>
      <c r="K53" s="47"/>
      <c r="L53" s="47"/>
      <c r="M53" s="47"/>
      <c r="N53" s="47"/>
      <c r="O53" s="46"/>
      <c r="P53" s="47"/>
      <c r="Q53" s="47"/>
      <c r="R53" s="47"/>
      <c r="S53" s="47"/>
      <c r="T53" s="47"/>
    </row>
    <row r="54" spans="1:20" x14ac:dyDescent="0.4">
      <c r="A54" s="51" t="s">
        <v>363</v>
      </c>
      <c r="B54" s="52"/>
      <c r="C54" s="52"/>
      <c r="D54" s="52"/>
      <c r="E54" s="53"/>
      <c r="F54" s="48">
        <f>SUM(F3:F52)</f>
        <v>4650481445</v>
      </c>
      <c r="G54" s="32">
        <f>SUM(G3:G52)</f>
        <v>4793800000</v>
      </c>
      <c r="H54" s="33">
        <f>G54/F54</f>
        <v>1.0308180038335795</v>
      </c>
      <c r="I54" s="37" t="s">
        <v>364</v>
      </c>
      <c r="J54" s="49">
        <v>4793800000</v>
      </c>
      <c r="K54" s="32">
        <v>834000000</v>
      </c>
      <c r="L54" s="32">
        <v>1916000000</v>
      </c>
      <c r="M54" s="32">
        <v>1900800000</v>
      </c>
      <c r="N54" s="32">
        <v>143000000</v>
      </c>
      <c r="O54" s="37" t="s">
        <v>365</v>
      </c>
      <c r="P54" s="49">
        <v>300900000</v>
      </c>
      <c r="Q54" s="32">
        <v>77000000</v>
      </c>
      <c r="R54" s="32">
        <v>54900000</v>
      </c>
      <c r="S54" s="32">
        <v>159000000</v>
      </c>
      <c r="T54" s="32">
        <v>10000000</v>
      </c>
    </row>
  </sheetData>
  <phoneticPr fontId="3"/>
  <conditionalFormatting sqref="B3:B53">
    <cfRule type="cellIs" dxfId="3" priority="1" operator="equal">
      <formula>"OG"</formula>
    </cfRule>
    <cfRule type="cellIs" dxfId="2" priority="2" operator="equal">
      <formula>"MI"</formula>
    </cfRule>
    <cfRule type="cellIs" dxfId="1" priority="3" operator="equal">
      <formula>"FO"</formula>
    </cfRule>
    <cfRule type="cellIs" dxfId="0" priority="4" operator="equal">
      <formula>"OS"</formula>
    </cfRule>
  </conditionalFormatting>
  <dataValidations count="2">
    <dataValidation type="list" allowBlank="1" showInputMessage="1" showErrorMessage="1" sqref="B3:B52" xr:uid="{D6EDBBC9-D4A1-4B1A-8E06-E63387F68484}">
      <formula1>"OG,FO,OS,MI,OG／OS,OG／FO,FO／OS,FO／MI,OS／MI,OG／FO／OS"</formula1>
    </dataValidation>
    <dataValidation type="list" showInputMessage="1" showErrorMessage="1" sqref="B53" xr:uid="{86C2E92D-9013-4AC9-8CA0-335CB4BFD99B}">
      <formula1>"OG,FO,OS,MI,FO／OS,MI／OS,FO／OG,OG／FO／OS"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Sheet9</vt:lpstr>
      <vt:lpstr>Sheet6</vt:lpstr>
      <vt:lpstr>69売上実績総計</vt:lpstr>
      <vt:lpstr>69売上実績9月</vt:lpstr>
      <vt:lpstr>69売上実績10月</vt:lpstr>
      <vt:lpstr>69売上実績11月</vt:lpstr>
      <vt:lpstr>69BU別売上実績予算</vt:lpstr>
      <vt:lpstr>69期BU別売上総計</vt:lpstr>
      <vt:lpstr>69期重要顧客予算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廖健</dc:creator>
  <cp:lastModifiedBy>db2adminyang</cp:lastModifiedBy>
  <dcterms:created xsi:type="dcterms:W3CDTF">2020-11-11T00:04:17Z</dcterms:created>
  <dcterms:modified xsi:type="dcterms:W3CDTF">2020-12-04T08:14:03Z</dcterms:modified>
</cp:coreProperties>
</file>