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esktop\Poly\A2021\INF8775\TPs\TP2-A21\"/>
    </mc:Choice>
  </mc:AlternateContent>
  <xr:revisionPtr revIDLastSave="0" documentId="13_ncr:1_{568F4A64-20F1-4680-B3B1-8071413AC152}" xr6:coauthVersionLast="46" xr6:coauthVersionMax="46" xr10:uidLastSave="{00000000-0000-0000-0000-000000000000}"/>
  <bookViews>
    <workbookView xWindow="-108" yWindow="-108" windowWidth="23256" windowHeight="12576" xr2:uid="{AD501C4E-1882-4294-9A17-5BA83F535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" i="1" l="1"/>
  <c r="AA9" i="1"/>
  <c r="AA10" i="1"/>
  <c r="AA11" i="1"/>
  <c r="AA12" i="1"/>
  <c r="AA8" i="1"/>
  <c r="AA2" i="1"/>
  <c r="V9" i="1"/>
  <c r="V10" i="1"/>
  <c r="V11" i="1"/>
  <c r="V12" i="1"/>
  <c r="V13" i="1"/>
  <c r="V8" i="1"/>
  <c r="V2" i="1"/>
  <c r="T9" i="1"/>
  <c r="T10" i="1"/>
  <c r="T11" i="1"/>
  <c r="T12" i="1"/>
  <c r="T13" i="1"/>
  <c r="T8" i="1"/>
  <c r="T2" i="1"/>
  <c r="R2" i="1"/>
  <c r="S2" i="1"/>
  <c r="AA3" i="1"/>
  <c r="AA4" i="1"/>
  <c r="AA5" i="1"/>
  <c r="AA6" i="1"/>
  <c r="AA7" i="1"/>
  <c r="Y2" i="1"/>
  <c r="Y3" i="1"/>
  <c r="Y4" i="1"/>
  <c r="Y5" i="1"/>
  <c r="Y6" i="1"/>
  <c r="Y7" i="1"/>
  <c r="Z3" i="1"/>
  <c r="Z4" i="1"/>
  <c r="Z5" i="1"/>
  <c r="Z6" i="1"/>
  <c r="Z7" i="1"/>
  <c r="Z2" i="1"/>
  <c r="X7" i="1"/>
  <c r="X3" i="1"/>
  <c r="X4" i="1"/>
  <c r="X5" i="1"/>
  <c r="X6" i="1"/>
  <c r="X2" i="1"/>
  <c r="W3" i="1"/>
  <c r="W4" i="1"/>
  <c r="W5" i="1"/>
  <c r="W6" i="1"/>
  <c r="W7" i="1"/>
  <c r="W2" i="1"/>
  <c r="V3" i="1"/>
  <c r="V4" i="1"/>
  <c r="V5" i="1"/>
  <c r="V6" i="1"/>
  <c r="V7" i="1"/>
  <c r="U7" i="1"/>
  <c r="U2" i="1"/>
  <c r="T3" i="1"/>
  <c r="T4" i="1"/>
  <c r="T5" i="1"/>
  <c r="T6" i="1"/>
  <c r="T7" i="1"/>
  <c r="R3" i="1"/>
  <c r="R4" i="1"/>
  <c r="R5" i="1"/>
  <c r="R6" i="1"/>
  <c r="R7" i="1"/>
  <c r="U3" i="1"/>
  <c r="U4" i="1"/>
  <c r="U5" i="1"/>
  <c r="U6" i="1"/>
  <c r="Q2" i="1"/>
  <c r="Q3" i="1"/>
  <c r="P4" i="1"/>
  <c r="Q4" i="1"/>
  <c r="P5" i="1"/>
  <c r="Q5" i="1"/>
  <c r="P6" i="1"/>
  <c r="Q6" i="1"/>
  <c r="P7" i="1"/>
  <c r="Q7" i="1"/>
  <c r="N2" i="1" a="1"/>
  <c r="N2" i="1" s="1"/>
  <c r="M7" i="1"/>
  <c r="M6" i="1"/>
  <c r="M5" i="1"/>
  <c r="M4" i="1"/>
  <c r="M3" i="1"/>
  <c r="L7" i="1"/>
  <c r="L6" i="1"/>
  <c r="L5" i="1"/>
  <c r="L4" i="1"/>
  <c r="L3" i="1"/>
  <c r="K7" i="1"/>
  <c r="K6" i="1"/>
  <c r="K5" i="1"/>
  <c r="K4" i="1"/>
  <c r="K3" i="1"/>
  <c r="M2" i="1"/>
  <c r="L2" i="1"/>
  <c r="K2" i="1"/>
  <c r="H2" i="1"/>
  <c r="O2" i="1" s="1"/>
  <c r="I2" i="1"/>
  <c r="P2" i="1" s="1"/>
  <c r="I3" i="1"/>
  <c r="P3" i="1" s="1"/>
  <c r="J7" i="1"/>
  <c r="I7" i="1"/>
  <c r="H7" i="1"/>
  <c r="O7" i="1" s="1"/>
  <c r="J6" i="1"/>
  <c r="I6" i="1"/>
  <c r="H6" i="1"/>
  <c r="O6" i="1" s="1"/>
  <c r="J5" i="1"/>
  <c r="I5" i="1"/>
  <c r="H5" i="1"/>
  <c r="J4" i="1"/>
  <c r="I4" i="1"/>
  <c r="H4" i="1"/>
  <c r="O4" i="1" s="1"/>
  <c r="J3" i="1"/>
  <c r="H3" i="1"/>
  <c r="J2" i="1"/>
  <c r="G7" i="1"/>
  <c r="G6" i="1"/>
  <c r="G5" i="1"/>
  <c r="G4" i="1"/>
  <c r="G3" i="1"/>
  <c r="G2" i="1"/>
  <c r="S5" i="1" l="1"/>
  <c r="S3" i="1"/>
  <c r="S7" i="1"/>
  <c r="S6" i="1"/>
  <c r="O5" i="1"/>
  <c r="S4" i="1"/>
  <c r="O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<sst xmlns="http://schemas.openxmlformats.org/spreadsheetml/2006/main" count="56" uniqueCount="17">
  <si>
    <t>Taille 30</t>
  </si>
  <si>
    <t>Algo glouton</t>
  </si>
  <si>
    <t>Algo tabou</t>
  </si>
  <si>
    <t>Taille 35</t>
  </si>
  <si>
    <t>Taille 40</t>
  </si>
  <si>
    <t>Taille 55</t>
  </si>
  <si>
    <t>Taille 45</t>
  </si>
  <si>
    <t>Taille 50</t>
  </si>
  <si>
    <t>Algo branch_bound</t>
  </si>
  <si>
    <t>Taille</t>
  </si>
  <si>
    <t>Average</t>
  </si>
  <si>
    <t>log taille</t>
  </si>
  <si>
    <t>log average</t>
  </si>
  <si>
    <t>taille</t>
  </si>
  <si>
    <t>y/f(x) glouton</t>
  </si>
  <si>
    <t>y/f(x) branch</t>
  </si>
  <si>
    <t>y/f(x) tabou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</si>
</sst>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 de puissance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Glouton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011482035819903"/>
                  <c:y val="-8.19325747391332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Sheet1!$N$2:$N$7</c:f>
              <c:numCache>
                <c:formatCode>0.00</c:formatCode>
                <c:ptCount val="6"/>
                <c:pt idx="0">
                  <c:v>1.4771212547196624</c:v>
                </c:pt>
                <c:pt idx="1">
                  <c:v>1.5440680443502757</c:v>
                </c:pt>
                <c:pt idx="2">
                  <c:v>1.6020599913279623</c:v>
                </c:pt>
                <c:pt idx="3">
                  <c:v>1.6532125137753437</c:v>
                </c:pt>
                <c:pt idx="4">
                  <c:v>1.6989700043360187</c:v>
                </c:pt>
                <c:pt idx="5">
                  <c:v>1.7403626894942439</c:v>
                </c:pt>
              </c:numCache>
            </c:numRef>
          </c:xVal>
          <c:yVal>
            <c:numRef>
              <c:f>Sheet1!$O$2:$O$7</c:f>
              <c:numCache>
                <c:formatCode>General</c:formatCode>
                <c:ptCount val="6"/>
                <c:pt idx="0">
                  <c:v>0.1001843790154453</c:v>
                </c:pt>
                <c:pt idx="1">
                  <c:v>0.34891011636135533</c:v>
                </c:pt>
                <c:pt idx="2">
                  <c:v>0.45908022636797691</c:v>
                </c:pt>
                <c:pt idx="3">
                  <c:v>0.55005827205682467</c:v>
                </c:pt>
                <c:pt idx="4">
                  <c:v>0.66608065802255745</c:v>
                </c:pt>
                <c:pt idx="5">
                  <c:v>0.85890997739452302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7-4575-BB9B-F27C9CDE1ABA}"/>
            </c:ext>
          </c:extLst>
        </c:ser>
        <c:ser>
          <c:idx val="1"/>
          <c:order val="1"/>
          <c:tx>
            <c:v>Branch and bound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960976985314854"/>
                  <c:y val="-3.97141668267076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Sheet1!$N$2:$N$7</c:f>
              <c:numCache>
                <c:formatCode>0.00</c:formatCode>
                <c:ptCount val="6"/>
                <c:pt idx="0">
                  <c:v>1.4771212547196624</c:v>
                </c:pt>
                <c:pt idx="1">
                  <c:v>1.5440680443502757</c:v>
                </c:pt>
                <c:pt idx="2">
                  <c:v>1.6020599913279623</c:v>
                </c:pt>
                <c:pt idx="3">
                  <c:v>1.6532125137753437</c:v>
                </c:pt>
                <c:pt idx="4">
                  <c:v>1.6989700043360187</c:v>
                </c:pt>
                <c:pt idx="5">
                  <c:v>1.7403626894942439</c:v>
                </c:pt>
              </c:numCache>
            </c:numRef>
          </c:xVal>
          <c:yVal>
            <c:numRef>
              <c:f>Sheet1!$P$2:$P$7</c:f>
              <c:numCache>
                <c:formatCode>General</c:formatCode>
                <c:ptCount val="6"/>
                <c:pt idx="0">
                  <c:v>2.0178046958441893</c:v>
                </c:pt>
                <c:pt idx="1">
                  <c:v>1.7520011724842524</c:v>
                </c:pt>
                <c:pt idx="2">
                  <c:v>2.7261599499788778</c:v>
                </c:pt>
                <c:pt idx="3">
                  <c:v>4.1564478319975589</c:v>
                </c:pt>
                <c:pt idx="4">
                  <c:v>4.9808365004003541</c:v>
                </c:pt>
                <c:pt idx="5">
                  <c:v>5.2089802772658382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D7-4575-BB9B-F27C9CDE1ABA}"/>
            </c:ext>
          </c:extLst>
        </c:ser>
        <c:ser>
          <c:idx val="2"/>
          <c:order val="2"/>
          <c:tx>
            <c:v>Tabou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797524276407597"/>
                  <c:y val="-2.33619806670507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Sheet1!$N$2:$N$7</c:f>
              <c:numCache>
                <c:formatCode>0.00</c:formatCode>
                <c:ptCount val="6"/>
                <c:pt idx="0">
                  <c:v>1.4771212547196624</c:v>
                </c:pt>
                <c:pt idx="1">
                  <c:v>1.5440680443502757</c:v>
                </c:pt>
                <c:pt idx="2">
                  <c:v>1.6020599913279623</c:v>
                </c:pt>
                <c:pt idx="3">
                  <c:v>1.6532125137753437</c:v>
                </c:pt>
                <c:pt idx="4">
                  <c:v>1.6989700043360187</c:v>
                </c:pt>
                <c:pt idx="5">
                  <c:v>1.7403626894942439</c:v>
                </c:pt>
              </c:numCache>
            </c:numRef>
          </c:xVal>
          <c:yVal>
            <c:numRef>
              <c:f>Sheet1!$Q$2:$Q$7</c:f>
              <c:numCache>
                <c:formatCode>General</c:formatCode>
                <c:ptCount val="6"/>
                <c:pt idx="0">
                  <c:v>3.930870473785224</c:v>
                </c:pt>
                <c:pt idx="1">
                  <c:v>4.1217136592827401</c:v>
                </c:pt>
                <c:pt idx="2">
                  <c:v>4.330955494729106</c:v>
                </c:pt>
                <c:pt idx="3">
                  <c:v>4.381822804457383</c:v>
                </c:pt>
                <c:pt idx="4">
                  <c:v>4.5451012557758261</c:v>
                </c:pt>
                <c:pt idx="5">
                  <c:v>4.7090824935269433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D7-4575-BB9B-F27C9CDE1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813888"/>
        <c:axId val="1482816384"/>
      </c:scatterChart>
      <c:valAx>
        <c:axId val="148281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log10(Nombre de noeuds)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816384"/>
        <c:crosses val="autoZero"/>
        <c:crossBetween val="midCat"/>
      </c:valAx>
      <c:valAx>
        <c:axId val="14828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log10(temps d'exécution en ms)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81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du rapport: Glouton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x^2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Sheet1!$S$2:$S$7</c:f>
              <c:numCache>
                <c:formatCode>General</c:formatCode>
                <c:ptCount val="6"/>
                <c:pt idx="0">
                  <c:v>1.3993999999999955E-3</c:v>
                </c:pt>
                <c:pt idx="1">
                  <c:v>1.8229469387755055E-3</c:v>
                </c:pt>
                <c:pt idx="2">
                  <c:v>1.7987062499999968E-3</c:v>
                </c:pt>
                <c:pt idx="3">
                  <c:v>1.7523999999999984E-3</c:v>
                </c:pt>
                <c:pt idx="4">
                  <c:v>1.8541319999999988E-3</c:v>
                </c:pt>
                <c:pt idx="5">
                  <c:v>2.3888264462809889E-3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46-432C-BF34-A7641B959503}"/>
            </c:ext>
          </c:extLst>
        </c:ser>
        <c:ser>
          <c:idx val="1"/>
          <c:order val="1"/>
          <c:tx>
            <c:v>x^2.6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Sheet1!$T$2:$T$7</c:f>
              <c:numCache>
                <c:formatCode>General</c:formatCode>
                <c:ptCount val="6"/>
                <c:pt idx="0">
                  <c:v>1.8183149804593647E-4</c:v>
                </c:pt>
                <c:pt idx="1">
                  <c:v>2.1594005171791242E-4</c:v>
                </c:pt>
                <c:pt idx="2">
                  <c:v>1.9666371959147318E-4</c:v>
                </c:pt>
                <c:pt idx="3">
                  <c:v>1.7852775192024034E-4</c:v>
                </c:pt>
                <c:pt idx="4">
                  <c:v>1.7732037731407001E-4</c:v>
                </c:pt>
                <c:pt idx="5">
                  <c:v>2.1575803825445486E-4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46-432C-BF34-A7641B959503}"/>
            </c:ext>
          </c:extLst>
        </c:ser>
        <c:ser>
          <c:idx val="2"/>
          <c:order val="2"/>
          <c:tx>
            <c:v>x^2 log x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Sheet1!$U$2:$U$7</c:f>
              <c:numCache>
                <c:formatCode>General</c:formatCode>
                <c:ptCount val="6"/>
                <c:pt idx="0">
                  <c:v>9.4738329404486343E-4</c:v>
                </c:pt>
                <c:pt idx="1">
                  <c:v>3.373180245605374E-5</c:v>
                </c:pt>
                <c:pt idx="2">
                  <c:v>2.8068646925466138E-5</c:v>
                </c:pt>
                <c:pt idx="3">
                  <c:v>2.3555484789606469E-5</c:v>
                </c:pt>
                <c:pt idx="4">
                  <c:v>2.182654190795581E-5</c:v>
                </c:pt>
                <c:pt idx="5">
                  <c:v>2.4956411888387275E-5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46-432C-BF34-A7641B959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796560"/>
        <c:axId val="1375796144"/>
      </c:scatterChart>
      <c:valAx>
        <c:axId val="1375796560"/>
        <c:scaling>
          <c:orientation val="minMax"/>
          <c:max val="58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Nombre de noeuds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96144"/>
        <c:crosses val="autoZero"/>
        <c:crossBetween val="midCat"/>
      </c:valAx>
      <c:valAx>
        <c:axId val="137579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Rapport y/f(x) </a:t>
                </a:r>
                <a:endParaRPr lang="en-CA" sz="1000">
                  <a:effectLst/>
                </a:endParaRPr>
              </a:p>
              <a:p>
                <a:pPr>
                  <a:defRPr/>
                </a:pPr>
                <a:r>
                  <a:rPr lang="en-CA" sz="1000" b="0" i="0" baseline="0">
                    <a:effectLst/>
                  </a:rPr>
                  <a:t>f(x)=x</a:t>
                </a:r>
                <a:r>
                  <a:rPr lang="en-CA" sz="1000" b="0" i="0" baseline="30000">
                    <a:effectLst/>
                  </a:rPr>
                  <a:t>2,</a:t>
                </a:r>
                <a:r>
                  <a:rPr lang="en-CA" sz="1000" b="0" i="0" baseline="0">
                    <a:effectLst/>
                  </a:rPr>
                  <a:t> x</a:t>
                </a:r>
                <a:r>
                  <a:rPr lang="en-CA" sz="1000" b="0" i="0" baseline="30000">
                    <a:effectLst/>
                  </a:rPr>
                  <a:t>2.6</a:t>
                </a:r>
                <a:r>
                  <a:rPr lang="en-CA" sz="1000" b="0" i="0" baseline="0">
                    <a:effectLst/>
                  </a:rPr>
                  <a:t>,x</a:t>
                </a:r>
                <a:r>
                  <a:rPr lang="en-CA" sz="1000" b="0" i="0" baseline="30000">
                    <a:effectLst/>
                  </a:rPr>
                  <a:t>2</a:t>
                </a:r>
                <a:r>
                  <a:rPr lang="en-CA" sz="1000" b="0" i="0" baseline="0">
                    <a:effectLst/>
                  </a:rPr>
                  <a:t> log(x)</a:t>
                </a:r>
                <a:endParaRPr lang="en-CA" sz="1000" baseline="30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9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du rapport: Branch and bound</a:t>
            </a:r>
            <a:endParaRPr lang="en-C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x^4.5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Sheet1!$X$2:$X$7</c:f>
              <c:numCache>
                <c:formatCode>General</c:formatCode>
                <c:ptCount val="6"/>
                <c:pt idx="0">
                  <c:v>2.3483295854719662E-5</c:v>
                </c:pt>
                <c:pt idx="1">
                  <c:v>6.3634842406989849E-6</c:v>
                </c:pt>
                <c:pt idx="2">
                  <c:v>3.2876834012367884E-5</c:v>
                </c:pt>
                <c:pt idx="3">
                  <c:v>5.2118453440758996E-4</c:v>
                </c:pt>
                <c:pt idx="4">
                  <c:v>2.1650676996634757E-3</c:v>
                </c:pt>
                <c:pt idx="5">
                  <c:v>2.3842301442667012E-3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E5-41BE-8E33-080DF32073D2}"/>
            </c:ext>
          </c:extLst>
        </c:ser>
        <c:ser>
          <c:idx val="0"/>
          <c:order val="1"/>
          <c:tx>
            <c:v>x^5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Sheet1!$V$2:$V$7</c:f>
              <c:numCache>
                <c:formatCode>General</c:formatCode>
                <c:ptCount val="6"/>
                <c:pt idx="0">
                  <c:v>4.2874436213991714E-6</c:v>
                </c:pt>
                <c:pt idx="1">
                  <c:v>1.075625156184922E-6</c:v>
                </c:pt>
                <c:pt idx="2">
                  <c:v>5.1982838867187388E-6</c:v>
                </c:pt>
                <c:pt idx="3">
                  <c:v>7.7693603183796506E-5</c:v>
                </c:pt>
                <c:pt idx="4">
                  <c:v>3.06186810432E-4</c:v>
                </c:pt>
                <c:pt idx="5">
                  <c:v>3.2148952706906509E-4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E5-41BE-8E33-080DF32073D2}"/>
            </c:ext>
          </c:extLst>
        </c:ser>
        <c:ser>
          <c:idx val="1"/>
          <c:order val="2"/>
          <c:tx>
            <c:v>x^6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Sheet1!$W$2:$W$7</c:f>
              <c:numCache>
                <c:formatCode>General</c:formatCode>
                <c:ptCount val="6"/>
                <c:pt idx="0">
                  <c:v>1.4291478737997239E-7</c:v>
                </c:pt>
                <c:pt idx="1">
                  <c:v>3.0732147319569203E-8</c:v>
                </c:pt>
                <c:pt idx="2">
                  <c:v>1.2995709716796847E-7</c:v>
                </c:pt>
                <c:pt idx="3">
                  <c:v>1.726524515195478E-6</c:v>
                </c:pt>
                <c:pt idx="4">
                  <c:v>6.1237362086399999E-6</c:v>
                </c:pt>
                <c:pt idx="5">
                  <c:v>5.8452641285284563E-6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E5-41BE-8E33-080DF3207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459984"/>
        <c:axId val="1480461232"/>
      </c:scatterChart>
      <c:valAx>
        <c:axId val="1480459984"/>
        <c:scaling>
          <c:orientation val="minMax"/>
          <c:max val="58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Nombre de noeuds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461232"/>
        <c:crosses val="autoZero"/>
        <c:crossBetween val="midCat"/>
      </c:valAx>
      <c:valAx>
        <c:axId val="14804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Rapport y/f(x) </a:t>
                </a:r>
                <a:endParaRPr lang="en-CA" sz="1000">
                  <a:effectLst/>
                </a:endParaRPr>
              </a:p>
              <a:p>
                <a:pPr>
                  <a:defRPr/>
                </a:pPr>
                <a:r>
                  <a:rPr lang="en-CA" sz="1000" b="0" i="0" baseline="0">
                    <a:effectLst/>
                  </a:rPr>
                  <a:t>f(x)=x</a:t>
                </a:r>
                <a:r>
                  <a:rPr lang="en-CA" sz="1000" b="0" i="0" baseline="30000">
                    <a:effectLst/>
                  </a:rPr>
                  <a:t>4.5,</a:t>
                </a:r>
                <a:r>
                  <a:rPr lang="en-CA" sz="1000" b="0" i="0" baseline="0">
                    <a:effectLst/>
                  </a:rPr>
                  <a:t> x</a:t>
                </a:r>
                <a:r>
                  <a:rPr lang="en-CA" sz="1000" b="0" i="0" baseline="30000">
                    <a:effectLst/>
                  </a:rPr>
                  <a:t>5</a:t>
                </a:r>
                <a:r>
                  <a:rPr lang="en-CA" sz="1000" b="0" i="0" baseline="0">
                    <a:effectLst/>
                  </a:rPr>
                  <a:t>,x</a:t>
                </a:r>
                <a:r>
                  <a:rPr lang="en-CA" sz="1000" b="0" i="0" baseline="30000">
                    <a:effectLst/>
                  </a:rPr>
                  <a:t>6</a:t>
                </a:r>
                <a:r>
                  <a:rPr lang="en-CA" sz="1000" b="0" i="0" baseline="0">
                    <a:effectLst/>
                  </a:rPr>
                  <a:t> 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45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du rapport: Tabou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x^3 log 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Sheet1!$Z$2:$Z$7</c:f>
              <c:numCache>
                <c:formatCode>General</c:formatCode>
                <c:ptCount val="6"/>
                <c:pt idx="0">
                  <c:v>0.21384079594383898</c:v>
                </c:pt>
                <c:pt idx="1">
                  <c:v>0.19991394584134065</c:v>
                </c:pt>
                <c:pt idx="2">
                  <c:v>0.20897616063443242</c:v>
                </c:pt>
                <c:pt idx="3">
                  <c:v>0.15990298799338976</c:v>
                </c:pt>
                <c:pt idx="4">
                  <c:v>0.16519828385651136</c:v>
                </c:pt>
                <c:pt idx="5">
                  <c:v>0.17674806213051075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43-41DE-B288-2D6C975D7AF2}"/>
            </c:ext>
          </c:extLst>
        </c:ser>
        <c:ser>
          <c:idx val="2"/>
          <c:order val="1"/>
          <c:tx>
            <c:v>x^3.6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Sheet1!$AA$2:$AA$7</c:f>
              <c:numCache>
                <c:formatCode>General</c:formatCode>
                <c:ptCount val="6"/>
                <c:pt idx="0">
                  <c:v>4.1042514169520837E-2</c:v>
                </c:pt>
                <c:pt idx="1">
                  <c:v>3.6565262843025019E-2</c:v>
                </c:pt>
                <c:pt idx="2">
                  <c:v>3.6604925386539783E-2</c:v>
                </c:pt>
                <c:pt idx="3">
                  <c:v>2.6931327107293013E-2</c:v>
                </c:pt>
                <c:pt idx="4">
                  <c:v>2.6841651919579684E-2</c:v>
                </c:pt>
                <c:pt idx="5">
                  <c:v>2.7782851099171058E-2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43-41DE-B288-2D6C975D7AF2}"/>
            </c:ext>
          </c:extLst>
        </c:ser>
        <c:ser>
          <c:idx val="0"/>
          <c:order val="2"/>
          <c:tx>
            <c:v>x^4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Sheet1!$Y$2:$Y$7</c:f>
              <c:numCache>
                <c:formatCode>General</c:formatCode>
                <c:ptCount val="6"/>
                <c:pt idx="0">
                  <c:v>1.0528959493827157E-2</c:v>
                </c:pt>
                <c:pt idx="1">
                  <c:v>8.8194495826738797E-3</c:v>
                </c:pt>
                <c:pt idx="2">
                  <c:v>8.3698086523437409E-3</c:v>
                </c:pt>
                <c:pt idx="3">
                  <c:v>5.874524905349789E-3</c:v>
                </c:pt>
                <c:pt idx="4">
                  <c:v>5.6133385807999991E-3</c:v>
                </c:pt>
                <c:pt idx="5">
                  <c:v>5.5928315049518437E-3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43-41DE-B288-2D6C975D7AF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727671552"/>
        <c:axId val="1727671968"/>
      </c:scatterChart>
      <c:valAx>
        <c:axId val="1727671552"/>
        <c:scaling>
          <c:orientation val="minMax"/>
          <c:max val="58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Nombre de noeuds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1968"/>
        <c:crosses val="autoZero"/>
        <c:crossBetween val="midCat"/>
      </c:valAx>
      <c:valAx>
        <c:axId val="17276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Rapport y/f(x) </a:t>
                </a:r>
                <a:endParaRPr lang="en-CA" sz="1000">
                  <a:effectLst/>
                </a:endParaRPr>
              </a:p>
              <a:p>
                <a:pPr>
                  <a:defRPr/>
                </a:pPr>
                <a:r>
                  <a:rPr lang="en-CA" sz="1000" b="0" i="0" baseline="0">
                    <a:effectLst/>
                  </a:rPr>
                  <a:t>f(x)=x</a:t>
                </a:r>
                <a:r>
                  <a:rPr lang="en-CA" sz="1000" b="0" i="0" baseline="30000">
                    <a:effectLst/>
                  </a:rPr>
                  <a:t>3</a:t>
                </a:r>
                <a:r>
                  <a:rPr lang="en-CA" sz="1000" b="0" i="0" baseline="0">
                    <a:effectLst/>
                  </a:rPr>
                  <a:t>log x</a:t>
                </a:r>
                <a:r>
                  <a:rPr lang="en-CA" sz="1000" b="0" i="0" baseline="30000">
                    <a:effectLst/>
                  </a:rPr>
                  <a:t>,</a:t>
                </a:r>
                <a:r>
                  <a:rPr lang="en-CA" sz="1000" b="0" i="0" baseline="0">
                    <a:effectLst/>
                  </a:rPr>
                  <a:t> x</a:t>
                </a:r>
                <a:r>
                  <a:rPr lang="en-CA" sz="1000" b="0" i="0" baseline="30000">
                    <a:effectLst/>
                  </a:rPr>
                  <a:t>3.6</a:t>
                </a:r>
                <a:r>
                  <a:rPr lang="en-CA" sz="1000" b="0" i="0" baseline="0">
                    <a:effectLst/>
                  </a:rPr>
                  <a:t>,x</a:t>
                </a:r>
                <a:r>
                  <a:rPr lang="en-CA" sz="1000" b="0" i="0" baseline="30000">
                    <a:effectLst/>
                  </a:rPr>
                  <a:t>4</a:t>
                </a:r>
                <a:r>
                  <a:rPr lang="en-CA" sz="1000" b="0" i="0" baseline="0">
                    <a:effectLst/>
                  </a:rPr>
                  <a:t> 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 des constantes : Glouton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334820647419074"/>
                  <c:y val="-0.13773221055701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Sheet1!$T$8:$T$14</c:f>
              <c:numCache>
                <c:formatCode>General</c:formatCode>
                <c:ptCount val="7"/>
                <c:pt idx="0">
                  <c:v>6926.5227066534753</c:v>
                </c:pt>
                <c:pt idx="1">
                  <c:v>10341.342341239959</c:v>
                </c:pt>
                <c:pt idx="2">
                  <c:v>14633.761661674451</c:v>
                </c:pt>
                <c:pt idx="3">
                  <c:v>19877.077719465069</c:v>
                </c:pt>
                <c:pt idx="4">
                  <c:v>26140.988814781827</c:v>
                </c:pt>
                <c:pt idx="5">
                  <c:v>33492.147307521176</c:v>
                </c:pt>
              </c:numCache>
            </c:numRef>
          </c:xVal>
          <c:yVal>
            <c:numRef>
              <c:f>Sheet1!$H$2:$H$7</c:f>
              <c:numCache>
                <c:formatCode>0.00</c:formatCode>
                <c:ptCount val="6"/>
                <c:pt idx="0">
                  <c:v>1.259459999999996</c:v>
                </c:pt>
                <c:pt idx="1">
                  <c:v>2.2331099999999942</c:v>
                </c:pt>
                <c:pt idx="2">
                  <c:v>2.8779299999999948</c:v>
                </c:pt>
                <c:pt idx="3">
                  <c:v>3.5486099999999965</c:v>
                </c:pt>
                <c:pt idx="4">
                  <c:v>4.6353299999999971</c:v>
                </c:pt>
                <c:pt idx="5">
                  <c:v>7.2261999999999915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0A-4B99-A232-C8C6208BA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858960"/>
        <c:axId val="1491857296"/>
      </c:scatterChart>
      <c:valAx>
        <c:axId val="14918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f(x) = x</a:t>
                </a:r>
                <a:r>
                  <a:rPr lang="en-CA" baseline="30000"/>
                  <a:t>2.6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7296"/>
        <c:crosses val="autoZero"/>
        <c:crossBetween val="midCat"/>
      </c:valAx>
      <c:valAx>
        <c:axId val="14918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Temps d'exécution</a:t>
                </a:r>
                <a:r>
                  <a:rPr lang="en-CA" baseline="0"/>
                  <a:t> (ms)</a:t>
                </a:r>
                <a:r>
                  <a:rPr lang="en-CA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 des constantes : Branch</a:t>
            </a:r>
            <a:r>
              <a:rPr lang="en-CA" baseline="0"/>
              <a:t> and bound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709820647419073"/>
                  <c:y val="-9.41010498687663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Sheet1!$V$8:$V$13</c:f>
              <c:numCache>
                <c:formatCode>General</c:formatCode>
                <c:ptCount val="6"/>
                <c:pt idx="0">
                  <c:v>24300000</c:v>
                </c:pt>
                <c:pt idx="1">
                  <c:v>52521875</c:v>
                </c:pt>
                <c:pt idx="2">
                  <c:v>102400000</c:v>
                </c:pt>
                <c:pt idx="3">
                  <c:v>184528125</c:v>
                </c:pt>
                <c:pt idx="4">
                  <c:v>312500000</c:v>
                </c:pt>
                <c:pt idx="5">
                  <c:v>503284375</c:v>
                </c:pt>
              </c:numCache>
            </c:numRef>
          </c:xVal>
          <c:yVal>
            <c:numRef>
              <c:f>Sheet1!$I$2:$I$7</c:f>
              <c:numCache>
                <c:formatCode>0.00</c:formatCode>
                <c:ptCount val="6"/>
                <c:pt idx="0">
                  <c:v>104.18487999999986</c:v>
                </c:pt>
                <c:pt idx="1">
                  <c:v>56.493849999999952</c:v>
                </c:pt>
                <c:pt idx="2">
                  <c:v>532.30426999999884</c:v>
                </c:pt>
                <c:pt idx="3">
                  <c:v>14336.654920000001</c:v>
                </c:pt>
                <c:pt idx="4">
                  <c:v>95683.378259999998</c:v>
                </c:pt>
                <c:pt idx="5">
                  <c:v>161800.6557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4C-4310-81A0-EBB50A412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858960"/>
        <c:axId val="1491857296"/>
      </c:scatterChart>
      <c:valAx>
        <c:axId val="14918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f(x) = x</a:t>
                </a:r>
                <a:r>
                  <a:rPr lang="en-CA" baseline="30000"/>
                  <a:t>5</a:t>
                </a:r>
              </a:p>
            </c:rich>
          </c:tx>
          <c:layout>
            <c:manualLayout>
              <c:xMode val="edge"/>
              <c:yMode val="edge"/>
              <c:x val="0.49823490813648291"/>
              <c:y val="0.804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7296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0.78141666666666665"/>
                <c:y val="0.7198527267424905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918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Temps d'exécution</a:t>
                </a:r>
                <a:r>
                  <a:rPr lang="en-CA" baseline="0"/>
                  <a:t> (ms)</a:t>
                </a:r>
                <a:r>
                  <a:rPr lang="en-CA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8960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8.9458442694663159E-2"/>
                <c:y val="0.15782407407407409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 des constantes : Tabou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709820647419073"/>
                  <c:y val="-9.41010498687663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Sheet1!$AA$8:$AA$13</c:f>
              <c:numCache>
                <c:formatCode>General</c:formatCode>
                <c:ptCount val="6"/>
                <c:pt idx="0">
                  <c:v>207795.68119960438</c:v>
                </c:pt>
                <c:pt idx="1">
                  <c:v>361946.98194339836</c:v>
                </c:pt>
                <c:pt idx="2">
                  <c:v>585350.46646697773</c:v>
                </c:pt>
                <c:pt idx="3">
                  <c:v>894468.49737592798</c:v>
                </c:pt>
                <c:pt idx="4">
                  <c:v>1307049.4407390917</c:v>
                </c:pt>
                <c:pt idx="5">
                  <c:v>1842068.1019136633</c:v>
                </c:pt>
              </c:numCache>
            </c:numRef>
          </c:xVal>
          <c:yVal>
            <c:numRef>
              <c:f>Sheet1!$J$2:$J$7</c:f>
              <c:numCache>
                <c:formatCode>0.00</c:formatCode>
                <c:ptCount val="6"/>
                <c:pt idx="0">
                  <c:v>8528.4571899999974</c:v>
                </c:pt>
                <c:pt idx="1">
                  <c:v>13234.686529999992</c:v>
                </c:pt>
                <c:pt idx="2">
                  <c:v>21426.710149999977</c:v>
                </c:pt>
                <c:pt idx="3">
                  <c:v>24089.223689999977</c:v>
                </c:pt>
                <c:pt idx="4">
                  <c:v>35083.366129999995</c:v>
                </c:pt>
                <c:pt idx="5">
                  <c:v>51177.903789999968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C5-48CA-9881-F0A49AF90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858960"/>
        <c:axId val="1491857296"/>
      </c:scatterChart>
      <c:valAx>
        <c:axId val="14918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f(x) = x</a:t>
                </a:r>
                <a:r>
                  <a:rPr lang="en-CA" baseline="30000"/>
                  <a:t>3.6</a:t>
                </a:r>
              </a:p>
            </c:rich>
          </c:tx>
          <c:layout>
            <c:manualLayout>
              <c:xMode val="edge"/>
              <c:yMode val="edge"/>
              <c:x val="0.49823490813648291"/>
              <c:y val="0.804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7296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0.78141666666666665"/>
                <c:y val="0.7198527267424905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918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Temps d'exécution</a:t>
                </a:r>
                <a:r>
                  <a:rPr lang="en-CA" baseline="0"/>
                  <a:t> (ms)</a:t>
                </a:r>
                <a:r>
                  <a:rPr lang="en-CA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8960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8.9458442694663159E-2"/>
                <c:y val="0.15782407407407409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9</xdr:row>
      <xdr:rowOff>152400</xdr:rowOff>
    </xdr:from>
    <xdr:to>
      <xdr:col>13</xdr:col>
      <xdr:colOff>556260</xdr:colOff>
      <xdr:row>23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8E6EC-A9BB-48DD-9727-A387C96A5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281940</xdr:colOff>
      <xdr:row>26</xdr:row>
      <xdr:rowOff>38100</xdr:rowOff>
    </xdr:from>
    <xdr:to>
      <xdr:col>12</xdr:col>
      <xdr:colOff>556260</xdr:colOff>
      <xdr:row>41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5AA824-48BD-424A-81CD-7861F9EE8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99060</xdr:colOff>
      <xdr:row>25</xdr:row>
      <xdr:rowOff>53340</xdr:rowOff>
    </xdr:from>
    <xdr:to>
      <xdr:col>19</xdr:col>
      <xdr:colOff>800100</xdr:colOff>
      <xdr:row>40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1C6735-8D07-4574-82E9-DE474F80B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274320</xdr:colOff>
      <xdr:row>26</xdr:row>
      <xdr:rowOff>22860</xdr:rowOff>
    </xdr:from>
    <xdr:to>
      <xdr:col>26</xdr:col>
      <xdr:colOff>335280</xdr:colOff>
      <xdr:row>41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A9F37-1B64-465E-8555-8E7C234B6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304800</xdr:colOff>
      <xdr:row>41</xdr:row>
      <xdr:rowOff>137160</xdr:rowOff>
    </xdr:from>
    <xdr:to>
      <xdr:col>11</xdr:col>
      <xdr:colOff>548640</xdr:colOff>
      <xdr:row>56</xdr:row>
      <xdr:rowOff>137160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9DBF6A-6C53-4874-90AC-D060B2C10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114300</xdr:colOff>
      <xdr:row>41</xdr:row>
      <xdr:rowOff>45720</xdr:rowOff>
    </xdr:from>
    <xdr:to>
      <xdr:col>19</xdr:col>
      <xdr:colOff>342900</xdr:colOff>
      <xdr:row>55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4036CDD-B65B-40FA-BA15-306AE047F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76200</xdr:colOff>
      <xdr:row>12</xdr:row>
      <xdr:rowOff>15240</xdr:rowOff>
    </xdr:from>
    <xdr:to>
      <xdr:col>23</xdr:col>
      <xdr:colOff>60960</xdr:colOff>
      <xdr:row>26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CE1A4D-8853-4399-830D-4A80158E8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63D2-2E53-40C1-A614-51FA00BF4D8A}">
  <dimension ref="A1:AA202"/>
  <sheetViews>
    <sheetView tabSelected="1" topLeftCell="L4" workbookViewId="0">
      <selection activeCell="Y20" sqref="Y20"/>
    </sheetView>
  </sheetViews>
  <sheetFormatPr defaultRowHeight="14.4" x14ac:dyDescent="0.3"/>
  <cols>
    <col min="8" max="8" width="9" bestFit="1" customWidth="1"/>
    <col min="9" max="9" width="9.5546875" bestFit="1" customWidth="1"/>
    <col min="10" max="10" width="9" bestFit="1" customWidth="1"/>
    <col min="18" max="24" width="12" bestFit="1" customWidth="1"/>
  </cols>
  <sheetData>
    <row r="1" spans="1:27" x14ac:dyDescent="0.3">
      <c r="A1" t="s">
        <v>0</v>
      </c>
      <c r="C1" t="s">
        <v>0</v>
      </c>
      <c r="G1" t="s">
        <v>9</v>
      </c>
      <c r="H1" t="s">
        <v>10</v>
      </c>
      <c r="N1" t="s">
        <v>11</v>
      </c>
      <c r="O1" t="s">
        <v>12</v>
      </c>
      <c r="R1" t="s">
        <v>13</v>
      </c>
      <c r="S1" t="s">
        <v>14</v>
      </c>
      <c r="V1" t="s">
        <v>15</v>
      </c>
      <c r="Y1" t="s">
        <v>16</v>
      </c>
    </row>
    <row r="2" spans="1:27" x14ac:dyDescent="0.3">
      <c r="A2" t="s">
        <v>1</v>
      </c>
      <c r="C2" t="s">
        <v>1</v>
      </c>
      <c r="G2">
        <f>30</f>
        <v>30</v>
      </c>
      <c r="H2" s="1">
        <f>AVERAGE(A3:A12)</f>
        <v>1.259459999999996</v>
      </c>
      <c r="I2" s="1">
        <f>AVERAGE(A14:A23)</f>
        <v>104.18487999999986</v>
      </c>
      <c r="J2" s="1">
        <f>AVERAGE(A25:A34)</f>
        <v>8528.4571899999974</v>
      </c>
      <c r="K2" s="1">
        <f>AVERAGE(C3:C12)</f>
        <v>15.7</v>
      </c>
      <c r="L2" s="1">
        <f>AVERAGE(C14:C23)</f>
        <v>15</v>
      </c>
      <c r="M2" s="1">
        <f>AVERAGE(C25:C34)</f>
        <v>15.1</v>
      </c>
      <c r="N2" s="1" cm="1">
        <f t="array" ref="N2:N7">LOG(G2:G7)</f>
        <v>1.4771212547196624</v>
      </c>
      <c r="O2">
        <f>LOG(H2)</f>
        <v>0.1001843790154453</v>
      </c>
      <c r="P2">
        <f>LOG(I2)</f>
        <v>2.0178046958441893</v>
      </c>
      <c r="Q2">
        <f>LOG(J2)</f>
        <v>3.930870473785224</v>
      </c>
      <c r="R2">
        <f>G2^2</f>
        <v>900</v>
      </c>
      <c r="S2">
        <f>H2/R2</f>
        <v>1.3993999999999955E-3</v>
      </c>
      <c r="T2">
        <f>H2/(G2^2.6)</f>
        <v>1.8183149804593647E-4</v>
      </c>
      <c r="U2">
        <f>H2/(LOG(G2)*G2^2)</f>
        <v>9.4738329404486343E-4</v>
      </c>
      <c r="V2">
        <f>I2/(G2^5)</f>
        <v>4.2874436213991714E-6</v>
      </c>
      <c r="W2">
        <f>I2/(G2^6)</f>
        <v>1.4291478737997239E-7</v>
      </c>
      <c r="X2">
        <f>I2/(G2^4.5)</f>
        <v>2.3483295854719662E-5</v>
      </c>
      <c r="Y2">
        <f>J2/(G2^4)</f>
        <v>1.0528959493827157E-2</v>
      </c>
      <c r="Z2">
        <f>J2/(LOG(G2)*G2^3)</f>
        <v>0.21384079594383898</v>
      </c>
      <c r="AA2">
        <f>J2/(G2^3.6)</f>
        <v>4.1042514169520837E-2</v>
      </c>
    </row>
    <row r="3" spans="1:27" x14ac:dyDescent="0.3">
      <c r="A3">
        <v>1.1160000000000001</v>
      </c>
      <c r="C3">
        <v>15</v>
      </c>
      <c r="G3">
        <f>35</f>
        <v>35</v>
      </c>
      <c r="H3" s="1">
        <f>AVERAGE(A37:A46)</f>
        <v>2.2331099999999942</v>
      </c>
      <c r="I3" s="1">
        <f>AVERAGE(A48:A57)</f>
        <v>56.493849999999952</v>
      </c>
      <c r="J3" s="1">
        <f>AVERAGE(A59:A68)</f>
        <v>13234.686529999992</v>
      </c>
      <c r="K3" s="1">
        <f>AVERAGE(C37:C46)</f>
        <v>16.7</v>
      </c>
      <c r="L3" s="1">
        <f>AVERAGE(C48:C57)</f>
        <v>16.3</v>
      </c>
      <c r="M3" s="1">
        <f>AVERAGE(C59:C68)</f>
        <v>16.3</v>
      </c>
      <c r="N3" s="1">
        <v>1.5440680443502757</v>
      </c>
      <c r="O3">
        <f>LOG(H3)</f>
        <v>0.34891011636135533</v>
      </c>
      <c r="P3">
        <f t="shared" ref="P3:P7" si="0">LOG(I3)</f>
        <v>1.7520011724842524</v>
      </c>
      <c r="Q3">
        <f t="shared" ref="Q3:Q7" si="1">LOG(J3)</f>
        <v>4.1217136592827401</v>
      </c>
      <c r="R3">
        <f t="shared" ref="R3:R7" si="2">G3^2</f>
        <v>1225</v>
      </c>
      <c r="S3">
        <f>H3/R3</f>
        <v>1.8229469387755055E-3</v>
      </c>
      <c r="T3">
        <f t="shared" ref="T3:T7" si="3">H3/(G3^2.6)</f>
        <v>2.1594005171791242E-4</v>
      </c>
      <c r="U3">
        <f t="shared" ref="U3:U7" si="4">H3/(LOG(G3)*G3^3)</f>
        <v>3.373180245605374E-5</v>
      </c>
      <c r="V3">
        <f t="shared" ref="V3:W7" si="5">I3/(G3^5)</f>
        <v>1.075625156184922E-6</v>
      </c>
      <c r="W3">
        <f t="shared" ref="W3:X7" si="6">I3/(G3^6)</f>
        <v>3.0732147319569203E-8</v>
      </c>
      <c r="X3">
        <f t="shared" ref="X3:X6" si="7">I3/(G3^4.5)</f>
        <v>6.3634842406989849E-6</v>
      </c>
      <c r="Y3">
        <f t="shared" ref="Y3:Y7" si="8">J3/(G3^4)</f>
        <v>8.8194495826738797E-3</v>
      </c>
      <c r="Z3">
        <f t="shared" ref="Z3:Z7" si="9">J3/(LOG(G3)*G3^3)</f>
        <v>0.19991394584134065</v>
      </c>
      <c r="AA3">
        <f t="shared" ref="AA3:AA7" si="10">J3/(G3^3.6)</f>
        <v>3.6565262843025019E-2</v>
      </c>
    </row>
    <row r="4" spans="1:27" x14ac:dyDescent="0.3">
      <c r="A4">
        <v>1.1203999999999901</v>
      </c>
      <c r="C4">
        <v>16</v>
      </c>
      <c r="G4">
        <f>40</f>
        <v>40</v>
      </c>
      <c r="H4" s="1">
        <f>AVERAGE(A71:A80)</f>
        <v>2.8779299999999948</v>
      </c>
      <c r="I4" s="1">
        <f>AVERAGE(A82:A91)</f>
        <v>532.30426999999884</v>
      </c>
      <c r="J4" s="1">
        <f>AVERAGE(A93:A102)</f>
        <v>21426.710149999977</v>
      </c>
      <c r="K4" s="1">
        <f>AVERAGE(C71:C80)</f>
        <v>19.600000000000001</v>
      </c>
      <c r="L4" s="1">
        <f>AVERAGE(C82:C91)</f>
        <v>18.899999999999999</v>
      </c>
      <c r="M4" s="1">
        <f>AVERAGE(C93:C102)</f>
        <v>19</v>
      </c>
      <c r="N4" s="1">
        <v>1.6020599913279623</v>
      </c>
      <c r="O4">
        <f t="shared" ref="O3:O7" si="11">LOG(H4)</f>
        <v>0.45908022636797691</v>
      </c>
      <c r="P4">
        <f t="shared" si="0"/>
        <v>2.7261599499788778</v>
      </c>
      <c r="Q4">
        <f t="shared" si="1"/>
        <v>4.330955494729106</v>
      </c>
      <c r="R4">
        <f t="shared" si="2"/>
        <v>1600</v>
      </c>
      <c r="S4">
        <f>H4/R4</f>
        <v>1.7987062499999968E-3</v>
      </c>
      <c r="T4">
        <f t="shared" si="3"/>
        <v>1.9666371959147318E-4</v>
      </c>
      <c r="U4">
        <f t="shared" si="4"/>
        <v>2.8068646925466138E-5</v>
      </c>
      <c r="V4">
        <f t="shared" si="5"/>
        <v>5.1982838867187388E-6</v>
      </c>
      <c r="W4">
        <f t="shared" si="6"/>
        <v>1.2995709716796847E-7</v>
      </c>
      <c r="X4">
        <f t="shared" si="7"/>
        <v>3.2876834012367884E-5</v>
      </c>
      <c r="Y4">
        <f t="shared" si="8"/>
        <v>8.3698086523437409E-3</v>
      </c>
      <c r="Z4">
        <f t="shared" si="9"/>
        <v>0.20897616063443242</v>
      </c>
      <c r="AA4">
        <f t="shared" si="10"/>
        <v>3.6604925386539783E-2</v>
      </c>
    </row>
    <row r="5" spans="1:27" x14ac:dyDescent="0.3">
      <c r="A5">
        <v>1.0811999999999899</v>
      </c>
      <c r="C5">
        <v>17</v>
      </c>
      <c r="G5">
        <f>45</f>
        <v>45</v>
      </c>
      <c r="H5" s="1">
        <f>AVERAGE(A105:A114)</f>
        <v>3.5486099999999965</v>
      </c>
      <c r="I5" s="1">
        <f>AVERAGE(A116:A125)</f>
        <v>14336.654920000001</v>
      </c>
      <c r="J5" s="1">
        <f>AVERAGE(A127:A136)</f>
        <v>24089.223689999977</v>
      </c>
      <c r="K5" s="1">
        <f>AVERAGE(C105:C114)</f>
        <v>22</v>
      </c>
      <c r="L5" s="1">
        <f>AVERAGE(C116:C125)</f>
        <v>20.2</v>
      </c>
      <c r="M5" s="1">
        <f>AVERAGE(C127:C136)</f>
        <v>20.3</v>
      </c>
      <c r="N5" s="1">
        <v>1.6532125137753437</v>
      </c>
      <c r="O5">
        <f t="shared" si="11"/>
        <v>0.55005827205682467</v>
      </c>
      <c r="P5">
        <f t="shared" si="0"/>
        <v>4.1564478319975589</v>
      </c>
      <c r="Q5">
        <f t="shared" si="1"/>
        <v>4.381822804457383</v>
      </c>
      <c r="R5">
        <f t="shared" si="2"/>
        <v>2025</v>
      </c>
      <c r="S5">
        <f>H5/R5</f>
        <v>1.7523999999999984E-3</v>
      </c>
      <c r="T5">
        <f t="shared" si="3"/>
        <v>1.7852775192024034E-4</v>
      </c>
      <c r="U5">
        <f t="shared" si="4"/>
        <v>2.3555484789606469E-5</v>
      </c>
      <c r="V5">
        <f t="shared" si="5"/>
        <v>7.7693603183796506E-5</v>
      </c>
      <c r="W5">
        <f t="shared" si="6"/>
        <v>1.726524515195478E-6</v>
      </c>
      <c r="X5">
        <f t="shared" si="7"/>
        <v>5.2118453440758996E-4</v>
      </c>
      <c r="Y5">
        <f t="shared" si="8"/>
        <v>5.874524905349789E-3</v>
      </c>
      <c r="Z5">
        <f t="shared" si="9"/>
        <v>0.15990298799338976</v>
      </c>
      <c r="AA5">
        <f t="shared" si="10"/>
        <v>2.6931327107293013E-2</v>
      </c>
    </row>
    <row r="6" spans="1:27" x14ac:dyDescent="0.3">
      <c r="A6">
        <v>1.1661999999999999</v>
      </c>
      <c r="C6">
        <v>15</v>
      </c>
      <c r="G6">
        <f>50</f>
        <v>50</v>
      </c>
      <c r="H6" s="1">
        <f>AVERAGE(A139:A148)</f>
        <v>4.6353299999999971</v>
      </c>
      <c r="I6" s="1">
        <f>AVERAGE(A150:A159)</f>
        <v>95683.378259999998</v>
      </c>
      <c r="J6" s="1">
        <f>AVERAGE(A161:A170)</f>
        <v>35083.366129999995</v>
      </c>
      <c r="K6" s="1">
        <f>AVERAGE(C139:C148)</f>
        <v>23.3</v>
      </c>
      <c r="L6" s="1">
        <f>AVERAGE(C150:C159)</f>
        <v>21.7</v>
      </c>
      <c r="M6" s="1">
        <f>AVERAGE(C161:C170)</f>
        <v>21.9</v>
      </c>
      <c r="N6" s="1">
        <v>1.6989700043360187</v>
      </c>
      <c r="O6">
        <f t="shared" si="11"/>
        <v>0.66608065802255745</v>
      </c>
      <c r="P6">
        <f t="shared" si="0"/>
        <v>4.9808365004003541</v>
      </c>
      <c r="Q6">
        <f t="shared" si="1"/>
        <v>4.5451012557758261</v>
      </c>
      <c r="R6">
        <f t="shared" si="2"/>
        <v>2500</v>
      </c>
      <c r="S6">
        <f>H6/R6</f>
        <v>1.8541319999999988E-3</v>
      </c>
      <c r="T6">
        <f t="shared" si="3"/>
        <v>1.7732037731407001E-4</v>
      </c>
      <c r="U6">
        <f t="shared" si="4"/>
        <v>2.182654190795581E-5</v>
      </c>
      <c r="V6">
        <f t="shared" si="5"/>
        <v>3.06186810432E-4</v>
      </c>
      <c r="W6">
        <f t="shared" si="6"/>
        <v>6.1237362086399999E-6</v>
      </c>
      <c r="X6">
        <f t="shared" si="7"/>
        <v>2.1650676996634757E-3</v>
      </c>
      <c r="Y6">
        <f t="shared" si="8"/>
        <v>5.6133385807999991E-3</v>
      </c>
      <c r="Z6">
        <f t="shared" si="9"/>
        <v>0.16519828385651136</v>
      </c>
      <c r="AA6">
        <f t="shared" si="10"/>
        <v>2.6841651919579684E-2</v>
      </c>
    </row>
    <row r="7" spans="1:27" x14ac:dyDescent="0.3">
      <c r="A7">
        <v>1.6839999999999999</v>
      </c>
      <c r="C7">
        <v>15</v>
      </c>
      <c r="G7">
        <f>55</f>
        <v>55</v>
      </c>
      <c r="H7" s="1">
        <f>AVERAGE(A173:A182)</f>
        <v>7.2261999999999915</v>
      </c>
      <c r="I7" s="1">
        <f>AVERAGE(A184:A191)</f>
        <v>161800.6557</v>
      </c>
      <c r="J7" s="1">
        <f>AVERAGE(A193:A202)</f>
        <v>51177.903789999968</v>
      </c>
      <c r="K7" s="1">
        <f>AVERAGE(C173:C182)</f>
        <v>25.5</v>
      </c>
      <c r="L7" s="1">
        <f>AVERAGE(C184:C191)</f>
        <v>23.5</v>
      </c>
      <c r="M7" s="1">
        <f>AVERAGE(C193:C202)</f>
        <v>23.5</v>
      </c>
      <c r="N7" s="1">
        <v>1.7403626894942439</v>
      </c>
      <c r="O7">
        <f>LOG(H7)</f>
        <v>0.85890997739452302</v>
      </c>
      <c r="P7">
        <f t="shared" si="0"/>
        <v>5.2089802772658382</v>
      </c>
      <c r="Q7">
        <f t="shared" si="1"/>
        <v>4.7090824935269433</v>
      </c>
      <c r="R7">
        <f t="shared" si="2"/>
        <v>3025</v>
      </c>
      <c r="S7">
        <f>H7/R7</f>
        <v>2.3888264462809889E-3</v>
      </c>
      <c r="T7">
        <f t="shared" si="3"/>
        <v>2.1575803825445486E-4</v>
      </c>
      <c r="U7">
        <f>H7/(LOG(G7)*G7^3)</f>
        <v>2.4956411888387275E-5</v>
      </c>
      <c r="V7">
        <f t="shared" si="5"/>
        <v>3.2148952706906509E-4</v>
      </c>
      <c r="W7">
        <f t="shared" si="6"/>
        <v>5.8452641285284563E-6</v>
      </c>
      <c r="X7">
        <f>I7/(G7^4.5)</f>
        <v>2.3842301442667012E-3</v>
      </c>
      <c r="Y7">
        <f t="shared" si="8"/>
        <v>5.5928315049518437E-3</v>
      </c>
      <c r="Z7">
        <f t="shared" si="9"/>
        <v>0.17674806213051075</v>
      </c>
      <c r="AA7">
        <f t="shared" si="10"/>
        <v>2.7782851099171058E-2</v>
      </c>
    </row>
    <row r="8" spans="1:27" x14ac:dyDescent="0.3">
      <c r="A8">
        <v>1.05249999999999</v>
      </c>
      <c r="C8">
        <v>17</v>
      </c>
      <c r="T8">
        <f>(G2^2.6)</f>
        <v>6926.5227066534753</v>
      </c>
      <c r="V8">
        <f>(G2^5)</f>
        <v>24300000</v>
      </c>
      <c r="AA8">
        <f>(G2^3.6)</f>
        <v>207795.68119960438</v>
      </c>
    </row>
    <row r="9" spans="1:27" x14ac:dyDescent="0.3">
      <c r="A9">
        <v>2.1684000000000001</v>
      </c>
      <c r="C9">
        <v>17</v>
      </c>
      <c r="H9" s="1"/>
      <c r="I9" s="1"/>
      <c r="J9" s="1"/>
      <c r="T9">
        <f t="shared" ref="T9:T13" si="12">(G3^2.6)</f>
        <v>10341.342341239959</v>
      </c>
      <c r="V9">
        <f t="shared" ref="V9:V13" si="13">(G3^5)</f>
        <v>52521875</v>
      </c>
      <c r="AA9">
        <f t="shared" ref="AA9:AA13" si="14">(G3^3.6)</f>
        <v>361946.98194339836</v>
      </c>
    </row>
    <row r="10" spans="1:27" x14ac:dyDescent="0.3">
      <c r="A10">
        <v>1.0217000000000001</v>
      </c>
      <c r="C10">
        <v>16</v>
      </c>
      <c r="H10" s="1"/>
      <c r="I10" s="1"/>
      <c r="J10" s="1"/>
      <c r="T10">
        <f t="shared" si="12"/>
        <v>14633.761661674451</v>
      </c>
      <c r="V10">
        <f t="shared" si="13"/>
        <v>102400000</v>
      </c>
      <c r="AA10">
        <f t="shared" si="14"/>
        <v>585350.46646697773</v>
      </c>
    </row>
    <row r="11" spans="1:27" x14ac:dyDescent="0.3">
      <c r="A11">
        <v>1.07079999999999</v>
      </c>
      <c r="C11">
        <v>14</v>
      </c>
      <c r="H11" s="1"/>
      <c r="I11" s="1"/>
      <c r="J11" s="1"/>
      <c r="T11">
        <f t="shared" si="12"/>
        <v>19877.077719465069</v>
      </c>
      <c r="V11">
        <f t="shared" si="13"/>
        <v>184528125</v>
      </c>
      <c r="AA11">
        <f t="shared" si="14"/>
        <v>894468.49737592798</v>
      </c>
    </row>
    <row r="12" spans="1:27" x14ac:dyDescent="0.3">
      <c r="A12">
        <v>1.1133999999999999</v>
      </c>
      <c r="C12">
        <v>15</v>
      </c>
      <c r="H12" s="1"/>
      <c r="I12" s="1"/>
      <c r="J12" s="1"/>
      <c r="T12">
        <f t="shared" si="12"/>
        <v>26140.988814781827</v>
      </c>
      <c r="V12">
        <f t="shared" si="13"/>
        <v>312500000</v>
      </c>
      <c r="AA12">
        <f t="shared" si="14"/>
        <v>1307049.4407390917</v>
      </c>
    </row>
    <row r="13" spans="1:27" x14ac:dyDescent="0.3">
      <c r="A13" t="s">
        <v>8</v>
      </c>
      <c r="C13" t="s">
        <v>8</v>
      </c>
      <c r="H13" s="1"/>
      <c r="I13" s="1"/>
      <c r="J13" s="1"/>
      <c r="T13">
        <f t="shared" si="12"/>
        <v>33492.147307521176</v>
      </c>
      <c r="V13">
        <f t="shared" si="13"/>
        <v>503284375</v>
      </c>
      <c r="AA13">
        <f>(G7^3.6)</f>
        <v>1842068.1019136633</v>
      </c>
    </row>
    <row r="14" spans="1:27" x14ac:dyDescent="0.3">
      <c r="A14">
        <v>44.240699999999997</v>
      </c>
      <c r="C14">
        <v>15</v>
      </c>
      <c r="H14" s="1"/>
      <c r="I14" s="1"/>
      <c r="J14" s="1"/>
    </row>
    <row r="15" spans="1:27" x14ac:dyDescent="0.3">
      <c r="A15">
        <v>83.409000000000006</v>
      </c>
      <c r="C15">
        <v>14</v>
      </c>
    </row>
    <row r="16" spans="1:27" x14ac:dyDescent="0.3">
      <c r="A16">
        <v>34.969099999999898</v>
      </c>
      <c r="C16">
        <v>16</v>
      </c>
    </row>
    <row r="17" spans="1:3" x14ac:dyDescent="0.3">
      <c r="A17">
        <v>61.328699999999998</v>
      </c>
      <c r="C17">
        <v>14</v>
      </c>
    </row>
    <row r="18" spans="1:3" x14ac:dyDescent="0.3">
      <c r="A18">
        <v>20.981499999999901</v>
      </c>
      <c r="C18">
        <v>14</v>
      </c>
    </row>
    <row r="19" spans="1:3" x14ac:dyDescent="0.3">
      <c r="A19">
        <v>8.2187999999999892</v>
      </c>
      <c r="C19">
        <v>17</v>
      </c>
    </row>
    <row r="20" spans="1:3" x14ac:dyDescent="0.3">
      <c r="A20">
        <v>5.4183000000000003</v>
      </c>
      <c r="C20">
        <v>17</v>
      </c>
    </row>
    <row r="21" spans="1:3" x14ac:dyDescent="0.3">
      <c r="A21">
        <v>135.60629999999901</v>
      </c>
      <c r="C21">
        <v>15</v>
      </c>
    </row>
    <row r="22" spans="1:3" x14ac:dyDescent="0.3">
      <c r="A22">
        <v>33.949399999999898</v>
      </c>
      <c r="C22">
        <v>14</v>
      </c>
    </row>
    <row r="23" spans="1:3" x14ac:dyDescent="0.3">
      <c r="A23">
        <v>613.72699999999998</v>
      </c>
      <c r="C23">
        <v>14</v>
      </c>
    </row>
    <row r="24" spans="1:3" x14ac:dyDescent="0.3">
      <c r="A24" t="s">
        <v>2</v>
      </c>
      <c r="C24" t="s">
        <v>2</v>
      </c>
    </row>
    <row r="25" spans="1:3" x14ac:dyDescent="0.3">
      <c r="A25">
        <v>7293.4632000000001</v>
      </c>
      <c r="C25">
        <v>15</v>
      </c>
    </row>
    <row r="26" spans="1:3" x14ac:dyDescent="0.3">
      <c r="A26">
        <v>8090.7017999999998</v>
      </c>
      <c r="C26">
        <v>14</v>
      </c>
    </row>
    <row r="27" spans="1:3" x14ac:dyDescent="0.3">
      <c r="A27">
        <v>8219.8924999999999</v>
      </c>
      <c r="C27">
        <v>17</v>
      </c>
    </row>
    <row r="28" spans="1:3" x14ac:dyDescent="0.3">
      <c r="A28">
        <v>6375.5253999999904</v>
      </c>
      <c r="C28">
        <v>14</v>
      </c>
    </row>
    <row r="29" spans="1:3" x14ac:dyDescent="0.3">
      <c r="A29">
        <v>8539.7778999999991</v>
      </c>
      <c r="C29">
        <v>14</v>
      </c>
    </row>
    <row r="30" spans="1:3" x14ac:dyDescent="0.3">
      <c r="A30">
        <v>15228.333199999999</v>
      </c>
      <c r="C30">
        <v>17</v>
      </c>
    </row>
    <row r="31" spans="1:3" x14ac:dyDescent="0.3">
      <c r="A31">
        <v>7959.1120999999903</v>
      </c>
      <c r="C31">
        <v>17</v>
      </c>
    </row>
    <row r="32" spans="1:3" x14ac:dyDescent="0.3">
      <c r="A32">
        <v>8470.9169999999995</v>
      </c>
      <c r="C32">
        <v>15</v>
      </c>
    </row>
    <row r="33" spans="1:3" x14ac:dyDescent="0.3">
      <c r="A33">
        <v>7353.9732000000004</v>
      </c>
      <c r="C33">
        <v>14</v>
      </c>
    </row>
    <row r="34" spans="1:3" x14ac:dyDescent="0.3">
      <c r="A34">
        <v>7752.8756000000003</v>
      </c>
      <c r="C34">
        <v>14</v>
      </c>
    </row>
    <row r="35" spans="1:3" x14ac:dyDescent="0.3">
      <c r="A35" t="s">
        <v>3</v>
      </c>
      <c r="C35" t="s">
        <v>3</v>
      </c>
    </row>
    <row r="36" spans="1:3" x14ac:dyDescent="0.3">
      <c r="A36" t="s">
        <v>1</v>
      </c>
      <c r="C36" t="s">
        <v>1</v>
      </c>
    </row>
    <row r="37" spans="1:3" x14ac:dyDescent="0.3">
      <c r="A37">
        <v>1.67929999999999</v>
      </c>
      <c r="C37">
        <v>18</v>
      </c>
    </row>
    <row r="38" spans="1:3" x14ac:dyDescent="0.3">
      <c r="A38">
        <v>3.1953999999999998</v>
      </c>
      <c r="C38">
        <v>16</v>
      </c>
    </row>
    <row r="39" spans="1:3" x14ac:dyDescent="0.3">
      <c r="A39">
        <v>1.5793999999999999</v>
      </c>
      <c r="C39">
        <v>17</v>
      </c>
    </row>
    <row r="40" spans="1:3" x14ac:dyDescent="0.3">
      <c r="A40">
        <v>1.8922999999999901</v>
      </c>
      <c r="C40">
        <v>16</v>
      </c>
    </row>
    <row r="41" spans="1:3" x14ac:dyDescent="0.3">
      <c r="A41">
        <v>4.0735000000000001</v>
      </c>
      <c r="C41">
        <v>17</v>
      </c>
    </row>
    <row r="42" spans="1:3" x14ac:dyDescent="0.3">
      <c r="A42">
        <v>1.9383999999999999</v>
      </c>
      <c r="C42">
        <v>16</v>
      </c>
    </row>
    <row r="43" spans="1:3" x14ac:dyDescent="0.3">
      <c r="A43">
        <v>3.2773999999999899</v>
      </c>
      <c r="C43">
        <v>18</v>
      </c>
    </row>
    <row r="44" spans="1:3" x14ac:dyDescent="0.3">
      <c r="A44">
        <v>1.5927</v>
      </c>
      <c r="C44">
        <v>16</v>
      </c>
    </row>
    <row r="45" spans="1:3" x14ac:dyDescent="0.3">
      <c r="A45">
        <v>1.5654999999999899</v>
      </c>
      <c r="C45">
        <v>16</v>
      </c>
    </row>
    <row r="46" spans="1:3" x14ac:dyDescent="0.3">
      <c r="A46">
        <v>1.5371999999999799</v>
      </c>
      <c r="C46">
        <v>17</v>
      </c>
    </row>
    <row r="47" spans="1:3" x14ac:dyDescent="0.3">
      <c r="A47" t="s">
        <v>8</v>
      </c>
      <c r="C47" t="s">
        <v>8</v>
      </c>
    </row>
    <row r="48" spans="1:3" x14ac:dyDescent="0.3">
      <c r="A48">
        <v>20.065100000000001</v>
      </c>
      <c r="C48">
        <v>18</v>
      </c>
    </row>
    <row r="49" spans="1:3" x14ac:dyDescent="0.3">
      <c r="A49">
        <v>97.196599999999904</v>
      </c>
      <c r="C49">
        <v>16</v>
      </c>
    </row>
    <row r="50" spans="1:3" x14ac:dyDescent="0.3">
      <c r="A50">
        <v>13.3369999999999</v>
      </c>
      <c r="C50">
        <v>17</v>
      </c>
    </row>
    <row r="51" spans="1:3" x14ac:dyDescent="0.3">
      <c r="A51">
        <v>10.3935999999999</v>
      </c>
      <c r="C51">
        <v>16</v>
      </c>
    </row>
    <row r="52" spans="1:3" x14ac:dyDescent="0.3">
      <c r="A52">
        <v>46.278099999999903</v>
      </c>
      <c r="C52">
        <v>16</v>
      </c>
    </row>
    <row r="53" spans="1:3" x14ac:dyDescent="0.3">
      <c r="A53">
        <v>34.425800000000002</v>
      </c>
      <c r="C53">
        <v>15</v>
      </c>
    </row>
    <row r="54" spans="1:3" x14ac:dyDescent="0.3">
      <c r="A54">
        <v>62.136199999999903</v>
      </c>
      <c r="C54">
        <v>18</v>
      </c>
    </row>
    <row r="55" spans="1:3" x14ac:dyDescent="0.3">
      <c r="A55">
        <v>34.944000000000003</v>
      </c>
      <c r="C55">
        <v>16</v>
      </c>
    </row>
    <row r="56" spans="1:3" x14ac:dyDescent="0.3">
      <c r="A56">
        <v>166.16980000000001</v>
      </c>
      <c r="C56">
        <v>16</v>
      </c>
    </row>
    <row r="57" spans="1:3" x14ac:dyDescent="0.3">
      <c r="A57">
        <v>79.9923</v>
      </c>
      <c r="C57">
        <v>15</v>
      </c>
    </row>
    <row r="58" spans="1:3" x14ac:dyDescent="0.3">
      <c r="A58" t="s">
        <v>2</v>
      </c>
      <c r="C58" t="s">
        <v>2</v>
      </c>
    </row>
    <row r="59" spans="1:3" x14ac:dyDescent="0.3">
      <c r="A59">
        <v>13791.793600000001</v>
      </c>
      <c r="C59">
        <v>18</v>
      </c>
    </row>
    <row r="60" spans="1:3" x14ac:dyDescent="0.3">
      <c r="A60">
        <v>9999.2747999999992</v>
      </c>
      <c r="C60">
        <v>16</v>
      </c>
    </row>
    <row r="61" spans="1:3" x14ac:dyDescent="0.3">
      <c r="A61">
        <v>12435.9115</v>
      </c>
      <c r="C61">
        <v>17</v>
      </c>
    </row>
    <row r="62" spans="1:3" x14ac:dyDescent="0.3">
      <c r="A62">
        <v>12222.2996</v>
      </c>
      <c r="C62">
        <v>16</v>
      </c>
    </row>
    <row r="63" spans="1:3" x14ac:dyDescent="0.3">
      <c r="A63">
        <v>9751.2291000000005</v>
      </c>
      <c r="C63">
        <v>16</v>
      </c>
    </row>
    <row r="64" spans="1:3" x14ac:dyDescent="0.3">
      <c r="A64">
        <v>10602.1358</v>
      </c>
      <c r="C64">
        <v>15</v>
      </c>
    </row>
    <row r="65" spans="1:3" x14ac:dyDescent="0.3">
      <c r="A65">
        <v>11917.351199999999</v>
      </c>
      <c r="C65">
        <v>18</v>
      </c>
    </row>
    <row r="66" spans="1:3" x14ac:dyDescent="0.3">
      <c r="A66">
        <v>15831.9503999999</v>
      </c>
      <c r="C66">
        <v>16</v>
      </c>
    </row>
    <row r="67" spans="1:3" x14ac:dyDescent="0.3">
      <c r="A67">
        <v>16585.6486</v>
      </c>
      <c r="C67">
        <v>16</v>
      </c>
    </row>
    <row r="68" spans="1:3" x14ac:dyDescent="0.3">
      <c r="A68">
        <v>19209.270700000001</v>
      </c>
      <c r="C68">
        <v>15</v>
      </c>
    </row>
    <row r="69" spans="1:3" x14ac:dyDescent="0.3">
      <c r="A69" t="s">
        <v>4</v>
      </c>
      <c r="C69" t="s">
        <v>4</v>
      </c>
    </row>
    <row r="70" spans="1:3" x14ac:dyDescent="0.3">
      <c r="A70" t="s">
        <v>1</v>
      </c>
      <c r="C70" t="s">
        <v>1</v>
      </c>
    </row>
    <row r="71" spans="1:3" x14ac:dyDescent="0.3">
      <c r="A71">
        <v>2.2591999999999999</v>
      </c>
      <c r="C71">
        <v>21</v>
      </c>
    </row>
    <row r="72" spans="1:3" x14ac:dyDescent="0.3">
      <c r="A72">
        <v>2.1508999999999898</v>
      </c>
      <c r="C72">
        <v>20</v>
      </c>
    </row>
    <row r="73" spans="1:3" x14ac:dyDescent="0.3">
      <c r="A73">
        <v>2.3571</v>
      </c>
      <c r="C73">
        <v>19</v>
      </c>
    </row>
    <row r="74" spans="1:3" x14ac:dyDescent="0.3">
      <c r="A74">
        <v>3.0576999999999899</v>
      </c>
      <c r="C74">
        <v>19</v>
      </c>
    </row>
    <row r="75" spans="1:3" x14ac:dyDescent="0.3">
      <c r="A75">
        <v>2.2113999999999998</v>
      </c>
      <c r="C75">
        <v>19</v>
      </c>
    </row>
    <row r="76" spans="1:3" x14ac:dyDescent="0.3">
      <c r="A76">
        <v>2.3674999999999899</v>
      </c>
      <c r="C76">
        <v>21</v>
      </c>
    </row>
    <row r="77" spans="1:3" x14ac:dyDescent="0.3">
      <c r="A77">
        <v>4.9184999999999999</v>
      </c>
      <c r="C77">
        <v>21</v>
      </c>
    </row>
    <row r="78" spans="1:3" x14ac:dyDescent="0.3">
      <c r="A78">
        <v>2.4603999999999999</v>
      </c>
      <c r="C78">
        <v>18</v>
      </c>
    </row>
    <row r="79" spans="1:3" x14ac:dyDescent="0.3">
      <c r="A79">
        <v>4.63919999999999</v>
      </c>
      <c r="C79">
        <v>18</v>
      </c>
    </row>
    <row r="80" spans="1:3" x14ac:dyDescent="0.3">
      <c r="A80">
        <v>2.3573999999999899</v>
      </c>
      <c r="C80">
        <v>20</v>
      </c>
    </row>
    <row r="81" spans="1:3" x14ac:dyDescent="0.3">
      <c r="A81" t="s">
        <v>8</v>
      </c>
      <c r="C81" t="s">
        <v>8</v>
      </c>
    </row>
    <row r="82" spans="1:3" x14ac:dyDescent="0.3">
      <c r="A82">
        <v>16.1252</v>
      </c>
      <c r="C82">
        <v>21</v>
      </c>
    </row>
    <row r="83" spans="1:3" x14ac:dyDescent="0.3">
      <c r="A83">
        <v>3265.6277</v>
      </c>
      <c r="C83">
        <v>18</v>
      </c>
    </row>
    <row r="84" spans="1:3" x14ac:dyDescent="0.3">
      <c r="A84">
        <v>18.588999999999999</v>
      </c>
      <c r="C84">
        <v>19</v>
      </c>
    </row>
    <row r="85" spans="1:3" x14ac:dyDescent="0.3">
      <c r="A85">
        <v>94.219099999999997</v>
      </c>
      <c r="C85">
        <v>19</v>
      </c>
    </row>
    <row r="86" spans="1:3" x14ac:dyDescent="0.3">
      <c r="A86">
        <v>61.259799999999998</v>
      </c>
      <c r="C86">
        <v>18</v>
      </c>
    </row>
    <row r="87" spans="1:3" x14ac:dyDescent="0.3">
      <c r="A87">
        <v>1699.2686999999901</v>
      </c>
      <c r="C87">
        <v>19</v>
      </c>
    </row>
    <row r="88" spans="1:3" x14ac:dyDescent="0.3">
      <c r="A88">
        <v>68.747599999999906</v>
      </c>
      <c r="C88">
        <v>20</v>
      </c>
    </row>
    <row r="89" spans="1:3" x14ac:dyDescent="0.3">
      <c r="A89">
        <v>15.453200000000001</v>
      </c>
      <c r="C89">
        <v>18</v>
      </c>
    </row>
    <row r="90" spans="1:3" x14ac:dyDescent="0.3">
      <c r="A90">
        <v>60.5974</v>
      </c>
      <c r="C90">
        <v>17</v>
      </c>
    </row>
    <row r="91" spans="1:3" x14ac:dyDescent="0.3">
      <c r="A91">
        <v>23.155000000000001</v>
      </c>
      <c r="C91">
        <v>20</v>
      </c>
    </row>
    <row r="92" spans="1:3" x14ac:dyDescent="0.3">
      <c r="A92" t="s">
        <v>2</v>
      </c>
      <c r="C92" t="s">
        <v>2</v>
      </c>
    </row>
    <row r="93" spans="1:3" x14ac:dyDescent="0.3">
      <c r="A93">
        <v>33038.090799999998</v>
      </c>
      <c r="C93">
        <v>21</v>
      </c>
    </row>
    <row r="94" spans="1:3" x14ac:dyDescent="0.3">
      <c r="A94">
        <v>27806.1283</v>
      </c>
      <c r="C94">
        <v>18</v>
      </c>
    </row>
    <row r="95" spans="1:3" x14ac:dyDescent="0.3">
      <c r="A95">
        <v>26816.988099999999</v>
      </c>
      <c r="C95">
        <v>19</v>
      </c>
    </row>
    <row r="96" spans="1:3" x14ac:dyDescent="0.3">
      <c r="A96">
        <v>16202.004499999999</v>
      </c>
      <c r="C96">
        <v>19</v>
      </c>
    </row>
    <row r="97" spans="1:3" x14ac:dyDescent="0.3">
      <c r="A97">
        <v>15806.9755</v>
      </c>
      <c r="C97">
        <v>19</v>
      </c>
    </row>
    <row r="98" spans="1:3" x14ac:dyDescent="0.3">
      <c r="A98">
        <v>17083.869900000002</v>
      </c>
      <c r="C98">
        <v>19</v>
      </c>
    </row>
    <row r="99" spans="1:3" x14ac:dyDescent="0.3">
      <c r="A99">
        <v>21480.321399999899</v>
      </c>
      <c r="C99">
        <v>20</v>
      </c>
    </row>
    <row r="100" spans="1:3" x14ac:dyDescent="0.3">
      <c r="A100">
        <v>17819.224200000001</v>
      </c>
      <c r="C100">
        <v>18</v>
      </c>
    </row>
    <row r="101" spans="1:3" x14ac:dyDescent="0.3">
      <c r="A101">
        <v>20502.7206999999</v>
      </c>
      <c r="C101">
        <v>17</v>
      </c>
    </row>
    <row r="102" spans="1:3" x14ac:dyDescent="0.3">
      <c r="A102">
        <v>17710.7781</v>
      </c>
      <c r="C102">
        <v>20</v>
      </c>
    </row>
    <row r="103" spans="1:3" x14ac:dyDescent="0.3">
      <c r="A103" t="s">
        <v>6</v>
      </c>
      <c r="C103" t="s">
        <v>6</v>
      </c>
    </row>
    <row r="104" spans="1:3" x14ac:dyDescent="0.3">
      <c r="A104" t="s">
        <v>1</v>
      </c>
      <c r="C104" t="s">
        <v>1</v>
      </c>
    </row>
    <row r="105" spans="1:3" x14ac:dyDescent="0.3">
      <c r="A105">
        <v>3.1526999999999998</v>
      </c>
      <c r="C105">
        <v>23</v>
      </c>
    </row>
    <row r="106" spans="1:3" x14ac:dyDescent="0.3">
      <c r="A106">
        <v>4.0826000000000002</v>
      </c>
      <c r="C106">
        <v>23</v>
      </c>
    </row>
    <row r="107" spans="1:3" x14ac:dyDescent="0.3">
      <c r="A107">
        <v>3.6047999999999898</v>
      </c>
      <c r="C107">
        <v>20</v>
      </c>
    </row>
    <row r="108" spans="1:3" x14ac:dyDescent="0.3">
      <c r="A108">
        <v>3.2886000000000002</v>
      </c>
      <c r="C108">
        <v>20</v>
      </c>
    </row>
    <row r="109" spans="1:3" x14ac:dyDescent="0.3">
      <c r="A109">
        <v>3.1046999999999998</v>
      </c>
      <c r="C109">
        <v>23</v>
      </c>
    </row>
    <row r="110" spans="1:3" x14ac:dyDescent="0.3">
      <c r="A110">
        <v>2.97379999999999</v>
      </c>
      <c r="C110">
        <v>23</v>
      </c>
    </row>
    <row r="111" spans="1:3" x14ac:dyDescent="0.3">
      <c r="A111">
        <v>6.2196999999999996</v>
      </c>
      <c r="C111">
        <v>24</v>
      </c>
    </row>
    <row r="112" spans="1:3" x14ac:dyDescent="0.3">
      <c r="A112">
        <v>2.8862999999999901</v>
      </c>
      <c r="C112">
        <v>22</v>
      </c>
    </row>
    <row r="113" spans="1:3" x14ac:dyDescent="0.3">
      <c r="A113">
        <v>3.0901999999999998</v>
      </c>
      <c r="C113">
        <v>20</v>
      </c>
    </row>
    <row r="114" spans="1:3" x14ac:dyDescent="0.3">
      <c r="A114">
        <v>3.0826999999999898</v>
      </c>
      <c r="C114">
        <v>22</v>
      </c>
    </row>
    <row r="115" spans="1:3" x14ac:dyDescent="0.3">
      <c r="A115" t="s">
        <v>8</v>
      </c>
      <c r="C115" t="s">
        <v>8</v>
      </c>
    </row>
    <row r="116" spans="1:3" x14ac:dyDescent="0.3">
      <c r="A116">
        <v>1681.4097999999999</v>
      </c>
      <c r="C116">
        <v>20</v>
      </c>
    </row>
    <row r="117" spans="1:3" x14ac:dyDescent="0.3">
      <c r="A117">
        <v>1279.0843</v>
      </c>
      <c r="C117">
        <v>20</v>
      </c>
    </row>
    <row r="118" spans="1:3" x14ac:dyDescent="0.3">
      <c r="A118">
        <v>279.50809999999899</v>
      </c>
      <c r="C118">
        <v>20</v>
      </c>
    </row>
    <row r="119" spans="1:3" x14ac:dyDescent="0.3">
      <c r="A119">
        <v>22.739699999999999</v>
      </c>
      <c r="C119">
        <v>20</v>
      </c>
    </row>
    <row r="120" spans="1:3" x14ac:dyDescent="0.3">
      <c r="A120">
        <v>4491.5481</v>
      </c>
      <c r="C120">
        <v>20</v>
      </c>
    </row>
    <row r="121" spans="1:3" x14ac:dyDescent="0.3">
      <c r="A121">
        <v>1468.7238</v>
      </c>
      <c r="C121">
        <v>20</v>
      </c>
    </row>
    <row r="122" spans="1:3" x14ac:dyDescent="0.3">
      <c r="A122">
        <v>1148.5794000000001</v>
      </c>
      <c r="C122">
        <v>22</v>
      </c>
    </row>
    <row r="123" spans="1:3" x14ac:dyDescent="0.3">
      <c r="A123">
        <v>9176.0509000000002</v>
      </c>
      <c r="C123">
        <v>20</v>
      </c>
    </row>
    <row r="124" spans="1:3" x14ac:dyDescent="0.3">
      <c r="A124">
        <v>10098.6163</v>
      </c>
      <c r="C124">
        <v>19</v>
      </c>
    </row>
    <row r="125" spans="1:3" x14ac:dyDescent="0.3">
      <c r="A125">
        <v>113720.28879999999</v>
      </c>
      <c r="C125">
        <v>21</v>
      </c>
    </row>
    <row r="126" spans="1:3" x14ac:dyDescent="0.3">
      <c r="A126" t="s">
        <v>2</v>
      </c>
      <c r="C126" t="s">
        <v>2</v>
      </c>
    </row>
    <row r="127" spans="1:3" x14ac:dyDescent="0.3">
      <c r="A127">
        <v>25958.728299999999</v>
      </c>
      <c r="C127">
        <v>20</v>
      </c>
    </row>
    <row r="128" spans="1:3" x14ac:dyDescent="0.3">
      <c r="A128">
        <v>27584.073899999999</v>
      </c>
      <c r="C128">
        <v>20</v>
      </c>
    </row>
    <row r="129" spans="1:3" x14ac:dyDescent="0.3">
      <c r="A129">
        <v>22280.299200000001</v>
      </c>
      <c r="C129">
        <v>20</v>
      </c>
    </row>
    <row r="130" spans="1:3" x14ac:dyDescent="0.3">
      <c r="A130">
        <v>20618.7700999999</v>
      </c>
      <c r="C130">
        <v>20</v>
      </c>
    </row>
    <row r="131" spans="1:3" x14ac:dyDescent="0.3">
      <c r="A131">
        <v>23559.135900000001</v>
      </c>
      <c r="C131">
        <v>20</v>
      </c>
    </row>
    <row r="132" spans="1:3" x14ac:dyDescent="0.3">
      <c r="A132">
        <v>28086.2903999999</v>
      </c>
      <c r="C132">
        <v>21</v>
      </c>
    </row>
    <row r="133" spans="1:3" x14ac:dyDescent="0.3">
      <c r="A133">
        <v>25839.313699999999</v>
      </c>
      <c r="C133">
        <v>22</v>
      </c>
    </row>
    <row r="134" spans="1:3" x14ac:dyDescent="0.3">
      <c r="A134">
        <v>24775.050500000001</v>
      </c>
      <c r="C134">
        <v>20</v>
      </c>
    </row>
    <row r="135" spans="1:3" x14ac:dyDescent="0.3">
      <c r="A135">
        <v>19262.4195</v>
      </c>
      <c r="C135">
        <v>19</v>
      </c>
    </row>
    <row r="136" spans="1:3" x14ac:dyDescent="0.3">
      <c r="A136">
        <v>22928.1554</v>
      </c>
      <c r="C136">
        <v>21</v>
      </c>
    </row>
    <row r="137" spans="1:3" x14ac:dyDescent="0.3">
      <c r="A137" t="s">
        <v>7</v>
      </c>
      <c r="C137" t="s">
        <v>7</v>
      </c>
    </row>
    <row r="138" spans="1:3" x14ac:dyDescent="0.3">
      <c r="A138" t="s">
        <v>1</v>
      </c>
      <c r="C138" t="s">
        <v>1</v>
      </c>
    </row>
    <row r="139" spans="1:3" x14ac:dyDescent="0.3">
      <c r="A139">
        <v>3.9316</v>
      </c>
      <c r="C139">
        <v>24</v>
      </c>
    </row>
    <row r="140" spans="1:3" x14ac:dyDescent="0.3">
      <c r="A140">
        <v>3.8797999999999999</v>
      </c>
      <c r="C140">
        <v>22</v>
      </c>
    </row>
    <row r="141" spans="1:3" x14ac:dyDescent="0.3">
      <c r="A141">
        <v>3.931</v>
      </c>
      <c r="C141">
        <v>23</v>
      </c>
    </row>
    <row r="142" spans="1:3" x14ac:dyDescent="0.3">
      <c r="A142">
        <v>7.7000999999999999</v>
      </c>
      <c r="C142">
        <v>21</v>
      </c>
    </row>
    <row r="143" spans="1:3" x14ac:dyDescent="0.3">
      <c r="A143">
        <v>3.8757999999999901</v>
      </c>
      <c r="C143">
        <v>25</v>
      </c>
    </row>
    <row r="144" spans="1:3" x14ac:dyDescent="0.3">
      <c r="A144">
        <v>3.9481999999999902</v>
      </c>
      <c r="C144">
        <v>22</v>
      </c>
    </row>
    <row r="145" spans="1:3" x14ac:dyDescent="0.3">
      <c r="A145">
        <v>4.05039999999999</v>
      </c>
      <c r="C145">
        <v>25</v>
      </c>
    </row>
    <row r="146" spans="1:3" x14ac:dyDescent="0.3">
      <c r="A146">
        <v>6.5327000000000002</v>
      </c>
      <c r="C146">
        <v>24</v>
      </c>
    </row>
    <row r="147" spans="1:3" x14ac:dyDescent="0.3">
      <c r="A147">
        <v>4.6692999999999998</v>
      </c>
      <c r="C147">
        <v>23</v>
      </c>
    </row>
    <row r="148" spans="1:3" x14ac:dyDescent="0.3">
      <c r="A148">
        <v>3.8344</v>
      </c>
      <c r="C148">
        <v>24</v>
      </c>
    </row>
    <row r="149" spans="1:3" x14ac:dyDescent="0.3">
      <c r="A149" t="s">
        <v>8</v>
      </c>
      <c r="C149" t="s">
        <v>8</v>
      </c>
    </row>
    <row r="150" spans="1:3" x14ac:dyDescent="0.3">
      <c r="A150">
        <v>7134.9177999999902</v>
      </c>
      <c r="C150">
        <v>22</v>
      </c>
    </row>
    <row r="151" spans="1:3" x14ac:dyDescent="0.3">
      <c r="A151">
        <v>25023.839899999999</v>
      </c>
      <c r="C151">
        <v>21</v>
      </c>
    </row>
    <row r="152" spans="1:3" x14ac:dyDescent="0.3">
      <c r="A152">
        <v>2110.6307999999899</v>
      </c>
      <c r="C152">
        <v>22</v>
      </c>
    </row>
    <row r="153" spans="1:3" x14ac:dyDescent="0.3">
      <c r="A153">
        <v>6597.4794000000002</v>
      </c>
      <c r="C153">
        <v>20</v>
      </c>
    </row>
    <row r="154" spans="1:3" x14ac:dyDescent="0.3">
      <c r="A154">
        <v>415497.56069999997</v>
      </c>
      <c r="C154">
        <v>22</v>
      </c>
    </row>
    <row r="155" spans="1:3" x14ac:dyDescent="0.3">
      <c r="A155">
        <v>3547.1729999999998</v>
      </c>
      <c r="C155">
        <v>20</v>
      </c>
    </row>
    <row r="156" spans="1:3" x14ac:dyDescent="0.3">
      <c r="A156">
        <v>307.73099999999999</v>
      </c>
      <c r="C156">
        <v>25</v>
      </c>
    </row>
    <row r="157" spans="1:3" x14ac:dyDescent="0.3">
      <c r="A157">
        <v>947.95569999999998</v>
      </c>
      <c r="C157">
        <v>22</v>
      </c>
    </row>
    <row r="158" spans="1:3" x14ac:dyDescent="0.3">
      <c r="A158">
        <v>85927.806800000006</v>
      </c>
      <c r="C158">
        <v>22</v>
      </c>
    </row>
    <row r="159" spans="1:3" x14ac:dyDescent="0.3">
      <c r="A159">
        <v>409738.6875</v>
      </c>
      <c r="C159">
        <v>21</v>
      </c>
    </row>
    <row r="160" spans="1:3" x14ac:dyDescent="0.3">
      <c r="A160" t="s">
        <v>2</v>
      </c>
      <c r="C160" t="s">
        <v>2</v>
      </c>
    </row>
    <row r="161" spans="1:3" x14ac:dyDescent="0.3">
      <c r="A161">
        <v>37121.5239</v>
      </c>
      <c r="C161">
        <v>22</v>
      </c>
    </row>
    <row r="162" spans="1:3" x14ac:dyDescent="0.3">
      <c r="A162">
        <v>37399.424599999998</v>
      </c>
      <c r="C162">
        <v>21</v>
      </c>
    </row>
    <row r="163" spans="1:3" x14ac:dyDescent="0.3">
      <c r="A163">
        <v>29883.3861</v>
      </c>
      <c r="C163">
        <v>23</v>
      </c>
    </row>
    <row r="164" spans="1:3" x14ac:dyDescent="0.3">
      <c r="A164">
        <v>34016.694000000003</v>
      </c>
      <c r="C164">
        <v>20</v>
      </c>
    </row>
    <row r="165" spans="1:3" x14ac:dyDescent="0.3">
      <c r="A165">
        <v>31442.206699999999</v>
      </c>
      <c r="C165">
        <v>22</v>
      </c>
    </row>
    <row r="166" spans="1:3" x14ac:dyDescent="0.3">
      <c r="A166">
        <v>32877.387499999997</v>
      </c>
      <c r="C166">
        <v>20</v>
      </c>
    </row>
    <row r="167" spans="1:3" x14ac:dyDescent="0.3">
      <c r="A167">
        <v>34605.895799999998</v>
      </c>
      <c r="C167">
        <v>25</v>
      </c>
    </row>
    <row r="168" spans="1:3" x14ac:dyDescent="0.3">
      <c r="A168">
        <v>35287.3348999999</v>
      </c>
      <c r="C168">
        <v>22</v>
      </c>
    </row>
    <row r="169" spans="1:3" x14ac:dyDescent="0.3">
      <c r="A169">
        <v>27265.9591</v>
      </c>
      <c r="C169">
        <v>22</v>
      </c>
    </row>
    <row r="170" spans="1:3" x14ac:dyDescent="0.3">
      <c r="A170">
        <v>50933.848700000002</v>
      </c>
      <c r="C170">
        <v>22</v>
      </c>
    </row>
    <row r="171" spans="1:3" x14ac:dyDescent="0.3">
      <c r="A171" t="s">
        <v>5</v>
      </c>
      <c r="C171" t="s">
        <v>5</v>
      </c>
    </row>
    <row r="172" spans="1:3" x14ac:dyDescent="0.3">
      <c r="A172" t="s">
        <v>1</v>
      </c>
      <c r="C172" t="s">
        <v>1</v>
      </c>
    </row>
    <row r="173" spans="1:3" x14ac:dyDescent="0.3">
      <c r="A173">
        <v>5.7914000000000003</v>
      </c>
      <c r="C173">
        <v>27</v>
      </c>
    </row>
    <row r="174" spans="1:3" x14ac:dyDescent="0.3">
      <c r="A174">
        <v>9.5951999999999895</v>
      </c>
      <c r="C174">
        <v>27</v>
      </c>
    </row>
    <row r="175" spans="1:3" x14ac:dyDescent="0.3">
      <c r="A175">
        <v>5.7239999999999904</v>
      </c>
      <c r="C175">
        <v>25</v>
      </c>
    </row>
    <row r="176" spans="1:3" x14ac:dyDescent="0.3">
      <c r="A176">
        <v>5.3313999999999799</v>
      </c>
      <c r="C176">
        <v>26</v>
      </c>
    </row>
    <row r="177" spans="1:3" x14ac:dyDescent="0.3">
      <c r="A177">
        <v>9.9699000000000009</v>
      </c>
      <c r="C177">
        <v>25</v>
      </c>
    </row>
    <row r="178" spans="1:3" x14ac:dyDescent="0.3">
      <c r="A178">
        <v>9.0066999999999702</v>
      </c>
      <c r="C178">
        <v>26</v>
      </c>
    </row>
    <row r="179" spans="1:3" x14ac:dyDescent="0.3">
      <c r="A179">
        <v>5.3694999999999897</v>
      </c>
      <c r="C179">
        <v>25</v>
      </c>
    </row>
    <row r="180" spans="1:3" x14ac:dyDescent="0.3">
      <c r="A180">
        <v>7.4996</v>
      </c>
      <c r="C180">
        <v>26</v>
      </c>
    </row>
    <row r="181" spans="1:3" x14ac:dyDescent="0.3">
      <c r="A181">
        <v>7.7847999999999997</v>
      </c>
      <c r="C181">
        <v>24</v>
      </c>
    </row>
    <row r="182" spans="1:3" x14ac:dyDescent="0.3">
      <c r="A182">
        <v>6.1894999999999998</v>
      </c>
      <c r="C182">
        <v>24</v>
      </c>
    </row>
    <row r="183" spans="1:3" x14ac:dyDescent="0.3">
      <c r="A183" t="s">
        <v>8</v>
      </c>
      <c r="C183" t="s">
        <v>8</v>
      </c>
    </row>
    <row r="184" spans="1:3" x14ac:dyDescent="0.3">
      <c r="A184">
        <v>95538.299499999994</v>
      </c>
      <c r="C184">
        <v>24</v>
      </c>
    </row>
    <row r="185" spans="1:3" x14ac:dyDescent="0.3">
      <c r="A185">
        <v>16079.1934</v>
      </c>
      <c r="C185">
        <v>24</v>
      </c>
    </row>
    <row r="186" spans="1:3" x14ac:dyDescent="0.3">
      <c r="A186">
        <v>163172.41560000001</v>
      </c>
      <c r="C186">
        <v>22</v>
      </c>
    </row>
    <row r="187" spans="1:3" x14ac:dyDescent="0.3">
      <c r="A187">
        <v>101404.0554</v>
      </c>
      <c r="C187">
        <v>24</v>
      </c>
    </row>
    <row r="188" spans="1:3" x14ac:dyDescent="0.3">
      <c r="A188">
        <v>812065.96329999994</v>
      </c>
      <c r="C188">
        <v>23</v>
      </c>
    </row>
    <row r="189" spans="1:3" x14ac:dyDescent="0.3">
      <c r="A189">
        <v>3469.1549999999902</v>
      </c>
      <c r="C189">
        <v>24</v>
      </c>
    </row>
    <row r="190" spans="1:3" x14ac:dyDescent="0.3">
      <c r="A190">
        <v>43570.929600000003</v>
      </c>
      <c r="C190">
        <v>24</v>
      </c>
    </row>
    <row r="191" spans="1:3" x14ac:dyDescent="0.3">
      <c r="A191">
        <v>59105.233800000002</v>
      </c>
      <c r="C191">
        <v>23</v>
      </c>
    </row>
    <row r="192" spans="1:3" x14ac:dyDescent="0.3">
      <c r="A192" t="s">
        <v>2</v>
      </c>
      <c r="C192" t="s">
        <v>2</v>
      </c>
    </row>
    <row r="193" spans="1:3" x14ac:dyDescent="0.3">
      <c r="A193">
        <v>62003.122900000002</v>
      </c>
      <c r="C193">
        <v>24</v>
      </c>
    </row>
    <row r="194" spans="1:3" x14ac:dyDescent="0.3">
      <c r="A194">
        <v>49555.200400000002</v>
      </c>
      <c r="C194">
        <v>23</v>
      </c>
    </row>
    <row r="195" spans="1:3" x14ac:dyDescent="0.3">
      <c r="A195">
        <v>51657.3322999999</v>
      </c>
      <c r="C195">
        <v>24</v>
      </c>
    </row>
    <row r="196" spans="1:3" x14ac:dyDescent="0.3">
      <c r="A196">
        <v>48385.342199999999</v>
      </c>
      <c r="C196">
        <v>23</v>
      </c>
    </row>
    <row r="197" spans="1:3" x14ac:dyDescent="0.3">
      <c r="A197">
        <v>51961.206400000003</v>
      </c>
      <c r="C197">
        <v>24</v>
      </c>
    </row>
    <row r="198" spans="1:3" x14ac:dyDescent="0.3">
      <c r="A198">
        <v>56971.153700000003</v>
      </c>
      <c r="C198">
        <v>23</v>
      </c>
    </row>
    <row r="199" spans="1:3" x14ac:dyDescent="0.3">
      <c r="A199">
        <v>50821.514299999901</v>
      </c>
      <c r="C199">
        <v>24</v>
      </c>
    </row>
    <row r="200" spans="1:3" x14ac:dyDescent="0.3">
      <c r="A200">
        <v>47265.3171</v>
      </c>
      <c r="C200">
        <v>24</v>
      </c>
    </row>
    <row r="201" spans="1:3" x14ac:dyDescent="0.3">
      <c r="A201">
        <v>49917.900099999999</v>
      </c>
      <c r="C201">
        <v>23</v>
      </c>
    </row>
    <row r="202" spans="1:3" x14ac:dyDescent="0.3">
      <c r="A202">
        <v>43240.948499999897</v>
      </c>
      <c r="C202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Toubal</dc:creator>
  <cp:lastModifiedBy>Yanis Toubal</cp:lastModifiedBy>
  <dcterms:created xsi:type="dcterms:W3CDTF">2021-11-15T03:03:11Z</dcterms:created>
  <dcterms:modified xsi:type="dcterms:W3CDTF">2021-11-17T01:17:00Z</dcterms:modified>
</cp:coreProperties>
</file>