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aoz\Desktop\"/>
    </mc:Choice>
  </mc:AlternateContent>
  <xr:revisionPtr revIDLastSave="0" documentId="8_{6F1B4071-7DE5-4E7F-BD3D-B9ED3A8FD8C0}" xr6:coauthVersionLast="45" xr6:coauthVersionMax="45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Rapport de sensibilité 1" sheetId="6" r:id="rId1"/>
    <sheet name="Model" sheetId="4" r:id="rId2"/>
    <sheet name="updated Model" sheetId="7" r:id="rId3"/>
  </sheets>
  <definedNames>
    <definedName name="solver_adj" localSheetId="1" hidden="1">Model!$C$21:$E$24</definedName>
    <definedName name="solver_adj" localSheetId="2" hidden="1">'updated Model'!$C$3:$C$6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Model!$C$25:$E$25</definedName>
    <definedName name="solver_lhs1" localSheetId="2" hidden="1">'updated Model'!$B$20:$D$20</definedName>
    <definedName name="solver_lhs2" localSheetId="1" hidden="1">Model!$C$25:$E$25</definedName>
    <definedName name="solver_lhs2" localSheetId="2" hidden="1">'updated Model'!$C$3:$C$6</definedName>
    <definedName name="solver_lhs3" localSheetId="1" hidden="1">Model!$F$21:$F$24</definedName>
    <definedName name="solver_lhs3" localSheetId="2" hidden="1">'updated Model'!$C$5</definedName>
    <definedName name="solver_lhs4" localSheetId="1" hidden="1">Model!$F$25</definedName>
    <definedName name="solver_lhs4" localSheetId="2" hidden="1">'updated Model'!$C$7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4</definedName>
    <definedName name="solver_num" localSheetId="2" hidden="1">4</definedName>
    <definedName name="solver_nwt" localSheetId="1" hidden="1">1</definedName>
    <definedName name="solver_nwt" localSheetId="2" hidden="1">1</definedName>
    <definedName name="solver_opt" localSheetId="1" hidden="1">Model!$C$31</definedName>
    <definedName name="solver_opt" localSheetId="2" hidden="1">'updated Model'!$B$24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1</definedName>
    <definedName name="solver_rel1" localSheetId="2" hidden="1">3</definedName>
    <definedName name="solver_rel2" localSheetId="1" hidden="1">3</definedName>
    <definedName name="solver_rel2" localSheetId="2" hidden="1">3</definedName>
    <definedName name="solver_rel3" localSheetId="1" hidden="1">3</definedName>
    <definedName name="solver_rel3" localSheetId="2" hidden="1">3</definedName>
    <definedName name="solver_rel4" localSheetId="1" hidden="1">3</definedName>
    <definedName name="solver_rel4" localSheetId="2" hidden="1">3</definedName>
    <definedName name="solver_rhs1" localSheetId="1" hidden="1">Model!$C$29:$E$29</definedName>
    <definedName name="solver_rhs1" localSheetId="2" hidden="1">'updated Model'!$B$22:$D$22</definedName>
    <definedName name="solver_rhs2" localSheetId="1" hidden="1">Model!$C$27:$E$27</definedName>
    <definedName name="solver_rhs2" localSheetId="2" hidden="1">0</definedName>
    <definedName name="solver_rhs3" localSheetId="1" hidden="1">Model!$H$21:$H$24</definedName>
    <definedName name="solver_rhs3" localSheetId="2" hidden="1">'updated Model'!$E$5</definedName>
    <definedName name="solver_rhs4" localSheetId="1" hidden="1">Model!$F$27</definedName>
    <definedName name="solver_rhs4" localSheetId="2" hidden="1">'updated Model'!$E$7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7" l="1"/>
  <c r="D22" i="7"/>
  <c r="C22" i="7"/>
  <c r="B22" i="7"/>
  <c r="C7" i="7"/>
  <c r="B24" i="7"/>
  <c r="D17" i="7"/>
  <c r="D18" i="7"/>
  <c r="D19" i="7"/>
  <c r="D16" i="7"/>
  <c r="C19" i="7"/>
  <c r="C17" i="7"/>
  <c r="C18" i="7"/>
  <c r="C16" i="7"/>
  <c r="B17" i="7"/>
  <c r="B18" i="7"/>
  <c r="B19" i="7"/>
  <c r="C20" i="7" l="1"/>
  <c r="B20" i="7"/>
  <c r="D20" i="7"/>
  <c r="E29" i="4"/>
  <c r="D27" i="4"/>
  <c r="E25" i="4" l="1"/>
  <c r="D25" i="4"/>
  <c r="C25" i="4"/>
  <c r="F24" i="4"/>
  <c r="F23" i="4"/>
  <c r="F22" i="4"/>
  <c r="F21" i="4"/>
  <c r="F25" i="4" l="1"/>
  <c r="C31" i="4"/>
</calcChain>
</file>

<file path=xl/sharedStrings.xml><?xml version="1.0" encoding="utf-8"?>
<sst xmlns="http://schemas.openxmlformats.org/spreadsheetml/2006/main" count="116" uniqueCount="74">
  <si>
    <t>NewAge data</t>
  </si>
  <si>
    <t>Cost/lb of chemicals</t>
  </si>
  <si>
    <t>&gt;=</t>
  </si>
  <si>
    <t>Molecule used</t>
  </si>
  <si>
    <t>Chocolat 1</t>
  </si>
  <si>
    <t>Chocolat 2</t>
  </si>
  <si>
    <t>Chocolat 3</t>
  </si>
  <si>
    <t>Chocolat 4</t>
  </si>
  <si>
    <t>Sugar</t>
  </si>
  <si>
    <t>Cacao</t>
  </si>
  <si>
    <t>Constraint</t>
  </si>
  <si>
    <t>Mininize Cost</t>
  </si>
  <si>
    <t>&lt;=</t>
  </si>
  <si>
    <t>Microsoft Excel 16.0 Rapport de sensibilité</t>
  </si>
  <si>
    <t>Cellules variables</t>
  </si>
  <si>
    <t>Cellule</t>
  </si>
  <si>
    <t>Nom</t>
  </si>
  <si>
    <t>Finale</t>
  </si>
  <si>
    <t>Valeur</t>
  </si>
  <si>
    <t>Gradient</t>
  </si>
  <si>
    <t>Contraintes</t>
  </si>
  <si>
    <t>de Lagrange</t>
  </si>
  <si>
    <t>Multiplicateur</t>
  </si>
  <si>
    <t>Chocolat 1 Cacao</t>
  </si>
  <si>
    <t>$C$21</t>
  </si>
  <si>
    <t>$D$21</t>
  </si>
  <si>
    <t>Chocolat 1 Sugar</t>
  </si>
  <si>
    <t>Chocolat 2 Cacao</t>
  </si>
  <si>
    <t>$C$22</t>
  </si>
  <si>
    <t>$D$22</t>
  </si>
  <si>
    <t>Chocolat 2 Sugar</t>
  </si>
  <si>
    <t>Chocolat 3 Cacao</t>
  </si>
  <si>
    <t>$C$23</t>
  </si>
  <si>
    <t>$D$23</t>
  </si>
  <si>
    <t>Chocolat 3 Sugar</t>
  </si>
  <si>
    <t>Chocolat 4 Cacao</t>
  </si>
  <si>
    <t>$C$24</t>
  </si>
  <si>
    <t>$D$24</t>
  </si>
  <si>
    <t>Chocolat 4 Sugar</t>
  </si>
  <si>
    <t>Molecule used Cacao</t>
  </si>
  <si>
    <t>$C$25</t>
  </si>
  <si>
    <t>$D$25</t>
  </si>
  <si>
    <t>Molecule used Sugar</t>
  </si>
  <si>
    <t>$E$23</t>
  </si>
  <si>
    <t>$E$25</t>
  </si>
  <si>
    <t>Low Constraint</t>
  </si>
  <si>
    <t>Upper Constraint</t>
  </si>
  <si>
    <t>$E$21</t>
  </si>
  <si>
    <t>$E$22</t>
  </si>
  <si>
    <t>$E$24</t>
  </si>
  <si>
    <t>Chocolat1</t>
  </si>
  <si>
    <t>Chocolat2</t>
  </si>
  <si>
    <t>Chocolat3</t>
  </si>
  <si>
    <t>Chocolat4</t>
  </si>
  <si>
    <t>Ingredient/lb of chocolat</t>
  </si>
  <si>
    <t>Peanut</t>
  </si>
  <si>
    <t>Feuille : [Chocolat cake.xlsx]Model</t>
  </si>
  <si>
    <t>Date du rapport : 12/10/2019 6:21:03 PM</t>
  </si>
  <si>
    <t>Chocolat 1 Peanut</t>
  </si>
  <si>
    <t>Chocolat 2 Peanut</t>
  </si>
  <si>
    <t>Chocolat 3 Peanut</t>
  </si>
  <si>
    <t>Chocolat 4 Peanut</t>
  </si>
  <si>
    <t>Molecule used Peanut</t>
  </si>
  <si>
    <t>$F$21</t>
  </si>
  <si>
    <t>$F$22</t>
  </si>
  <si>
    <t>$F$23</t>
  </si>
  <si>
    <t>$F$24</t>
  </si>
  <si>
    <t>$F$25</t>
  </si>
  <si>
    <t>Production and cost plan</t>
  </si>
  <si>
    <t>A</t>
  </si>
  <si>
    <t>B</t>
  </si>
  <si>
    <t>C</t>
  </si>
  <si>
    <t>sum</t>
  </si>
  <si>
    <t>Obj: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</si>
</sst>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_(&quot;$&quot;* #,##0.00_);_(&quot;$&quot;* \(#,##0.00\);_(&quot;$&quot;* &quot;-&quot;??_);_(@_)"/>
  </numFmts>
  <fonts count="7" x14ac:knownFonts="1"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8"/>
      <name val="Calibri"/>
      <family val="2"/>
    </font>
    <font>
      <sz val="11"/>
      <color theme="0"/>
      <name val="Calibri"/>
      <family val="2"/>
    </font>
    <font>
      <b/>
      <sz val="11"/>
      <color indexed="1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165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 applyFill="1" applyBorder="1"/>
    <xf numFmtId="164" fontId="2" fillId="0" borderId="0" xfId="0" applyNumberFormat="1" applyFont="1" applyBorder="1"/>
    <xf numFmtId="0" fontId="2" fillId="0" borderId="0" xfId="0" applyFont="1" applyAlignment="1">
      <alignment horizontal="right"/>
    </xf>
    <xf numFmtId="0" fontId="2" fillId="0" borderId="0" xfId="0" applyFont="1" applyFill="1" applyBorder="1"/>
    <xf numFmtId="2" fontId="2" fillId="0" borderId="0" xfId="0" applyNumberFormat="1" applyFont="1" applyFill="1" applyBorder="1"/>
    <xf numFmtId="0" fontId="0" fillId="0" borderId="0" xfId="0" applyFont="1"/>
    <xf numFmtId="0" fontId="3" fillId="0" borderId="0" xfId="0" applyFont="1"/>
    <xf numFmtId="0" fontId="0" fillId="0" borderId="0" xfId="0" applyFont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1" xfId="0" applyFont="1" applyBorder="1"/>
    <xf numFmtId="2" fontId="2" fillId="0" borderId="1" xfId="0" applyNumberFormat="1" applyFont="1" applyFill="1" applyBorder="1"/>
    <xf numFmtId="0" fontId="0" fillId="0" borderId="4" xfId="0" applyFont="1" applyBorder="1"/>
    <xf numFmtId="0" fontId="2" fillId="0" borderId="4" xfId="0" applyFont="1" applyBorder="1"/>
    <xf numFmtId="0" fontId="2" fillId="0" borderId="2" xfId="0" applyFont="1" applyBorder="1"/>
    <xf numFmtId="0" fontId="2" fillId="2" borderId="7" xfId="0" applyFont="1" applyFill="1" applyBorder="1"/>
    <xf numFmtId="0" fontId="0" fillId="2" borderId="2" xfId="0" applyFont="1" applyFill="1" applyBorder="1"/>
    <xf numFmtId="165" fontId="5" fillId="2" borderId="8" xfId="1" applyFont="1" applyFill="1" applyBorder="1"/>
    <xf numFmtId="0" fontId="0" fillId="0" borderId="11" xfId="0" applyFill="1" applyBorder="1" applyAlignment="1"/>
    <xf numFmtId="0" fontId="0" fillId="0" borderId="12" xfId="0" applyFill="1" applyBorder="1" applyAlignment="1"/>
    <xf numFmtId="2" fontId="2" fillId="0" borderId="3" xfId="0" applyNumberFormat="1" applyFont="1" applyFill="1" applyBorder="1"/>
    <xf numFmtId="2" fontId="2" fillId="0" borderId="4" xfId="0" applyNumberFormat="1" applyFont="1" applyFill="1" applyBorder="1"/>
    <xf numFmtId="2" fontId="2" fillId="0" borderId="5" xfId="0" applyNumberFormat="1" applyFont="1" applyFill="1" applyBorder="1"/>
    <xf numFmtId="2" fontId="2" fillId="2" borderId="2" xfId="0" applyNumberFormat="1" applyFont="1" applyFill="1" applyBorder="1"/>
    <xf numFmtId="2" fontId="2" fillId="0" borderId="0" xfId="0" applyNumberFormat="1" applyFont="1" applyAlignment="1">
      <alignment horizontal="center"/>
    </xf>
    <xf numFmtId="2" fontId="0" fillId="0" borderId="0" xfId="0" applyNumberFormat="1" applyFont="1" applyFill="1" applyBorder="1"/>
    <xf numFmtId="2" fontId="2" fillId="0" borderId="0" xfId="0" applyNumberFormat="1" applyFont="1"/>
    <xf numFmtId="2" fontId="2" fillId="0" borderId="6" xfId="0" applyNumberFormat="1" applyFont="1" applyBorder="1"/>
    <xf numFmtId="2" fontId="2" fillId="0" borderId="0" xfId="0" applyNumberFormat="1" applyFont="1" applyAlignment="1">
      <alignment horizontal="center" vertical="center" textRotation="180" wrapText="1"/>
    </xf>
    <xf numFmtId="0" fontId="6" fillId="0" borderId="9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2" fillId="3" borderId="0" xfId="0" applyFont="1" applyFill="1"/>
    <xf numFmtId="0" fontId="2" fillId="4" borderId="0" xfId="0" applyFont="1" applyFill="1" applyBorder="1"/>
  </cellXfs>
  <cellStyles count="2">
    <cellStyle name="Currency" xfId="1" builtinId="4"/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DF363-BE87-4B6E-945E-F3B946E4BD64}">
  <dimension ref="A1:E35"/>
  <sheetViews>
    <sheetView showGridLines="0" topLeftCell="A10" workbookViewId="0"/>
  </sheetViews>
  <sheetFormatPr defaultColWidth="11.5546875" defaultRowHeight="14.4" x14ac:dyDescent="0.3"/>
  <cols>
    <col min="1" max="1" width="2.109375" customWidth="1"/>
    <col min="2" max="2" width="6.21875" bestFit="1" customWidth="1"/>
    <col min="3" max="3" width="18.21875" bestFit="1" customWidth="1"/>
    <col min="4" max="4" width="11.77734375" bestFit="1" customWidth="1"/>
    <col min="5" max="5" width="12.21875" bestFit="1" customWidth="1"/>
  </cols>
  <sheetData>
    <row r="1" spans="1:5" x14ac:dyDescent="0.3">
      <c r="A1" s="1" t="s">
        <v>13</v>
      </c>
    </row>
    <row r="2" spans="1:5" x14ac:dyDescent="0.3">
      <c r="A2" s="1" t="s">
        <v>56</v>
      </c>
    </row>
    <row r="3" spans="1:5" x14ac:dyDescent="0.3">
      <c r="A3" s="1" t="s">
        <v>57</v>
      </c>
    </row>
    <row r="6" spans="1:5" ht="15" thickBot="1" x14ac:dyDescent="0.35">
      <c r="A6" t="s">
        <v>14</v>
      </c>
    </row>
    <row r="7" spans="1:5" x14ac:dyDescent="0.3">
      <c r="B7" s="32"/>
      <c r="C7" s="32"/>
      <c r="D7" s="32" t="s">
        <v>17</v>
      </c>
      <c r="E7" s="32" t="s">
        <v>18</v>
      </c>
    </row>
    <row r="8" spans="1:5" ht="15" thickBot="1" x14ac:dyDescent="0.35">
      <c r="B8" s="33" t="s">
        <v>15</v>
      </c>
      <c r="C8" s="33" t="s">
        <v>16</v>
      </c>
      <c r="D8" s="33" t="s">
        <v>18</v>
      </c>
      <c r="E8" s="33" t="s">
        <v>19</v>
      </c>
    </row>
    <row r="9" spans="1:5" x14ac:dyDescent="0.3">
      <c r="B9" s="21" t="s">
        <v>24</v>
      </c>
      <c r="C9" s="21" t="s">
        <v>23</v>
      </c>
      <c r="D9" s="21">
        <v>266.39131562770166</v>
      </c>
      <c r="E9" s="21">
        <v>0</v>
      </c>
    </row>
    <row r="10" spans="1:5" x14ac:dyDescent="0.3">
      <c r="B10" s="21" t="s">
        <v>25</v>
      </c>
      <c r="C10" s="21" t="s">
        <v>58</v>
      </c>
      <c r="D10" s="21">
        <v>110.30087468676216</v>
      </c>
      <c r="E10" s="21">
        <v>0</v>
      </c>
    </row>
    <row r="11" spans="1:5" x14ac:dyDescent="0.3">
      <c r="B11" s="21" t="s">
        <v>47</v>
      </c>
      <c r="C11" s="21" t="s">
        <v>26</v>
      </c>
      <c r="D11" s="21">
        <v>43.307822612820239</v>
      </c>
      <c r="E11" s="21">
        <v>0</v>
      </c>
    </row>
    <row r="12" spans="1:5" x14ac:dyDescent="0.3">
      <c r="B12" s="21" t="s">
        <v>28</v>
      </c>
      <c r="C12" s="21" t="s">
        <v>27</v>
      </c>
      <c r="D12" s="21">
        <v>3.3412012389121815</v>
      </c>
      <c r="E12" s="21">
        <v>0</v>
      </c>
    </row>
    <row r="13" spans="1:5" x14ac:dyDescent="0.3">
      <c r="B13" s="21" t="s">
        <v>29</v>
      </c>
      <c r="C13" s="21" t="s">
        <v>59</v>
      </c>
      <c r="D13" s="21">
        <v>3.3127108113091679</v>
      </c>
      <c r="E13" s="21">
        <v>0</v>
      </c>
    </row>
    <row r="14" spans="1:5" x14ac:dyDescent="0.3">
      <c r="B14" s="21" t="s">
        <v>48</v>
      </c>
      <c r="C14" s="21" t="s">
        <v>30</v>
      </c>
      <c r="D14" s="21">
        <v>3.3460879497786724</v>
      </c>
      <c r="E14" s="21">
        <v>0</v>
      </c>
    </row>
    <row r="15" spans="1:5" x14ac:dyDescent="0.3">
      <c r="B15" s="21" t="s">
        <v>32</v>
      </c>
      <c r="C15" s="21" t="s">
        <v>31</v>
      </c>
      <c r="D15" s="21">
        <v>26.926572672045062</v>
      </c>
      <c r="E15" s="21">
        <v>0</v>
      </c>
    </row>
    <row r="16" spans="1:5" x14ac:dyDescent="0.3">
      <c r="B16" s="21" t="s">
        <v>33</v>
      </c>
      <c r="C16" s="21" t="s">
        <v>60</v>
      </c>
      <c r="D16" s="21">
        <v>33.073426565016284</v>
      </c>
      <c r="E16" s="21">
        <v>0</v>
      </c>
    </row>
    <row r="17" spans="1:5" x14ac:dyDescent="0.3">
      <c r="B17" s="21" t="s">
        <v>43</v>
      </c>
      <c r="C17" s="21" t="s">
        <v>34</v>
      </c>
      <c r="D17" s="21">
        <v>7.6293945312500004E-7</v>
      </c>
      <c r="E17" s="21">
        <v>-4.9445231192784445E-7</v>
      </c>
    </row>
    <row r="18" spans="1:5" x14ac:dyDescent="0.3">
      <c r="B18" s="21" t="s">
        <v>36</v>
      </c>
      <c r="C18" s="21" t="s">
        <v>35</v>
      </c>
      <c r="D18" s="21">
        <v>3.3412104610222197</v>
      </c>
      <c r="E18" s="21">
        <v>0</v>
      </c>
    </row>
    <row r="19" spans="1:5" x14ac:dyDescent="0.3">
      <c r="B19" s="21" t="s">
        <v>37</v>
      </c>
      <c r="C19" s="21" t="s">
        <v>61</v>
      </c>
      <c r="D19" s="21">
        <v>3.3127001992984311</v>
      </c>
      <c r="E19" s="21">
        <v>0</v>
      </c>
    </row>
    <row r="20" spans="1:5" ht="15" thickBot="1" x14ac:dyDescent="0.35">
      <c r="B20" s="22" t="s">
        <v>49</v>
      </c>
      <c r="C20" s="22" t="s">
        <v>38</v>
      </c>
      <c r="D20" s="22">
        <v>3.346089339679144</v>
      </c>
      <c r="E20" s="22">
        <v>0</v>
      </c>
    </row>
    <row r="22" spans="1:5" ht="15" thickBot="1" x14ac:dyDescent="0.35">
      <c r="A22" t="s">
        <v>20</v>
      </c>
    </row>
    <row r="23" spans="1:5" x14ac:dyDescent="0.3">
      <c r="B23" s="32"/>
      <c r="C23" s="32"/>
      <c r="D23" s="32" t="s">
        <v>17</v>
      </c>
      <c r="E23" s="32" t="s">
        <v>21</v>
      </c>
    </row>
    <row r="24" spans="1:5" ht="15" thickBot="1" x14ac:dyDescent="0.35">
      <c r="B24" s="33" t="s">
        <v>15</v>
      </c>
      <c r="C24" s="33" t="s">
        <v>16</v>
      </c>
      <c r="D24" s="33" t="s">
        <v>18</v>
      </c>
      <c r="E24" s="33" t="s">
        <v>22</v>
      </c>
    </row>
    <row r="25" spans="1:5" x14ac:dyDescent="0.3">
      <c r="B25" s="21" t="s">
        <v>40</v>
      </c>
      <c r="C25" s="21" t="s">
        <v>39</v>
      </c>
      <c r="D25" s="21">
        <v>300.00029999968109</v>
      </c>
      <c r="E25" s="21">
        <v>4.4150410891855085E-7</v>
      </c>
    </row>
    <row r="26" spans="1:5" x14ac:dyDescent="0.3">
      <c r="B26" s="21" t="s">
        <v>41</v>
      </c>
      <c r="C26" s="21" t="s">
        <v>62</v>
      </c>
      <c r="D26" s="21">
        <v>149.99971226238605</v>
      </c>
      <c r="E26" s="21">
        <v>0</v>
      </c>
    </row>
    <row r="27" spans="1:5" x14ac:dyDescent="0.3">
      <c r="B27" s="21" t="s">
        <v>44</v>
      </c>
      <c r="C27" s="21" t="s">
        <v>42</v>
      </c>
      <c r="D27" s="21">
        <v>50.000000665217506</v>
      </c>
      <c r="E27" s="21">
        <v>0</v>
      </c>
    </row>
    <row r="28" spans="1:5" x14ac:dyDescent="0.3">
      <c r="B28" s="21" t="s">
        <v>40</v>
      </c>
      <c r="C28" s="21" t="s">
        <v>39</v>
      </c>
      <c r="D28" s="21">
        <v>300.00029999968109</v>
      </c>
      <c r="E28" s="21">
        <v>0</v>
      </c>
    </row>
    <row r="29" spans="1:5" x14ac:dyDescent="0.3">
      <c r="B29" s="21" t="s">
        <v>41</v>
      </c>
      <c r="C29" s="21" t="s">
        <v>62</v>
      </c>
      <c r="D29" s="21">
        <v>149.99971226238605</v>
      </c>
      <c r="E29" s="21">
        <v>0</v>
      </c>
    </row>
    <row r="30" spans="1:5" x14ac:dyDescent="0.3">
      <c r="B30" s="21" t="s">
        <v>44</v>
      </c>
      <c r="C30" s="21" t="s">
        <v>42</v>
      </c>
      <c r="D30" s="21">
        <v>50.000000665217506</v>
      </c>
      <c r="E30" s="21">
        <v>8.1672313392461307E-9</v>
      </c>
    </row>
    <row r="31" spans="1:5" x14ac:dyDescent="0.3">
      <c r="B31" s="21" t="s">
        <v>63</v>
      </c>
      <c r="C31" s="21" t="s">
        <v>4</v>
      </c>
      <c r="D31" s="21">
        <v>420.00001292728405</v>
      </c>
      <c r="E31" s="21">
        <v>0</v>
      </c>
    </row>
    <row r="32" spans="1:5" x14ac:dyDescent="0.3">
      <c r="B32" s="21" t="s">
        <v>64</v>
      </c>
      <c r="C32" s="21" t="s">
        <v>5</v>
      </c>
      <c r="D32" s="21">
        <v>10.000000000000021</v>
      </c>
      <c r="E32" s="21">
        <v>0.99999978024183056</v>
      </c>
    </row>
    <row r="33" spans="2:5" x14ac:dyDescent="0.3">
      <c r="B33" s="21" t="s">
        <v>65</v>
      </c>
      <c r="C33" s="21" t="s">
        <v>6</v>
      </c>
      <c r="D33" s="21">
        <v>60.000000000000796</v>
      </c>
      <c r="E33" s="21">
        <v>1.5000002999260462</v>
      </c>
    </row>
    <row r="34" spans="2:5" x14ac:dyDescent="0.3">
      <c r="B34" s="21" t="s">
        <v>66</v>
      </c>
      <c r="C34" s="21" t="s">
        <v>7</v>
      </c>
      <c r="D34" s="21">
        <v>9.9999999999997957</v>
      </c>
      <c r="E34" s="21">
        <v>2.9999998009619033</v>
      </c>
    </row>
    <row r="35" spans="2:5" ht="15" thickBot="1" x14ac:dyDescent="0.35">
      <c r="B35" s="22" t="s">
        <v>67</v>
      </c>
      <c r="C35" s="22" t="s">
        <v>3</v>
      </c>
      <c r="D35" s="22">
        <v>500.00001292728462</v>
      </c>
      <c r="E35" s="22">
        <v>3.9999998788574653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EAE33-D734-453C-9109-B0DC281E88E8}">
  <dimension ref="B1:I31"/>
  <sheetViews>
    <sheetView topLeftCell="A7" workbookViewId="0">
      <selection activeCell="B3" sqref="B3:E14"/>
    </sheetView>
  </sheetViews>
  <sheetFormatPr defaultColWidth="9.109375" defaultRowHeight="14.4" x14ac:dyDescent="0.3"/>
  <cols>
    <col min="1" max="1" width="9.109375" style="2"/>
    <col min="2" max="2" width="12.44140625" style="2" customWidth="1"/>
    <col min="3" max="3" width="10.88671875" style="2" bestFit="1" customWidth="1"/>
    <col min="4" max="16384" width="9.109375" style="2"/>
  </cols>
  <sheetData>
    <row r="1" spans="2:7" x14ac:dyDescent="0.3">
      <c r="B1" s="1" t="s">
        <v>0</v>
      </c>
    </row>
    <row r="3" spans="2:7" x14ac:dyDescent="0.3">
      <c r="B3" s="2" t="s">
        <v>1</v>
      </c>
    </row>
    <row r="4" spans="2:7" x14ac:dyDescent="0.3">
      <c r="B4" s="2" t="s">
        <v>4</v>
      </c>
      <c r="C4" s="3">
        <v>4</v>
      </c>
    </row>
    <row r="5" spans="2:7" x14ac:dyDescent="0.3">
      <c r="B5" s="2" t="s">
        <v>5</v>
      </c>
      <c r="C5" s="3">
        <v>5</v>
      </c>
    </row>
    <row r="6" spans="2:7" x14ac:dyDescent="0.3">
      <c r="B6" s="2" t="s">
        <v>6</v>
      </c>
      <c r="C6" s="3">
        <v>5.5</v>
      </c>
    </row>
    <row r="7" spans="2:7" x14ac:dyDescent="0.3">
      <c r="B7" s="2" t="s">
        <v>7</v>
      </c>
      <c r="C7" s="3">
        <v>7</v>
      </c>
    </row>
    <row r="8" spans="2:7" x14ac:dyDescent="0.3">
      <c r="C8" s="4"/>
    </row>
    <row r="9" spans="2:7" x14ac:dyDescent="0.3">
      <c r="B9" s="2" t="s">
        <v>54</v>
      </c>
    </row>
    <row r="10" spans="2:7" x14ac:dyDescent="0.3">
      <c r="C10" s="5" t="s">
        <v>9</v>
      </c>
      <c r="D10" s="5" t="s">
        <v>55</v>
      </c>
      <c r="E10" s="5" t="s">
        <v>8</v>
      </c>
    </row>
    <row r="11" spans="2:7" x14ac:dyDescent="0.3">
      <c r="B11" s="8" t="s">
        <v>50</v>
      </c>
      <c r="C11" s="6">
        <v>0.06</v>
      </c>
      <c r="D11" s="6">
        <v>0.04</v>
      </c>
      <c r="E11" s="6">
        <v>0.01</v>
      </c>
    </row>
    <row r="12" spans="2:7" x14ac:dyDescent="0.3">
      <c r="B12" s="8" t="s">
        <v>51</v>
      </c>
      <c r="C12" s="7">
        <v>0.1</v>
      </c>
      <c r="D12" s="6">
        <v>0.03</v>
      </c>
      <c r="E12" s="6">
        <v>0.04</v>
      </c>
    </row>
    <row r="13" spans="2:7" x14ac:dyDescent="0.3">
      <c r="B13" s="8" t="s">
        <v>52</v>
      </c>
      <c r="C13" s="6">
        <v>0.12</v>
      </c>
      <c r="D13" s="6">
        <v>0.09</v>
      </c>
      <c r="E13" s="6">
        <v>0.04</v>
      </c>
    </row>
    <row r="14" spans="2:7" x14ac:dyDescent="0.3">
      <c r="B14" s="8" t="s">
        <v>53</v>
      </c>
      <c r="C14" s="6">
        <v>0.03</v>
      </c>
      <c r="D14" s="6">
        <v>0.02</v>
      </c>
      <c r="E14" s="6">
        <v>0.01</v>
      </c>
    </row>
    <row r="15" spans="2:7" x14ac:dyDescent="0.3">
      <c r="G15" s="8"/>
    </row>
    <row r="17" spans="2:9" x14ac:dyDescent="0.3">
      <c r="B17" s="9" t="s">
        <v>68</v>
      </c>
    </row>
    <row r="19" spans="2:9" x14ac:dyDescent="0.3">
      <c r="C19" s="5"/>
      <c r="D19" s="5"/>
      <c r="E19" s="5"/>
    </row>
    <row r="20" spans="2:9" ht="15" thickBot="1" x14ac:dyDescent="0.35">
      <c r="B20" s="11"/>
      <c r="C20" s="12" t="s">
        <v>9</v>
      </c>
      <c r="D20" s="12" t="s">
        <v>55</v>
      </c>
      <c r="E20" s="12" t="s">
        <v>8</v>
      </c>
      <c r="F20" s="16"/>
      <c r="H20" s="10" t="s">
        <v>10</v>
      </c>
    </row>
    <row r="21" spans="2:9" ht="15" thickBot="1" x14ac:dyDescent="0.35">
      <c r="B21" s="13" t="s">
        <v>4</v>
      </c>
      <c r="C21" s="14">
        <v>266.39131562770166</v>
      </c>
      <c r="D21" s="14">
        <v>110.30087468676216</v>
      </c>
      <c r="E21" s="23">
        <v>43.307822612820239</v>
      </c>
      <c r="F21" s="26">
        <f>SUM(C21:E21)</f>
        <v>420.00001292728405</v>
      </c>
      <c r="G21" s="27" t="s">
        <v>2</v>
      </c>
      <c r="H21" s="28">
        <v>10</v>
      </c>
      <c r="I21" s="29"/>
    </row>
    <row r="22" spans="2:9" ht="15" thickBot="1" x14ac:dyDescent="0.35">
      <c r="B22" s="13" t="s">
        <v>5</v>
      </c>
      <c r="C22" s="14">
        <v>3.3412012389121815</v>
      </c>
      <c r="D22" s="14">
        <v>3.3127108113091679</v>
      </c>
      <c r="E22" s="23">
        <v>3.3460879497786724</v>
      </c>
      <c r="F22" s="26">
        <f t="shared" ref="F22:F24" si="0">SUM(C22:E22)</f>
        <v>10.000000000000021</v>
      </c>
      <c r="G22" s="27" t="s">
        <v>2</v>
      </c>
      <c r="H22" s="28">
        <v>10</v>
      </c>
      <c r="I22" s="29"/>
    </row>
    <row r="23" spans="2:9" ht="15" thickBot="1" x14ac:dyDescent="0.35">
      <c r="B23" s="13" t="s">
        <v>6</v>
      </c>
      <c r="C23" s="14">
        <v>26.926572672045062</v>
      </c>
      <c r="D23" s="14">
        <v>33.073426565016284</v>
      </c>
      <c r="E23" s="23">
        <v>7.6293945312500004E-7</v>
      </c>
      <c r="F23" s="26">
        <f t="shared" si="0"/>
        <v>60.000000000000796</v>
      </c>
      <c r="G23" s="27" t="s">
        <v>2</v>
      </c>
      <c r="H23" s="29">
        <v>60</v>
      </c>
      <c r="I23" s="29"/>
    </row>
    <row r="24" spans="2:9" ht="15" thickBot="1" x14ac:dyDescent="0.35">
      <c r="B24" s="15" t="s">
        <v>7</v>
      </c>
      <c r="C24" s="24">
        <v>3.3412104610222197</v>
      </c>
      <c r="D24" s="24">
        <v>3.3127001992984311</v>
      </c>
      <c r="E24" s="25">
        <v>3.346089339679144</v>
      </c>
      <c r="F24" s="26">
        <f t="shared" si="0"/>
        <v>9.9999999999997957</v>
      </c>
      <c r="G24" s="27" t="s">
        <v>2</v>
      </c>
      <c r="H24" s="28">
        <v>10</v>
      </c>
      <c r="I24" s="29"/>
    </row>
    <row r="25" spans="2:9" ht="15" thickBot="1" x14ac:dyDescent="0.35">
      <c r="B25" s="19" t="s">
        <v>3</v>
      </c>
      <c r="C25" s="26">
        <f>SUM(C21:C24)</f>
        <v>300.00029999968109</v>
      </c>
      <c r="D25" s="26">
        <f t="shared" ref="D25:E25" si="1">SUM(D21:D24)</f>
        <v>149.99971226238605</v>
      </c>
      <c r="E25" s="26">
        <f t="shared" si="1"/>
        <v>50.000000665217506</v>
      </c>
      <c r="F25" s="30">
        <f>SUM(F21:F24)</f>
        <v>500.00001292728462</v>
      </c>
      <c r="G25" s="29"/>
      <c r="H25" s="29"/>
      <c r="I25" s="29"/>
    </row>
    <row r="26" spans="2:9" x14ac:dyDescent="0.3">
      <c r="C26" s="31" t="s">
        <v>2</v>
      </c>
      <c r="D26" s="31" t="s">
        <v>2</v>
      </c>
      <c r="E26" s="31" t="s">
        <v>2</v>
      </c>
      <c r="F26" s="31" t="s">
        <v>2</v>
      </c>
      <c r="G26" s="29"/>
      <c r="H26" s="29"/>
      <c r="I26" s="29"/>
    </row>
    <row r="27" spans="2:9" x14ac:dyDescent="0.3">
      <c r="B27" s="8" t="s">
        <v>45</v>
      </c>
      <c r="C27" s="29">
        <v>200</v>
      </c>
      <c r="D27" s="29">
        <f>500*0.2</f>
        <v>100</v>
      </c>
      <c r="E27" s="29">
        <v>50</v>
      </c>
      <c r="F27" s="29">
        <v>500</v>
      </c>
      <c r="G27" s="29"/>
      <c r="H27" s="29"/>
      <c r="I27" s="29"/>
    </row>
    <row r="28" spans="2:9" x14ac:dyDescent="0.3">
      <c r="C28" s="31" t="s">
        <v>12</v>
      </c>
      <c r="D28" s="31" t="s">
        <v>12</v>
      </c>
      <c r="E28" s="31" t="s">
        <v>12</v>
      </c>
      <c r="F28" s="29"/>
      <c r="G28" s="29"/>
      <c r="H28" s="29"/>
      <c r="I28" s="29"/>
    </row>
    <row r="29" spans="2:9" x14ac:dyDescent="0.3">
      <c r="B29" s="8" t="s">
        <v>46</v>
      </c>
      <c r="C29" s="2">
        <v>300</v>
      </c>
      <c r="D29" s="2">
        <v>150</v>
      </c>
      <c r="E29" s="2">
        <f>500*0.2</f>
        <v>100</v>
      </c>
    </row>
    <row r="30" spans="2:9" ht="15" thickBot="1" x14ac:dyDescent="0.35"/>
    <row r="31" spans="2:9" ht="15" thickBot="1" x14ac:dyDescent="0.35">
      <c r="B31" s="18" t="s">
        <v>11</v>
      </c>
      <c r="C31" s="20">
        <f>SUMPRODUCT(F21:F24,C4:C7)</f>
        <v>2130.0000517091394</v>
      </c>
      <c r="I31" s="17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32B01-C408-4A1C-9BFE-64AFE1BFA2C1}">
  <dimension ref="A2:E24"/>
  <sheetViews>
    <sheetView tabSelected="1" workbookViewId="0">
      <selection activeCell="H18" sqref="H18"/>
    </sheetView>
  </sheetViews>
  <sheetFormatPr defaultRowHeight="14.4" x14ac:dyDescent="0.3"/>
  <cols>
    <col min="1" max="1" width="10.44140625" customWidth="1"/>
  </cols>
  <sheetData>
    <row r="2" spans="1:5" x14ac:dyDescent="0.3">
      <c r="A2" s="2" t="s">
        <v>1</v>
      </c>
      <c r="B2" s="2"/>
      <c r="C2" s="2"/>
      <c r="D2" s="2"/>
    </row>
    <row r="3" spans="1:5" x14ac:dyDescent="0.3">
      <c r="A3" s="2">
        <v>1</v>
      </c>
      <c r="B3" s="3">
        <v>8</v>
      </c>
      <c r="C3" s="34">
        <v>1666.6666270250635</v>
      </c>
      <c r="D3" s="2"/>
    </row>
    <row r="4" spans="1:5" x14ac:dyDescent="0.3">
      <c r="A4" s="2">
        <v>2</v>
      </c>
      <c r="B4" s="3">
        <v>10</v>
      </c>
      <c r="C4" s="34">
        <v>0</v>
      </c>
      <c r="D4" s="2"/>
    </row>
    <row r="5" spans="1:5" x14ac:dyDescent="0.3">
      <c r="A5" s="2">
        <v>3</v>
      </c>
      <c r="B5" s="3">
        <v>11</v>
      </c>
      <c r="C5" s="34">
        <v>1388.8900868895578</v>
      </c>
      <c r="D5" s="2" t="s">
        <v>2</v>
      </c>
      <c r="E5">
        <v>600</v>
      </c>
    </row>
    <row r="6" spans="1:5" x14ac:dyDescent="0.3">
      <c r="A6" s="2">
        <v>4</v>
      </c>
      <c r="B6" s="3">
        <v>14</v>
      </c>
      <c r="C6" s="34">
        <v>1944.4432577181415</v>
      </c>
      <c r="D6" s="2"/>
    </row>
    <row r="7" spans="1:5" x14ac:dyDescent="0.3">
      <c r="A7" s="2"/>
      <c r="B7" s="4"/>
      <c r="C7" s="2">
        <f>SUM(C3:C6)</f>
        <v>4999.9999716327629</v>
      </c>
      <c r="D7" s="2" t="s">
        <v>2</v>
      </c>
      <c r="E7">
        <v>5000</v>
      </c>
    </row>
    <row r="8" spans="1:5" x14ac:dyDescent="0.3">
      <c r="A8" s="2" t="s">
        <v>54</v>
      </c>
      <c r="B8" s="2"/>
      <c r="C8" s="2"/>
      <c r="D8" s="2"/>
    </row>
    <row r="9" spans="1:5" x14ac:dyDescent="0.3">
      <c r="A9" s="2"/>
      <c r="B9" s="5" t="s">
        <v>69</v>
      </c>
      <c r="C9" s="5" t="s">
        <v>70</v>
      </c>
      <c r="D9" s="5" t="s">
        <v>71</v>
      </c>
    </row>
    <row r="10" spans="1:5" x14ac:dyDescent="0.3">
      <c r="A10" s="2">
        <v>1</v>
      </c>
      <c r="B10" s="6">
        <v>0.03</v>
      </c>
      <c r="C10" s="6">
        <v>0.02</v>
      </c>
      <c r="D10" s="6">
        <v>0.01</v>
      </c>
    </row>
    <row r="11" spans="1:5" x14ac:dyDescent="0.3">
      <c r="A11" s="2">
        <v>2</v>
      </c>
      <c r="B11" s="7">
        <v>0.06</v>
      </c>
      <c r="C11" s="6">
        <v>0.04</v>
      </c>
      <c r="D11" s="6">
        <v>0.01</v>
      </c>
    </row>
    <row r="12" spans="1:5" x14ac:dyDescent="0.3">
      <c r="A12" s="2">
        <v>3</v>
      </c>
      <c r="B12" s="6">
        <v>0.1</v>
      </c>
      <c r="C12" s="6">
        <v>0.03</v>
      </c>
      <c r="D12" s="6">
        <v>0.04</v>
      </c>
    </row>
    <row r="13" spans="1:5" x14ac:dyDescent="0.3">
      <c r="A13" s="2">
        <v>4</v>
      </c>
      <c r="B13" s="6">
        <v>0.12</v>
      </c>
      <c r="C13" s="6">
        <v>0.09</v>
      </c>
      <c r="D13" s="6">
        <v>0.04</v>
      </c>
    </row>
    <row r="15" spans="1:5" x14ac:dyDescent="0.3">
      <c r="A15" s="2"/>
      <c r="B15" s="5" t="s">
        <v>69</v>
      </c>
      <c r="C15" s="5" t="s">
        <v>70</v>
      </c>
      <c r="D15" s="5" t="s">
        <v>71</v>
      </c>
    </row>
    <row r="16" spans="1:5" x14ac:dyDescent="0.3">
      <c r="A16" s="2">
        <v>1</v>
      </c>
      <c r="B16" s="35">
        <f>B10*C3</f>
        <v>49.999998810751904</v>
      </c>
      <c r="C16" s="35">
        <f>C10*C3</f>
        <v>33.333332540501267</v>
      </c>
      <c r="D16" s="35">
        <f>C3*D10</f>
        <v>16.666666270250634</v>
      </c>
    </row>
    <row r="17" spans="1:4" x14ac:dyDescent="0.3">
      <c r="A17" s="2">
        <v>2</v>
      </c>
      <c r="B17" s="35">
        <f t="shared" ref="B17:B19" si="0">B11*C4</f>
        <v>0</v>
      </c>
      <c r="C17" s="35">
        <f t="shared" ref="C17:C19" si="1">C11*C4</f>
        <v>0</v>
      </c>
      <c r="D17" s="35">
        <f t="shared" ref="D17:D19" si="2">C4*D11</f>
        <v>0</v>
      </c>
    </row>
    <row r="18" spans="1:4" x14ac:dyDescent="0.3">
      <c r="A18" s="2">
        <v>3</v>
      </c>
      <c r="B18" s="35">
        <f t="shared" si="0"/>
        <v>138.88900868895578</v>
      </c>
      <c r="C18" s="35">
        <f t="shared" si="1"/>
        <v>41.666702606686734</v>
      </c>
      <c r="D18" s="35">
        <f t="shared" si="2"/>
        <v>55.555603475582309</v>
      </c>
    </row>
    <row r="19" spans="1:4" x14ac:dyDescent="0.3">
      <c r="A19" s="2">
        <v>4</v>
      </c>
      <c r="B19" s="35">
        <f t="shared" si="0"/>
        <v>233.33319092617697</v>
      </c>
      <c r="C19" s="35">
        <f>C13*C6</f>
        <v>174.99989319463273</v>
      </c>
      <c r="D19" s="35">
        <f t="shared" si="2"/>
        <v>77.777730308725666</v>
      </c>
    </row>
    <row r="20" spans="1:4" x14ac:dyDescent="0.3">
      <c r="A20" t="s">
        <v>72</v>
      </c>
      <c r="B20">
        <f>SUM(B16:B19)</f>
        <v>422.2221984258847</v>
      </c>
      <c r="C20">
        <f>SUM(C16:C19)</f>
        <v>249.99992834182075</v>
      </c>
      <c r="D20">
        <f>SUM(D16:D19)</f>
        <v>150.0000000545586</v>
      </c>
    </row>
    <row r="21" spans="1:4" x14ac:dyDescent="0.3">
      <c r="B21" t="s">
        <v>2</v>
      </c>
      <c r="C21" t="s">
        <v>2</v>
      </c>
      <c r="D21" t="s">
        <v>2</v>
      </c>
    </row>
    <row r="22" spans="1:4" x14ac:dyDescent="0.3">
      <c r="B22">
        <f>E7*0.07</f>
        <v>350.00000000000006</v>
      </c>
      <c r="C22">
        <f>E7*0.05</f>
        <v>250</v>
      </c>
      <c r="D22">
        <f>E7*0.03</f>
        <v>150</v>
      </c>
    </row>
    <row r="24" spans="1:4" x14ac:dyDescent="0.3">
      <c r="A24" t="s">
        <v>73</v>
      </c>
      <c r="B24">
        <f>SUMPRODUCT(B3:B6,C3:C6)</f>
        <v>55833.32958003963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Rapport de sensibilité 1</vt:lpstr>
      <vt:lpstr>Model</vt:lpstr>
      <vt:lpstr>updated Model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chaoz</cp:lastModifiedBy>
  <dcterms:created xsi:type="dcterms:W3CDTF">2003-07-09T21:57:36Z</dcterms:created>
  <dcterms:modified xsi:type="dcterms:W3CDTF">2020-05-16T00:55:22Z</dcterms:modified>
</cp:coreProperties>
</file>