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l\OneDrive\Book\SCM 518\"/>
    </mc:Choice>
  </mc:AlternateContent>
  <xr:revisionPtr revIDLastSave="2583" documentId="8_{5EB1BDF0-6CE6-47C2-BAC1-BEB4F94385BB}" xr6:coauthVersionLast="41" xr6:coauthVersionMax="41" xr10:uidLastSave="{D07753BB-CBB2-4232-A268-EFFA39783DEB}"/>
  <bookViews>
    <workbookView xWindow="-120" yWindow="-120" windowWidth="20730" windowHeight="11160" xr2:uid="{8B7A81BB-D89F-4501-93BE-25B6CEEB83D6}"/>
  </bookViews>
  <sheets>
    <sheet name="SunFire Cost Data" sheetId="1" r:id="rId1"/>
    <sheet name="Solution" sheetId="2" r:id="rId2"/>
    <sheet name="Sensitivity Report 1" sheetId="3" r:id="rId3"/>
  </sheets>
  <definedNames>
    <definedName name="solver_adj" localSheetId="1" hidden="1">Solution!$I$2:$I$4,Solution!$I$6:$I$8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Solution!$C$2</definedName>
    <definedName name="solver_lhs10" localSheetId="1" hidden="1">Solution!$I$6</definedName>
    <definedName name="solver_lhs11" localSheetId="1" hidden="1">Solution!$I$6:$I$8</definedName>
    <definedName name="solver_lhs12" localSheetId="1" hidden="1">Solution!$I$7</definedName>
    <definedName name="solver_lhs13" localSheetId="1" hidden="1">Solution!$I$8</definedName>
    <definedName name="solver_lhs2" localSheetId="1" hidden="1">Solution!$C$3</definedName>
    <definedName name="solver_lhs3" localSheetId="1" hidden="1">Solution!$C$4</definedName>
    <definedName name="solver_lhs4" localSheetId="1" hidden="1">Solution!$E$8</definedName>
    <definedName name="solver_lhs5" localSheetId="1" hidden="1">Solution!$E$9</definedName>
    <definedName name="solver_lhs6" localSheetId="1" hidden="1">Solution!$I$2</definedName>
    <definedName name="solver_lhs7" localSheetId="1" hidden="1">Solution!$I$2:$I$4</definedName>
    <definedName name="solver_lhs8" localSheetId="1" hidden="1">Solution!$I$3</definedName>
    <definedName name="solver_lhs9" localSheetId="1" hidden="1">Solution!$I$4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Solution!$B$15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1</definedName>
    <definedName name="solver_rel11" localSheetId="1" hidden="1">3</definedName>
    <definedName name="solver_rel12" localSheetId="1" hidden="1">3</definedName>
    <definedName name="solver_rel13" localSheetId="1" hidden="1">1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3</definedName>
    <definedName name="solver_rel8" localSheetId="1" hidden="1">1</definedName>
    <definedName name="solver_rel9" localSheetId="1" hidden="1">3</definedName>
    <definedName name="solver_rhs1" localSheetId="1" hidden="1">Solution!$E$2</definedName>
    <definedName name="solver_rhs10" localSheetId="1" hidden="1">Solution!$K$6</definedName>
    <definedName name="solver_rhs11" localSheetId="1" hidden="1">0</definedName>
    <definedName name="solver_rhs12" localSheetId="1" hidden="1">Solution!$K$7</definedName>
    <definedName name="solver_rhs13" localSheetId="1" hidden="1">Solution!$K$8</definedName>
    <definedName name="solver_rhs2" localSheetId="1" hidden="1">Solution!$E$3</definedName>
    <definedName name="solver_rhs3" localSheetId="1" hidden="1">Solution!$E$4</definedName>
    <definedName name="solver_rhs4" localSheetId="1" hidden="1">Solution!$C$8</definedName>
    <definedName name="solver_rhs5" localSheetId="1" hidden="1">Solution!$C$9</definedName>
    <definedName name="solver_rhs6" localSheetId="1" hidden="1">Solution!$K$2</definedName>
    <definedName name="solver_rhs7" localSheetId="1" hidden="1">0</definedName>
    <definedName name="solver_rhs8" localSheetId="1" hidden="1">Solution!$K$3</definedName>
    <definedName name="solver_rhs9" localSheetId="1" hidden="1">Solution!$K$4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K6" i="2"/>
  <c r="E9" i="2" l="1"/>
  <c r="E8" i="2"/>
  <c r="K7" i="2"/>
  <c r="K4" i="2"/>
  <c r="K3" i="2"/>
  <c r="K2" i="2"/>
  <c r="E4" i="2" l="1"/>
  <c r="E3" i="2"/>
  <c r="E2" i="2"/>
  <c r="B12" i="2"/>
  <c r="B13" i="2" l="1"/>
  <c r="B15" i="2" s="1"/>
</calcChain>
</file>

<file path=xl/sharedStrings.xml><?xml version="1.0" encoding="utf-8"?>
<sst xmlns="http://schemas.openxmlformats.org/spreadsheetml/2006/main" count="97" uniqueCount="55">
  <si>
    <t>Type of Oil</t>
  </si>
  <si>
    <t>Cost($/litre)</t>
  </si>
  <si>
    <t>Availability (Litres)</t>
  </si>
  <si>
    <t xml:space="preserve">Type of Fuel </t>
  </si>
  <si>
    <t>A</t>
  </si>
  <si>
    <t>B</t>
  </si>
  <si>
    <t>Sell. Price ($/litre)</t>
  </si>
  <si>
    <t>Min Production</t>
  </si>
  <si>
    <t>&lt;=</t>
  </si>
  <si>
    <t>Production</t>
  </si>
  <si>
    <t>Fuel Type</t>
  </si>
  <si>
    <t>Oil Type</t>
  </si>
  <si>
    <t>Usage Limit</t>
  </si>
  <si>
    <t>Used</t>
  </si>
  <si>
    <t>&gt;=</t>
  </si>
  <si>
    <t>Revenue</t>
  </si>
  <si>
    <t>Cost</t>
  </si>
  <si>
    <t>Profit</t>
  </si>
  <si>
    <t>Microsoft Excel 16.0 Sensitivity Report</t>
  </si>
  <si>
    <t>Worksheet: [SunFire.xlsx]Solution</t>
  </si>
  <si>
    <t>Report Created: 11/17/2019 3:39:52 PM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</si>
  <si>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</si>
  <si>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</si>
  <si>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</si>
  <si>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</si>
  <si>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</si>
  <si>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</si>
  <si>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</si>
  <si>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</si>
  <si>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</si>
  <si>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</si>
  <si>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</si>
  <si>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</si>
  <si>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</si>
  <si>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</si>
  <si>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</si>
  <si>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</si>
  <si>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$I$2</t>
  </si>
  <si>
    <t>A Used</t>
  </si>
  <si>
    <t>$I$3</t>
  </si>
  <si>
    <t>&gt;= Used</t>
  </si>
  <si>
    <t>$I$4</t>
  </si>
  <si>
    <t>$I$6</t>
  </si>
  <si>
    <t>B Used</t>
  </si>
  <si>
    <t>$I$7</t>
  </si>
  <si>
    <t>Production Used</t>
  </si>
  <si>
    <t>$I$8</t>
  </si>
  <si>
    <t>&lt;= Used</t>
  </si>
  <si>
    <t>$C$2</t>
  </si>
  <si>
    <t>$C$3</t>
  </si>
  <si>
    <t>$C$4</t>
  </si>
  <si>
    <t>$E$8</t>
  </si>
  <si>
    <t>&lt;= Production</t>
  </si>
  <si>
    <t>$E$9</t>
  </si>
  <si>
    <t>If minimum production of fuel B is decreased to 9000 litres, the profit would decrease to 14560$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</si>
</sst>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19EC-832B-4169-8E07-BECA64B5EB7A}">
  <dimension ref="A1:C4"/>
  <sheetViews>
    <sheetView tabSelected="1" workbookViewId="0">
      <selection activeCell="C16" sqref="C16"/>
    </sheetView>
  </sheetViews>
  <sheetFormatPr defaultRowHeight="15" x14ac:dyDescent="0.25"/>
  <cols>
    <col min="1" max="1" width="17.28515625" style="2" customWidth="1"/>
    <col min="2" max="2" width="16.5703125" style="2" customWidth="1"/>
    <col min="3" max="3" width="21.28515625" style="2" customWidth="1"/>
    <col min="4" max="16384" width="9.14062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0.3</v>
      </c>
      <c r="C2" s="2">
        <v>6000</v>
      </c>
    </row>
    <row r="3" spans="1:3" x14ac:dyDescent="0.25">
      <c r="A3" s="2">
        <v>2</v>
      </c>
      <c r="B3" s="2">
        <v>0.4</v>
      </c>
      <c r="C3" s="2">
        <v>10000</v>
      </c>
    </row>
    <row r="4" spans="1:3" x14ac:dyDescent="0.25">
      <c r="A4" s="2">
        <v>3</v>
      </c>
      <c r="B4" s="2">
        <v>0.48</v>
      </c>
      <c r="C4" s="2"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68ED-22D5-4D8E-8ABB-A8A5A4407450}">
  <dimension ref="A1:K20"/>
  <sheetViews>
    <sheetView workbookViewId="0">
      <selection activeCell="C17" sqref="C17"/>
    </sheetView>
  </sheetViews>
  <sheetFormatPr defaultRowHeight="15" x14ac:dyDescent="0.25"/>
  <cols>
    <col min="1" max="1" width="21.7109375" style="2" customWidth="1"/>
    <col min="2" max="2" width="24.5703125" style="2" customWidth="1"/>
    <col min="3" max="3" width="28.7109375" style="2" customWidth="1"/>
    <col min="4" max="4" width="9.140625" style="2"/>
    <col min="5" max="6" width="13.85546875" style="2" customWidth="1"/>
    <col min="7" max="7" width="17.7109375" style="2" customWidth="1"/>
    <col min="8" max="9" width="9.140625" style="2"/>
    <col min="10" max="10" width="5.140625" style="2" customWidth="1"/>
    <col min="11" max="11" width="24.42578125" style="2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E1" s="2" t="s">
        <v>13</v>
      </c>
      <c r="G1" s="2" t="s">
        <v>10</v>
      </c>
      <c r="H1" s="2" t="s">
        <v>11</v>
      </c>
      <c r="I1" s="2" t="s">
        <v>13</v>
      </c>
      <c r="K1" s="2" t="s">
        <v>12</v>
      </c>
    </row>
    <row r="2" spans="1:11" x14ac:dyDescent="0.25">
      <c r="A2" s="2">
        <v>1</v>
      </c>
      <c r="B2" s="2">
        <v>0.3</v>
      </c>
      <c r="C2" s="2">
        <v>6000</v>
      </c>
      <c r="D2" s="2" t="s">
        <v>14</v>
      </c>
      <c r="E2" s="2">
        <f>I2+I6</f>
        <v>6000</v>
      </c>
      <c r="G2" s="2" t="s">
        <v>4</v>
      </c>
      <c r="H2" s="2">
        <v>1</v>
      </c>
      <c r="I2" s="5">
        <v>6000</v>
      </c>
      <c r="J2" s="2" t="s">
        <v>14</v>
      </c>
      <c r="K2" s="2">
        <f>0.3*(I2+I3+I4)</f>
        <v>3000.0000000000009</v>
      </c>
    </row>
    <row r="3" spans="1:11" x14ac:dyDescent="0.25">
      <c r="A3" s="2">
        <v>2</v>
      </c>
      <c r="B3" s="2">
        <v>0.4</v>
      </c>
      <c r="C3" s="2">
        <v>10000</v>
      </c>
      <c r="D3" s="2" t="s">
        <v>14</v>
      </c>
      <c r="E3" s="2">
        <f>I3+I7</f>
        <v>10000</v>
      </c>
      <c r="H3" s="2">
        <v>2</v>
      </c>
      <c r="I3" s="5">
        <v>0</v>
      </c>
      <c r="J3" s="2" t="s">
        <v>8</v>
      </c>
      <c r="K3" s="2">
        <f>0.5*(I2+I3+I4)</f>
        <v>5000.0000000000018</v>
      </c>
    </row>
    <row r="4" spans="1:11" x14ac:dyDescent="0.25">
      <c r="A4" s="2">
        <v>3</v>
      </c>
      <c r="B4" s="2">
        <v>0.48</v>
      </c>
      <c r="C4" s="2">
        <v>12000</v>
      </c>
      <c r="D4" s="2" t="s">
        <v>14</v>
      </c>
      <c r="E4" s="2">
        <f>I4+I8</f>
        <v>4000.0000000000027</v>
      </c>
      <c r="H4" s="2">
        <v>3</v>
      </c>
      <c r="I4" s="5">
        <v>4000.0000000000027</v>
      </c>
      <c r="J4" s="2" t="s">
        <v>14</v>
      </c>
      <c r="K4" s="2">
        <f>0.3*(I2+I3+I4)</f>
        <v>3000.0000000000009</v>
      </c>
    </row>
    <row r="5" spans="1:11" x14ac:dyDescent="0.25">
      <c r="I5" s="6"/>
    </row>
    <row r="6" spans="1:11" x14ac:dyDescent="0.25">
      <c r="G6" s="2" t="s">
        <v>5</v>
      </c>
      <c r="H6" s="2">
        <v>1</v>
      </c>
      <c r="I6" s="5">
        <v>0</v>
      </c>
      <c r="J6" s="2" t="s">
        <v>8</v>
      </c>
      <c r="K6" s="2">
        <f>0.3*(I6+I7+I8)</f>
        <v>3000</v>
      </c>
    </row>
    <row r="7" spans="1:11" x14ac:dyDescent="0.25">
      <c r="A7" s="2" t="s">
        <v>3</v>
      </c>
      <c r="B7" s="2" t="s">
        <v>6</v>
      </c>
      <c r="C7" s="2" t="s">
        <v>7</v>
      </c>
      <c r="E7" s="2" t="s">
        <v>9</v>
      </c>
      <c r="H7" s="2">
        <v>2</v>
      </c>
      <c r="I7" s="5">
        <v>10000</v>
      </c>
      <c r="J7" s="2" t="s">
        <v>14</v>
      </c>
      <c r="K7" s="2">
        <f>0.5*(I7+I8+I6)</f>
        <v>5000</v>
      </c>
    </row>
    <row r="8" spans="1:11" x14ac:dyDescent="0.25">
      <c r="A8" s="2" t="s">
        <v>4</v>
      </c>
      <c r="B8" s="2">
        <v>1.1000000000000001</v>
      </c>
      <c r="C8" s="2">
        <v>10000</v>
      </c>
      <c r="D8" s="2" t="s">
        <v>8</v>
      </c>
      <c r="E8" s="3">
        <f>I2+I3+I4</f>
        <v>10000.000000000004</v>
      </c>
      <c r="F8" s="4"/>
      <c r="H8" s="2">
        <v>3</v>
      </c>
      <c r="I8" s="5">
        <v>0</v>
      </c>
      <c r="J8" s="2" t="s">
        <v>8</v>
      </c>
      <c r="K8" s="2">
        <f>0.3*(I6+I7+I8)</f>
        <v>3000</v>
      </c>
    </row>
    <row r="9" spans="1:11" x14ac:dyDescent="0.25">
      <c r="A9" s="2" t="s">
        <v>5</v>
      </c>
      <c r="B9" s="2">
        <v>1.2</v>
      </c>
      <c r="C9" s="2">
        <v>10000</v>
      </c>
      <c r="D9" s="2" t="s">
        <v>8</v>
      </c>
      <c r="E9" s="3">
        <f>I6+I7+I8</f>
        <v>10000</v>
      </c>
      <c r="F9" s="4"/>
    </row>
    <row r="12" spans="1:11" x14ac:dyDescent="0.25">
      <c r="A12" s="2" t="s">
        <v>15</v>
      </c>
      <c r="B12" s="2">
        <f>(B8*E8)+(B9*E9)</f>
        <v>23000.000000000007</v>
      </c>
    </row>
    <row r="13" spans="1:11" x14ac:dyDescent="0.25">
      <c r="A13" s="2" t="s">
        <v>16</v>
      </c>
      <c r="B13" s="2">
        <f>(E2*B2)+(B3*E3)+(B4*E4)</f>
        <v>7720.0000000000009</v>
      </c>
    </row>
    <row r="15" spans="1:11" x14ac:dyDescent="0.25">
      <c r="A15" s="2" t="s">
        <v>17</v>
      </c>
      <c r="B15" s="12">
        <f>B12-B13</f>
        <v>15280.000000000007</v>
      </c>
    </row>
    <row r="20" spans="1:5" x14ac:dyDescent="0.25">
      <c r="A20" s="13" t="s">
        <v>54</v>
      </c>
      <c r="B20" s="13"/>
      <c r="C20" s="13"/>
      <c r="D20" s="13"/>
      <c r="E20" s="13"/>
    </row>
  </sheetData>
  <mergeCells count="1">
    <mergeCell ref="A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5DC2-9C21-4F5D-9623-12952E9BDA34}">
  <dimension ref="A1:H29"/>
  <sheetViews>
    <sheetView showGridLines="0" topLeftCell="A1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8" bestFit="1" customWidth="1"/>
    <col min="4" max="4" width="6.140625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7" t="s">
        <v>18</v>
      </c>
    </row>
    <row r="2" spans="1:8" x14ac:dyDescent="0.25">
      <c r="A2" s="7" t="s">
        <v>19</v>
      </c>
    </row>
    <row r="3" spans="1:8" x14ac:dyDescent="0.25">
      <c r="A3" s="7" t="s">
        <v>20</v>
      </c>
    </row>
    <row r="6" spans="1:8" ht="15.75" thickBot="1" x14ac:dyDescent="0.3">
      <c r="A6" t="s">
        <v>21</v>
      </c>
    </row>
    <row r="7" spans="1:8" x14ac:dyDescent="0.25">
      <c r="B7" s="10"/>
      <c r="C7" s="10"/>
      <c r="D7" s="10" t="s">
        <v>24</v>
      </c>
      <c r="E7" s="10" t="s">
        <v>26</v>
      </c>
      <c r="F7" s="10" t="s">
        <v>27</v>
      </c>
      <c r="G7" s="10" t="s">
        <v>29</v>
      </c>
      <c r="H7" s="10" t="s">
        <v>29</v>
      </c>
    </row>
    <row r="8" spans="1:8" ht="15.75" thickBot="1" x14ac:dyDescent="0.3">
      <c r="B8" s="11" t="s">
        <v>22</v>
      </c>
      <c r="C8" s="11" t="s">
        <v>23</v>
      </c>
      <c r="D8" s="11" t="s">
        <v>25</v>
      </c>
      <c r="E8" s="11" t="s">
        <v>16</v>
      </c>
      <c r="F8" s="11" t="s">
        <v>28</v>
      </c>
      <c r="G8" s="11" t="s">
        <v>30</v>
      </c>
      <c r="H8" s="11" t="s">
        <v>31</v>
      </c>
    </row>
    <row r="9" spans="1:8" x14ac:dyDescent="0.25">
      <c r="B9" s="8" t="s">
        <v>37</v>
      </c>
      <c r="C9" s="8" t="s">
        <v>38</v>
      </c>
      <c r="D9" s="8">
        <v>6000</v>
      </c>
      <c r="E9" s="8">
        <v>0</v>
      </c>
      <c r="F9" s="8">
        <v>0.8</v>
      </c>
      <c r="G9" s="8">
        <v>1E+30</v>
      </c>
      <c r="H9" s="8">
        <v>3.3306690738754696E-16</v>
      </c>
    </row>
    <row r="10" spans="1:8" x14ac:dyDescent="0.25">
      <c r="B10" s="8" t="s">
        <v>39</v>
      </c>
      <c r="C10" s="8" t="s">
        <v>40</v>
      </c>
      <c r="D10" s="8">
        <v>0</v>
      </c>
      <c r="E10" s="8">
        <v>0</v>
      </c>
      <c r="F10" s="8">
        <v>0.70000000000000018</v>
      </c>
      <c r="G10" s="8">
        <v>0</v>
      </c>
      <c r="H10" s="8">
        <v>7.999999999999996E-2</v>
      </c>
    </row>
    <row r="11" spans="1:8" x14ac:dyDescent="0.25">
      <c r="B11" s="8" t="s">
        <v>41</v>
      </c>
      <c r="C11" s="8" t="s">
        <v>40</v>
      </c>
      <c r="D11" s="8">
        <v>4000.0000000000027</v>
      </c>
      <c r="E11" s="8">
        <v>0</v>
      </c>
      <c r="F11" s="8">
        <v>0.61999999999999988</v>
      </c>
      <c r="G11" s="8">
        <v>7.9999999999999946E-2</v>
      </c>
      <c r="H11" s="8">
        <v>0</v>
      </c>
    </row>
    <row r="12" spans="1:8" x14ac:dyDescent="0.25">
      <c r="B12" s="8" t="s">
        <v>42</v>
      </c>
      <c r="C12" s="8" t="s">
        <v>43</v>
      </c>
      <c r="D12" s="8">
        <v>0</v>
      </c>
      <c r="E12" s="8">
        <v>-3.3306690738754696E-16</v>
      </c>
      <c r="F12" s="8">
        <v>0.89999999999999991</v>
      </c>
      <c r="G12" s="8">
        <v>3.3306690738754696E-16</v>
      </c>
      <c r="H12" s="8">
        <v>1E+30</v>
      </c>
    </row>
    <row r="13" spans="1:8" x14ac:dyDescent="0.25">
      <c r="B13" s="8" t="s">
        <v>44</v>
      </c>
      <c r="C13" s="8" t="s">
        <v>45</v>
      </c>
      <c r="D13" s="8">
        <v>10000</v>
      </c>
      <c r="E13" s="8">
        <v>0</v>
      </c>
      <c r="F13" s="8">
        <v>0.80000000000000027</v>
      </c>
      <c r="G13" s="8">
        <v>1E+30</v>
      </c>
      <c r="H13" s="8">
        <v>0</v>
      </c>
    </row>
    <row r="14" spans="1:8" ht="15.75" thickBot="1" x14ac:dyDescent="0.3">
      <c r="B14" s="9" t="s">
        <v>46</v>
      </c>
      <c r="C14" s="9" t="s">
        <v>47</v>
      </c>
      <c r="D14" s="9">
        <v>0</v>
      </c>
      <c r="E14" s="9">
        <v>0</v>
      </c>
      <c r="F14" s="9">
        <v>0.72000000000000064</v>
      </c>
      <c r="G14" s="9">
        <v>0</v>
      </c>
      <c r="H14" s="9">
        <v>1E+30</v>
      </c>
    </row>
    <row r="16" spans="1:8" ht="15.75" thickBot="1" x14ac:dyDescent="0.3">
      <c r="A16" t="s">
        <v>32</v>
      </c>
    </row>
    <row r="17" spans="2:8" x14ac:dyDescent="0.25">
      <c r="B17" s="10"/>
      <c r="C17" s="10"/>
      <c r="D17" s="10" t="s">
        <v>24</v>
      </c>
      <c r="E17" s="10" t="s">
        <v>33</v>
      </c>
      <c r="F17" s="10" t="s">
        <v>35</v>
      </c>
      <c r="G17" s="10" t="s">
        <v>29</v>
      </c>
      <c r="H17" s="10" t="s">
        <v>29</v>
      </c>
    </row>
    <row r="18" spans="2:8" ht="15.75" thickBot="1" x14ac:dyDescent="0.3">
      <c r="B18" s="11" t="s">
        <v>22</v>
      </c>
      <c r="C18" s="11" t="s">
        <v>23</v>
      </c>
      <c r="D18" s="11" t="s">
        <v>25</v>
      </c>
      <c r="E18" s="11" t="s">
        <v>34</v>
      </c>
      <c r="F18" s="11" t="s">
        <v>36</v>
      </c>
      <c r="G18" s="11" t="s">
        <v>30</v>
      </c>
      <c r="H18" s="11" t="s">
        <v>31</v>
      </c>
    </row>
    <row r="19" spans="2:8" x14ac:dyDescent="0.25">
      <c r="B19" s="8" t="s">
        <v>48</v>
      </c>
      <c r="C19" s="8" t="s">
        <v>2</v>
      </c>
      <c r="D19" s="8">
        <v>6000</v>
      </c>
      <c r="E19" s="8">
        <v>-0.18000000000000016</v>
      </c>
      <c r="F19" s="8">
        <v>0</v>
      </c>
      <c r="G19" s="8">
        <v>2999.9999999999995</v>
      </c>
      <c r="H19" s="8">
        <v>1000.000000000002</v>
      </c>
    </row>
    <row r="20" spans="2:8" x14ac:dyDescent="0.25">
      <c r="B20" s="8" t="s">
        <v>49</v>
      </c>
      <c r="C20" s="8" t="s">
        <v>2</v>
      </c>
      <c r="D20" s="8">
        <v>10000</v>
      </c>
      <c r="E20" s="8">
        <v>-7.999999999999996E-2</v>
      </c>
      <c r="F20" s="8">
        <v>0</v>
      </c>
      <c r="G20" s="8">
        <v>0</v>
      </c>
      <c r="H20" s="8">
        <v>1000.0000000000018</v>
      </c>
    </row>
    <row r="21" spans="2:8" x14ac:dyDescent="0.25">
      <c r="B21" s="8" t="s">
        <v>50</v>
      </c>
      <c r="C21" s="8" t="s">
        <v>2</v>
      </c>
      <c r="D21" s="8">
        <v>12000</v>
      </c>
      <c r="E21" s="8">
        <v>0</v>
      </c>
      <c r="F21" s="8">
        <v>0</v>
      </c>
      <c r="G21" s="8">
        <v>7999.9999999999982</v>
      </c>
      <c r="H21" s="8">
        <v>1E+30</v>
      </c>
    </row>
    <row r="22" spans="2:8" x14ac:dyDescent="0.25">
      <c r="B22" s="8" t="s">
        <v>51</v>
      </c>
      <c r="C22" s="8" t="s">
        <v>52</v>
      </c>
      <c r="D22" s="8">
        <v>10000.000000000004</v>
      </c>
      <c r="E22" s="8">
        <v>0.62</v>
      </c>
      <c r="F22" s="8">
        <v>10000</v>
      </c>
      <c r="G22" s="8">
        <v>7999.9999999999964</v>
      </c>
      <c r="H22" s="8">
        <v>1428.5714285714312</v>
      </c>
    </row>
    <row r="23" spans="2:8" x14ac:dyDescent="0.25">
      <c r="B23" s="8" t="s">
        <v>53</v>
      </c>
      <c r="C23" s="8" t="s">
        <v>52</v>
      </c>
      <c r="D23" s="8">
        <v>10000</v>
      </c>
      <c r="E23" s="8">
        <v>0.72000000000000031</v>
      </c>
      <c r="F23" s="8">
        <v>10000</v>
      </c>
      <c r="G23" s="8">
        <v>0</v>
      </c>
      <c r="H23" s="8">
        <v>1000.0000000000018</v>
      </c>
    </row>
    <row r="24" spans="2:8" x14ac:dyDescent="0.25">
      <c r="B24" s="8" t="s">
        <v>37</v>
      </c>
      <c r="C24" s="8" t="s">
        <v>38</v>
      </c>
      <c r="D24" s="8">
        <v>6000</v>
      </c>
      <c r="E24" s="8">
        <v>0</v>
      </c>
      <c r="F24" s="8">
        <v>0</v>
      </c>
      <c r="G24" s="8">
        <v>2999.9999999999991</v>
      </c>
      <c r="H24" s="8">
        <v>1E+30</v>
      </c>
    </row>
    <row r="25" spans="2:8" x14ac:dyDescent="0.25">
      <c r="B25" s="8" t="s">
        <v>39</v>
      </c>
      <c r="C25" s="8" t="s">
        <v>40</v>
      </c>
      <c r="D25" s="8">
        <v>0</v>
      </c>
      <c r="E25" s="8">
        <v>0</v>
      </c>
      <c r="F25" s="8">
        <v>0</v>
      </c>
      <c r="G25" s="8">
        <v>1E+30</v>
      </c>
      <c r="H25" s="8">
        <v>5000</v>
      </c>
    </row>
    <row r="26" spans="2:8" x14ac:dyDescent="0.25">
      <c r="B26" s="8" t="s">
        <v>41</v>
      </c>
      <c r="C26" s="8" t="s">
        <v>40</v>
      </c>
      <c r="D26" s="8">
        <v>4000.0000000000027</v>
      </c>
      <c r="E26" s="8">
        <v>0</v>
      </c>
      <c r="F26" s="8">
        <v>0</v>
      </c>
      <c r="G26" s="8">
        <v>1000.000000000002</v>
      </c>
      <c r="H26" s="8">
        <v>1E+30</v>
      </c>
    </row>
    <row r="27" spans="2:8" x14ac:dyDescent="0.25">
      <c r="B27" s="8" t="s">
        <v>42</v>
      </c>
      <c r="C27" s="8" t="s">
        <v>43</v>
      </c>
      <c r="D27" s="8">
        <v>0</v>
      </c>
      <c r="E27" s="8">
        <v>0</v>
      </c>
      <c r="F27" s="8">
        <v>0</v>
      </c>
      <c r="G27" s="8">
        <v>1E+30</v>
      </c>
      <c r="H27" s="8">
        <v>4000</v>
      </c>
    </row>
    <row r="28" spans="2:8" x14ac:dyDescent="0.25">
      <c r="B28" s="8" t="s">
        <v>44</v>
      </c>
      <c r="C28" s="8" t="s">
        <v>45</v>
      </c>
      <c r="D28" s="8">
        <v>10000</v>
      </c>
      <c r="E28" s="8">
        <v>0</v>
      </c>
      <c r="F28" s="8">
        <v>0</v>
      </c>
      <c r="G28" s="8">
        <v>5000</v>
      </c>
      <c r="H28" s="8">
        <v>1E+30</v>
      </c>
    </row>
    <row r="29" spans="2:8" ht="15.75" thickBot="1" x14ac:dyDescent="0.3">
      <c r="B29" s="9" t="s">
        <v>46</v>
      </c>
      <c r="C29" s="9" t="s">
        <v>47</v>
      </c>
      <c r="D29" s="9">
        <v>0</v>
      </c>
      <c r="E29" s="9">
        <v>0</v>
      </c>
      <c r="F29" s="9">
        <v>0</v>
      </c>
      <c r="G29" s="9">
        <v>1E+30</v>
      </c>
      <c r="H29" s="9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SunFire Cost Data</vt:lpstr>
      <vt:lpstr>Solution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Mehta</dc:creator>
  <cp:lastModifiedBy>Keval Mehta</cp:lastModifiedBy>
  <dcterms:created xsi:type="dcterms:W3CDTF">2019-11-15T19:44:37Z</dcterms:created>
  <dcterms:modified xsi:type="dcterms:W3CDTF">2019-12-09T02:41:07Z</dcterms:modified>
</cp:coreProperties>
</file>