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 Wenhan\Desktop\SCM 518\EC\"/>
    </mc:Choice>
  </mc:AlternateContent>
  <xr:revisionPtr revIDLastSave="0" documentId="13_ncr:1_{7F2A3592-08AF-4A7D-ACDF-52B48FF592D9}" xr6:coauthVersionLast="41" xr6:coauthVersionMax="41" xr10:uidLastSave="{00000000-0000-0000-0000-000000000000}"/>
  <bookViews>
    <workbookView xWindow="-120" yWindow="-120" windowWidth="38640" windowHeight="15840" xr2:uid="{E77EE0CD-F88E-3341-89F3-7BC958F3014D}"/>
  </bookViews>
  <sheets>
    <sheet name="Sheet1" sheetId="1" r:id="rId1"/>
  </sheets>
  <definedNames>
    <definedName name="solver_adj" localSheetId="0" hidden="1">Sheet1!$B$9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Sheet1!$F$9</definedName>
    <definedName name="solver_lhs2" localSheetId="0" hidden="1">Sheet1!$F$9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1" i="1" l="1"/>
  <c r="B6" i="1"/>
  <c r="B12" i="1" l="1"/>
  <c r="C12" i="1" s="1"/>
  <c r="B301" i="1"/>
  <c r="B302" i="1"/>
  <c r="B303" i="1"/>
  <c r="B304" i="1"/>
  <c r="B305" i="1"/>
  <c r="B306" i="1"/>
  <c r="B307" i="1"/>
  <c r="B308" i="1"/>
  <c r="B309" i="1"/>
  <c r="B310" i="1"/>
  <c r="B311" i="1"/>
  <c r="B300" i="1"/>
  <c r="B289" i="1"/>
  <c r="B290" i="1"/>
  <c r="B291" i="1"/>
  <c r="B292" i="1"/>
  <c r="B293" i="1"/>
  <c r="B294" i="1"/>
  <c r="B295" i="1"/>
  <c r="B296" i="1"/>
  <c r="B297" i="1"/>
  <c r="B298" i="1"/>
  <c r="B299" i="1"/>
  <c r="B288" i="1"/>
  <c r="B277" i="1"/>
  <c r="B278" i="1"/>
  <c r="B279" i="1"/>
  <c r="B280" i="1"/>
  <c r="B281" i="1"/>
  <c r="B282" i="1"/>
  <c r="B283" i="1"/>
  <c r="B284" i="1"/>
  <c r="B285" i="1"/>
  <c r="B286" i="1"/>
  <c r="B287" i="1"/>
  <c r="B276" i="1"/>
  <c r="B265" i="1"/>
  <c r="B266" i="1"/>
  <c r="B267" i="1"/>
  <c r="B268" i="1"/>
  <c r="B269" i="1"/>
  <c r="B270" i="1"/>
  <c r="B271" i="1"/>
  <c r="B272" i="1"/>
  <c r="B273" i="1"/>
  <c r="B274" i="1"/>
  <c r="B275" i="1"/>
  <c r="B264" i="1"/>
  <c r="B253" i="1"/>
  <c r="B254" i="1"/>
  <c r="B255" i="1"/>
  <c r="B256" i="1"/>
  <c r="B257" i="1"/>
  <c r="B258" i="1"/>
  <c r="B259" i="1"/>
  <c r="B260" i="1"/>
  <c r="B261" i="1"/>
  <c r="B262" i="1"/>
  <c r="B263" i="1"/>
  <c r="B252" i="1"/>
  <c r="B43" i="1" l="1"/>
  <c r="B241" i="1" l="1"/>
  <c r="B242" i="1"/>
  <c r="B243" i="1"/>
  <c r="B244" i="1"/>
  <c r="B245" i="1"/>
  <c r="B246" i="1"/>
  <c r="B247" i="1"/>
  <c r="B248" i="1"/>
  <c r="B249" i="1"/>
  <c r="B250" i="1"/>
  <c r="B251" i="1"/>
  <c r="B240" i="1"/>
  <c r="B229" i="1"/>
  <c r="B230" i="1"/>
  <c r="B231" i="1"/>
  <c r="B232" i="1"/>
  <c r="B233" i="1"/>
  <c r="B234" i="1"/>
  <c r="B235" i="1"/>
  <c r="B236" i="1"/>
  <c r="B237" i="1"/>
  <c r="B238" i="1"/>
  <c r="B239" i="1"/>
  <c r="B228" i="1"/>
  <c r="B217" i="1"/>
  <c r="B218" i="1"/>
  <c r="B219" i="1"/>
  <c r="B220" i="1"/>
  <c r="B221" i="1"/>
  <c r="B222" i="1"/>
  <c r="B223" i="1"/>
  <c r="B224" i="1"/>
  <c r="B225" i="1"/>
  <c r="B226" i="1"/>
  <c r="B227" i="1"/>
  <c r="B216" i="1"/>
  <c r="B205" i="1"/>
  <c r="B206" i="1"/>
  <c r="B207" i="1"/>
  <c r="B208" i="1"/>
  <c r="B209" i="1"/>
  <c r="B210" i="1"/>
  <c r="B211" i="1"/>
  <c r="B212" i="1"/>
  <c r="B213" i="1"/>
  <c r="B214" i="1"/>
  <c r="B215" i="1"/>
  <c r="B204" i="1"/>
  <c r="B193" i="1"/>
  <c r="B194" i="1"/>
  <c r="B195" i="1"/>
  <c r="B196" i="1"/>
  <c r="B197" i="1"/>
  <c r="B198" i="1"/>
  <c r="B199" i="1"/>
  <c r="B200" i="1"/>
  <c r="B201" i="1"/>
  <c r="B202" i="1"/>
  <c r="B203" i="1"/>
  <c r="B192" i="1"/>
  <c r="B181" i="1"/>
  <c r="B182" i="1"/>
  <c r="B183" i="1"/>
  <c r="B184" i="1"/>
  <c r="B185" i="1"/>
  <c r="B186" i="1"/>
  <c r="B187" i="1"/>
  <c r="B188" i="1"/>
  <c r="B189" i="1"/>
  <c r="B190" i="1"/>
  <c r="B191" i="1"/>
  <c r="B180" i="1"/>
  <c r="B169" i="1"/>
  <c r="B170" i="1"/>
  <c r="B171" i="1"/>
  <c r="B172" i="1"/>
  <c r="B173" i="1"/>
  <c r="B174" i="1"/>
  <c r="B175" i="1"/>
  <c r="B176" i="1"/>
  <c r="B177" i="1"/>
  <c r="B178" i="1"/>
  <c r="B179" i="1"/>
  <c r="B168" i="1"/>
  <c r="B167" i="1"/>
  <c r="B157" i="1"/>
  <c r="B158" i="1"/>
  <c r="B159" i="1"/>
  <c r="B160" i="1"/>
  <c r="B161" i="1"/>
  <c r="B162" i="1"/>
  <c r="B163" i="1"/>
  <c r="B164" i="1"/>
  <c r="B165" i="1"/>
  <c r="B166" i="1"/>
  <c r="B156" i="1"/>
  <c r="B145" i="1"/>
  <c r="B146" i="1"/>
  <c r="B147" i="1"/>
  <c r="B148" i="1"/>
  <c r="B149" i="1"/>
  <c r="B150" i="1"/>
  <c r="B151" i="1"/>
  <c r="B152" i="1"/>
  <c r="B153" i="1"/>
  <c r="B154" i="1"/>
  <c r="B155" i="1"/>
  <c r="B144" i="1"/>
  <c r="B133" i="1"/>
  <c r="B134" i="1"/>
  <c r="B135" i="1"/>
  <c r="B136" i="1"/>
  <c r="B137" i="1"/>
  <c r="B138" i="1"/>
  <c r="B139" i="1"/>
  <c r="B140" i="1"/>
  <c r="B141" i="1"/>
  <c r="B142" i="1"/>
  <c r="B143" i="1"/>
  <c r="B132" i="1"/>
  <c r="B121" i="1"/>
  <c r="B122" i="1"/>
  <c r="B123" i="1"/>
  <c r="B124" i="1"/>
  <c r="B125" i="1"/>
  <c r="B126" i="1"/>
  <c r="B127" i="1"/>
  <c r="B128" i="1"/>
  <c r="B129" i="1"/>
  <c r="B130" i="1"/>
  <c r="B131" i="1"/>
  <c r="B120" i="1"/>
  <c r="B109" i="1"/>
  <c r="B110" i="1"/>
  <c r="B111" i="1"/>
  <c r="B112" i="1"/>
  <c r="B113" i="1"/>
  <c r="B114" i="1"/>
  <c r="B115" i="1"/>
  <c r="B116" i="1"/>
  <c r="B117" i="1"/>
  <c r="B118" i="1"/>
  <c r="B119" i="1"/>
  <c r="B108" i="1"/>
  <c r="B97" i="1"/>
  <c r="B98" i="1"/>
  <c r="B99" i="1"/>
  <c r="B100" i="1"/>
  <c r="B101" i="1"/>
  <c r="B102" i="1"/>
  <c r="B103" i="1"/>
  <c r="B104" i="1"/>
  <c r="B105" i="1"/>
  <c r="B106" i="1"/>
  <c r="B107" i="1"/>
  <c r="B96" i="1"/>
  <c r="B85" i="1"/>
  <c r="B86" i="1"/>
  <c r="B87" i="1"/>
  <c r="B88" i="1"/>
  <c r="B89" i="1"/>
  <c r="B90" i="1"/>
  <c r="B91" i="1"/>
  <c r="B92" i="1"/>
  <c r="B93" i="1"/>
  <c r="B94" i="1"/>
  <c r="B95" i="1"/>
  <c r="B84" i="1"/>
  <c r="B73" i="1"/>
  <c r="B74" i="1"/>
  <c r="B75" i="1"/>
  <c r="B76" i="1"/>
  <c r="B77" i="1"/>
  <c r="B78" i="1"/>
  <c r="B79" i="1"/>
  <c r="B80" i="1"/>
  <c r="B81" i="1"/>
  <c r="B82" i="1"/>
  <c r="B83" i="1"/>
  <c r="B72" i="1"/>
  <c r="B61" i="1"/>
  <c r="B62" i="1"/>
  <c r="B63" i="1"/>
  <c r="B64" i="1"/>
  <c r="B65" i="1"/>
  <c r="B66" i="1"/>
  <c r="B67" i="1"/>
  <c r="B68" i="1"/>
  <c r="B69" i="1"/>
  <c r="B70" i="1"/>
  <c r="B71" i="1"/>
  <c r="B60" i="1"/>
  <c r="B49" i="1"/>
  <c r="B50" i="1"/>
  <c r="B51" i="1"/>
  <c r="B52" i="1"/>
  <c r="B53" i="1"/>
  <c r="B54" i="1"/>
  <c r="B55" i="1"/>
  <c r="B56" i="1"/>
  <c r="B57" i="1"/>
  <c r="B58" i="1"/>
  <c r="B59" i="1"/>
  <c r="B48" i="1"/>
  <c r="B37" i="1"/>
  <c r="B38" i="1"/>
  <c r="B39" i="1"/>
  <c r="B40" i="1"/>
  <c r="B41" i="1"/>
  <c r="B42" i="1"/>
  <c r="B44" i="1"/>
  <c r="B45" i="1"/>
  <c r="B46" i="1"/>
  <c r="B47" i="1"/>
  <c r="B36" i="1"/>
  <c r="B35" i="1"/>
  <c r="B25" i="1"/>
  <c r="B26" i="1"/>
  <c r="B27" i="1"/>
  <c r="B28" i="1"/>
  <c r="B29" i="1"/>
  <c r="B30" i="1"/>
  <c r="B31" i="1"/>
  <c r="B32" i="1"/>
  <c r="B33" i="1"/>
  <c r="B34" i="1"/>
  <c r="B24" i="1"/>
  <c r="B18" i="1"/>
  <c r="B13" i="1" l="1"/>
  <c r="B14" i="1"/>
  <c r="B15" i="1"/>
  <c r="B16" i="1"/>
  <c r="B17" i="1"/>
  <c r="B19" i="1"/>
  <c r="B20" i="1"/>
  <c r="B21" i="1"/>
  <c r="B22" i="1"/>
  <c r="B23" i="1"/>
  <c r="C13" i="1" l="1"/>
  <c r="C14" i="1" l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l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l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l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l="1"/>
  <c r="C309" i="1" s="1"/>
  <c r="C310" i="1" l="1"/>
  <c r="F9" i="1" s="1"/>
</calcChain>
</file>

<file path=xl/sharedStrings.xml><?xml version="1.0" encoding="utf-8"?>
<sst xmlns="http://schemas.openxmlformats.org/spreadsheetml/2006/main" count="10" uniqueCount="10">
  <si>
    <t>Loan</t>
  </si>
  <si>
    <t>Balloon payment</t>
  </si>
  <si>
    <t>monthly interest rate</t>
  </si>
  <si>
    <t>Inputs</t>
  </si>
  <si>
    <t>Decision</t>
  </si>
  <si>
    <t>monthly payment for year 1</t>
  </si>
  <si>
    <t>Monthly pay</t>
  </si>
  <si>
    <t>Ending balance</t>
  </si>
  <si>
    <t>Month</t>
  </si>
  <si>
    <t>Ending balance after balloon paymenyt after 25 years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</si>
</sst>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BF21-4888-7048-A5EB-1BA13BD0D23D}">
  <dimension ref="A1:F311"/>
  <sheetViews>
    <sheetView tabSelected="1" topLeftCell="A278" zoomScaleNormal="100" workbookViewId="0">
      <selection activeCell="E285" sqref="E285"/>
    </sheetView>
  </sheetViews>
  <sheetFormatPr defaultColWidth="11.125" defaultRowHeight="15.75" x14ac:dyDescent="0.25"/>
  <cols>
    <col min="1" max="1" width="28" customWidth="1"/>
    <col min="2" max="2" width="37.375" customWidth="1"/>
    <col min="5" max="5" width="51.75" bestFit="1" customWidth="1"/>
    <col min="6" max="6" width="12.375" bestFit="1" customWidth="1"/>
  </cols>
  <sheetData>
    <row r="1" spans="1:6" x14ac:dyDescent="0.25">
      <c r="A1" t="s">
        <v>3</v>
      </c>
    </row>
    <row r="3" spans="1:6" x14ac:dyDescent="0.25">
      <c r="A3" t="s">
        <v>0</v>
      </c>
      <c r="B3">
        <v>850000</v>
      </c>
    </row>
    <row r="4" spans="1:6" x14ac:dyDescent="0.25">
      <c r="A4" t="s">
        <v>1</v>
      </c>
      <c r="B4">
        <v>80000</v>
      </c>
    </row>
    <row r="6" spans="1:6" x14ac:dyDescent="0.25">
      <c r="A6" t="s">
        <v>2</v>
      </c>
      <c r="B6">
        <f>0.05/12</f>
        <v>4.1666666666666666E-3</v>
      </c>
    </row>
    <row r="8" spans="1:6" x14ac:dyDescent="0.25">
      <c r="A8" t="s">
        <v>4</v>
      </c>
    </row>
    <row r="9" spans="1:6" x14ac:dyDescent="0.25">
      <c r="A9" t="s">
        <v>5</v>
      </c>
      <c r="B9" s="1">
        <v>2869.7076685210595</v>
      </c>
      <c r="E9" t="s">
        <v>9</v>
      </c>
      <c r="F9" s="2">
        <f>C311-B4</f>
        <v>-2.8042079065926373E-5</v>
      </c>
    </row>
    <row r="11" spans="1:6" x14ac:dyDescent="0.25">
      <c r="A11" t="s">
        <v>8</v>
      </c>
      <c r="B11" t="s">
        <v>6</v>
      </c>
      <c r="C11" t="s">
        <v>7</v>
      </c>
    </row>
    <row r="12" spans="1:6" x14ac:dyDescent="0.25">
      <c r="A12">
        <v>1</v>
      </c>
      <c r="B12" s="3">
        <f>$B$9</f>
        <v>2869.7076685210595</v>
      </c>
      <c r="C12" s="4">
        <f>B3-B12+(B3*$B$6)</f>
        <v>850671.95899814554</v>
      </c>
      <c r="D12" s="15">
        <v>1</v>
      </c>
    </row>
    <row r="13" spans="1:6" x14ac:dyDescent="0.25">
      <c r="A13">
        <v>2</v>
      </c>
      <c r="B13" s="5">
        <f t="shared" ref="B13:B23" si="0">$B$9</f>
        <v>2869.7076685210595</v>
      </c>
      <c r="C13" s="6">
        <f>C12-B13+(C12*$B$6)</f>
        <v>851346.71782545</v>
      </c>
      <c r="D13" s="16"/>
    </row>
    <row r="14" spans="1:6" x14ac:dyDescent="0.25">
      <c r="A14">
        <v>3</v>
      </c>
      <c r="B14" s="5">
        <f t="shared" si="0"/>
        <v>2869.7076685210595</v>
      </c>
      <c r="C14" s="6">
        <f>C13-B14+(C13*$B$6)</f>
        <v>852024.28814786824</v>
      </c>
      <c r="D14" s="16"/>
    </row>
    <row r="15" spans="1:6" x14ac:dyDescent="0.25">
      <c r="A15">
        <v>4</v>
      </c>
      <c r="B15" s="5">
        <f t="shared" si="0"/>
        <v>2869.7076685210595</v>
      </c>
      <c r="C15" s="6">
        <f t="shared" ref="C14:C77" si="1">C14-B15+(C14*$B$6)</f>
        <v>852704.68167996325</v>
      </c>
      <c r="D15" s="16"/>
    </row>
    <row r="16" spans="1:6" x14ac:dyDescent="0.25">
      <c r="A16">
        <v>5</v>
      </c>
      <c r="B16" s="5">
        <f t="shared" si="0"/>
        <v>2869.7076685210595</v>
      </c>
      <c r="C16" s="6">
        <f t="shared" si="1"/>
        <v>853387.91018510866</v>
      </c>
      <c r="D16" s="16"/>
    </row>
    <row r="17" spans="1:4" x14ac:dyDescent="0.25">
      <c r="A17">
        <v>6</v>
      </c>
      <c r="B17" s="5">
        <f t="shared" si="0"/>
        <v>2869.7076685210595</v>
      </c>
      <c r="C17" s="6">
        <f>C16-B17+(C16*$B$6)</f>
        <v>854073.9854756922</v>
      </c>
      <c r="D17" s="16"/>
    </row>
    <row r="18" spans="1:4" x14ac:dyDescent="0.25">
      <c r="A18">
        <v>7</v>
      </c>
      <c r="B18" s="5">
        <f>$B$9</f>
        <v>2869.7076685210595</v>
      </c>
      <c r="C18" s="6">
        <f>C17-B18+(C17*$B$6)</f>
        <v>854762.91941331979</v>
      </c>
      <c r="D18" s="16"/>
    </row>
    <row r="19" spans="1:4" x14ac:dyDescent="0.25">
      <c r="A19">
        <v>8</v>
      </c>
      <c r="B19" s="5">
        <f t="shared" si="0"/>
        <v>2869.7076685210595</v>
      </c>
      <c r="C19" s="6">
        <f t="shared" si="1"/>
        <v>855454.72390902089</v>
      </c>
      <c r="D19" s="16"/>
    </row>
    <row r="20" spans="1:4" x14ac:dyDescent="0.25">
      <c r="A20">
        <v>9</v>
      </c>
      <c r="B20" s="5">
        <f t="shared" si="0"/>
        <v>2869.7076685210595</v>
      </c>
      <c r="C20" s="6">
        <f t="shared" si="1"/>
        <v>856149.4109234541</v>
      </c>
      <c r="D20" s="16"/>
    </row>
    <row r="21" spans="1:4" x14ac:dyDescent="0.25">
      <c r="A21">
        <v>10</v>
      </c>
      <c r="B21" s="5">
        <f t="shared" si="0"/>
        <v>2869.7076685210595</v>
      </c>
      <c r="C21" s="6">
        <f t="shared" si="1"/>
        <v>856846.99246711412</v>
      </c>
      <c r="D21" s="16"/>
    </row>
    <row r="22" spans="1:4" x14ac:dyDescent="0.25">
      <c r="A22">
        <v>11</v>
      </c>
      <c r="B22" s="5">
        <f t="shared" si="0"/>
        <v>2869.7076685210595</v>
      </c>
      <c r="C22" s="6">
        <f t="shared" si="1"/>
        <v>857547.48060053936</v>
      </c>
      <c r="D22" s="16"/>
    </row>
    <row r="23" spans="1:4" x14ac:dyDescent="0.25">
      <c r="A23">
        <v>12</v>
      </c>
      <c r="B23" s="7">
        <f t="shared" si="0"/>
        <v>2869.7076685210595</v>
      </c>
      <c r="C23" s="8">
        <f t="shared" si="1"/>
        <v>858250.88743452053</v>
      </c>
      <c r="D23" s="17"/>
    </row>
    <row r="24" spans="1:4" x14ac:dyDescent="0.25">
      <c r="A24">
        <v>13</v>
      </c>
      <c r="B24" s="9">
        <f>1.05*$B$9</f>
        <v>3013.1930519471125</v>
      </c>
      <c r="C24" s="10">
        <f t="shared" si="1"/>
        <v>858813.73974688386</v>
      </c>
      <c r="D24" s="15">
        <v>2</v>
      </c>
    </row>
    <row r="25" spans="1:4" x14ac:dyDescent="0.25">
      <c r="A25">
        <v>14</v>
      </c>
      <c r="B25" s="11">
        <f t="shared" ref="B25:B35" si="2">1.05*$B$9</f>
        <v>3013.1930519471125</v>
      </c>
      <c r="C25" s="12">
        <f t="shared" si="1"/>
        <v>859378.93727721542</v>
      </c>
      <c r="D25" s="16"/>
    </row>
    <row r="26" spans="1:4" x14ac:dyDescent="0.25">
      <c r="A26">
        <v>15</v>
      </c>
      <c r="B26" s="11">
        <f t="shared" si="2"/>
        <v>3013.1930519471125</v>
      </c>
      <c r="C26" s="12">
        <f>C25-B26+(C25*$B$6)</f>
        <v>859946.48979725665</v>
      </c>
      <c r="D26" s="16"/>
    </row>
    <row r="27" spans="1:4" x14ac:dyDescent="0.25">
      <c r="A27">
        <v>16</v>
      </c>
      <c r="B27" s="11">
        <f t="shared" si="2"/>
        <v>3013.1930519471125</v>
      </c>
      <c r="C27" s="12">
        <f t="shared" si="1"/>
        <v>860516.40711946471</v>
      </c>
      <c r="D27" s="16"/>
    </row>
    <row r="28" spans="1:4" x14ac:dyDescent="0.25">
      <c r="A28">
        <v>17</v>
      </c>
      <c r="B28" s="11">
        <f t="shared" si="2"/>
        <v>3013.1930519471125</v>
      </c>
      <c r="C28" s="12">
        <f t="shared" si="1"/>
        <v>861088.69909718202</v>
      </c>
      <c r="D28" s="16"/>
    </row>
    <row r="29" spans="1:4" x14ac:dyDescent="0.25">
      <c r="A29">
        <v>18</v>
      </c>
      <c r="B29" s="11">
        <f t="shared" si="2"/>
        <v>3013.1930519471125</v>
      </c>
      <c r="C29" s="12">
        <f t="shared" si="1"/>
        <v>861663.3756248065</v>
      </c>
      <c r="D29" s="16"/>
    </row>
    <row r="30" spans="1:4" x14ac:dyDescent="0.25">
      <c r="A30">
        <v>19</v>
      </c>
      <c r="B30" s="11">
        <f t="shared" si="2"/>
        <v>3013.1930519471125</v>
      </c>
      <c r="C30" s="12">
        <f t="shared" si="1"/>
        <v>862240.44663796271</v>
      </c>
      <c r="D30" s="16"/>
    </row>
    <row r="31" spans="1:4" x14ac:dyDescent="0.25">
      <c r="A31">
        <v>20</v>
      </c>
      <c r="B31" s="11">
        <f t="shared" si="2"/>
        <v>3013.1930519471125</v>
      </c>
      <c r="C31" s="12">
        <f t="shared" si="1"/>
        <v>862819.92211367376</v>
      </c>
      <c r="D31" s="16"/>
    </row>
    <row r="32" spans="1:4" x14ac:dyDescent="0.25">
      <c r="A32">
        <v>21</v>
      </c>
      <c r="B32" s="11">
        <f t="shared" si="2"/>
        <v>3013.1930519471125</v>
      </c>
      <c r="C32" s="12">
        <f t="shared" si="1"/>
        <v>863401.81207053352</v>
      </c>
      <c r="D32" s="16"/>
    </row>
    <row r="33" spans="1:4" x14ac:dyDescent="0.25">
      <c r="A33">
        <v>22</v>
      </c>
      <c r="B33" s="11">
        <f t="shared" si="2"/>
        <v>3013.1930519471125</v>
      </c>
      <c r="C33" s="12">
        <f t="shared" si="1"/>
        <v>863986.12656888028</v>
      </c>
      <c r="D33" s="16"/>
    </row>
    <row r="34" spans="1:4" x14ac:dyDescent="0.25">
      <c r="A34">
        <v>23</v>
      </c>
      <c r="B34" s="11">
        <f t="shared" si="2"/>
        <v>3013.1930519471125</v>
      </c>
      <c r="C34" s="12">
        <f t="shared" si="1"/>
        <v>864572.87571097014</v>
      </c>
      <c r="D34" s="16"/>
    </row>
    <row r="35" spans="1:4" x14ac:dyDescent="0.25">
      <c r="A35">
        <v>24</v>
      </c>
      <c r="B35" s="13">
        <f t="shared" si="2"/>
        <v>3013.1930519471125</v>
      </c>
      <c r="C35" s="14">
        <f t="shared" si="1"/>
        <v>865162.06964115205</v>
      </c>
      <c r="D35" s="17"/>
    </row>
    <row r="36" spans="1:4" x14ac:dyDescent="0.25">
      <c r="A36">
        <v>25</v>
      </c>
      <c r="B36" s="3">
        <f>1.05^2*$B$9</f>
        <v>3163.8527045444685</v>
      </c>
      <c r="C36" s="4">
        <f t="shared" si="1"/>
        <v>865603.05889344576</v>
      </c>
      <c r="D36" s="15">
        <v>3</v>
      </c>
    </row>
    <row r="37" spans="1:4" x14ac:dyDescent="0.25">
      <c r="A37">
        <v>26</v>
      </c>
      <c r="B37" s="5">
        <f t="shared" ref="B37:B47" si="3">1.05^2*$B$9</f>
        <v>3163.8527045444685</v>
      </c>
      <c r="C37" s="6">
        <f t="shared" si="1"/>
        <v>866045.88560095732</v>
      </c>
      <c r="D37" s="16"/>
    </row>
    <row r="38" spans="1:4" x14ac:dyDescent="0.25">
      <c r="A38">
        <v>27</v>
      </c>
      <c r="B38" s="5">
        <f t="shared" si="3"/>
        <v>3163.8527045444685</v>
      </c>
      <c r="C38" s="6">
        <f t="shared" si="1"/>
        <v>866490.55741975026</v>
      </c>
      <c r="D38" s="16"/>
    </row>
    <row r="39" spans="1:4" x14ac:dyDescent="0.25">
      <c r="A39">
        <v>28</v>
      </c>
      <c r="B39" s="5">
        <f t="shared" si="3"/>
        <v>3163.8527045444685</v>
      </c>
      <c r="C39" s="6">
        <f>C38-B39+(C38*$B$6)</f>
        <v>866937.08203778812</v>
      </c>
      <c r="D39" s="16"/>
    </row>
    <row r="40" spans="1:4" x14ac:dyDescent="0.25">
      <c r="A40">
        <v>29</v>
      </c>
      <c r="B40" s="5">
        <f t="shared" si="3"/>
        <v>3163.8527045444685</v>
      </c>
      <c r="C40" s="6">
        <f t="shared" si="1"/>
        <v>867385.46717506775</v>
      </c>
      <c r="D40" s="16"/>
    </row>
    <row r="41" spans="1:4" x14ac:dyDescent="0.25">
      <c r="A41">
        <v>30</v>
      </c>
      <c r="B41" s="5">
        <f t="shared" si="3"/>
        <v>3163.8527045444685</v>
      </c>
      <c r="C41" s="6">
        <f t="shared" si="1"/>
        <v>867835.72058375273</v>
      </c>
      <c r="D41" s="16"/>
    </row>
    <row r="42" spans="1:4" x14ac:dyDescent="0.25">
      <c r="A42">
        <v>31</v>
      </c>
      <c r="B42" s="5">
        <f t="shared" si="3"/>
        <v>3163.8527045444685</v>
      </c>
      <c r="C42" s="6">
        <f t="shared" si="1"/>
        <v>868287.85004830721</v>
      </c>
      <c r="D42" s="16"/>
    </row>
    <row r="43" spans="1:4" x14ac:dyDescent="0.25">
      <c r="A43">
        <v>32</v>
      </c>
      <c r="B43" s="5">
        <f>1.05^2*$B$9</f>
        <v>3163.8527045444685</v>
      </c>
      <c r="C43" s="6">
        <f t="shared" si="1"/>
        <v>868741.86338563077</v>
      </c>
      <c r="D43" s="16"/>
    </row>
    <row r="44" spans="1:4" x14ac:dyDescent="0.25">
      <c r="A44">
        <v>33</v>
      </c>
      <c r="B44" s="5">
        <f t="shared" si="3"/>
        <v>3163.8527045444685</v>
      </c>
      <c r="C44" s="6">
        <f t="shared" si="1"/>
        <v>869197.76844519319</v>
      </c>
      <c r="D44" s="16"/>
    </row>
    <row r="45" spans="1:4" x14ac:dyDescent="0.25">
      <c r="A45">
        <v>34</v>
      </c>
      <c r="B45" s="5">
        <f t="shared" si="3"/>
        <v>3163.8527045444685</v>
      </c>
      <c r="C45" s="6">
        <f t="shared" si="1"/>
        <v>869655.57310917042</v>
      </c>
      <c r="D45" s="16"/>
    </row>
    <row r="46" spans="1:4" x14ac:dyDescent="0.25">
      <c r="A46">
        <v>35</v>
      </c>
      <c r="B46" s="5">
        <f t="shared" si="3"/>
        <v>3163.8527045444685</v>
      </c>
      <c r="C46" s="6">
        <f t="shared" si="1"/>
        <v>870115.28529258084</v>
      </c>
      <c r="D46" s="16"/>
    </row>
    <row r="47" spans="1:4" x14ac:dyDescent="0.25">
      <c r="A47">
        <v>36</v>
      </c>
      <c r="B47" s="7">
        <f t="shared" si="3"/>
        <v>3163.8527045444685</v>
      </c>
      <c r="C47" s="8">
        <f t="shared" si="1"/>
        <v>870576.91294342221</v>
      </c>
      <c r="D47" s="17"/>
    </row>
    <row r="48" spans="1:4" x14ac:dyDescent="0.25">
      <c r="A48">
        <v>37</v>
      </c>
      <c r="B48" s="9">
        <f>1.05^3*$B$9</f>
        <v>3322.0453397716919</v>
      </c>
      <c r="C48" s="10">
        <f t="shared" si="1"/>
        <v>870882.27140758152</v>
      </c>
      <c r="D48" s="15">
        <v>4</v>
      </c>
    </row>
    <row r="49" spans="1:4" x14ac:dyDescent="0.25">
      <c r="A49">
        <v>38</v>
      </c>
      <c r="B49" s="11">
        <f t="shared" ref="B49:B59" si="4">1.05^3*$B$9</f>
        <v>3322.0453397716919</v>
      </c>
      <c r="C49" s="12">
        <f t="shared" si="1"/>
        <v>871188.90219867474</v>
      </c>
      <c r="D49" s="16"/>
    </row>
    <row r="50" spans="1:4" x14ac:dyDescent="0.25">
      <c r="A50">
        <v>39</v>
      </c>
      <c r="B50" s="11">
        <f t="shared" si="4"/>
        <v>3322.0453397716919</v>
      </c>
      <c r="C50" s="12">
        <f t="shared" si="1"/>
        <v>871496.81061806425</v>
      </c>
      <c r="D50" s="16"/>
    </row>
    <row r="51" spans="1:4" x14ac:dyDescent="0.25">
      <c r="A51">
        <v>40</v>
      </c>
      <c r="B51" s="11">
        <f t="shared" si="4"/>
        <v>3322.0453397716919</v>
      </c>
      <c r="C51" s="12">
        <f>C50-B51+(C50*$B$6)</f>
        <v>871806.00198920118</v>
      </c>
      <c r="D51" s="16"/>
    </row>
    <row r="52" spans="1:4" x14ac:dyDescent="0.25">
      <c r="A52">
        <v>41</v>
      </c>
      <c r="B52" s="11">
        <f t="shared" si="4"/>
        <v>3322.0453397716919</v>
      </c>
      <c r="C52" s="12">
        <f t="shared" si="1"/>
        <v>872116.48165771784</v>
      </c>
      <c r="D52" s="16"/>
    </row>
    <row r="53" spans="1:4" x14ac:dyDescent="0.25">
      <c r="A53">
        <v>42</v>
      </c>
      <c r="B53" s="11">
        <f t="shared" si="4"/>
        <v>3322.0453397716919</v>
      </c>
      <c r="C53" s="12">
        <f t="shared" si="1"/>
        <v>872428.25499151996</v>
      </c>
      <c r="D53" s="16"/>
    </row>
    <row r="54" spans="1:4" x14ac:dyDescent="0.25">
      <c r="A54">
        <v>43</v>
      </c>
      <c r="B54" s="11">
        <f t="shared" si="4"/>
        <v>3322.0453397716919</v>
      </c>
      <c r="C54" s="12">
        <f t="shared" si="1"/>
        <v>872741.32738087967</v>
      </c>
      <c r="D54" s="16"/>
    </row>
    <row r="55" spans="1:4" x14ac:dyDescent="0.25">
      <c r="A55">
        <v>44</v>
      </c>
      <c r="B55" s="11">
        <f t="shared" si="4"/>
        <v>3322.0453397716919</v>
      </c>
      <c r="C55" s="12">
        <f t="shared" si="1"/>
        <v>873055.70423852839</v>
      </c>
      <c r="D55" s="16"/>
    </row>
    <row r="56" spans="1:4" x14ac:dyDescent="0.25">
      <c r="A56">
        <v>45</v>
      </c>
      <c r="B56" s="11">
        <f t="shared" si="4"/>
        <v>3322.0453397716919</v>
      </c>
      <c r="C56" s="12">
        <f t="shared" si="1"/>
        <v>873371.39099975058</v>
      </c>
      <c r="D56" s="16"/>
    </row>
    <row r="57" spans="1:4" x14ac:dyDescent="0.25">
      <c r="A57">
        <v>46</v>
      </c>
      <c r="B57" s="11">
        <f t="shared" si="4"/>
        <v>3322.0453397716919</v>
      </c>
      <c r="C57" s="12">
        <f t="shared" si="1"/>
        <v>873688.39312247792</v>
      </c>
      <c r="D57" s="16"/>
    </row>
    <row r="58" spans="1:4" x14ac:dyDescent="0.25">
      <c r="A58">
        <v>47</v>
      </c>
      <c r="B58" s="11">
        <f t="shared" si="4"/>
        <v>3322.0453397716919</v>
      </c>
      <c r="C58" s="12">
        <f t="shared" si="1"/>
        <v>874006.71608738322</v>
      </c>
      <c r="D58" s="16"/>
    </row>
    <row r="59" spans="1:4" x14ac:dyDescent="0.25">
      <c r="A59">
        <v>48</v>
      </c>
      <c r="B59" s="13">
        <f t="shared" si="4"/>
        <v>3322.0453397716919</v>
      </c>
      <c r="C59" s="14">
        <f t="shared" si="1"/>
        <v>874326.36539797566</v>
      </c>
      <c r="D59" s="17"/>
    </row>
    <row r="60" spans="1:4" x14ac:dyDescent="0.25">
      <c r="A60">
        <v>49</v>
      </c>
      <c r="B60" s="3">
        <f>1.05^4*$B$9</f>
        <v>3488.1476067602762</v>
      </c>
      <c r="C60" s="4">
        <f t="shared" si="1"/>
        <v>874481.24431370699</v>
      </c>
      <c r="D60" s="15">
        <v>5</v>
      </c>
    </row>
    <row r="61" spans="1:4" x14ac:dyDescent="0.25">
      <c r="A61">
        <v>50</v>
      </c>
      <c r="B61" s="5">
        <f t="shared" ref="B61:B71" si="5">1.05^4*$B$9</f>
        <v>3488.1476067602762</v>
      </c>
      <c r="C61" s="6">
        <f t="shared" si="1"/>
        <v>874636.76855825388</v>
      </c>
      <c r="D61" s="16"/>
    </row>
    <row r="62" spans="1:4" x14ac:dyDescent="0.25">
      <c r="A62">
        <v>51</v>
      </c>
      <c r="B62" s="5">
        <f t="shared" si="5"/>
        <v>3488.1476067602762</v>
      </c>
      <c r="C62" s="6">
        <f t="shared" si="1"/>
        <v>874792.9408204864</v>
      </c>
      <c r="D62" s="16"/>
    </row>
    <row r="63" spans="1:4" x14ac:dyDescent="0.25">
      <c r="A63">
        <v>52</v>
      </c>
      <c r="B63" s="5">
        <f t="shared" si="5"/>
        <v>3488.1476067602762</v>
      </c>
      <c r="C63" s="6">
        <f t="shared" si="1"/>
        <v>874949.76380047819</v>
      </c>
      <c r="D63" s="16"/>
    </row>
    <row r="64" spans="1:4" x14ac:dyDescent="0.25">
      <c r="A64">
        <v>53</v>
      </c>
      <c r="B64" s="5">
        <f t="shared" si="5"/>
        <v>3488.1476067602762</v>
      </c>
      <c r="C64" s="6">
        <f t="shared" si="1"/>
        <v>875107.24020955327</v>
      </c>
      <c r="D64" s="16"/>
    </row>
    <row r="65" spans="1:4" x14ac:dyDescent="0.25">
      <c r="A65">
        <v>54</v>
      </c>
      <c r="B65" s="5">
        <f t="shared" si="5"/>
        <v>3488.1476067602762</v>
      </c>
      <c r="C65" s="6">
        <f t="shared" si="1"/>
        <v>875265.37277033285</v>
      </c>
      <c r="D65" s="16"/>
    </row>
    <row r="66" spans="1:4" x14ac:dyDescent="0.25">
      <c r="A66">
        <v>55</v>
      </c>
      <c r="B66" s="5">
        <f t="shared" si="5"/>
        <v>3488.1476067602762</v>
      </c>
      <c r="C66" s="6">
        <f t="shared" si="1"/>
        <v>875424.16421678232</v>
      </c>
      <c r="D66" s="16"/>
    </row>
    <row r="67" spans="1:4" x14ac:dyDescent="0.25">
      <c r="A67">
        <v>56</v>
      </c>
      <c r="B67" s="5">
        <f t="shared" si="5"/>
        <v>3488.1476067602762</v>
      </c>
      <c r="C67" s="6">
        <f t="shared" si="1"/>
        <v>875583.61729425867</v>
      </c>
      <c r="D67" s="16"/>
    </row>
    <row r="68" spans="1:4" x14ac:dyDescent="0.25">
      <c r="A68">
        <v>57</v>
      </c>
      <c r="B68" s="5">
        <f t="shared" si="5"/>
        <v>3488.1476067602762</v>
      </c>
      <c r="C68" s="6">
        <f t="shared" si="1"/>
        <v>875743.73475955788</v>
      </c>
      <c r="D68" s="16"/>
    </row>
    <row r="69" spans="1:4" x14ac:dyDescent="0.25">
      <c r="A69">
        <v>58</v>
      </c>
      <c r="B69" s="5">
        <f t="shared" si="5"/>
        <v>3488.1476067602762</v>
      </c>
      <c r="C69" s="6">
        <f t="shared" si="1"/>
        <v>875904.51938096248</v>
      </c>
      <c r="D69" s="16"/>
    </row>
    <row r="70" spans="1:4" x14ac:dyDescent="0.25">
      <c r="A70">
        <v>59</v>
      </c>
      <c r="B70" s="5">
        <f t="shared" si="5"/>
        <v>3488.1476067602762</v>
      </c>
      <c r="C70" s="6">
        <f t="shared" si="1"/>
        <v>876065.97393828956</v>
      </c>
      <c r="D70" s="16"/>
    </row>
    <row r="71" spans="1:4" x14ac:dyDescent="0.25">
      <c r="A71">
        <v>60</v>
      </c>
      <c r="B71" s="7">
        <f t="shared" si="5"/>
        <v>3488.1476067602762</v>
      </c>
      <c r="C71" s="8">
        <f t="shared" si="1"/>
        <v>876228.10122293886</v>
      </c>
      <c r="D71" s="17"/>
    </row>
    <row r="72" spans="1:4" x14ac:dyDescent="0.25">
      <c r="A72">
        <v>61</v>
      </c>
      <c r="B72" s="9">
        <f>1.05^5*$B$9</f>
        <v>3662.5549870982904</v>
      </c>
      <c r="C72" s="10">
        <f t="shared" si="1"/>
        <v>876216.49665760272</v>
      </c>
      <c r="D72" s="15">
        <v>6</v>
      </c>
    </row>
    <row r="73" spans="1:4" x14ac:dyDescent="0.25">
      <c r="A73">
        <v>62</v>
      </c>
      <c r="B73" s="11">
        <f t="shared" ref="B73:B83" si="6">1.05^5*$B$9</f>
        <v>3662.5549870982904</v>
      </c>
      <c r="C73" s="12">
        <f t="shared" si="1"/>
        <v>876204.8437399111</v>
      </c>
      <c r="D73" s="16"/>
    </row>
    <row r="74" spans="1:4" x14ac:dyDescent="0.25">
      <c r="A74">
        <v>63</v>
      </c>
      <c r="B74" s="11">
        <f t="shared" si="6"/>
        <v>3662.5549870982904</v>
      </c>
      <c r="C74" s="12">
        <f t="shared" si="1"/>
        <v>876193.14226839575</v>
      </c>
      <c r="D74" s="16"/>
    </row>
    <row r="75" spans="1:4" x14ac:dyDescent="0.25">
      <c r="A75">
        <v>64</v>
      </c>
      <c r="B75" s="11">
        <f t="shared" si="6"/>
        <v>3662.5549870982904</v>
      </c>
      <c r="C75" s="12">
        <f t="shared" si="1"/>
        <v>876181.39204074908</v>
      </c>
      <c r="D75" s="16"/>
    </row>
    <row r="76" spans="1:4" x14ac:dyDescent="0.25">
      <c r="A76">
        <v>65</v>
      </c>
      <c r="B76" s="11">
        <f t="shared" si="6"/>
        <v>3662.5549870982904</v>
      </c>
      <c r="C76" s="12">
        <f t="shared" si="1"/>
        <v>876169.59285382053</v>
      </c>
      <c r="D76" s="16"/>
    </row>
    <row r="77" spans="1:4" x14ac:dyDescent="0.25">
      <c r="A77">
        <v>66</v>
      </c>
      <c r="B77" s="11">
        <f t="shared" si="6"/>
        <v>3662.5549870982904</v>
      </c>
      <c r="C77" s="12">
        <f t="shared" si="1"/>
        <v>876157.7445036131</v>
      </c>
      <c r="D77" s="16"/>
    </row>
    <row r="78" spans="1:4" x14ac:dyDescent="0.25">
      <c r="A78">
        <v>67</v>
      </c>
      <c r="B78" s="11">
        <f t="shared" si="6"/>
        <v>3662.5549870982904</v>
      </c>
      <c r="C78" s="12">
        <f t="shared" ref="C78:C141" si="7">C77-B78+(C77*$B$6)</f>
        <v>876145.84678527981</v>
      </c>
      <c r="D78" s="16"/>
    </row>
    <row r="79" spans="1:4" x14ac:dyDescent="0.25">
      <c r="A79">
        <v>68</v>
      </c>
      <c r="B79" s="11">
        <f t="shared" si="6"/>
        <v>3662.5549870982904</v>
      </c>
      <c r="C79" s="12">
        <f t="shared" si="7"/>
        <v>876133.89949312015</v>
      </c>
      <c r="D79" s="16"/>
    </row>
    <row r="80" spans="1:4" x14ac:dyDescent="0.25">
      <c r="A80">
        <v>69</v>
      </c>
      <c r="B80" s="11">
        <f t="shared" si="6"/>
        <v>3662.5549870982904</v>
      </c>
      <c r="C80" s="12">
        <f t="shared" si="7"/>
        <v>876121.90242057655</v>
      </c>
      <c r="D80" s="16"/>
    </row>
    <row r="81" spans="1:4" x14ac:dyDescent="0.25">
      <c r="A81">
        <v>70</v>
      </c>
      <c r="B81" s="11">
        <f t="shared" si="6"/>
        <v>3662.5549870982904</v>
      </c>
      <c r="C81" s="12">
        <f t="shared" si="7"/>
        <v>876109.85536023066</v>
      </c>
      <c r="D81" s="16"/>
    </row>
    <row r="82" spans="1:4" x14ac:dyDescent="0.25">
      <c r="A82">
        <v>71</v>
      </c>
      <c r="B82" s="11">
        <f t="shared" si="6"/>
        <v>3662.5549870982904</v>
      </c>
      <c r="C82" s="12">
        <f t="shared" si="7"/>
        <v>876097.75810380001</v>
      </c>
      <c r="D82" s="16"/>
    </row>
    <row r="83" spans="1:4" x14ac:dyDescent="0.25">
      <c r="A83">
        <v>72</v>
      </c>
      <c r="B83" s="13">
        <f t="shared" si="6"/>
        <v>3662.5549870982904</v>
      </c>
      <c r="C83" s="14">
        <f t="shared" si="7"/>
        <v>876085.6104421342</v>
      </c>
      <c r="D83" s="17"/>
    </row>
    <row r="84" spans="1:4" x14ac:dyDescent="0.25">
      <c r="A84">
        <v>73</v>
      </c>
      <c r="B84" s="3">
        <f>1.05^6*$B$9</f>
        <v>3845.6827364532041</v>
      </c>
      <c r="C84" s="4">
        <f t="shared" si="7"/>
        <v>875890.28441585647</v>
      </c>
      <c r="D84" s="15">
        <v>7</v>
      </c>
    </row>
    <row r="85" spans="1:4" x14ac:dyDescent="0.25">
      <c r="A85">
        <v>74</v>
      </c>
      <c r="B85" s="5">
        <f t="shared" ref="B85:B95" si="8">1.05^6*$B$9</f>
        <v>3845.6827364532041</v>
      </c>
      <c r="C85" s="6">
        <f t="shared" si="7"/>
        <v>875694.14453113591</v>
      </c>
      <c r="D85" s="16"/>
    </row>
    <row r="86" spans="1:4" x14ac:dyDescent="0.25">
      <c r="A86">
        <v>75</v>
      </c>
      <c r="B86" s="5">
        <f t="shared" si="8"/>
        <v>3845.6827364532041</v>
      </c>
      <c r="C86" s="6">
        <f t="shared" si="7"/>
        <v>875497.18739689572</v>
      </c>
      <c r="D86" s="16"/>
    </row>
    <row r="87" spans="1:4" x14ac:dyDescent="0.25">
      <c r="A87">
        <v>76</v>
      </c>
      <c r="B87" s="5">
        <f t="shared" si="8"/>
        <v>3845.6827364532041</v>
      </c>
      <c r="C87" s="6">
        <f t="shared" si="7"/>
        <v>875299.40960792953</v>
      </c>
      <c r="D87" s="16"/>
    </row>
    <row r="88" spans="1:4" x14ac:dyDescent="0.25">
      <c r="A88">
        <v>77</v>
      </c>
      <c r="B88" s="5">
        <f t="shared" si="8"/>
        <v>3845.6827364532041</v>
      </c>
      <c r="C88" s="6">
        <f t="shared" si="7"/>
        <v>875100.8077448426</v>
      </c>
      <c r="D88" s="16"/>
    </row>
    <row r="89" spans="1:4" x14ac:dyDescent="0.25">
      <c r="A89">
        <v>78</v>
      </c>
      <c r="B89" s="5">
        <f t="shared" si="8"/>
        <v>3845.6827364532041</v>
      </c>
      <c r="C89" s="6">
        <f t="shared" si="7"/>
        <v>874901.37837399286</v>
      </c>
      <c r="D89" s="16"/>
    </row>
    <row r="90" spans="1:4" x14ac:dyDescent="0.25">
      <c r="A90">
        <v>79</v>
      </c>
      <c r="B90" s="5">
        <f t="shared" si="8"/>
        <v>3845.6827364532041</v>
      </c>
      <c r="C90" s="6">
        <f t="shared" si="7"/>
        <v>874701.11804743123</v>
      </c>
      <c r="D90" s="16"/>
    </row>
    <row r="91" spans="1:4" x14ac:dyDescent="0.25">
      <c r="A91">
        <v>80</v>
      </c>
      <c r="B91" s="5">
        <f t="shared" si="8"/>
        <v>3845.6827364532041</v>
      </c>
      <c r="C91" s="6">
        <f t="shared" si="7"/>
        <v>874500.02330284228</v>
      </c>
      <c r="D91" s="16"/>
    </row>
    <row r="92" spans="1:4" x14ac:dyDescent="0.25">
      <c r="A92">
        <v>81</v>
      </c>
      <c r="B92" s="5">
        <f t="shared" si="8"/>
        <v>3845.6827364532041</v>
      </c>
      <c r="C92" s="6">
        <f t="shared" si="7"/>
        <v>874298.09066348418</v>
      </c>
      <c r="D92" s="16"/>
    </row>
    <row r="93" spans="1:4" x14ac:dyDescent="0.25">
      <c r="A93">
        <v>82</v>
      </c>
      <c r="B93" s="5">
        <f t="shared" si="8"/>
        <v>3845.6827364532041</v>
      </c>
      <c r="C93" s="6">
        <f t="shared" si="7"/>
        <v>874095.31663812883</v>
      </c>
      <c r="D93" s="16"/>
    </row>
    <row r="94" spans="1:4" x14ac:dyDescent="0.25">
      <c r="A94">
        <v>83</v>
      </c>
      <c r="B94" s="5">
        <f t="shared" si="8"/>
        <v>3845.6827364532041</v>
      </c>
      <c r="C94" s="6">
        <f t="shared" si="7"/>
        <v>873891.69772100111</v>
      </c>
      <c r="D94" s="16"/>
    </row>
    <row r="95" spans="1:4" x14ac:dyDescent="0.25">
      <c r="A95">
        <v>84</v>
      </c>
      <c r="B95" s="7">
        <f t="shared" si="8"/>
        <v>3845.6827364532041</v>
      </c>
      <c r="C95" s="8">
        <f t="shared" si="7"/>
        <v>873687.23039171868</v>
      </c>
      <c r="D95" s="17"/>
    </row>
    <row r="96" spans="1:4" x14ac:dyDescent="0.25">
      <c r="A96">
        <v>85</v>
      </c>
      <c r="B96" s="9">
        <f>1.05^7*$B$9</f>
        <v>4037.9668732758655</v>
      </c>
      <c r="C96" s="10">
        <f t="shared" si="7"/>
        <v>873289.62697840831</v>
      </c>
      <c r="D96" s="15">
        <v>8</v>
      </c>
    </row>
    <row r="97" spans="1:4" x14ac:dyDescent="0.25">
      <c r="A97">
        <v>86</v>
      </c>
      <c r="B97" s="11">
        <f t="shared" ref="B97:B107" si="9">1.05^7*$B$9</f>
        <v>4037.9668732758655</v>
      </c>
      <c r="C97" s="12">
        <f t="shared" si="7"/>
        <v>872890.36688420922</v>
      </c>
      <c r="D97" s="16"/>
    </row>
    <row r="98" spans="1:4" x14ac:dyDescent="0.25">
      <c r="A98">
        <v>87</v>
      </c>
      <c r="B98" s="11">
        <f t="shared" si="9"/>
        <v>4037.9668732758655</v>
      </c>
      <c r="C98" s="12">
        <f t="shared" si="7"/>
        <v>872489.44320628431</v>
      </c>
      <c r="D98" s="16"/>
    </row>
    <row r="99" spans="1:4" x14ac:dyDescent="0.25">
      <c r="A99">
        <v>88</v>
      </c>
      <c r="B99" s="11">
        <f t="shared" si="9"/>
        <v>4037.9668732758655</v>
      </c>
      <c r="C99" s="12">
        <f t="shared" si="7"/>
        <v>872086.84901303472</v>
      </c>
      <c r="D99" s="16"/>
    </row>
    <row r="100" spans="1:4" x14ac:dyDescent="0.25">
      <c r="A100">
        <v>89</v>
      </c>
      <c r="B100" s="11">
        <f t="shared" si="9"/>
        <v>4037.9668732758655</v>
      </c>
      <c r="C100" s="12">
        <f t="shared" si="7"/>
        <v>871682.57734397985</v>
      </c>
      <c r="D100" s="16"/>
    </row>
    <row r="101" spans="1:4" x14ac:dyDescent="0.25">
      <c r="A101">
        <v>90</v>
      </c>
      <c r="B101" s="11">
        <f t="shared" si="9"/>
        <v>4037.9668732758655</v>
      </c>
      <c r="C101" s="12">
        <f t="shared" si="7"/>
        <v>871276.62120963726</v>
      </c>
      <c r="D101" s="16"/>
    </row>
    <row r="102" spans="1:4" x14ac:dyDescent="0.25">
      <c r="A102">
        <v>91</v>
      </c>
      <c r="B102" s="11">
        <f t="shared" si="9"/>
        <v>4037.9668732758655</v>
      </c>
      <c r="C102" s="12">
        <f t="shared" si="7"/>
        <v>870868.97359140159</v>
      </c>
      <c r="D102" s="16"/>
    </row>
    <row r="103" spans="1:4" x14ac:dyDescent="0.25">
      <c r="A103">
        <v>92</v>
      </c>
      <c r="B103" s="11">
        <f t="shared" si="9"/>
        <v>4037.9668732758655</v>
      </c>
      <c r="C103" s="12">
        <f t="shared" si="7"/>
        <v>870459.62744142325</v>
      </c>
      <c r="D103" s="16"/>
    </row>
    <row r="104" spans="1:4" x14ac:dyDescent="0.25">
      <c r="A104">
        <v>93</v>
      </c>
      <c r="B104" s="11">
        <f t="shared" si="9"/>
        <v>4037.9668732758655</v>
      </c>
      <c r="C104" s="12">
        <f t="shared" si="7"/>
        <v>870048.57568248664</v>
      </c>
      <c r="D104" s="16"/>
    </row>
    <row r="105" spans="1:4" x14ac:dyDescent="0.25">
      <c r="A105">
        <v>94</v>
      </c>
      <c r="B105" s="11">
        <f t="shared" si="9"/>
        <v>4037.9668732758655</v>
      </c>
      <c r="C105" s="12">
        <f t="shared" si="7"/>
        <v>869635.81120788783</v>
      </c>
      <c r="D105" s="16"/>
    </row>
    <row r="106" spans="1:4" x14ac:dyDescent="0.25">
      <c r="A106">
        <v>95</v>
      </c>
      <c r="B106" s="11">
        <f t="shared" si="9"/>
        <v>4037.9668732758655</v>
      </c>
      <c r="C106" s="12">
        <f t="shared" si="7"/>
        <v>869221.3268813116</v>
      </c>
      <c r="D106" s="16"/>
    </row>
    <row r="107" spans="1:4" x14ac:dyDescent="0.25">
      <c r="A107">
        <v>96</v>
      </c>
      <c r="B107" s="13">
        <f t="shared" si="9"/>
        <v>4037.9668732758655</v>
      </c>
      <c r="C107" s="14">
        <f t="shared" si="7"/>
        <v>868805.11553670792</v>
      </c>
      <c r="D107" s="17"/>
    </row>
    <row r="108" spans="1:4" x14ac:dyDescent="0.25">
      <c r="A108">
        <v>97</v>
      </c>
      <c r="B108" s="3">
        <f>1.05^8*$B$9</f>
        <v>4239.8652169396582</v>
      </c>
      <c r="C108" s="4">
        <f t="shared" si="7"/>
        <v>868185.27163450455</v>
      </c>
      <c r="D108" s="15">
        <v>9</v>
      </c>
    </row>
    <row r="109" spans="1:4" x14ac:dyDescent="0.25">
      <c r="A109">
        <v>98</v>
      </c>
      <c r="B109" s="5">
        <f t="shared" ref="B109:B119" si="10">1.05^8*$B$9</f>
        <v>4239.8652169396582</v>
      </c>
      <c r="C109" s="6">
        <f t="shared" si="7"/>
        <v>867562.84504937532</v>
      </c>
      <c r="D109" s="16"/>
    </row>
    <row r="110" spans="1:4" x14ac:dyDescent="0.25">
      <c r="A110">
        <v>99</v>
      </c>
      <c r="B110" s="5">
        <f t="shared" si="10"/>
        <v>4239.8652169396582</v>
      </c>
      <c r="C110" s="6">
        <f t="shared" si="7"/>
        <v>866937.82502014132</v>
      </c>
      <c r="D110" s="16"/>
    </row>
    <row r="111" spans="1:4" x14ac:dyDescent="0.25">
      <c r="A111">
        <v>100</v>
      </c>
      <c r="B111" s="5">
        <f t="shared" si="10"/>
        <v>4239.8652169396582</v>
      </c>
      <c r="C111" s="6">
        <f t="shared" si="7"/>
        <v>866310.20074078557</v>
      </c>
      <c r="D111" s="16"/>
    </row>
    <row r="112" spans="1:4" x14ac:dyDescent="0.25">
      <c r="A112">
        <v>101</v>
      </c>
      <c r="B112" s="5">
        <f t="shared" si="10"/>
        <v>4239.8652169396582</v>
      </c>
      <c r="C112" s="6">
        <f t="shared" si="7"/>
        <v>865679.96136026585</v>
      </c>
      <c r="D112" s="16"/>
    </row>
    <row r="113" spans="1:4" x14ac:dyDescent="0.25">
      <c r="A113">
        <v>102</v>
      </c>
      <c r="B113" s="5">
        <f t="shared" si="10"/>
        <v>4239.8652169396582</v>
      </c>
      <c r="C113" s="6">
        <f t="shared" si="7"/>
        <v>865047.09598232724</v>
      </c>
      <c r="D113" s="16"/>
    </row>
    <row r="114" spans="1:4" x14ac:dyDescent="0.25">
      <c r="A114">
        <v>103</v>
      </c>
      <c r="B114" s="5">
        <f t="shared" si="10"/>
        <v>4239.8652169396582</v>
      </c>
      <c r="C114" s="6">
        <f t="shared" si="7"/>
        <v>864411.59366531391</v>
      </c>
      <c r="D114" s="16"/>
    </row>
    <row r="115" spans="1:4" x14ac:dyDescent="0.25">
      <c r="A115">
        <v>104</v>
      </c>
      <c r="B115" s="5">
        <f t="shared" si="10"/>
        <v>4239.8652169396582</v>
      </c>
      <c r="C115" s="6">
        <f t="shared" si="7"/>
        <v>863773.44342197967</v>
      </c>
      <c r="D115" s="16"/>
    </row>
    <row r="116" spans="1:4" x14ac:dyDescent="0.25">
      <c r="A116">
        <v>105</v>
      </c>
      <c r="B116" s="5">
        <f t="shared" si="10"/>
        <v>4239.8652169396582</v>
      </c>
      <c r="C116" s="6">
        <f t="shared" si="7"/>
        <v>863132.63421929826</v>
      </c>
      <c r="D116" s="16"/>
    </row>
    <row r="117" spans="1:4" x14ac:dyDescent="0.25">
      <c r="A117">
        <v>106</v>
      </c>
      <c r="B117" s="5">
        <f t="shared" si="10"/>
        <v>4239.8652169396582</v>
      </c>
      <c r="C117" s="6">
        <f t="shared" si="7"/>
        <v>862489.15497827227</v>
      </c>
      <c r="D117" s="16"/>
    </row>
    <row r="118" spans="1:4" x14ac:dyDescent="0.25">
      <c r="A118">
        <v>107</v>
      </c>
      <c r="B118" s="5">
        <f t="shared" si="10"/>
        <v>4239.8652169396582</v>
      </c>
      <c r="C118" s="6">
        <f t="shared" si="7"/>
        <v>861842.99457374203</v>
      </c>
      <c r="D118" s="16"/>
    </row>
    <row r="119" spans="1:4" x14ac:dyDescent="0.25">
      <c r="A119">
        <v>108</v>
      </c>
      <c r="B119" s="7">
        <f t="shared" si="10"/>
        <v>4239.8652169396582</v>
      </c>
      <c r="C119" s="8">
        <f t="shared" si="7"/>
        <v>861194.14183419291</v>
      </c>
      <c r="D119" s="17"/>
    </row>
    <row r="120" spans="1:4" x14ac:dyDescent="0.25">
      <c r="A120">
        <v>109</v>
      </c>
      <c r="B120" s="9">
        <f>1.05^9*$B$9</f>
        <v>4451.8584777866408</v>
      </c>
      <c r="C120" s="10">
        <f t="shared" si="7"/>
        <v>860330.59228071535</v>
      </c>
      <c r="D120" s="15">
        <v>10</v>
      </c>
    </row>
    <row r="121" spans="1:4" x14ac:dyDescent="0.25">
      <c r="A121">
        <v>110</v>
      </c>
      <c r="B121" s="11">
        <f t="shared" ref="B121:B131" si="11">1.05^9*$B$9</f>
        <v>4451.8584777866408</v>
      </c>
      <c r="C121" s="12">
        <f t="shared" si="7"/>
        <v>859463.44460409833</v>
      </c>
      <c r="D121" s="16"/>
    </row>
    <row r="122" spans="1:4" x14ac:dyDescent="0.25">
      <c r="A122">
        <v>111</v>
      </c>
      <c r="B122" s="11">
        <f t="shared" si="11"/>
        <v>4451.8584777866408</v>
      </c>
      <c r="C122" s="12">
        <f t="shared" si="7"/>
        <v>858592.68381216214</v>
      </c>
      <c r="D122" s="16"/>
    </row>
    <row r="123" spans="1:4" x14ac:dyDescent="0.25">
      <c r="A123">
        <v>112</v>
      </c>
      <c r="B123" s="11">
        <f t="shared" si="11"/>
        <v>4451.8584777866408</v>
      </c>
      <c r="C123" s="12">
        <f t="shared" si="7"/>
        <v>857718.29485025955</v>
      </c>
      <c r="D123" s="16"/>
    </row>
    <row r="124" spans="1:4" x14ac:dyDescent="0.25">
      <c r="A124">
        <v>113</v>
      </c>
      <c r="B124" s="11">
        <f t="shared" si="11"/>
        <v>4451.8584777866408</v>
      </c>
      <c r="C124" s="12">
        <f t="shared" si="7"/>
        <v>856840.26260101562</v>
      </c>
      <c r="D124" s="16"/>
    </row>
    <row r="125" spans="1:4" x14ac:dyDescent="0.25">
      <c r="A125">
        <v>114</v>
      </c>
      <c r="B125" s="11">
        <f t="shared" si="11"/>
        <v>4451.8584777866408</v>
      </c>
      <c r="C125" s="12">
        <f t="shared" si="7"/>
        <v>855958.57188406656</v>
      </c>
      <c r="D125" s="16"/>
    </row>
    <row r="126" spans="1:4" x14ac:dyDescent="0.25">
      <c r="A126">
        <v>115</v>
      </c>
      <c r="B126" s="11">
        <f t="shared" si="11"/>
        <v>4451.8584777866408</v>
      </c>
      <c r="C126" s="12">
        <f t="shared" si="7"/>
        <v>855073.20745579689</v>
      </c>
      <c r="D126" s="16"/>
    </row>
    <row r="127" spans="1:4" x14ac:dyDescent="0.25">
      <c r="A127">
        <v>116</v>
      </c>
      <c r="B127" s="11">
        <f t="shared" si="11"/>
        <v>4451.8584777866408</v>
      </c>
      <c r="C127" s="12">
        <f t="shared" si="7"/>
        <v>854184.15400907607</v>
      </c>
      <c r="D127" s="16"/>
    </row>
    <row r="128" spans="1:4" x14ac:dyDescent="0.25">
      <c r="A128">
        <v>117</v>
      </c>
      <c r="B128" s="11">
        <f t="shared" si="11"/>
        <v>4451.8584777866408</v>
      </c>
      <c r="C128" s="12">
        <f t="shared" si="7"/>
        <v>853291.39617299393</v>
      </c>
      <c r="D128" s="16"/>
    </row>
    <row r="129" spans="1:4" x14ac:dyDescent="0.25">
      <c r="A129">
        <v>118</v>
      </c>
      <c r="B129" s="11">
        <f t="shared" si="11"/>
        <v>4451.8584777866408</v>
      </c>
      <c r="C129" s="12">
        <f t="shared" si="7"/>
        <v>852394.91851259477</v>
      </c>
      <c r="D129" s="16"/>
    </row>
    <row r="130" spans="1:4" x14ac:dyDescent="0.25">
      <c r="A130">
        <v>119</v>
      </c>
      <c r="B130" s="11">
        <f t="shared" si="11"/>
        <v>4451.8584777866408</v>
      </c>
      <c r="C130" s="12">
        <f t="shared" si="7"/>
        <v>851494.70552861062</v>
      </c>
      <c r="D130" s="16"/>
    </row>
    <row r="131" spans="1:4" x14ac:dyDescent="0.25">
      <c r="A131">
        <v>120</v>
      </c>
      <c r="B131" s="13">
        <f t="shared" si="11"/>
        <v>4451.8584777866408</v>
      </c>
      <c r="C131" s="14">
        <f t="shared" si="7"/>
        <v>850590.74165719317</v>
      </c>
      <c r="D131" s="17"/>
    </row>
    <row r="132" spans="1:4" x14ac:dyDescent="0.25">
      <c r="A132">
        <v>121</v>
      </c>
      <c r="B132" s="3">
        <f>1.05^10*$B$9</f>
        <v>4674.4514016759731</v>
      </c>
      <c r="C132" s="4">
        <f t="shared" si="7"/>
        <v>849460.41834575555</v>
      </c>
      <c r="D132" s="15">
        <v>11</v>
      </c>
    </row>
    <row r="133" spans="1:4" x14ac:dyDescent="0.25">
      <c r="A133">
        <v>122</v>
      </c>
      <c r="B133" s="5">
        <f t="shared" ref="B133:B143" si="12">1.05^10*$B$9</f>
        <v>4674.4514016759731</v>
      </c>
      <c r="C133" s="6">
        <f t="shared" si="7"/>
        <v>848325.38535385358</v>
      </c>
      <c r="D133" s="16"/>
    </row>
    <row r="134" spans="1:4" x14ac:dyDescent="0.25">
      <c r="A134">
        <v>123</v>
      </c>
      <c r="B134" s="5">
        <f t="shared" si="12"/>
        <v>4674.4514016759731</v>
      </c>
      <c r="C134" s="6">
        <f t="shared" si="7"/>
        <v>847185.62305781874</v>
      </c>
      <c r="D134" s="16"/>
    </row>
    <row r="135" spans="1:4" x14ac:dyDescent="0.25">
      <c r="A135">
        <v>124</v>
      </c>
      <c r="B135" s="5">
        <f t="shared" si="12"/>
        <v>4674.4514016759731</v>
      </c>
      <c r="C135" s="6">
        <f t="shared" si="7"/>
        <v>846041.11175221705</v>
      </c>
      <c r="D135" s="16"/>
    </row>
    <row r="136" spans="1:4" x14ac:dyDescent="0.25">
      <c r="A136">
        <v>125</v>
      </c>
      <c r="B136" s="5">
        <f t="shared" si="12"/>
        <v>4674.4514016759731</v>
      </c>
      <c r="C136" s="6">
        <f t="shared" si="7"/>
        <v>844891.83164950868</v>
      </c>
      <c r="D136" s="16"/>
    </row>
    <row r="137" spans="1:4" x14ac:dyDescent="0.25">
      <c r="A137">
        <v>126</v>
      </c>
      <c r="B137" s="5">
        <f t="shared" si="12"/>
        <v>4674.4514016759731</v>
      </c>
      <c r="C137" s="6">
        <f t="shared" si="7"/>
        <v>843737.76287970564</v>
      </c>
      <c r="D137" s="16"/>
    </row>
    <row r="138" spans="1:4" x14ac:dyDescent="0.25">
      <c r="A138">
        <v>127</v>
      </c>
      <c r="B138" s="5">
        <f t="shared" si="12"/>
        <v>4674.4514016759731</v>
      </c>
      <c r="C138" s="6">
        <f t="shared" si="7"/>
        <v>842578.88549002842</v>
      </c>
      <c r="D138" s="16"/>
    </row>
    <row r="139" spans="1:4" x14ac:dyDescent="0.25">
      <c r="A139">
        <v>128</v>
      </c>
      <c r="B139" s="5">
        <f t="shared" si="12"/>
        <v>4674.4514016759731</v>
      </c>
      <c r="C139" s="6">
        <f t="shared" si="7"/>
        <v>841415.1794445609</v>
      </c>
      <c r="D139" s="16"/>
    </row>
    <row r="140" spans="1:4" x14ac:dyDescent="0.25">
      <c r="A140">
        <v>129</v>
      </c>
      <c r="B140" s="5">
        <f t="shared" si="12"/>
        <v>4674.4514016759731</v>
      </c>
      <c r="C140" s="6">
        <f t="shared" si="7"/>
        <v>840246.624623904</v>
      </c>
      <c r="D140" s="16"/>
    </row>
    <row r="141" spans="1:4" x14ac:dyDescent="0.25">
      <c r="A141">
        <v>130</v>
      </c>
      <c r="B141" s="5">
        <f t="shared" si="12"/>
        <v>4674.4514016759731</v>
      </c>
      <c r="C141" s="6">
        <f t="shared" si="7"/>
        <v>839073.20082482765</v>
      </c>
      <c r="D141" s="16"/>
    </row>
    <row r="142" spans="1:4" x14ac:dyDescent="0.25">
      <c r="A142">
        <v>131</v>
      </c>
      <c r="B142" s="5">
        <f t="shared" si="12"/>
        <v>4674.4514016759731</v>
      </c>
      <c r="C142" s="6">
        <f t="shared" ref="C142:C205" si="13">C141-B142+(C141*$B$6)</f>
        <v>837894.88775992184</v>
      </c>
      <c r="D142" s="16"/>
    </row>
    <row r="143" spans="1:4" x14ac:dyDescent="0.25">
      <c r="A143">
        <v>132</v>
      </c>
      <c r="B143" s="7">
        <f t="shared" si="12"/>
        <v>4674.4514016759731</v>
      </c>
      <c r="C143" s="8">
        <f t="shared" si="13"/>
        <v>836711.66505724553</v>
      </c>
      <c r="D143" s="17"/>
    </row>
    <row r="144" spans="1:4" x14ac:dyDescent="0.25">
      <c r="A144">
        <v>133</v>
      </c>
      <c r="B144" s="9">
        <f>1.05^11*$B$9</f>
        <v>4908.173971759772</v>
      </c>
      <c r="C144" s="10">
        <f t="shared" si="13"/>
        <v>835289.78968989092</v>
      </c>
      <c r="D144" s="15">
        <v>12</v>
      </c>
    </row>
    <row r="145" spans="1:4" x14ac:dyDescent="0.25">
      <c r="A145">
        <v>134</v>
      </c>
      <c r="B145" s="11">
        <f t="shared" ref="B145:B155" si="14">1.05^11*$B$9</f>
        <v>4908.173971759772</v>
      </c>
      <c r="C145" s="12">
        <f t="shared" si="13"/>
        <v>833861.98984183907</v>
      </c>
      <c r="D145" s="16"/>
    </row>
    <row r="146" spans="1:4" x14ac:dyDescent="0.25">
      <c r="A146">
        <v>135</v>
      </c>
      <c r="B146" s="11">
        <f t="shared" si="14"/>
        <v>4908.173971759772</v>
      </c>
      <c r="C146" s="12">
        <f t="shared" si="13"/>
        <v>832428.24082775367</v>
      </c>
      <c r="D146" s="16"/>
    </row>
    <row r="147" spans="1:4" x14ac:dyDescent="0.25">
      <c r="A147">
        <v>136</v>
      </c>
      <c r="B147" s="11">
        <f t="shared" si="14"/>
        <v>4908.173971759772</v>
      </c>
      <c r="C147" s="12">
        <f t="shared" si="13"/>
        <v>830988.51785944286</v>
      </c>
      <c r="D147" s="16"/>
    </row>
    <row r="148" spans="1:4" x14ac:dyDescent="0.25">
      <c r="A148">
        <v>137</v>
      </c>
      <c r="B148" s="11">
        <f t="shared" si="14"/>
        <v>4908.173971759772</v>
      </c>
      <c r="C148" s="12">
        <f t="shared" si="13"/>
        <v>829542.79604543082</v>
      </c>
      <c r="D148" s="16"/>
    </row>
    <row r="149" spans="1:4" x14ac:dyDescent="0.25">
      <c r="A149">
        <v>138</v>
      </c>
      <c r="B149" s="11">
        <f t="shared" si="14"/>
        <v>4908.173971759772</v>
      </c>
      <c r="C149" s="12">
        <f t="shared" si="13"/>
        <v>828091.050390527</v>
      </c>
      <c r="D149" s="16"/>
    </row>
    <row r="150" spans="1:4" x14ac:dyDescent="0.25">
      <c r="A150">
        <v>139</v>
      </c>
      <c r="B150" s="11">
        <f t="shared" si="14"/>
        <v>4908.173971759772</v>
      </c>
      <c r="C150" s="12">
        <f t="shared" si="13"/>
        <v>826633.25579539442</v>
      </c>
      <c r="D150" s="16"/>
    </row>
    <row r="151" spans="1:4" x14ac:dyDescent="0.25">
      <c r="A151">
        <v>140</v>
      </c>
      <c r="B151" s="11">
        <f t="shared" si="14"/>
        <v>4908.173971759772</v>
      </c>
      <c r="C151" s="12">
        <f t="shared" si="13"/>
        <v>825169.38705611555</v>
      </c>
      <c r="D151" s="16"/>
    </row>
    <row r="152" spans="1:4" x14ac:dyDescent="0.25">
      <c r="A152">
        <v>141</v>
      </c>
      <c r="B152" s="11">
        <f t="shared" si="14"/>
        <v>4908.173971759772</v>
      </c>
      <c r="C152" s="12">
        <f t="shared" si="13"/>
        <v>823699.41886375635</v>
      </c>
      <c r="D152" s="16"/>
    </row>
    <row r="153" spans="1:4" x14ac:dyDescent="0.25">
      <c r="A153">
        <v>142</v>
      </c>
      <c r="B153" s="11">
        <f t="shared" si="14"/>
        <v>4908.173971759772</v>
      </c>
      <c r="C153" s="12">
        <f t="shared" si="13"/>
        <v>822223.32580392889</v>
      </c>
      <c r="D153" s="16"/>
    </row>
    <row r="154" spans="1:4" x14ac:dyDescent="0.25">
      <c r="A154">
        <v>143</v>
      </c>
      <c r="B154" s="11">
        <f t="shared" si="14"/>
        <v>4908.173971759772</v>
      </c>
      <c r="C154" s="12">
        <f t="shared" si="13"/>
        <v>820741.08235635224</v>
      </c>
      <c r="D154" s="16"/>
    </row>
    <row r="155" spans="1:4" x14ac:dyDescent="0.25">
      <c r="A155">
        <v>144</v>
      </c>
      <c r="B155" s="13">
        <f t="shared" si="14"/>
        <v>4908.173971759772</v>
      </c>
      <c r="C155" s="14">
        <f t="shared" si="13"/>
        <v>819252.66289441066</v>
      </c>
      <c r="D155" s="17"/>
    </row>
    <row r="156" spans="1:4" x14ac:dyDescent="0.25">
      <c r="A156">
        <v>145</v>
      </c>
      <c r="B156" s="3">
        <f>1.05^12*$B$9</f>
        <v>5153.5826703477605</v>
      </c>
      <c r="C156" s="4">
        <f t="shared" si="13"/>
        <v>817512.63298612298</v>
      </c>
      <c r="D156" s="15">
        <v>13</v>
      </c>
    </row>
    <row r="157" spans="1:4" x14ac:dyDescent="0.25">
      <c r="A157">
        <v>146</v>
      </c>
      <c r="B157" s="5">
        <f t="shared" ref="B157:B167" si="15">1.05^12*$B$9</f>
        <v>5153.5826703477605</v>
      </c>
      <c r="C157" s="6">
        <f t="shared" si="13"/>
        <v>815765.35295321734</v>
      </c>
      <c r="D157" s="16"/>
    </row>
    <row r="158" spans="1:4" x14ac:dyDescent="0.25">
      <c r="A158">
        <v>147</v>
      </c>
      <c r="B158" s="5">
        <f t="shared" si="15"/>
        <v>5153.5826703477605</v>
      </c>
      <c r="C158" s="6">
        <f t="shared" si="13"/>
        <v>814010.79258684127</v>
      </c>
      <c r="D158" s="16"/>
    </row>
    <row r="159" spans="1:4" x14ac:dyDescent="0.25">
      <c r="A159">
        <v>148</v>
      </c>
      <c r="B159" s="5">
        <f t="shared" si="15"/>
        <v>5153.5826703477605</v>
      </c>
      <c r="C159" s="6">
        <f t="shared" si="13"/>
        <v>812248.92155227205</v>
      </c>
      <c r="D159" s="16"/>
    </row>
    <row r="160" spans="1:4" x14ac:dyDescent="0.25">
      <c r="A160">
        <v>149</v>
      </c>
      <c r="B160" s="5">
        <f t="shared" si="15"/>
        <v>5153.5826703477605</v>
      </c>
      <c r="C160" s="6">
        <f t="shared" si="13"/>
        <v>810479.70938839205</v>
      </c>
      <c r="D160" s="16"/>
    </row>
    <row r="161" spans="1:4" x14ac:dyDescent="0.25">
      <c r="A161">
        <v>150</v>
      </c>
      <c r="B161" s="5">
        <f t="shared" si="15"/>
        <v>5153.5826703477605</v>
      </c>
      <c r="C161" s="6">
        <f t="shared" si="13"/>
        <v>808703.12550716253</v>
      </c>
      <c r="D161" s="16"/>
    </row>
    <row r="162" spans="1:4" x14ac:dyDescent="0.25">
      <c r="A162">
        <v>151</v>
      </c>
      <c r="B162" s="5">
        <f t="shared" si="15"/>
        <v>5153.5826703477605</v>
      </c>
      <c r="C162" s="6">
        <f t="shared" si="13"/>
        <v>806919.13919309457</v>
      </c>
      <c r="D162" s="16"/>
    </row>
    <row r="163" spans="1:4" x14ac:dyDescent="0.25">
      <c r="A163">
        <v>152</v>
      </c>
      <c r="B163" s="5">
        <f t="shared" si="15"/>
        <v>5153.5826703477605</v>
      </c>
      <c r="C163" s="6">
        <f t="shared" si="13"/>
        <v>805127.71960271802</v>
      </c>
      <c r="D163" s="16"/>
    </row>
    <row r="164" spans="1:4" x14ac:dyDescent="0.25">
      <c r="A164">
        <v>153</v>
      </c>
      <c r="B164" s="5">
        <f t="shared" si="15"/>
        <v>5153.5826703477605</v>
      </c>
      <c r="C164" s="6">
        <f t="shared" si="13"/>
        <v>803328.83576404827</v>
      </c>
      <c r="D164" s="16"/>
    </row>
    <row r="165" spans="1:4" x14ac:dyDescent="0.25">
      <c r="A165">
        <v>154</v>
      </c>
      <c r="B165" s="5">
        <f t="shared" si="15"/>
        <v>5153.5826703477605</v>
      </c>
      <c r="C165" s="6">
        <f t="shared" si="13"/>
        <v>801522.45657605072</v>
      </c>
      <c r="D165" s="16"/>
    </row>
    <row r="166" spans="1:4" x14ac:dyDescent="0.25">
      <c r="A166">
        <v>155</v>
      </c>
      <c r="B166" s="5">
        <f t="shared" si="15"/>
        <v>5153.5826703477605</v>
      </c>
      <c r="C166" s="6">
        <f t="shared" si="13"/>
        <v>799708.55080810317</v>
      </c>
      <c r="D166" s="16"/>
    </row>
    <row r="167" spans="1:4" x14ac:dyDescent="0.25">
      <c r="A167">
        <v>156</v>
      </c>
      <c r="B167" s="7">
        <f t="shared" si="15"/>
        <v>5153.5826703477605</v>
      </c>
      <c r="C167" s="8">
        <f t="shared" si="13"/>
        <v>797887.08709945588</v>
      </c>
      <c r="D167" s="17"/>
    </row>
    <row r="168" spans="1:4" x14ac:dyDescent="0.25">
      <c r="A168">
        <v>157</v>
      </c>
      <c r="B168" s="9">
        <f>1.05^13*$B$9</f>
        <v>5411.261803865149</v>
      </c>
      <c r="C168" s="10">
        <f t="shared" si="13"/>
        <v>795800.35482517176</v>
      </c>
      <c r="D168" s="15">
        <v>14</v>
      </c>
    </row>
    <row r="169" spans="1:4" x14ac:dyDescent="0.25">
      <c r="A169">
        <v>158</v>
      </c>
      <c r="B169" s="11">
        <f t="shared" ref="B169:B179" si="16">1.05^13*$B$9</f>
        <v>5411.261803865149</v>
      </c>
      <c r="C169" s="12">
        <f t="shared" si="13"/>
        <v>793704.92783307808</v>
      </c>
      <c r="D169" s="16"/>
    </row>
    <row r="170" spans="1:4" x14ac:dyDescent="0.25">
      <c r="A170">
        <v>159</v>
      </c>
      <c r="B170" s="11">
        <f t="shared" si="16"/>
        <v>5411.261803865149</v>
      </c>
      <c r="C170" s="12">
        <f t="shared" si="13"/>
        <v>791600.76989518409</v>
      </c>
      <c r="D170" s="16"/>
    </row>
    <row r="171" spans="1:4" x14ac:dyDescent="0.25">
      <c r="A171">
        <v>160</v>
      </c>
      <c r="B171" s="11">
        <f t="shared" si="16"/>
        <v>5411.261803865149</v>
      </c>
      <c r="C171" s="12">
        <f t="shared" si="13"/>
        <v>789487.84463254886</v>
      </c>
      <c r="D171" s="16"/>
    </row>
    <row r="172" spans="1:4" x14ac:dyDescent="0.25">
      <c r="A172">
        <v>161</v>
      </c>
      <c r="B172" s="11">
        <f t="shared" si="16"/>
        <v>5411.261803865149</v>
      </c>
      <c r="C172" s="12">
        <f t="shared" si="13"/>
        <v>787366.11551465257</v>
      </c>
      <c r="D172" s="16"/>
    </row>
    <row r="173" spans="1:4" x14ac:dyDescent="0.25">
      <c r="A173">
        <v>162</v>
      </c>
      <c r="B173" s="11">
        <f t="shared" si="16"/>
        <v>5411.261803865149</v>
      </c>
      <c r="C173" s="12">
        <f t="shared" si="13"/>
        <v>785235.54585876514</v>
      </c>
      <c r="D173" s="16"/>
    </row>
    <row r="174" spans="1:4" x14ac:dyDescent="0.25">
      <c r="A174">
        <v>163</v>
      </c>
      <c r="B174" s="11">
        <f t="shared" si="16"/>
        <v>5411.261803865149</v>
      </c>
      <c r="C174" s="12">
        <f t="shared" si="13"/>
        <v>783096.09882931144</v>
      </c>
      <c r="D174" s="16"/>
    </row>
    <row r="175" spans="1:4" x14ac:dyDescent="0.25">
      <c r="A175">
        <v>164</v>
      </c>
      <c r="B175" s="11">
        <f t="shared" si="16"/>
        <v>5411.261803865149</v>
      </c>
      <c r="C175" s="12">
        <f t="shared" si="13"/>
        <v>780947.73743723508</v>
      </c>
      <c r="D175" s="16"/>
    </row>
    <row r="176" spans="1:4" x14ac:dyDescent="0.25">
      <c r="A176">
        <v>165</v>
      </c>
      <c r="B176" s="11">
        <f t="shared" si="16"/>
        <v>5411.261803865149</v>
      </c>
      <c r="C176" s="12">
        <f t="shared" si="13"/>
        <v>778790.42453935836</v>
      </c>
      <c r="D176" s="16"/>
    </row>
    <row r="177" spans="1:4" x14ac:dyDescent="0.25">
      <c r="A177">
        <v>166</v>
      </c>
      <c r="B177" s="11">
        <f t="shared" si="16"/>
        <v>5411.261803865149</v>
      </c>
      <c r="C177" s="12">
        <f t="shared" si="13"/>
        <v>776624.12283774046</v>
      </c>
      <c r="D177" s="16"/>
    </row>
    <row r="178" spans="1:4" x14ac:dyDescent="0.25">
      <c r="A178">
        <v>167</v>
      </c>
      <c r="B178" s="11">
        <f t="shared" si="16"/>
        <v>5411.261803865149</v>
      </c>
      <c r="C178" s="12">
        <f t="shared" si="13"/>
        <v>774448.79487903253</v>
      </c>
      <c r="D178" s="16"/>
    </row>
    <row r="179" spans="1:4" x14ac:dyDescent="0.25">
      <c r="A179">
        <v>168</v>
      </c>
      <c r="B179" s="13">
        <f t="shared" si="16"/>
        <v>5411.261803865149</v>
      </c>
      <c r="C179" s="14">
        <f t="shared" si="13"/>
        <v>772264.40305382991</v>
      </c>
      <c r="D179" s="17"/>
    </row>
    <row r="180" spans="1:4" x14ac:dyDescent="0.25">
      <c r="A180">
        <v>169</v>
      </c>
      <c r="B180" s="3">
        <f>1.05^14*$B$9</f>
        <v>5681.8248940584053</v>
      </c>
      <c r="C180" s="4">
        <f t="shared" si="13"/>
        <v>769800.34650582913</v>
      </c>
      <c r="D180" s="15">
        <v>15</v>
      </c>
    </row>
    <row r="181" spans="1:4" x14ac:dyDescent="0.25">
      <c r="A181">
        <v>170</v>
      </c>
      <c r="B181" s="5">
        <f t="shared" ref="B181:B191" si="17">1.05^14*$B$9</f>
        <v>5681.8248940584053</v>
      </c>
      <c r="C181" s="6">
        <f t="shared" si="13"/>
        <v>767326.02305554505</v>
      </c>
      <c r="D181" s="16"/>
    </row>
    <row r="182" spans="1:4" x14ac:dyDescent="0.25">
      <c r="A182">
        <v>171</v>
      </c>
      <c r="B182" s="5">
        <f t="shared" si="17"/>
        <v>5681.8248940584053</v>
      </c>
      <c r="C182" s="6">
        <f t="shared" si="13"/>
        <v>764841.38992421806</v>
      </c>
      <c r="D182" s="16"/>
    </row>
    <row r="183" spans="1:4" x14ac:dyDescent="0.25">
      <c r="A183">
        <v>172</v>
      </c>
      <c r="B183" s="5">
        <f t="shared" si="17"/>
        <v>5681.8248940584053</v>
      </c>
      <c r="C183" s="6">
        <f t="shared" si="13"/>
        <v>762346.40415484388</v>
      </c>
      <c r="D183" s="16"/>
    </row>
    <row r="184" spans="1:4" x14ac:dyDescent="0.25">
      <c r="A184">
        <v>173</v>
      </c>
      <c r="B184" s="5">
        <f t="shared" si="17"/>
        <v>5681.8248940584053</v>
      </c>
      <c r="C184" s="6">
        <f t="shared" si="13"/>
        <v>759841.02261143061</v>
      </c>
      <c r="D184" s="16"/>
    </row>
    <row r="185" spans="1:4" x14ac:dyDescent="0.25">
      <c r="A185">
        <v>174</v>
      </c>
      <c r="B185" s="5">
        <f t="shared" si="17"/>
        <v>5681.8248940584053</v>
      </c>
      <c r="C185" s="6">
        <f t="shared" si="13"/>
        <v>757325.2019782532</v>
      </c>
      <c r="D185" s="16"/>
    </row>
    <row r="186" spans="1:4" x14ac:dyDescent="0.25">
      <c r="A186">
        <v>175</v>
      </c>
      <c r="B186" s="5">
        <f t="shared" si="17"/>
        <v>5681.8248940584053</v>
      </c>
      <c r="C186" s="6">
        <f t="shared" si="13"/>
        <v>754798.8987591042</v>
      </c>
      <c r="D186" s="16"/>
    </row>
    <row r="187" spans="1:4" x14ac:dyDescent="0.25">
      <c r="A187">
        <v>176</v>
      </c>
      <c r="B187" s="5">
        <f t="shared" si="17"/>
        <v>5681.8248940584053</v>
      </c>
      <c r="C187" s="6">
        <f t="shared" si="13"/>
        <v>752262.06927654205</v>
      </c>
      <c r="D187" s="16"/>
    </row>
    <row r="188" spans="1:4" x14ac:dyDescent="0.25">
      <c r="A188">
        <v>177</v>
      </c>
      <c r="B188" s="5">
        <f t="shared" si="17"/>
        <v>5681.8248940584053</v>
      </c>
      <c r="C188" s="6">
        <f t="shared" si="13"/>
        <v>749714.66967113595</v>
      </c>
      <c r="D188" s="16"/>
    </row>
    <row r="189" spans="1:4" x14ac:dyDescent="0.25">
      <c r="A189">
        <v>178</v>
      </c>
      <c r="B189" s="5">
        <f t="shared" si="17"/>
        <v>5681.8248940584053</v>
      </c>
      <c r="C189" s="6">
        <f t="shared" si="13"/>
        <v>747156.65590070724</v>
      </c>
      <c r="D189" s="16"/>
    </row>
    <row r="190" spans="1:4" x14ac:dyDescent="0.25">
      <c r="A190">
        <v>179</v>
      </c>
      <c r="B190" s="5">
        <f t="shared" si="17"/>
        <v>5681.8248940584053</v>
      </c>
      <c r="C190" s="6">
        <f t="shared" si="13"/>
        <v>744587.9837395685</v>
      </c>
      <c r="D190" s="16"/>
    </row>
    <row r="191" spans="1:4" x14ac:dyDescent="0.25">
      <c r="A191">
        <v>180</v>
      </c>
      <c r="B191" s="7">
        <f t="shared" si="17"/>
        <v>5681.8248940584053</v>
      </c>
      <c r="C191" s="8">
        <f t="shared" si="13"/>
        <v>742008.60877775832</v>
      </c>
      <c r="D191" s="17"/>
    </row>
    <row r="192" spans="1:4" x14ac:dyDescent="0.25">
      <c r="A192">
        <v>181</v>
      </c>
      <c r="B192" s="9">
        <f>1.05^15*$B$9</f>
        <v>5965.9161387613276</v>
      </c>
      <c r="C192" s="10">
        <f t="shared" si="13"/>
        <v>739134.39517557097</v>
      </c>
      <c r="D192" s="15">
        <v>16</v>
      </c>
    </row>
    <row r="193" spans="1:4" x14ac:dyDescent="0.25">
      <c r="A193">
        <v>182</v>
      </c>
      <c r="B193" s="11">
        <f t="shared" ref="B193:B203" si="18">1.05^15*$B$9</f>
        <v>5965.9161387613276</v>
      </c>
      <c r="C193" s="12">
        <f t="shared" si="13"/>
        <v>736248.20568337454</v>
      </c>
      <c r="D193" s="16"/>
    </row>
    <row r="194" spans="1:4" x14ac:dyDescent="0.25">
      <c r="A194">
        <v>183</v>
      </c>
      <c r="B194" s="11">
        <f t="shared" si="18"/>
        <v>5965.9161387613276</v>
      </c>
      <c r="C194" s="12">
        <f t="shared" si="13"/>
        <v>733349.99040162726</v>
      </c>
      <c r="D194" s="16"/>
    </row>
    <row r="195" spans="1:4" x14ac:dyDescent="0.25">
      <c r="A195">
        <v>184</v>
      </c>
      <c r="B195" s="11">
        <f t="shared" si="18"/>
        <v>5965.9161387613276</v>
      </c>
      <c r="C195" s="12">
        <f t="shared" si="13"/>
        <v>730439.69922287273</v>
      </c>
      <c r="D195" s="16"/>
    </row>
    <row r="196" spans="1:4" x14ac:dyDescent="0.25">
      <c r="A196">
        <v>185</v>
      </c>
      <c r="B196" s="11">
        <f t="shared" si="18"/>
        <v>5965.9161387613276</v>
      </c>
      <c r="C196" s="12">
        <f t="shared" si="13"/>
        <v>727517.28183087334</v>
      </c>
      <c r="D196" s="16"/>
    </row>
    <row r="197" spans="1:4" x14ac:dyDescent="0.25">
      <c r="A197">
        <v>186</v>
      </c>
      <c r="B197" s="11">
        <f t="shared" si="18"/>
        <v>5965.9161387613276</v>
      </c>
      <c r="C197" s="12">
        <f t="shared" si="13"/>
        <v>724582.68769974064</v>
      </c>
      <c r="D197" s="16"/>
    </row>
    <row r="198" spans="1:4" x14ac:dyDescent="0.25">
      <c r="A198">
        <v>187</v>
      </c>
      <c r="B198" s="11">
        <f t="shared" si="18"/>
        <v>5965.9161387613276</v>
      </c>
      <c r="C198" s="12">
        <f t="shared" si="13"/>
        <v>721635.86609306152</v>
      </c>
      <c r="D198" s="16"/>
    </row>
    <row r="199" spans="1:4" x14ac:dyDescent="0.25">
      <c r="A199">
        <v>188</v>
      </c>
      <c r="B199" s="11">
        <f t="shared" si="18"/>
        <v>5965.9161387613276</v>
      </c>
      <c r="C199" s="12">
        <f t="shared" si="13"/>
        <v>718676.76606302126</v>
      </c>
      <c r="D199" s="16"/>
    </row>
    <row r="200" spans="1:4" x14ac:dyDescent="0.25">
      <c r="A200">
        <v>189</v>
      </c>
      <c r="B200" s="11">
        <f t="shared" si="18"/>
        <v>5965.9161387613276</v>
      </c>
      <c r="C200" s="12">
        <f t="shared" si="13"/>
        <v>715705.33644952253</v>
      </c>
      <c r="D200" s="16"/>
    </row>
    <row r="201" spans="1:4" x14ac:dyDescent="0.25">
      <c r="A201">
        <v>190</v>
      </c>
      <c r="B201" s="11">
        <f t="shared" si="18"/>
        <v>5965.9161387613276</v>
      </c>
      <c r="C201" s="12">
        <f t="shared" si="13"/>
        <v>712721.5258793009</v>
      </c>
      <c r="D201" s="16"/>
    </row>
    <row r="202" spans="1:4" x14ac:dyDescent="0.25">
      <c r="A202">
        <v>191</v>
      </c>
      <c r="B202" s="11">
        <f t="shared" si="18"/>
        <v>5965.9161387613276</v>
      </c>
      <c r="C202" s="12">
        <f t="shared" si="13"/>
        <v>709725.28276503668</v>
      </c>
      <c r="D202" s="16"/>
    </row>
    <row r="203" spans="1:4" x14ac:dyDescent="0.25">
      <c r="A203">
        <v>192</v>
      </c>
      <c r="B203" s="13">
        <f t="shared" si="18"/>
        <v>5965.9161387613276</v>
      </c>
      <c r="C203" s="14">
        <f t="shared" si="13"/>
        <v>706716.55530446302</v>
      </c>
      <c r="D203" s="17"/>
    </row>
    <row r="204" spans="1:4" x14ac:dyDescent="0.25">
      <c r="A204">
        <v>193</v>
      </c>
      <c r="B204" s="3">
        <f>1.05^16*$B$9</f>
        <v>6264.2119456993933</v>
      </c>
      <c r="C204" s="4">
        <f t="shared" si="13"/>
        <v>703396.99567253224</v>
      </c>
      <c r="D204" s="15">
        <v>17</v>
      </c>
    </row>
    <row r="205" spans="1:4" x14ac:dyDescent="0.25">
      <c r="A205">
        <v>194</v>
      </c>
      <c r="B205" s="5">
        <f t="shared" ref="B205:B215" si="19">1.05^16*$B$9</f>
        <v>6264.2119456993933</v>
      </c>
      <c r="C205" s="6">
        <f t="shared" si="13"/>
        <v>700063.60454213503</v>
      </c>
      <c r="D205" s="16"/>
    </row>
    <row r="206" spans="1:4" x14ac:dyDescent="0.25">
      <c r="A206">
        <v>195</v>
      </c>
      <c r="B206" s="5">
        <f t="shared" si="19"/>
        <v>6264.2119456993933</v>
      </c>
      <c r="C206" s="6">
        <f t="shared" ref="C206:C269" si="20">C205-B206+(C205*$B$6)</f>
        <v>696716.3242820279</v>
      </c>
      <c r="D206" s="16"/>
    </row>
    <row r="207" spans="1:4" x14ac:dyDescent="0.25">
      <c r="A207">
        <v>196</v>
      </c>
      <c r="B207" s="5">
        <f t="shared" si="19"/>
        <v>6264.2119456993933</v>
      </c>
      <c r="C207" s="6">
        <f t="shared" si="20"/>
        <v>693355.0970208369</v>
      </c>
      <c r="D207" s="16"/>
    </row>
    <row r="208" spans="1:4" x14ac:dyDescent="0.25">
      <c r="A208">
        <v>197</v>
      </c>
      <c r="B208" s="5">
        <f t="shared" si="19"/>
        <v>6264.2119456993933</v>
      </c>
      <c r="C208" s="6">
        <f t="shared" si="20"/>
        <v>689979.8646460576</v>
      </c>
      <c r="D208" s="16"/>
    </row>
    <row r="209" spans="1:4" x14ac:dyDescent="0.25">
      <c r="A209">
        <v>198</v>
      </c>
      <c r="B209" s="5">
        <f t="shared" si="19"/>
        <v>6264.2119456993933</v>
      </c>
      <c r="C209" s="6">
        <f t="shared" si="20"/>
        <v>686590.56880305009</v>
      </c>
      <c r="D209" s="16"/>
    </row>
    <row r="210" spans="1:4" x14ac:dyDescent="0.25">
      <c r="A210">
        <v>199</v>
      </c>
      <c r="B210" s="5">
        <f t="shared" si="19"/>
        <v>6264.2119456993933</v>
      </c>
      <c r="C210" s="6">
        <f t="shared" si="20"/>
        <v>683187.15089403</v>
      </c>
      <c r="D210" s="16"/>
    </row>
    <row r="211" spans="1:4" x14ac:dyDescent="0.25">
      <c r="A211">
        <v>200</v>
      </c>
      <c r="B211" s="5">
        <f t="shared" si="19"/>
        <v>6264.2119456993933</v>
      </c>
      <c r="C211" s="6">
        <f t="shared" si="20"/>
        <v>679769.55207705568</v>
      </c>
      <c r="D211" s="16"/>
    </row>
    <row r="212" spans="1:4" x14ac:dyDescent="0.25">
      <c r="A212">
        <v>201</v>
      </c>
      <c r="B212" s="5">
        <f t="shared" si="19"/>
        <v>6264.2119456993933</v>
      </c>
      <c r="C212" s="6">
        <f t="shared" si="20"/>
        <v>676337.71326501062</v>
      </c>
      <c r="D212" s="16"/>
    </row>
    <row r="213" spans="1:4" x14ac:dyDescent="0.25">
      <c r="A213">
        <v>202</v>
      </c>
      <c r="B213" s="5">
        <f t="shared" si="19"/>
        <v>6264.2119456993933</v>
      </c>
      <c r="C213" s="6">
        <f t="shared" si="20"/>
        <v>672891.57512458204</v>
      </c>
      <c r="D213" s="16"/>
    </row>
    <row r="214" spans="1:4" x14ac:dyDescent="0.25">
      <c r="A214">
        <v>203</v>
      </c>
      <c r="B214" s="5">
        <f t="shared" si="19"/>
        <v>6264.2119456993933</v>
      </c>
      <c r="C214" s="6">
        <f t="shared" si="20"/>
        <v>669431.07807523501</v>
      </c>
      <c r="D214" s="16"/>
    </row>
    <row r="215" spans="1:4" x14ac:dyDescent="0.25">
      <c r="A215">
        <v>204</v>
      </c>
      <c r="B215" s="7">
        <f t="shared" si="19"/>
        <v>6264.2119456993933</v>
      </c>
      <c r="C215" s="8">
        <f t="shared" si="20"/>
        <v>665956.16228818242</v>
      </c>
      <c r="D215" s="17"/>
    </row>
    <row r="216" spans="1:4" x14ac:dyDescent="0.25">
      <c r="A216">
        <v>205</v>
      </c>
      <c r="B216" s="9">
        <f>1.05^17*$B$9</f>
        <v>6577.4225429843636</v>
      </c>
      <c r="C216" s="10">
        <f t="shared" si="20"/>
        <v>662153.55708806543</v>
      </c>
      <c r="D216" s="15">
        <v>18</v>
      </c>
    </row>
    <row r="217" spans="1:4" x14ac:dyDescent="0.25">
      <c r="A217">
        <v>206</v>
      </c>
      <c r="B217" s="11">
        <f t="shared" ref="B217:B227" si="21">1.05^17*$B$9</f>
        <v>6577.4225429843636</v>
      </c>
      <c r="C217" s="12">
        <f t="shared" si="20"/>
        <v>658335.10769961472</v>
      </c>
      <c r="D217" s="16"/>
    </row>
    <row r="218" spans="1:4" x14ac:dyDescent="0.25">
      <c r="A218">
        <v>207</v>
      </c>
      <c r="B218" s="11">
        <f t="shared" si="21"/>
        <v>6577.4225429843636</v>
      </c>
      <c r="C218" s="12">
        <f t="shared" si="20"/>
        <v>654500.74810537871</v>
      </c>
      <c r="D218" s="16"/>
    </row>
    <row r="219" spans="1:4" x14ac:dyDescent="0.25">
      <c r="A219">
        <v>208</v>
      </c>
      <c r="B219" s="11">
        <f t="shared" si="21"/>
        <v>6577.4225429843636</v>
      </c>
      <c r="C219" s="12">
        <f t="shared" si="20"/>
        <v>650650.4120128334</v>
      </c>
      <c r="D219" s="16"/>
    </row>
    <row r="220" spans="1:4" x14ac:dyDescent="0.25">
      <c r="A220">
        <v>209</v>
      </c>
      <c r="B220" s="11">
        <f t="shared" si="21"/>
        <v>6577.4225429843636</v>
      </c>
      <c r="C220" s="12">
        <f t="shared" si="20"/>
        <v>646784.03285323584</v>
      </c>
      <c r="D220" s="16"/>
    </row>
    <row r="221" spans="1:4" x14ac:dyDescent="0.25">
      <c r="A221">
        <v>210</v>
      </c>
      <c r="B221" s="11">
        <f t="shared" si="21"/>
        <v>6577.4225429843636</v>
      </c>
      <c r="C221" s="12">
        <f t="shared" si="20"/>
        <v>642901.54378047329</v>
      </c>
      <c r="D221" s="16"/>
    </row>
    <row r="222" spans="1:4" x14ac:dyDescent="0.25">
      <c r="A222">
        <v>211</v>
      </c>
      <c r="B222" s="11">
        <f t="shared" si="21"/>
        <v>6577.4225429843636</v>
      </c>
      <c r="C222" s="12">
        <f t="shared" si="20"/>
        <v>639002.87766990752</v>
      </c>
      <c r="D222" s="16"/>
    </row>
    <row r="223" spans="1:4" x14ac:dyDescent="0.25">
      <c r="A223">
        <v>212</v>
      </c>
      <c r="B223" s="11">
        <f t="shared" si="21"/>
        <v>6577.4225429843636</v>
      </c>
      <c r="C223" s="12">
        <f t="shared" si="20"/>
        <v>635087.96711721446</v>
      </c>
      <c r="D223" s="16"/>
    </row>
    <row r="224" spans="1:4" x14ac:dyDescent="0.25">
      <c r="A224">
        <v>213</v>
      </c>
      <c r="B224" s="11">
        <f t="shared" si="21"/>
        <v>6577.4225429843636</v>
      </c>
      <c r="C224" s="12">
        <f t="shared" si="20"/>
        <v>631156.74443721853</v>
      </c>
      <c r="D224" s="16"/>
    </row>
    <row r="225" spans="1:4" x14ac:dyDescent="0.25">
      <c r="A225">
        <v>214</v>
      </c>
      <c r="B225" s="11">
        <f t="shared" si="21"/>
        <v>6577.4225429843636</v>
      </c>
      <c r="C225" s="12">
        <f t="shared" si="20"/>
        <v>627209.14166272257</v>
      </c>
      <c r="D225" s="16"/>
    </row>
    <row r="226" spans="1:4" x14ac:dyDescent="0.25">
      <c r="A226">
        <v>215</v>
      </c>
      <c r="B226" s="11">
        <f t="shared" si="21"/>
        <v>6577.4225429843636</v>
      </c>
      <c r="C226" s="12">
        <f t="shared" si="20"/>
        <v>623245.09054333286</v>
      </c>
      <c r="D226" s="16"/>
    </row>
    <row r="227" spans="1:4" x14ac:dyDescent="0.25">
      <c r="A227">
        <v>216</v>
      </c>
      <c r="B227" s="13">
        <f t="shared" si="21"/>
        <v>6577.4225429843636</v>
      </c>
      <c r="C227" s="14">
        <f t="shared" si="20"/>
        <v>619264.522544279</v>
      </c>
      <c r="D227" s="17"/>
    </row>
    <row r="228" spans="1:4" x14ac:dyDescent="0.25">
      <c r="A228">
        <v>217</v>
      </c>
      <c r="B228" s="3">
        <f>1.05^18*$B$9</f>
        <v>6906.2936701335821</v>
      </c>
      <c r="C228" s="4">
        <f t="shared" si="20"/>
        <v>614938.49771807995</v>
      </c>
      <c r="D228" s="15">
        <v>19</v>
      </c>
    </row>
    <row r="229" spans="1:4" x14ac:dyDescent="0.25">
      <c r="A229">
        <v>218</v>
      </c>
      <c r="B229" s="5">
        <f t="shared" ref="B229:B239" si="22">1.05^18*$B$9</f>
        <v>6906.2936701335821</v>
      </c>
      <c r="C229" s="6">
        <f t="shared" si="20"/>
        <v>610594.44778843841</v>
      </c>
      <c r="D229" s="16"/>
    </row>
    <row r="230" spans="1:4" x14ac:dyDescent="0.25">
      <c r="A230">
        <v>219</v>
      </c>
      <c r="B230" s="5">
        <f t="shared" si="22"/>
        <v>6906.2936701335821</v>
      </c>
      <c r="C230" s="6">
        <f t="shared" si="20"/>
        <v>606232.29765075666</v>
      </c>
      <c r="D230" s="16"/>
    </row>
    <row r="231" spans="1:4" x14ac:dyDescent="0.25">
      <c r="A231">
        <v>220</v>
      </c>
      <c r="B231" s="5">
        <f t="shared" si="22"/>
        <v>6906.2936701335821</v>
      </c>
      <c r="C231" s="6">
        <f t="shared" si="20"/>
        <v>601851.97188750119</v>
      </c>
      <c r="D231" s="16"/>
    </row>
    <row r="232" spans="1:4" x14ac:dyDescent="0.25">
      <c r="A232">
        <v>221</v>
      </c>
      <c r="B232" s="5">
        <f t="shared" si="22"/>
        <v>6906.2936701335821</v>
      </c>
      <c r="C232" s="6">
        <f t="shared" si="20"/>
        <v>597453.39476689883</v>
      </c>
      <c r="D232" s="16"/>
    </row>
    <row r="233" spans="1:4" x14ac:dyDescent="0.25">
      <c r="A233">
        <v>222</v>
      </c>
      <c r="B233" s="5">
        <f t="shared" si="22"/>
        <v>6906.2936701335821</v>
      </c>
      <c r="C233" s="6">
        <f>C232-B233+(C232*$B$6)</f>
        <v>593036.49024162733</v>
      </c>
      <c r="D233" s="16"/>
    </row>
    <row r="234" spans="1:4" x14ac:dyDescent="0.25">
      <c r="A234">
        <v>223</v>
      </c>
      <c r="B234" s="5">
        <f t="shared" si="22"/>
        <v>6906.2936701335821</v>
      </c>
      <c r="C234" s="6">
        <f t="shared" si="20"/>
        <v>588601.18194750056</v>
      </c>
      <c r="D234" s="16"/>
    </row>
    <row r="235" spans="1:4" x14ac:dyDescent="0.25">
      <c r="A235">
        <v>224</v>
      </c>
      <c r="B235" s="5">
        <f t="shared" si="22"/>
        <v>6906.2936701335821</v>
      </c>
      <c r="C235" s="6">
        <f t="shared" si="20"/>
        <v>584147.39320214826</v>
      </c>
      <c r="D235" s="16"/>
    </row>
    <row r="236" spans="1:4" x14ac:dyDescent="0.25">
      <c r="A236">
        <v>225</v>
      </c>
      <c r="B236" s="5">
        <f t="shared" si="22"/>
        <v>6906.2936701335821</v>
      </c>
      <c r="C236" s="6">
        <f t="shared" si="20"/>
        <v>579675.04700369027</v>
      </c>
      <c r="D236" s="16"/>
    </row>
    <row r="237" spans="1:4" x14ac:dyDescent="0.25">
      <c r="A237">
        <v>226</v>
      </c>
      <c r="B237" s="5">
        <f t="shared" si="22"/>
        <v>6906.2936701335821</v>
      </c>
      <c r="C237" s="6">
        <f t="shared" si="20"/>
        <v>575184.06602940545</v>
      </c>
      <c r="D237" s="16"/>
    </row>
    <row r="238" spans="1:4" x14ac:dyDescent="0.25">
      <c r="A238">
        <v>227</v>
      </c>
      <c r="B238" s="5">
        <f t="shared" si="22"/>
        <v>6906.2936701335821</v>
      </c>
      <c r="C238" s="6">
        <f t="shared" si="20"/>
        <v>570674.37263439444</v>
      </c>
      <c r="D238" s="16"/>
    </row>
    <row r="239" spans="1:4" x14ac:dyDescent="0.25">
      <c r="A239">
        <v>228</v>
      </c>
      <c r="B239" s="7">
        <f t="shared" si="22"/>
        <v>6906.2936701335821</v>
      </c>
      <c r="C239" s="8">
        <f t="shared" si="20"/>
        <v>566145.88885023748</v>
      </c>
      <c r="D239" s="17"/>
    </row>
    <row r="240" spans="1:4" x14ac:dyDescent="0.25">
      <c r="A240">
        <v>229</v>
      </c>
      <c r="B240" s="9">
        <f>1.05^19*$B$9</f>
        <v>7251.6083536402612</v>
      </c>
      <c r="C240" s="10">
        <f t="shared" si="20"/>
        <v>561253.22170013981</v>
      </c>
      <c r="D240" s="15">
        <v>20</v>
      </c>
    </row>
    <row r="241" spans="1:4" x14ac:dyDescent="0.25">
      <c r="A241">
        <v>230</v>
      </c>
      <c r="B241" s="11">
        <f t="shared" ref="B241:B251" si="23">1.05^19*$B$9</f>
        <v>7251.6083536402612</v>
      </c>
      <c r="C241" s="12">
        <f>C240-B241+(C240*$B$6)</f>
        <v>556340.16843691678</v>
      </c>
      <c r="D241" s="16"/>
    </row>
    <row r="242" spans="1:4" x14ac:dyDescent="0.25">
      <c r="A242">
        <v>231</v>
      </c>
      <c r="B242" s="11">
        <f t="shared" si="23"/>
        <v>7251.6083536402612</v>
      </c>
      <c r="C242" s="12">
        <f t="shared" si="20"/>
        <v>551406.64411843033</v>
      </c>
      <c r="D242" s="16"/>
    </row>
    <row r="243" spans="1:4" x14ac:dyDescent="0.25">
      <c r="A243">
        <v>232</v>
      </c>
      <c r="B243" s="11">
        <f t="shared" si="23"/>
        <v>7251.6083536402612</v>
      </c>
      <c r="C243" s="12">
        <f t="shared" si="20"/>
        <v>546452.56344861677</v>
      </c>
      <c r="D243" s="16"/>
    </row>
    <row r="244" spans="1:4" x14ac:dyDescent="0.25">
      <c r="A244">
        <v>233</v>
      </c>
      <c r="B244" s="11">
        <f t="shared" si="23"/>
        <v>7251.6083536402612</v>
      </c>
      <c r="C244" s="12">
        <f t="shared" si="20"/>
        <v>541477.8407760124</v>
      </c>
      <c r="D244" s="16"/>
    </row>
    <row r="245" spans="1:4" x14ac:dyDescent="0.25">
      <c r="A245">
        <v>234</v>
      </c>
      <c r="B245" s="11">
        <f t="shared" si="23"/>
        <v>7251.6083536402612</v>
      </c>
      <c r="C245" s="12">
        <f t="shared" si="20"/>
        <v>536482.3900922722</v>
      </c>
      <c r="D245" s="16"/>
    </row>
    <row r="246" spans="1:4" x14ac:dyDescent="0.25">
      <c r="A246">
        <v>235</v>
      </c>
      <c r="B246" s="11">
        <f t="shared" si="23"/>
        <v>7251.6083536402612</v>
      </c>
      <c r="C246" s="12">
        <f t="shared" si="20"/>
        <v>531466.125030683</v>
      </c>
      <c r="D246" s="16"/>
    </row>
    <row r="247" spans="1:4" x14ac:dyDescent="0.25">
      <c r="A247">
        <v>236</v>
      </c>
      <c r="B247" s="11">
        <f t="shared" si="23"/>
        <v>7251.6083536402612</v>
      </c>
      <c r="C247" s="12">
        <f t="shared" si="20"/>
        <v>526428.9588646706</v>
      </c>
      <c r="D247" s="16"/>
    </row>
    <row r="248" spans="1:4" x14ac:dyDescent="0.25">
      <c r="A248">
        <v>237</v>
      </c>
      <c r="B248" s="11">
        <f t="shared" si="23"/>
        <v>7251.6083536402612</v>
      </c>
      <c r="C248" s="12">
        <f t="shared" si="20"/>
        <v>521370.80450629978</v>
      </c>
      <c r="D248" s="16"/>
    </row>
    <row r="249" spans="1:4" x14ac:dyDescent="0.25">
      <c r="A249">
        <v>238</v>
      </c>
      <c r="B249" s="11">
        <f t="shared" si="23"/>
        <v>7251.6083536402612</v>
      </c>
      <c r="C249" s="12">
        <f t="shared" si="20"/>
        <v>516291.57450476912</v>
      </c>
      <c r="D249" s="16"/>
    </row>
    <row r="250" spans="1:4" x14ac:dyDescent="0.25">
      <c r="A250">
        <v>239</v>
      </c>
      <c r="B250" s="11">
        <f t="shared" si="23"/>
        <v>7251.6083536402612</v>
      </c>
      <c r="C250" s="12">
        <f t="shared" si="20"/>
        <v>511191.18104489875</v>
      </c>
      <c r="D250" s="16"/>
    </row>
    <row r="251" spans="1:4" x14ac:dyDescent="0.25">
      <c r="A251">
        <v>240</v>
      </c>
      <c r="B251" s="13">
        <f t="shared" si="23"/>
        <v>7251.6083536402612</v>
      </c>
      <c r="C251" s="14">
        <f t="shared" si="20"/>
        <v>506069.53594561224</v>
      </c>
      <c r="D251" s="17"/>
    </row>
    <row r="252" spans="1:4" x14ac:dyDescent="0.25">
      <c r="A252">
        <v>241</v>
      </c>
      <c r="B252" s="3">
        <f>1.05^20*$B$9</f>
        <v>7614.1887713222741</v>
      </c>
      <c r="C252" s="4">
        <f t="shared" si="20"/>
        <v>500563.97024073004</v>
      </c>
      <c r="D252" s="15">
        <v>21</v>
      </c>
    </row>
    <row r="253" spans="1:4" x14ac:dyDescent="0.25">
      <c r="A253">
        <v>242</v>
      </c>
      <c r="B253" s="5">
        <f t="shared" ref="B253:B263" si="24">1.05^20*$B$9</f>
        <v>7614.1887713222741</v>
      </c>
      <c r="C253" s="6">
        <f t="shared" si="20"/>
        <v>495035.46467874415</v>
      </c>
      <c r="D253" s="16"/>
    </row>
    <row r="254" spans="1:4" x14ac:dyDescent="0.25">
      <c r="A254">
        <v>243</v>
      </c>
      <c r="B254" s="5">
        <f t="shared" si="24"/>
        <v>7614.1887713222741</v>
      </c>
      <c r="C254" s="6">
        <f t="shared" si="20"/>
        <v>489483.92367691663</v>
      </c>
      <c r="D254" s="16"/>
    </row>
    <row r="255" spans="1:4" x14ac:dyDescent="0.25">
      <c r="A255">
        <v>244</v>
      </c>
      <c r="B255" s="5">
        <f t="shared" si="24"/>
        <v>7614.1887713222741</v>
      </c>
      <c r="C255" s="6">
        <f t="shared" si="20"/>
        <v>483909.2512542482</v>
      </c>
      <c r="D255" s="16"/>
    </row>
    <row r="256" spans="1:4" x14ac:dyDescent="0.25">
      <c r="A256">
        <v>245</v>
      </c>
      <c r="B256" s="5">
        <f t="shared" si="24"/>
        <v>7614.1887713222741</v>
      </c>
      <c r="C256" s="6">
        <f t="shared" si="20"/>
        <v>478311.35102981864</v>
      </c>
      <c r="D256" s="16"/>
    </row>
    <row r="257" spans="1:4" x14ac:dyDescent="0.25">
      <c r="A257">
        <v>246</v>
      </c>
      <c r="B257" s="5">
        <f t="shared" si="24"/>
        <v>7614.1887713222741</v>
      </c>
      <c r="C257" s="6">
        <f t="shared" si="20"/>
        <v>472690.12622112065</v>
      </c>
      <c r="D257" s="16"/>
    </row>
    <row r="258" spans="1:4" x14ac:dyDescent="0.25">
      <c r="A258">
        <v>247</v>
      </c>
      <c r="B258" s="5">
        <f t="shared" si="24"/>
        <v>7614.1887713222741</v>
      </c>
      <c r="C258" s="6">
        <f t="shared" si="20"/>
        <v>467045.47964238637</v>
      </c>
      <c r="D258" s="16"/>
    </row>
    <row r="259" spans="1:4" x14ac:dyDescent="0.25">
      <c r="A259">
        <v>248</v>
      </c>
      <c r="B259" s="5">
        <f t="shared" si="24"/>
        <v>7614.1887713222741</v>
      </c>
      <c r="C259" s="6">
        <f t="shared" si="20"/>
        <v>461377.31370290741</v>
      </c>
      <c r="D259" s="16"/>
    </row>
    <row r="260" spans="1:4" x14ac:dyDescent="0.25">
      <c r="A260">
        <v>249</v>
      </c>
      <c r="B260" s="5">
        <f t="shared" si="24"/>
        <v>7614.1887713222741</v>
      </c>
      <c r="C260" s="6">
        <f t="shared" si="20"/>
        <v>455685.53040534729</v>
      </c>
      <c r="D260" s="16"/>
    </row>
    <row r="261" spans="1:4" x14ac:dyDescent="0.25">
      <c r="A261">
        <v>250</v>
      </c>
      <c r="B261" s="5">
        <f t="shared" si="24"/>
        <v>7614.1887713222741</v>
      </c>
      <c r="C261" s="6">
        <f t="shared" si="20"/>
        <v>449970.03134404734</v>
      </c>
      <c r="D261" s="16"/>
    </row>
    <row r="262" spans="1:4" x14ac:dyDescent="0.25">
      <c r="A262">
        <v>251</v>
      </c>
      <c r="B262" s="5">
        <f t="shared" si="24"/>
        <v>7614.1887713222741</v>
      </c>
      <c r="C262" s="6">
        <f t="shared" si="20"/>
        <v>444230.71770332527</v>
      </c>
      <c r="D262" s="16"/>
    </row>
    <row r="263" spans="1:4" x14ac:dyDescent="0.25">
      <c r="A263">
        <v>252</v>
      </c>
      <c r="B263" s="7">
        <f t="shared" si="24"/>
        <v>7614.1887713222741</v>
      </c>
      <c r="C263" s="8">
        <f t="shared" si="20"/>
        <v>438467.4902557669</v>
      </c>
      <c r="D263" s="17"/>
    </row>
    <row r="264" spans="1:4" x14ac:dyDescent="0.25">
      <c r="A264">
        <v>253</v>
      </c>
      <c r="B264" s="9">
        <f>1.05^21*$B$9</f>
        <v>7994.8982098883871</v>
      </c>
      <c r="C264" s="10">
        <f t="shared" si="20"/>
        <v>432299.5399219442</v>
      </c>
      <c r="D264" s="15">
        <v>22</v>
      </c>
    </row>
    <row r="265" spans="1:4" x14ac:dyDescent="0.25">
      <c r="A265">
        <v>254</v>
      </c>
      <c r="B265" s="11">
        <f t="shared" ref="B265:B275" si="25">1.05^21*$B$9</f>
        <v>7994.8982098883871</v>
      </c>
      <c r="C265" s="12">
        <f t="shared" si="20"/>
        <v>426105.88979506394</v>
      </c>
      <c r="D265" s="16"/>
    </row>
    <row r="266" spans="1:4" x14ac:dyDescent="0.25">
      <c r="A266">
        <v>255</v>
      </c>
      <c r="B266" s="11">
        <f t="shared" si="25"/>
        <v>7994.8982098883871</v>
      </c>
      <c r="C266" s="12">
        <f t="shared" si="20"/>
        <v>419886.43279265502</v>
      </c>
      <c r="D266" s="16"/>
    </row>
    <row r="267" spans="1:4" x14ac:dyDescent="0.25">
      <c r="A267">
        <v>256</v>
      </c>
      <c r="B267" s="11">
        <f t="shared" si="25"/>
        <v>7994.8982098883871</v>
      </c>
      <c r="C267" s="12">
        <f t="shared" si="20"/>
        <v>413641.0613860694</v>
      </c>
      <c r="D267" s="16"/>
    </row>
    <row r="268" spans="1:4" x14ac:dyDescent="0.25">
      <c r="A268">
        <v>257</v>
      </c>
      <c r="B268" s="11">
        <f t="shared" si="25"/>
        <v>7994.8982098883871</v>
      </c>
      <c r="C268" s="12">
        <f t="shared" si="20"/>
        <v>407369.66759862297</v>
      </c>
      <c r="D268" s="16"/>
    </row>
    <row r="269" spans="1:4" x14ac:dyDescent="0.25">
      <c r="A269">
        <v>258</v>
      </c>
      <c r="B269" s="11">
        <f t="shared" si="25"/>
        <v>7994.8982098883871</v>
      </c>
      <c r="C269" s="12">
        <f t="shared" si="20"/>
        <v>401072.14300372888</v>
      </c>
      <c r="D269" s="16"/>
    </row>
    <row r="270" spans="1:4" x14ac:dyDescent="0.25">
      <c r="A270">
        <v>259</v>
      </c>
      <c r="B270" s="11">
        <f t="shared" si="25"/>
        <v>7994.8982098883871</v>
      </c>
      <c r="C270" s="12">
        <f t="shared" ref="C270:C310" si="26">C269-B270+(C269*$B$6)</f>
        <v>394748.3787230227</v>
      </c>
      <c r="D270" s="16"/>
    </row>
    <row r="271" spans="1:4" x14ac:dyDescent="0.25">
      <c r="A271">
        <v>260</v>
      </c>
      <c r="B271" s="11">
        <f t="shared" si="25"/>
        <v>7994.8982098883871</v>
      </c>
      <c r="C271" s="12">
        <f t="shared" si="26"/>
        <v>388398.26542448025</v>
      </c>
      <c r="D271" s="16"/>
    </row>
    <row r="272" spans="1:4" x14ac:dyDescent="0.25">
      <c r="A272">
        <v>261</v>
      </c>
      <c r="B272" s="11">
        <f t="shared" si="25"/>
        <v>7994.8982098883871</v>
      </c>
      <c r="C272" s="12">
        <f t="shared" si="26"/>
        <v>382021.69332052721</v>
      </c>
      <c r="D272" s="16"/>
    </row>
    <row r="273" spans="1:4" x14ac:dyDescent="0.25">
      <c r="A273">
        <v>262</v>
      </c>
      <c r="B273" s="11">
        <f t="shared" si="25"/>
        <v>7994.8982098883871</v>
      </c>
      <c r="C273" s="12">
        <f t="shared" si="26"/>
        <v>375618.55216614105</v>
      </c>
      <c r="D273" s="16"/>
    </row>
    <row r="274" spans="1:4" x14ac:dyDescent="0.25">
      <c r="A274">
        <v>263</v>
      </c>
      <c r="B274" s="11">
        <f t="shared" si="25"/>
        <v>7994.8982098883871</v>
      </c>
      <c r="C274" s="12">
        <f t="shared" si="26"/>
        <v>369188.73125694494</v>
      </c>
      <c r="D274" s="16"/>
    </row>
    <row r="275" spans="1:4" x14ac:dyDescent="0.25">
      <c r="A275">
        <v>264</v>
      </c>
      <c r="B275" s="13">
        <f t="shared" si="25"/>
        <v>7994.8982098883871</v>
      </c>
      <c r="C275" s="14">
        <f t="shared" si="26"/>
        <v>362732.11942729383</v>
      </c>
      <c r="D275" s="17"/>
    </row>
    <row r="276" spans="1:4" x14ac:dyDescent="0.25">
      <c r="A276">
        <v>265</v>
      </c>
      <c r="B276" s="3">
        <f>1.05^22*$B$9</f>
        <v>8394.6431203828051</v>
      </c>
      <c r="C276" s="4">
        <f t="shared" si="26"/>
        <v>355848.86013785808</v>
      </c>
      <c r="D276" s="15">
        <v>23</v>
      </c>
    </row>
    <row r="277" spans="1:4" x14ac:dyDescent="0.25">
      <c r="A277">
        <v>266</v>
      </c>
      <c r="B277" s="5">
        <f t="shared" ref="B277:B287" si="27">1.05^22*$B$9</f>
        <v>8394.6431203828051</v>
      </c>
      <c r="C277" s="6">
        <f t="shared" si="26"/>
        <v>348936.92060138303</v>
      </c>
      <c r="D277" s="16"/>
    </row>
    <row r="278" spans="1:4" x14ac:dyDescent="0.25">
      <c r="A278">
        <v>267</v>
      </c>
      <c r="B278" s="5">
        <f t="shared" si="27"/>
        <v>8394.6431203828051</v>
      </c>
      <c r="C278" s="6">
        <f t="shared" si="26"/>
        <v>341996.1813168393</v>
      </c>
      <c r="D278" s="16"/>
    </row>
    <row r="279" spans="1:4" x14ac:dyDescent="0.25">
      <c r="A279">
        <v>268</v>
      </c>
      <c r="B279" s="5">
        <f t="shared" si="27"/>
        <v>8394.6431203828051</v>
      </c>
      <c r="C279" s="6">
        <f t="shared" si="26"/>
        <v>335026.52228527667</v>
      </c>
      <c r="D279" s="16"/>
    </row>
    <row r="280" spans="1:4" x14ac:dyDescent="0.25">
      <c r="A280">
        <v>269</v>
      </c>
      <c r="B280" s="5">
        <f t="shared" si="27"/>
        <v>8394.6431203828051</v>
      </c>
      <c r="C280" s="6">
        <f t="shared" si="26"/>
        <v>328027.82300774922</v>
      </c>
      <c r="D280" s="16"/>
    </row>
    <row r="281" spans="1:4" x14ac:dyDescent="0.25">
      <c r="A281">
        <v>270</v>
      </c>
      <c r="B281" s="5">
        <f t="shared" si="27"/>
        <v>8394.6431203828051</v>
      </c>
      <c r="C281" s="6">
        <f t="shared" si="26"/>
        <v>320999.96248323203</v>
      </c>
      <c r="D281" s="16"/>
    </row>
    <row r="282" spans="1:4" x14ac:dyDescent="0.25">
      <c r="A282">
        <v>271</v>
      </c>
      <c r="B282" s="5">
        <f t="shared" si="27"/>
        <v>8394.6431203828051</v>
      </c>
      <c r="C282" s="6">
        <f t="shared" si="26"/>
        <v>313942.81920652936</v>
      </c>
      <c r="D282" s="16"/>
    </row>
    <row r="283" spans="1:4" x14ac:dyDescent="0.25">
      <c r="A283">
        <v>272</v>
      </c>
      <c r="B283" s="5">
        <f t="shared" si="27"/>
        <v>8394.6431203828051</v>
      </c>
      <c r="C283" s="6">
        <f t="shared" si="26"/>
        <v>306856.27116617374</v>
      </c>
      <c r="D283" s="16"/>
    </row>
    <row r="284" spans="1:4" x14ac:dyDescent="0.25">
      <c r="A284">
        <v>273</v>
      </c>
      <c r="B284" s="5">
        <f t="shared" si="27"/>
        <v>8394.6431203828051</v>
      </c>
      <c r="C284" s="6">
        <f t="shared" si="26"/>
        <v>299740.19584231667</v>
      </c>
      <c r="D284" s="16"/>
    </row>
    <row r="285" spans="1:4" x14ac:dyDescent="0.25">
      <c r="A285">
        <v>274</v>
      </c>
      <c r="B285" s="5">
        <f t="shared" si="27"/>
        <v>8394.6431203828051</v>
      </c>
      <c r="C285" s="6">
        <f t="shared" si="26"/>
        <v>292594.4702046102</v>
      </c>
      <c r="D285" s="16"/>
    </row>
    <row r="286" spans="1:4" x14ac:dyDescent="0.25">
      <c r="A286">
        <v>275</v>
      </c>
      <c r="B286" s="5">
        <f t="shared" si="27"/>
        <v>8394.6431203828051</v>
      </c>
      <c r="C286" s="6">
        <f t="shared" si="26"/>
        <v>285418.97071007994</v>
      </c>
      <c r="D286" s="16"/>
    </row>
    <row r="287" spans="1:4" x14ac:dyDescent="0.25">
      <c r="A287">
        <v>276</v>
      </c>
      <c r="B287" s="7">
        <f t="shared" si="27"/>
        <v>8394.6431203828051</v>
      </c>
      <c r="C287" s="8">
        <f t="shared" si="26"/>
        <v>278213.57330098917</v>
      </c>
      <c r="D287" s="17"/>
    </row>
    <row r="288" spans="1:4" x14ac:dyDescent="0.25">
      <c r="A288">
        <v>277</v>
      </c>
      <c r="B288" s="9">
        <f>1.05^23*$B$9</f>
        <v>8814.3752764019482</v>
      </c>
      <c r="C288" s="10">
        <f t="shared" si="26"/>
        <v>270558.42124667467</v>
      </c>
      <c r="D288" s="15">
        <v>24</v>
      </c>
    </row>
    <row r="289" spans="1:4" x14ac:dyDescent="0.25">
      <c r="A289">
        <v>278</v>
      </c>
      <c r="B289" s="11">
        <f t="shared" ref="B289:B299" si="28">1.05^23*$B$9</f>
        <v>8814.3752764019482</v>
      </c>
      <c r="C289" s="12">
        <f t="shared" si="26"/>
        <v>262871.3727254672</v>
      </c>
      <c r="D289" s="16"/>
    </row>
    <row r="290" spans="1:4" x14ac:dyDescent="0.25">
      <c r="A290">
        <v>279</v>
      </c>
      <c r="B290" s="11">
        <f t="shared" si="28"/>
        <v>8814.3752764019482</v>
      </c>
      <c r="C290" s="12">
        <f t="shared" si="26"/>
        <v>255152.29483542134</v>
      </c>
      <c r="D290" s="16"/>
    </row>
    <row r="291" spans="1:4" x14ac:dyDescent="0.25">
      <c r="A291">
        <v>280</v>
      </c>
      <c r="B291" s="11">
        <f t="shared" si="28"/>
        <v>8814.3752764019482</v>
      </c>
      <c r="C291" s="12">
        <f t="shared" si="26"/>
        <v>247401.05412083364</v>
      </c>
      <c r="D291" s="16"/>
    </row>
    <row r="292" spans="1:4" x14ac:dyDescent="0.25">
      <c r="A292">
        <v>281</v>
      </c>
      <c r="B292" s="11">
        <f t="shared" si="28"/>
        <v>8814.3752764019482</v>
      </c>
      <c r="C292" s="12">
        <f t="shared" si="26"/>
        <v>239617.51656993516</v>
      </c>
      <c r="D292" s="16"/>
    </row>
    <row r="293" spans="1:4" x14ac:dyDescent="0.25">
      <c r="A293">
        <v>282</v>
      </c>
      <c r="B293" s="11">
        <f t="shared" si="28"/>
        <v>8814.3752764019482</v>
      </c>
      <c r="C293" s="12">
        <f t="shared" si="26"/>
        <v>231801.54761257459</v>
      </c>
      <c r="D293" s="16"/>
    </row>
    <row r="294" spans="1:4" x14ac:dyDescent="0.25">
      <c r="A294">
        <v>283</v>
      </c>
      <c r="B294" s="11">
        <f t="shared" si="28"/>
        <v>8814.3752764019482</v>
      </c>
      <c r="C294" s="12">
        <f t="shared" si="26"/>
        <v>223953.01211789169</v>
      </c>
      <c r="D294" s="16"/>
    </row>
    <row r="295" spans="1:4" x14ac:dyDescent="0.25">
      <c r="A295">
        <v>284</v>
      </c>
      <c r="B295" s="11">
        <f t="shared" si="28"/>
        <v>8814.3752764019482</v>
      </c>
      <c r="C295" s="12">
        <f t="shared" si="26"/>
        <v>216071.77439198096</v>
      </c>
      <c r="D295" s="16"/>
    </row>
    <row r="296" spans="1:4" x14ac:dyDescent="0.25">
      <c r="A296">
        <v>285</v>
      </c>
      <c r="B296" s="11">
        <f t="shared" si="28"/>
        <v>8814.3752764019482</v>
      </c>
      <c r="C296" s="12">
        <f t="shared" si="26"/>
        <v>208157.69817554558</v>
      </c>
      <c r="D296" s="16"/>
    </row>
    <row r="297" spans="1:4" x14ac:dyDescent="0.25">
      <c r="A297">
        <v>286</v>
      </c>
      <c r="B297" s="11">
        <f t="shared" si="28"/>
        <v>8814.3752764019482</v>
      </c>
      <c r="C297" s="12">
        <f t="shared" si="26"/>
        <v>200210.64664154174</v>
      </c>
      <c r="D297" s="16"/>
    </row>
    <row r="298" spans="1:4" x14ac:dyDescent="0.25">
      <c r="A298">
        <v>287</v>
      </c>
      <c r="B298" s="11">
        <f t="shared" si="28"/>
        <v>8814.3752764019482</v>
      </c>
      <c r="C298" s="12">
        <f t="shared" si="26"/>
        <v>192230.48239281288</v>
      </c>
      <c r="D298" s="16"/>
    </row>
    <row r="299" spans="1:4" x14ac:dyDescent="0.25">
      <c r="A299">
        <v>288</v>
      </c>
      <c r="B299" s="13">
        <f t="shared" si="28"/>
        <v>8814.3752764019482</v>
      </c>
      <c r="C299" s="14">
        <f t="shared" si="26"/>
        <v>184217.06745971431</v>
      </c>
      <c r="D299" s="17"/>
    </row>
    <row r="300" spans="1:4" x14ac:dyDescent="0.25">
      <c r="A300">
        <v>289</v>
      </c>
      <c r="B300" s="3">
        <f>1.05^24*$B$9</f>
        <v>9255.094040222044</v>
      </c>
      <c r="C300" s="4">
        <f t="shared" si="26"/>
        <v>175729.54453390773</v>
      </c>
      <c r="D300" s="15">
        <v>25</v>
      </c>
    </row>
    <row r="301" spans="1:4" x14ac:dyDescent="0.25">
      <c r="A301">
        <v>290</v>
      </c>
      <c r="B301" s="5">
        <f t="shared" ref="B301:B311" si="29">1.05^24*$B$9</f>
        <v>9255.094040222044</v>
      </c>
      <c r="C301" s="6">
        <f t="shared" si="26"/>
        <v>167206.65692924362</v>
      </c>
      <c r="D301" s="16"/>
    </row>
    <row r="302" spans="1:4" x14ac:dyDescent="0.25">
      <c r="A302">
        <v>291</v>
      </c>
      <c r="B302" s="5">
        <f t="shared" si="29"/>
        <v>9255.094040222044</v>
      </c>
      <c r="C302" s="6">
        <f t="shared" si="26"/>
        <v>158648.25729289342</v>
      </c>
      <c r="D302" s="16"/>
    </row>
    <row r="303" spans="1:4" x14ac:dyDescent="0.25">
      <c r="A303">
        <v>292</v>
      </c>
      <c r="B303" s="5">
        <f t="shared" si="29"/>
        <v>9255.094040222044</v>
      </c>
      <c r="C303" s="6">
        <f t="shared" si="26"/>
        <v>150054.19765805843</v>
      </c>
      <c r="D303" s="16"/>
    </row>
    <row r="304" spans="1:4" x14ac:dyDescent="0.25">
      <c r="A304">
        <v>293</v>
      </c>
      <c r="B304" s="5">
        <f t="shared" si="29"/>
        <v>9255.094040222044</v>
      </c>
      <c r="C304" s="6">
        <f t="shared" si="26"/>
        <v>141424.32944141162</v>
      </c>
      <c r="D304" s="16"/>
    </row>
    <row r="305" spans="1:4" x14ac:dyDescent="0.25">
      <c r="A305">
        <v>294</v>
      </c>
      <c r="B305" s="5">
        <f t="shared" si="29"/>
        <v>9255.094040222044</v>
      </c>
      <c r="C305" s="6">
        <f t="shared" si="26"/>
        <v>132758.50344052882</v>
      </c>
      <c r="D305" s="16"/>
    </row>
    <row r="306" spans="1:4" x14ac:dyDescent="0.25">
      <c r="A306">
        <v>295</v>
      </c>
      <c r="B306" s="5">
        <f t="shared" si="29"/>
        <v>9255.094040222044</v>
      </c>
      <c r="C306" s="6">
        <f t="shared" si="26"/>
        <v>124056.56983130898</v>
      </c>
      <c r="D306" s="16"/>
    </row>
    <row r="307" spans="1:4" x14ac:dyDescent="0.25">
      <c r="A307">
        <v>296</v>
      </c>
      <c r="B307" s="5">
        <f t="shared" si="29"/>
        <v>9255.094040222044</v>
      </c>
      <c r="C307" s="6">
        <f t="shared" si="26"/>
        <v>115318.37816538406</v>
      </c>
      <c r="D307" s="16"/>
    </row>
    <row r="308" spans="1:4" x14ac:dyDescent="0.25">
      <c r="A308">
        <v>297</v>
      </c>
      <c r="B308" s="5">
        <f t="shared" si="29"/>
        <v>9255.094040222044</v>
      </c>
      <c r="C308" s="6">
        <f>C307-B308+(C307*$B$6)</f>
        <v>106543.77736751777</v>
      </c>
      <c r="D308" s="16"/>
    </row>
    <row r="309" spans="1:4" x14ac:dyDescent="0.25">
      <c r="A309">
        <v>298</v>
      </c>
      <c r="B309" s="5">
        <f t="shared" si="29"/>
        <v>9255.094040222044</v>
      </c>
      <c r="C309" s="6">
        <f t="shared" si="26"/>
        <v>97732.615732993727</v>
      </c>
      <c r="D309" s="16"/>
    </row>
    <row r="310" spans="1:4" x14ac:dyDescent="0.25">
      <c r="A310">
        <v>299</v>
      </c>
      <c r="B310" s="5">
        <f t="shared" si="29"/>
        <v>9255.094040222044</v>
      </c>
      <c r="C310" s="6">
        <f>C309-B310+(C309*$B$6)</f>
        <v>88884.740924992497</v>
      </c>
      <c r="D310" s="16"/>
    </row>
    <row r="311" spans="1:4" x14ac:dyDescent="0.25">
      <c r="A311">
        <v>300</v>
      </c>
      <c r="B311" s="7">
        <f t="shared" si="29"/>
        <v>9255.094040222044</v>
      </c>
      <c r="C311" s="8">
        <f>C310-B311+(C310*$B$6)</f>
        <v>79999.999971957921</v>
      </c>
      <c r="D311" s="17"/>
    </row>
  </sheetData>
  <mergeCells count="25">
    <mergeCell ref="D300:D311"/>
    <mergeCell ref="D228:D239"/>
    <mergeCell ref="D240:D251"/>
    <mergeCell ref="D252:D263"/>
    <mergeCell ref="D264:D275"/>
    <mergeCell ref="D276:D287"/>
    <mergeCell ref="D288:D299"/>
    <mergeCell ref="D156:D167"/>
    <mergeCell ref="D168:D179"/>
    <mergeCell ref="D180:D191"/>
    <mergeCell ref="D192:D203"/>
    <mergeCell ref="D204:D215"/>
    <mergeCell ref="D216:D227"/>
    <mergeCell ref="D84:D95"/>
    <mergeCell ref="D96:D107"/>
    <mergeCell ref="D108:D119"/>
    <mergeCell ref="D120:D131"/>
    <mergeCell ref="D132:D143"/>
    <mergeCell ref="D144:D155"/>
    <mergeCell ref="D12:D23"/>
    <mergeCell ref="D24:D35"/>
    <mergeCell ref="D36:D47"/>
    <mergeCell ref="D48:D59"/>
    <mergeCell ref="D60:D71"/>
    <mergeCell ref="D72:D8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Li Wenhan</cp:lastModifiedBy>
  <dcterms:created xsi:type="dcterms:W3CDTF">2019-02-05T07:13:30Z</dcterms:created>
  <dcterms:modified xsi:type="dcterms:W3CDTF">2019-12-14T05:27:37Z</dcterms:modified>
</cp:coreProperties>
</file>