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th\OneDrive\WPC MSBA Fall\WPC SCM 518 Wang\Bonus Credits Assignment\"/>
    </mc:Choice>
  </mc:AlternateContent>
  <xr:revisionPtr revIDLastSave="11" documentId="8_{CC2D7104-08A1-4B62-BEEA-180BF0B0C7A8}" xr6:coauthVersionLast="45" xr6:coauthVersionMax="45" xr10:uidLastSave="{7036481B-681B-4D1A-8B42-19C5F1DFEEA8}"/>
  <bookViews>
    <workbookView xWindow="-110" yWindow="-110" windowWidth="22780" windowHeight="14660" xr2:uid="{AE5F8E9A-5A95-48DF-AF33-F7216B51E7E0}"/>
  </bookViews>
  <sheets>
    <sheet name="Model" sheetId="2" r:id="rId1"/>
  </sheets>
  <definedNames>
    <definedName name="solver_adj" localSheetId="0" hidden="1">Model!$H$19:$H$32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Model!$H$19:$H$32</definedName>
    <definedName name="solver_lhs2" localSheetId="0" hidden="1">Model!$M$19:$M$29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Model!$F$9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hs1" localSheetId="0" hidden="1">binary</definedName>
    <definedName name="solver_rhs2" localSheetId="0" hidden="1">Model!$O$19:$O$29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2" l="1"/>
  <c r="L21" i="2"/>
  <c r="L22" i="2"/>
  <c r="L23" i="2"/>
  <c r="L24" i="2"/>
  <c r="L25" i="2"/>
  <c r="L26" i="2"/>
  <c r="L27" i="2"/>
  <c r="L28" i="2"/>
  <c r="L29" i="2"/>
  <c r="L19" i="2"/>
  <c r="K20" i="2"/>
  <c r="K21" i="2"/>
  <c r="K22" i="2"/>
  <c r="K23" i="2"/>
  <c r="K24" i="2"/>
  <c r="K25" i="2"/>
  <c r="K26" i="2"/>
  <c r="K27" i="2"/>
  <c r="K28" i="2"/>
  <c r="K29" i="2"/>
  <c r="K19" i="2"/>
  <c r="G23" i="2"/>
  <c r="G27" i="2"/>
  <c r="D20" i="2"/>
  <c r="G20" i="2" s="1"/>
  <c r="D21" i="2"/>
  <c r="G21" i="2" s="1"/>
  <c r="D22" i="2"/>
  <c r="G22" i="2" s="1"/>
  <c r="D23" i="2"/>
  <c r="D24" i="2"/>
  <c r="G24" i="2" s="1"/>
  <c r="D25" i="2"/>
  <c r="G25" i="2" s="1"/>
  <c r="D26" i="2"/>
  <c r="G26" i="2" s="1"/>
  <c r="D27" i="2"/>
  <c r="D28" i="2"/>
  <c r="G28" i="2" s="1"/>
  <c r="D29" i="2"/>
  <c r="G29" i="2" s="1"/>
  <c r="D30" i="2"/>
  <c r="G30" i="2" s="1"/>
  <c r="D31" i="2"/>
  <c r="G31" i="2" s="1"/>
  <c r="D32" i="2"/>
  <c r="G32" i="2" s="1"/>
  <c r="D19" i="2"/>
  <c r="G19" i="2" s="1"/>
  <c r="F9" i="2" l="1"/>
  <c r="G9" i="2" s="1"/>
  <c r="M27" i="2"/>
  <c r="M19" i="2"/>
  <c r="M29" i="2"/>
  <c r="M21" i="2"/>
  <c r="M28" i="2"/>
  <c r="M20" i="2"/>
  <c r="M26" i="2"/>
  <c r="M24" i="2"/>
  <c r="M23" i="2"/>
  <c r="M22" i="2"/>
  <c r="M25" i="2"/>
</calcChain>
</file>

<file path=xl/sharedStrings.xml><?xml version="1.0" encoding="utf-8"?>
<sst xmlns="http://schemas.openxmlformats.org/spreadsheetml/2006/main" count="48" uniqueCount="37">
  <si>
    <t>Shortest path model</t>
  </si>
  <si>
    <t>Network structure and flows</t>
  </si>
  <si>
    <t>Flow balance constraints</t>
  </si>
  <si>
    <t>Origin</t>
  </si>
  <si>
    <t>Destination</t>
  </si>
  <si>
    <t>Distance</t>
  </si>
  <si>
    <t>Flow</t>
  </si>
  <si>
    <t>Node</t>
  </si>
  <si>
    <t>Total Outflow</t>
  </si>
  <si>
    <t>Total Inflow</t>
  </si>
  <si>
    <t>Net Outflow</t>
  </si>
  <si>
    <t>Required net outflow</t>
  </si>
  <si>
    <t>Objective to minimize</t>
  </si>
  <si>
    <t>Node Name</t>
  </si>
  <si>
    <t>12Fifty5</t>
  </si>
  <si>
    <t>Orange St Jn</t>
  </si>
  <si>
    <t>University TC</t>
  </si>
  <si>
    <t>Lemon St L</t>
  </si>
  <si>
    <t>Lemon St Jn</t>
  </si>
  <si>
    <t>HH Junction</t>
  </si>
  <si>
    <t>DB Junction</t>
  </si>
  <si>
    <t>ASU CP</t>
  </si>
  <si>
    <t>SDFC Side</t>
  </si>
  <si>
    <t>MU Side</t>
  </si>
  <si>
    <t>MCRD</t>
  </si>
  <si>
    <t>Node Index</t>
  </si>
  <si>
    <t>Pedal Time</t>
  </si>
  <si>
    <t>Stop Boards</t>
  </si>
  <si>
    <t>Traffic Lights</t>
  </si>
  <si>
    <t>Travel Time</t>
  </si>
  <si>
    <t>Average Speed</t>
  </si>
  <si>
    <t>Stop Time</t>
  </si>
  <si>
    <t>Traffic Light Time</t>
  </si>
  <si>
    <t>=</t>
  </si>
  <si>
    <t>Total Travel Time</t>
  </si>
  <si>
    <t>In Minutes</t>
  </si>
  <si>
    <t>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</si>
</sst>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right"/>
    </xf>
    <xf numFmtId="0" fontId="3" fillId="2" borderId="0" xfId="1" applyFont="1" applyFill="1"/>
    <xf numFmtId="0" fontId="3" fillId="0" borderId="0" xfId="1" applyFont="1" applyAlignment="1">
      <alignment horizontal="center"/>
    </xf>
    <xf numFmtId="0" fontId="3" fillId="3" borderId="0" xfId="1" applyFont="1" applyFill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</cellXfs>
  <cellStyles count="2">
    <cellStyle name="Normal" xfId="0" builtinId="0"/>
    <cellStyle name="Normal 2" xfId="1" xr:uid="{273135BF-3BB1-4622-9DB9-9A900C2E6F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237B-CA38-45DF-B2E2-89E368980F4E}">
  <sheetPr>
    <pageSetUpPr fitToPage="1"/>
  </sheetPr>
  <dimension ref="A1:Q32"/>
  <sheetViews>
    <sheetView tabSelected="1" zoomScaleNormal="100" workbookViewId="0"/>
  </sheetViews>
  <sheetFormatPr defaultColWidth="9.1796875" defaultRowHeight="14.5" x14ac:dyDescent="0.35"/>
  <cols>
    <col min="1" max="1" width="14" style="2" customWidth="1"/>
    <col min="2" max="2" width="11.26953125" style="2" customWidth="1"/>
    <col min="3" max="3" width="9.1796875" style="2"/>
    <col min="4" max="4" width="9.90625" style="2" bestFit="1" customWidth="1"/>
    <col min="5" max="5" width="10.81640625" style="2" bestFit="1" customWidth="1"/>
    <col min="6" max="6" width="11.36328125" style="2" bestFit="1" customWidth="1"/>
    <col min="7" max="7" width="10.453125" style="2" bestFit="1" customWidth="1"/>
    <col min="8" max="8" width="9.1796875" style="2"/>
    <col min="9" max="9" width="11.453125" style="2" customWidth="1"/>
    <col min="10" max="10" width="11.6328125" style="2" bestFit="1" customWidth="1"/>
    <col min="11" max="11" width="13.54296875" style="2" customWidth="1"/>
    <col min="12" max="14" width="12.1796875" style="2" customWidth="1"/>
    <col min="15" max="15" width="18" style="2" customWidth="1"/>
    <col min="16" max="16" width="9.1796875" style="2"/>
    <col min="17" max="17" width="20.7265625" style="2" customWidth="1"/>
    <col min="18" max="16384" width="9.1796875" style="2"/>
  </cols>
  <sheetData>
    <row r="1" spans="1:7" x14ac:dyDescent="0.35">
      <c r="A1" s="1" t="s">
        <v>0</v>
      </c>
    </row>
    <row r="2" spans="1:7" x14ac:dyDescent="0.35">
      <c r="A2" s="1"/>
    </row>
    <row r="3" spans="1:7" x14ac:dyDescent="0.35">
      <c r="A3" s="1" t="s">
        <v>25</v>
      </c>
      <c r="D3" s="7" t="s">
        <v>30</v>
      </c>
      <c r="E3" s="7"/>
      <c r="F3" s="2">
        <v>5</v>
      </c>
    </row>
    <row r="4" spans="1:7" x14ac:dyDescent="0.35">
      <c r="A4" s="2" t="s">
        <v>13</v>
      </c>
      <c r="B4" s="3" t="s">
        <v>7</v>
      </c>
      <c r="D4" s="7" t="s">
        <v>31</v>
      </c>
      <c r="E4" s="7"/>
      <c r="F4" s="2">
        <v>3</v>
      </c>
    </row>
    <row r="5" spans="1:7" x14ac:dyDescent="0.35">
      <c r="A5" s="2" t="s">
        <v>14</v>
      </c>
      <c r="B5" s="2">
        <v>1</v>
      </c>
      <c r="D5" s="7" t="s">
        <v>32</v>
      </c>
      <c r="E5" s="7"/>
      <c r="F5" s="2">
        <v>45</v>
      </c>
    </row>
    <row r="6" spans="1:7" x14ac:dyDescent="0.35">
      <c r="A6" s="2" t="s">
        <v>15</v>
      </c>
      <c r="B6" s="2">
        <v>2</v>
      </c>
    </row>
    <row r="7" spans="1:7" x14ac:dyDescent="0.35">
      <c r="A7" s="2" t="s">
        <v>16</v>
      </c>
      <c r="B7" s="2">
        <v>3</v>
      </c>
    </row>
    <row r="8" spans="1:7" x14ac:dyDescent="0.35">
      <c r="A8" s="2" t="s">
        <v>17</v>
      </c>
      <c r="B8" s="2">
        <v>4</v>
      </c>
      <c r="D8" s="7" t="s">
        <v>12</v>
      </c>
      <c r="E8" s="7"/>
      <c r="F8" s="2" t="s">
        <v>36</v>
      </c>
      <c r="G8" s="2" t="s">
        <v>35</v>
      </c>
    </row>
    <row r="9" spans="1:7" x14ac:dyDescent="0.35">
      <c r="A9" s="2" t="s">
        <v>18</v>
      </c>
      <c r="B9" s="2">
        <v>5</v>
      </c>
      <c r="D9" s="8" t="s">
        <v>34</v>
      </c>
      <c r="E9" s="8"/>
      <c r="F9" s="6">
        <f>SUMPRODUCT($G$19:$G$32,$H$19:$H$32)</f>
        <v>537</v>
      </c>
      <c r="G9" s="2">
        <f>F9/60</f>
        <v>8.9499999999999993</v>
      </c>
    </row>
    <row r="10" spans="1:7" x14ac:dyDescent="0.35">
      <c r="A10" s="2" t="s">
        <v>19</v>
      </c>
      <c r="B10" s="2">
        <v>6</v>
      </c>
    </row>
    <row r="11" spans="1:7" x14ac:dyDescent="0.35">
      <c r="A11" s="2" t="s">
        <v>20</v>
      </c>
      <c r="B11" s="2">
        <v>7</v>
      </c>
    </row>
    <row r="12" spans="1:7" x14ac:dyDescent="0.35">
      <c r="A12" s="2" t="s">
        <v>21</v>
      </c>
      <c r="B12" s="2">
        <v>8</v>
      </c>
    </row>
    <row r="13" spans="1:7" x14ac:dyDescent="0.35">
      <c r="A13" s="2" t="s">
        <v>22</v>
      </c>
      <c r="B13" s="2">
        <v>9</v>
      </c>
    </row>
    <row r="14" spans="1:7" x14ac:dyDescent="0.35">
      <c r="A14" s="2" t="s">
        <v>23</v>
      </c>
      <c r="B14" s="2">
        <v>10</v>
      </c>
    </row>
    <row r="15" spans="1:7" x14ac:dyDescent="0.35">
      <c r="A15" s="2" t="s">
        <v>24</v>
      </c>
      <c r="B15" s="2">
        <v>11</v>
      </c>
    </row>
    <row r="17" spans="1:17" x14ac:dyDescent="0.35">
      <c r="A17" s="1" t="s">
        <v>1</v>
      </c>
      <c r="J17" s="1" t="s">
        <v>2</v>
      </c>
      <c r="Q17" s="1"/>
    </row>
    <row r="18" spans="1:17" x14ac:dyDescent="0.35">
      <c r="A18" s="3" t="s">
        <v>3</v>
      </c>
      <c r="B18" s="3" t="s">
        <v>4</v>
      </c>
      <c r="C18" s="3" t="s">
        <v>5</v>
      </c>
      <c r="D18" s="3" t="s">
        <v>26</v>
      </c>
      <c r="E18" s="3" t="s">
        <v>27</v>
      </c>
      <c r="F18" s="3" t="s">
        <v>28</v>
      </c>
      <c r="G18" s="3" t="s">
        <v>29</v>
      </c>
      <c r="H18" s="3" t="s">
        <v>6</v>
      </c>
      <c r="I18" s="3"/>
      <c r="J18" s="3" t="s">
        <v>7</v>
      </c>
      <c r="K18" s="3" t="s">
        <v>8</v>
      </c>
      <c r="L18" s="3" t="s">
        <v>9</v>
      </c>
      <c r="M18" s="3" t="s">
        <v>10</v>
      </c>
      <c r="N18" s="3"/>
      <c r="O18" s="3" t="s">
        <v>11</v>
      </c>
    </row>
    <row r="19" spans="1:17" x14ac:dyDescent="0.35">
      <c r="A19" s="2">
        <v>1</v>
      </c>
      <c r="B19" s="2">
        <v>2</v>
      </c>
      <c r="C19" s="2">
        <v>300</v>
      </c>
      <c r="D19" s="2">
        <f>C19/$F$3</f>
        <v>60</v>
      </c>
      <c r="E19" s="2">
        <v>1</v>
      </c>
      <c r="F19" s="2">
        <v>0</v>
      </c>
      <c r="G19" s="2">
        <f>SUM(D19,E19*$F$4,F19*$F$5)</f>
        <v>63</v>
      </c>
      <c r="H19" s="4">
        <v>1</v>
      </c>
      <c r="J19" s="2">
        <v>1</v>
      </c>
      <c r="K19" s="2">
        <f>SUMIF($A$19:$A$32,J19,$H$19:$H$32)</f>
        <v>1</v>
      </c>
      <c r="L19" s="5">
        <f>SUMIF($B$19:$B$32,J19,$H$19:$H$32)</f>
        <v>0</v>
      </c>
      <c r="M19" s="5">
        <f>K19-L19</f>
        <v>1</v>
      </c>
      <c r="N19" s="5" t="s">
        <v>33</v>
      </c>
      <c r="O19" s="2">
        <v>1</v>
      </c>
    </row>
    <row r="20" spans="1:17" x14ac:dyDescent="0.35">
      <c r="A20" s="2">
        <v>1</v>
      </c>
      <c r="B20" s="2">
        <v>3</v>
      </c>
      <c r="C20" s="2">
        <v>4000</v>
      </c>
      <c r="D20" s="2">
        <f t="shared" ref="D20:D32" si="0">C20/$F$3</f>
        <v>800</v>
      </c>
      <c r="E20" s="2">
        <v>1</v>
      </c>
      <c r="F20" s="2">
        <v>1</v>
      </c>
      <c r="G20" s="2">
        <f t="shared" ref="G20:G32" si="1">SUM(D20,E20*$F$4,F20*$F$5)</f>
        <v>848</v>
      </c>
      <c r="H20" s="4">
        <v>0</v>
      </c>
      <c r="J20" s="2">
        <v>2</v>
      </c>
      <c r="K20" s="2">
        <f t="shared" ref="K20:K29" si="2">SUMIF($A$19:$A$32,J20,$H$19:$H$32)</f>
        <v>1</v>
      </c>
      <c r="L20" s="5">
        <f t="shared" ref="L20:L29" si="3">SUMIF($B$19:$B$32,J20,$H$19:$H$32)</f>
        <v>1</v>
      </c>
      <c r="M20" s="5">
        <f t="shared" ref="M20:M29" si="4">K20-L20</f>
        <v>0</v>
      </c>
      <c r="N20" s="5" t="s">
        <v>33</v>
      </c>
      <c r="O20" s="2">
        <v>0</v>
      </c>
    </row>
    <row r="21" spans="1:17" x14ac:dyDescent="0.35">
      <c r="A21" s="2">
        <v>2</v>
      </c>
      <c r="B21" s="2">
        <v>4</v>
      </c>
      <c r="C21" s="2">
        <v>465</v>
      </c>
      <c r="D21" s="2">
        <f t="shared" si="0"/>
        <v>93</v>
      </c>
      <c r="E21" s="2">
        <v>1</v>
      </c>
      <c r="F21" s="2">
        <v>0</v>
      </c>
      <c r="G21" s="2">
        <f t="shared" si="1"/>
        <v>96</v>
      </c>
      <c r="H21" s="4">
        <v>1</v>
      </c>
      <c r="J21" s="2">
        <v>3</v>
      </c>
      <c r="K21" s="2">
        <f t="shared" si="2"/>
        <v>0</v>
      </c>
      <c r="L21" s="5">
        <f t="shared" si="3"/>
        <v>0</v>
      </c>
      <c r="M21" s="5">
        <f t="shared" si="4"/>
        <v>0</v>
      </c>
      <c r="N21" s="5" t="s">
        <v>33</v>
      </c>
      <c r="O21" s="2">
        <v>0</v>
      </c>
    </row>
    <row r="22" spans="1:17" x14ac:dyDescent="0.35">
      <c r="A22" s="2">
        <v>2</v>
      </c>
      <c r="B22" s="2">
        <v>5</v>
      </c>
      <c r="C22" s="2">
        <v>500</v>
      </c>
      <c r="D22" s="2">
        <f t="shared" si="0"/>
        <v>100</v>
      </c>
      <c r="E22" s="2">
        <v>0</v>
      </c>
      <c r="F22" s="2">
        <v>0</v>
      </c>
      <c r="G22" s="2">
        <f t="shared" si="1"/>
        <v>100</v>
      </c>
      <c r="H22" s="4">
        <v>0</v>
      </c>
      <c r="J22" s="2">
        <v>4</v>
      </c>
      <c r="K22" s="2">
        <f t="shared" si="2"/>
        <v>1</v>
      </c>
      <c r="L22" s="5">
        <f t="shared" si="3"/>
        <v>1</v>
      </c>
      <c r="M22" s="5">
        <f t="shared" si="4"/>
        <v>0</v>
      </c>
      <c r="N22" s="5" t="s">
        <v>33</v>
      </c>
      <c r="O22" s="2">
        <v>0</v>
      </c>
    </row>
    <row r="23" spans="1:17" x14ac:dyDescent="0.35">
      <c r="A23" s="2">
        <v>3</v>
      </c>
      <c r="B23" s="2">
        <v>7</v>
      </c>
      <c r="C23" s="2">
        <v>1500</v>
      </c>
      <c r="D23" s="2">
        <f t="shared" si="0"/>
        <v>300</v>
      </c>
      <c r="E23" s="2">
        <v>0</v>
      </c>
      <c r="F23" s="2">
        <v>1</v>
      </c>
      <c r="G23" s="2">
        <f t="shared" si="1"/>
        <v>345</v>
      </c>
      <c r="H23" s="4">
        <v>0</v>
      </c>
      <c r="J23" s="2">
        <v>5</v>
      </c>
      <c r="K23" s="2">
        <f t="shared" si="2"/>
        <v>1</v>
      </c>
      <c r="L23" s="5">
        <f t="shared" si="3"/>
        <v>1</v>
      </c>
      <c r="M23" s="5">
        <f t="shared" si="4"/>
        <v>0</v>
      </c>
      <c r="N23" s="5" t="s">
        <v>33</v>
      </c>
      <c r="O23" s="2">
        <v>0</v>
      </c>
    </row>
    <row r="24" spans="1:17" x14ac:dyDescent="0.35">
      <c r="A24" s="2">
        <v>4</v>
      </c>
      <c r="B24" s="2">
        <v>5</v>
      </c>
      <c r="C24" s="2">
        <v>10</v>
      </c>
      <c r="D24" s="2">
        <f t="shared" si="0"/>
        <v>2</v>
      </c>
      <c r="E24" s="2">
        <v>0</v>
      </c>
      <c r="F24" s="2">
        <v>0</v>
      </c>
      <c r="G24" s="2">
        <f t="shared" si="1"/>
        <v>2</v>
      </c>
      <c r="H24" s="4">
        <v>1</v>
      </c>
      <c r="J24" s="2">
        <v>6</v>
      </c>
      <c r="K24" s="2">
        <f t="shared" si="2"/>
        <v>1</v>
      </c>
      <c r="L24" s="5">
        <f t="shared" si="3"/>
        <v>1</v>
      </c>
      <c r="M24" s="5">
        <f t="shared" si="4"/>
        <v>0</v>
      </c>
      <c r="N24" s="5" t="s">
        <v>33</v>
      </c>
      <c r="O24" s="2">
        <v>0</v>
      </c>
    </row>
    <row r="25" spans="1:17" x14ac:dyDescent="0.35">
      <c r="A25" s="2">
        <v>5</v>
      </c>
      <c r="B25" s="2">
        <v>6</v>
      </c>
      <c r="C25" s="2">
        <v>100</v>
      </c>
      <c r="D25" s="2">
        <f t="shared" si="0"/>
        <v>20</v>
      </c>
      <c r="E25" s="2">
        <v>0</v>
      </c>
      <c r="F25" s="2">
        <v>1</v>
      </c>
      <c r="G25" s="2">
        <f t="shared" si="1"/>
        <v>65</v>
      </c>
      <c r="H25" s="4">
        <v>1</v>
      </c>
      <c r="J25" s="2">
        <v>7</v>
      </c>
      <c r="K25" s="2">
        <f t="shared" si="2"/>
        <v>1</v>
      </c>
      <c r="L25" s="5">
        <f t="shared" si="3"/>
        <v>1</v>
      </c>
      <c r="M25" s="5">
        <f t="shared" si="4"/>
        <v>0</v>
      </c>
      <c r="N25" s="5" t="s">
        <v>33</v>
      </c>
      <c r="O25" s="2">
        <v>0</v>
      </c>
    </row>
    <row r="26" spans="1:17" x14ac:dyDescent="0.35">
      <c r="A26" s="2">
        <v>6</v>
      </c>
      <c r="B26" s="2">
        <v>7</v>
      </c>
      <c r="C26" s="2">
        <v>500</v>
      </c>
      <c r="D26" s="2">
        <f t="shared" si="0"/>
        <v>100</v>
      </c>
      <c r="E26" s="2">
        <v>0</v>
      </c>
      <c r="F26" s="2">
        <v>1</v>
      </c>
      <c r="G26" s="2">
        <f t="shared" si="1"/>
        <v>145</v>
      </c>
      <c r="H26" s="4">
        <v>1</v>
      </c>
      <c r="J26" s="2">
        <v>8</v>
      </c>
      <c r="K26" s="2">
        <f t="shared" si="2"/>
        <v>1</v>
      </c>
      <c r="L26" s="5">
        <f t="shared" si="3"/>
        <v>1</v>
      </c>
      <c r="M26" s="5">
        <f t="shared" si="4"/>
        <v>0</v>
      </c>
      <c r="N26" s="5" t="s">
        <v>33</v>
      </c>
      <c r="O26" s="2">
        <v>0</v>
      </c>
    </row>
    <row r="27" spans="1:17" x14ac:dyDescent="0.35">
      <c r="A27" s="2">
        <v>6</v>
      </c>
      <c r="B27" s="2">
        <v>3</v>
      </c>
      <c r="C27" s="2">
        <v>1700</v>
      </c>
      <c r="D27" s="2">
        <f t="shared" si="0"/>
        <v>340</v>
      </c>
      <c r="E27" s="2">
        <v>0</v>
      </c>
      <c r="F27" s="2">
        <v>1</v>
      </c>
      <c r="G27" s="2">
        <f t="shared" si="1"/>
        <v>385</v>
      </c>
      <c r="H27" s="4">
        <v>0</v>
      </c>
      <c r="J27" s="2">
        <v>9</v>
      </c>
      <c r="K27" s="2">
        <f t="shared" si="2"/>
        <v>1</v>
      </c>
      <c r="L27" s="5">
        <f t="shared" si="3"/>
        <v>1</v>
      </c>
      <c r="M27" s="5">
        <f t="shared" si="4"/>
        <v>0</v>
      </c>
      <c r="N27" s="5" t="s">
        <v>33</v>
      </c>
      <c r="O27" s="2">
        <v>0</v>
      </c>
    </row>
    <row r="28" spans="1:17" x14ac:dyDescent="0.35">
      <c r="A28" s="2">
        <v>7</v>
      </c>
      <c r="B28" s="2">
        <v>8</v>
      </c>
      <c r="C28" s="2">
        <v>300</v>
      </c>
      <c r="D28" s="2">
        <f t="shared" si="0"/>
        <v>60</v>
      </c>
      <c r="E28" s="2">
        <v>1</v>
      </c>
      <c r="F28" s="2">
        <v>0</v>
      </c>
      <c r="G28" s="2">
        <f t="shared" si="1"/>
        <v>63</v>
      </c>
      <c r="H28" s="4">
        <v>1</v>
      </c>
      <c r="J28" s="2">
        <v>10</v>
      </c>
      <c r="K28" s="2">
        <f t="shared" si="2"/>
        <v>0</v>
      </c>
      <c r="L28" s="5">
        <f t="shared" si="3"/>
        <v>0</v>
      </c>
      <c r="M28" s="5">
        <f t="shared" si="4"/>
        <v>0</v>
      </c>
      <c r="N28" s="5" t="s">
        <v>33</v>
      </c>
      <c r="O28" s="2">
        <v>0</v>
      </c>
    </row>
    <row r="29" spans="1:17" x14ac:dyDescent="0.35">
      <c r="A29" s="2">
        <v>8</v>
      </c>
      <c r="B29" s="2">
        <v>9</v>
      </c>
      <c r="C29" s="2">
        <v>500</v>
      </c>
      <c r="D29" s="2">
        <f t="shared" si="0"/>
        <v>100</v>
      </c>
      <c r="E29" s="2">
        <v>1</v>
      </c>
      <c r="F29" s="2">
        <v>0</v>
      </c>
      <c r="G29" s="2">
        <f t="shared" si="1"/>
        <v>103</v>
      </c>
      <c r="H29" s="4">
        <v>1</v>
      </c>
      <c r="J29" s="2">
        <v>11</v>
      </c>
      <c r="K29" s="2">
        <f t="shared" si="2"/>
        <v>0</v>
      </c>
      <c r="L29" s="5">
        <f t="shared" si="3"/>
        <v>1</v>
      </c>
      <c r="M29" s="5">
        <f t="shared" si="4"/>
        <v>-1</v>
      </c>
      <c r="N29" s="5" t="s">
        <v>33</v>
      </c>
      <c r="O29" s="2">
        <v>-1</v>
      </c>
    </row>
    <row r="30" spans="1:17" x14ac:dyDescent="0.35">
      <c r="A30" s="2">
        <v>8</v>
      </c>
      <c r="B30" s="2">
        <v>10</v>
      </c>
      <c r="C30" s="2">
        <v>700</v>
      </c>
      <c r="D30" s="2">
        <f t="shared" si="0"/>
        <v>140</v>
      </c>
      <c r="E30" s="2">
        <v>0</v>
      </c>
      <c r="F30" s="2">
        <v>0</v>
      </c>
      <c r="G30" s="2">
        <f t="shared" si="1"/>
        <v>140</v>
      </c>
      <c r="H30" s="4">
        <v>0</v>
      </c>
    </row>
    <row r="31" spans="1:17" x14ac:dyDescent="0.35">
      <c r="A31" s="2">
        <v>9</v>
      </c>
      <c r="B31" s="2">
        <v>11</v>
      </c>
      <c r="C31" s="2">
        <v>0</v>
      </c>
      <c r="D31" s="2">
        <f t="shared" si="0"/>
        <v>0</v>
      </c>
      <c r="E31" s="2">
        <v>0</v>
      </c>
      <c r="F31" s="2">
        <v>0</v>
      </c>
      <c r="G31" s="2">
        <f t="shared" si="1"/>
        <v>0</v>
      </c>
      <c r="H31" s="4">
        <v>1</v>
      </c>
      <c r="J31" s="3"/>
      <c r="K31" s="3"/>
      <c r="L31" s="3"/>
      <c r="M31" s="3"/>
      <c r="N31" s="3"/>
      <c r="O31" s="3"/>
    </row>
    <row r="32" spans="1:17" x14ac:dyDescent="0.35">
      <c r="A32" s="2">
        <v>10</v>
      </c>
      <c r="B32" s="2">
        <v>11</v>
      </c>
      <c r="C32" s="2">
        <v>0</v>
      </c>
      <c r="D32" s="2">
        <f t="shared" si="0"/>
        <v>0</v>
      </c>
      <c r="E32" s="2">
        <v>0</v>
      </c>
      <c r="F32" s="2">
        <v>0</v>
      </c>
      <c r="G32" s="2">
        <f t="shared" si="1"/>
        <v>0</v>
      </c>
      <c r="H32" s="4">
        <v>0</v>
      </c>
    </row>
  </sheetData>
  <mergeCells count="5">
    <mergeCell ref="D3:E3"/>
    <mergeCell ref="D4:E4"/>
    <mergeCell ref="D5:E5"/>
    <mergeCell ref="D9:E9"/>
    <mergeCell ref="D8:E8"/>
  </mergeCells>
  <printOptions headings="1" gridLines="1"/>
  <pageMargins left="0.75" right="0.75" top="1" bottom="1" header="0.5" footer="0.5"/>
  <pageSetup scale="8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Goutham Dommaraju</dc:creator>
  <cp:lastModifiedBy>Goutham Sai Dommaraju</cp:lastModifiedBy>
  <dcterms:created xsi:type="dcterms:W3CDTF">2019-12-02T14:22:14Z</dcterms:created>
  <dcterms:modified xsi:type="dcterms:W3CDTF">2019-12-02T18:37:42Z</dcterms:modified>
</cp:coreProperties>
</file>