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4C68631-AB7C-4E6D-8CAD-CF9AF1C8DECD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Answer Report 1" sheetId="8" r:id="rId1"/>
    <sheet name="Sensitivity Report 1" sheetId="9" r:id="rId2"/>
    <sheet name="Limits Report 1" sheetId="10" r:id="rId3"/>
    <sheet name="CH3-Q40" sheetId="1" r:id="rId4"/>
  </sheets>
  <definedNames>
    <definedName name="solver_adj" localSheetId="3" hidden="1">'CH3-Q40'!$I$7:$I$10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'CH3-Q40'!$I$19:$L$19</definedName>
    <definedName name="solver_lhs2" localSheetId="3" hidden="1">'CH3-Q40'!$I$7:$I$10</definedName>
    <definedName name="solver_lhs3" localSheetId="3" hidden="1">'CH3-Q40'!$L$19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'CH3-Q40'!$L$10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2</definedName>
    <definedName name="solver_rhs1" localSheetId="3" hidden="1">'CH3-Q40'!$I$21:$L$21</definedName>
    <definedName name="solver_rhs2" localSheetId="3" hidden="1">0</definedName>
    <definedName name="solver_rhs3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16" i="1" s="1"/>
  <c r="K14" i="1"/>
  <c r="K16" i="1" s="1"/>
  <c r="J14" i="1"/>
  <c r="J16" i="1" s="1"/>
  <c r="I14" i="1"/>
  <c r="I16" i="1" s="1"/>
  <c r="L15" i="1" l="1"/>
  <c r="K15" i="1"/>
  <c r="J15" i="1"/>
  <c r="I15" i="1"/>
  <c r="I19" i="1" s="1"/>
  <c r="I22" i="1" l="1"/>
  <c r="J19" i="1"/>
  <c r="J22" i="1" l="1"/>
  <c r="K19" i="1"/>
  <c r="L19" i="1" l="1"/>
  <c r="K22" i="1"/>
  <c r="L22" i="1" l="1"/>
  <c r="L23" i="1"/>
  <c r="L10" i="1" l="1"/>
</calcChain>
</file>

<file path=xl/sharedStrings.xml><?xml version="1.0" encoding="utf-8"?>
<sst xmlns="http://schemas.openxmlformats.org/spreadsheetml/2006/main" count="193" uniqueCount="93">
  <si>
    <t>Quarter 1</t>
  </si>
  <si>
    <t>Quarter 2</t>
  </si>
  <si>
    <t>Quarter 3</t>
  </si>
  <si>
    <t>Quarter 4</t>
  </si>
  <si>
    <t>Demand</t>
  </si>
  <si>
    <t>Information Table</t>
  </si>
  <si>
    <t>Holding Cost</t>
  </si>
  <si>
    <t>Starting Inventory</t>
  </si>
  <si>
    <t>Ending Inventory</t>
  </si>
  <si>
    <t>&gt;=</t>
  </si>
  <si>
    <t>Total Cost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</si>
  <si>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</si>
  <si>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</si>
  <si>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</si>
  <si>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</si>
  <si>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</si>
  <si>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</si>
  <si>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</si>
  <si>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</si>
  <si>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</si>
  <si>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</si>
  <si>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</si>
  <si>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</si>
  <si>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</si>
  <si>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</si>
  <si>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</si>
  <si>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</si>
  <si>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</si>
  <si>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</si>
  <si>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</si>
  <si>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</si>
  <si>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</si>
  <si>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</si>
  <si>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</si>
  <si>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Contin</t>
  </si>
  <si>
    <t>Ending Inventory Quarter 1</t>
  </si>
  <si>
    <t>Not Binding</t>
  </si>
  <si>
    <t>Ending Inventory Quarter 2</t>
  </si>
  <si>
    <t>Ending Inventory Quarter 3</t>
  </si>
  <si>
    <t>Binding</t>
  </si>
  <si>
    <t>Ending Inventory Quarter 4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</si>
  <si>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</si>
  <si>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</si>
  <si>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</si>
  <si>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</si>
  <si>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</si>
  <si>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</si>
  <si>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</si>
  <si>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</si>
  <si>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</si>
  <si>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</si>
  <si>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</si>
  <si>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</si>
  <si>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</si>
  <si>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</si>
  <si>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</si>
  <si>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</si>
  <si>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</si>
  <si>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</si>
  <si>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</si>
  <si>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# of jeans produced</t>
  </si>
  <si>
    <t>Employee Cost</t>
  </si>
  <si>
    <t># of employees available to work in quarter 'j'</t>
  </si>
  <si>
    <t>Total # of employees available</t>
  </si>
  <si>
    <t>Unit selling price</t>
  </si>
  <si>
    <t>Worksheet: [11_RA_Miguel.xlsx]CH3-Q40</t>
  </si>
  <si>
    <t>Iterations: 7 Subproblems: 0</t>
  </si>
  <si>
    <t>$L$10</t>
  </si>
  <si>
    <t>$I$7</t>
  </si>
  <si>
    <t>Quarter 1 # of employees available to work in quarter 'j'</t>
  </si>
  <si>
    <t>$I$8</t>
  </si>
  <si>
    <t>Quarter 2 # of employees available to work in quarter 'j'</t>
  </si>
  <si>
    <t>$I$9</t>
  </si>
  <si>
    <t>Quarter 3 # of employees available to work in quarter 'j'</t>
  </si>
  <si>
    <t>$I$10</t>
  </si>
  <si>
    <t>Quarter 4 # of employees available to work in quarter 'j'</t>
  </si>
  <si>
    <t>$I$19</t>
  </si>
  <si>
    <t>$I$19&gt;=$I$21</t>
  </si>
  <si>
    <t>$J$19</t>
  </si>
  <si>
    <t>$J$19&gt;=$J$21</t>
  </si>
  <si>
    <t>$K$19</t>
  </si>
  <si>
    <t>$K$19&gt;=$K$21</t>
  </si>
  <si>
    <t>$L$19</t>
  </si>
  <si>
    <t>$L$19&gt;=$L$21</t>
  </si>
  <si>
    <t>$I$7&gt;=0</t>
  </si>
  <si>
    <t>$I$8&gt;=0</t>
  </si>
  <si>
    <t>$I$9&gt;=0</t>
  </si>
  <si>
    <t>$I$10&gt;=0</t>
  </si>
  <si>
    <t>Report Created: 12/12/2019 7:12:47 PM</t>
  </si>
  <si>
    <t>Solution Time: 0.047 Seconds.</t>
  </si>
  <si>
    <r>
      <t xml:space="preserve">Revenue at the end of quarter 4 
</t>
    </r>
    <r>
      <rPr>
        <sz val="8"/>
        <color theme="1"/>
        <rFont val="Calibri"/>
        <family val="2"/>
        <scheme val="minor"/>
      </rPr>
      <t>($40 per unit)</t>
    </r>
  </si>
  <si>
    <r>
      <t xml:space="preserve">Total Annual Cost 
</t>
    </r>
    <r>
      <rPr>
        <sz val="9"/>
        <color theme="1"/>
        <rFont val="Calibri"/>
        <family val="2"/>
        <scheme val="minor"/>
      </rPr>
      <t>(incl. sold inventory)</t>
    </r>
  </si>
  <si>
    <t>Jeans produced by 1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</si>
</sst>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164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3" fillId="0" borderId="9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10" xfId="0" applyBorder="1"/>
    <xf numFmtId="2" fontId="0" fillId="3" borderId="0" xfId="0" applyNumberFormat="1" applyFill="1" applyBorder="1"/>
    <xf numFmtId="0" fontId="0" fillId="2" borderId="0" xfId="0" applyFill="1" applyBorder="1"/>
    <xf numFmtId="0" fontId="0" fillId="0" borderId="9" xfId="0" applyBorder="1"/>
    <xf numFmtId="164" fontId="0" fillId="2" borderId="0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166" fontId="3" fillId="2" borderId="0" xfId="2" applyNumberFormat="1" applyFont="1" applyFill="1" applyBorder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wrapText="1"/>
    </xf>
    <xf numFmtId="0" fontId="5" fillId="2" borderId="2" xfId="0" applyFont="1" applyFill="1" applyBorder="1"/>
    <xf numFmtId="0" fontId="5" fillId="3" borderId="3" xfId="0" applyFont="1" applyFill="1" applyBorder="1"/>
    <xf numFmtId="0" fontId="5" fillId="5" borderId="3" xfId="0" applyFont="1" applyFill="1" applyBorder="1"/>
    <xf numFmtId="0" fontId="5" fillId="4" borderId="3" xfId="0" applyFont="1" applyFill="1" applyBorder="1"/>
    <xf numFmtId="0" fontId="5" fillId="6" borderId="3" xfId="0" applyFont="1" applyFill="1" applyBorder="1"/>
    <xf numFmtId="0" fontId="0" fillId="0" borderId="9" xfId="0" applyFill="1" applyBorder="1"/>
    <xf numFmtId="164" fontId="0" fillId="0" borderId="0" xfId="1" applyNumberFormat="1" applyFont="1" applyFill="1" applyBorder="1"/>
    <xf numFmtId="0" fontId="3" fillId="0" borderId="0" xfId="0" applyFont="1" applyFill="1" applyBorder="1" applyAlignment="1">
      <alignment horizontal="right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10" xfId="0" applyFill="1" applyBorder="1"/>
    <xf numFmtId="0" fontId="0" fillId="0" borderId="0" xfId="0" applyFill="1"/>
    <xf numFmtId="0" fontId="6" fillId="0" borderId="6" xfId="0" applyFont="1" applyFill="1" applyBorder="1" applyAlignment="1">
      <alignment horizontal="center"/>
    </xf>
    <xf numFmtId="2" fontId="0" fillId="0" borderId="8" xfId="0" applyNumberFormat="1" applyFill="1" applyBorder="1" applyAlignment="1"/>
    <xf numFmtId="2" fontId="0" fillId="0" borderId="7" xfId="0" applyNumberFormat="1" applyFill="1" applyBorder="1" applyAlignment="1"/>
    <xf numFmtId="1" fontId="0" fillId="0" borderId="8" xfId="0" applyNumberFormat="1" applyFill="1" applyBorder="1" applyAlignment="1"/>
    <xf numFmtId="166" fontId="0" fillId="0" borderId="8" xfId="0" applyNumberFormat="1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164" fontId="0" fillId="5" borderId="0" xfId="0" applyNumberForma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164" fontId="0" fillId="6" borderId="0" xfId="0" applyNumberForma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1" fontId="0" fillId="5" borderId="1" xfId="0" applyNumberFormat="1" applyFill="1" applyBorder="1" applyAlignment="1">
      <alignment vertical="center"/>
    </xf>
    <xf numFmtId="166" fontId="0" fillId="5" borderId="1" xfId="2" applyNumberFormat="1" applyFon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Border="1" applyAlignment="1">
      <alignment vertical="center"/>
    </xf>
    <xf numFmtId="1" fontId="0" fillId="5" borderId="0" xfId="0" applyNumberFormat="1" applyFill="1" applyBorder="1" applyAlignment="1">
      <alignment vertical="center"/>
    </xf>
    <xf numFmtId="166" fontId="0" fillId="5" borderId="0" xfId="2" applyNumberFormat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8898-6CE6-4CC3-A911-80655591706B}">
  <dimension ref="A1:G36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47.21875" bestFit="1" customWidth="1"/>
    <col min="4" max="4" width="12.6640625" bestFit="1" customWidth="1"/>
    <col min="5" max="5" width="13.109375" bestFit="1" customWidth="1"/>
    <col min="6" max="6" width="10.44140625" bestFit="1" customWidth="1"/>
    <col min="7" max="7" width="6.5546875" bestFit="1" customWidth="1"/>
  </cols>
  <sheetData>
    <row r="1" spans="1:5" x14ac:dyDescent="0.3">
      <c r="A1" s="4" t="s">
        <v>16</v>
      </c>
    </row>
    <row r="2" spans="1:5" x14ac:dyDescent="0.3">
      <c r="A2" s="4" t="s">
        <v>65</v>
      </c>
    </row>
    <row r="3" spans="1:5" x14ac:dyDescent="0.3">
      <c r="A3" s="4" t="s">
        <v>88</v>
      </c>
    </row>
    <row r="4" spans="1:5" x14ac:dyDescent="0.3">
      <c r="A4" s="4" t="s">
        <v>17</v>
      </c>
    </row>
    <row r="5" spans="1:5" x14ac:dyDescent="0.3">
      <c r="A5" s="4" t="s">
        <v>18</v>
      </c>
    </row>
    <row r="6" spans="1:5" x14ac:dyDescent="0.3">
      <c r="A6" s="4"/>
      <c r="B6" t="s">
        <v>19</v>
      </c>
    </row>
    <row r="7" spans="1:5" x14ac:dyDescent="0.3">
      <c r="A7" s="4"/>
      <c r="B7" t="s">
        <v>89</v>
      </c>
    </row>
    <row r="8" spans="1:5" x14ac:dyDescent="0.3">
      <c r="A8" s="4"/>
      <c r="B8" t="s">
        <v>66</v>
      </c>
    </row>
    <row r="9" spans="1:5" x14ac:dyDescent="0.3">
      <c r="A9" s="4" t="s">
        <v>20</v>
      </c>
    </row>
    <row r="10" spans="1:5" x14ac:dyDescent="0.3">
      <c r="B10" t="s">
        <v>21</v>
      </c>
    </row>
    <row r="11" spans="1:5" x14ac:dyDescent="0.3">
      <c r="B11" t="s">
        <v>22</v>
      </c>
    </row>
    <row r="14" spans="1:5" ht="15" thickBot="1" x14ac:dyDescent="0.35">
      <c r="A14" t="s">
        <v>23</v>
      </c>
    </row>
    <row r="15" spans="1:5" ht="15" thickBot="1" x14ac:dyDescent="0.35">
      <c r="B15" s="36" t="s">
        <v>24</v>
      </c>
      <c r="C15" s="36" t="s">
        <v>25</v>
      </c>
      <c r="D15" s="36" t="s">
        <v>26</v>
      </c>
      <c r="E15" s="36" t="s">
        <v>27</v>
      </c>
    </row>
    <row r="16" spans="1:5" ht="15" thickBot="1" x14ac:dyDescent="0.35">
      <c r="B16" s="5" t="s">
        <v>67</v>
      </c>
      <c r="C16" s="5" t="s">
        <v>10</v>
      </c>
      <c r="D16" s="7">
        <v>220000</v>
      </c>
      <c r="E16" s="7">
        <v>220000</v>
      </c>
    </row>
    <row r="19" spans="1:7" ht="15" thickBot="1" x14ac:dyDescent="0.35">
      <c r="A19" t="s">
        <v>28</v>
      </c>
    </row>
    <row r="20" spans="1:7" ht="15" thickBot="1" x14ac:dyDescent="0.35">
      <c r="B20" s="36" t="s">
        <v>24</v>
      </c>
      <c r="C20" s="36" t="s">
        <v>25</v>
      </c>
      <c r="D20" s="36" t="s">
        <v>26</v>
      </c>
      <c r="E20" s="36" t="s">
        <v>27</v>
      </c>
      <c r="F20" s="36" t="s">
        <v>29</v>
      </c>
    </row>
    <row r="21" spans="1:7" x14ac:dyDescent="0.3">
      <c r="B21" s="6" t="s">
        <v>68</v>
      </c>
      <c r="C21" s="6" t="s">
        <v>69</v>
      </c>
      <c r="D21" s="37">
        <v>5.0000000000000009</v>
      </c>
      <c r="E21" s="37">
        <v>5.0000000000000009</v>
      </c>
      <c r="F21" s="6" t="s">
        <v>34</v>
      </c>
    </row>
    <row r="22" spans="1:7" x14ac:dyDescent="0.3">
      <c r="B22" s="6" t="s">
        <v>70</v>
      </c>
      <c r="C22" s="6" t="s">
        <v>71</v>
      </c>
      <c r="D22" s="37">
        <v>6.6666666666666652</v>
      </c>
      <c r="E22" s="37">
        <v>6.6666666666666652</v>
      </c>
      <c r="F22" s="6" t="s">
        <v>34</v>
      </c>
    </row>
    <row r="23" spans="1:7" x14ac:dyDescent="0.3">
      <c r="B23" s="6" t="s">
        <v>72</v>
      </c>
      <c r="C23" s="6" t="s">
        <v>73</v>
      </c>
      <c r="D23" s="37">
        <v>1.6666666666666667</v>
      </c>
      <c r="E23" s="37">
        <v>1.6666666666666667</v>
      </c>
      <c r="F23" s="6" t="s">
        <v>34</v>
      </c>
    </row>
    <row r="24" spans="1:7" ht="15" thickBot="1" x14ac:dyDescent="0.35">
      <c r="B24" s="5" t="s">
        <v>74</v>
      </c>
      <c r="C24" s="5" t="s">
        <v>75</v>
      </c>
      <c r="D24" s="38">
        <v>0</v>
      </c>
      <c r="E24" s="38">
        <v>0</v>
      </c>
      <c r="F24" s="5" t="s">
        <v>34</v>
      </c>
    </row>
    <row r="27" spans="1:7" ht="15" thickBot="1" x14ac:dyDescent="0.35">
      <c r="A27" t="s">
        <v>14</v>
      </c>
    </row>
    <row r="28" spans="1:7" ht="15" thickBot="1" x14ac:dyDescent="0.35">
      <c r="B28" s="36" t="s">
        <v>24</v>
      </c>
      <c r="C28" s="36" t="s">
        <v>25</v>
      </c>
      <c r="D28" s="36" t="s">
        <v>30</v>
      </c>
      <c r="E28" s="36" t="s">
        <v>31</v>
      </c>
      <c r="F28" s="36" t="s">
        <v>32</v>
      </c>
      <c r="G28" s="36" t="s">
        <v>33</v>
      </c>
    </row>
    <row r="29" spans="1:7" x14ac:dyDescent="0.3">
      <c r="B29" s="6" t="s">
        <v>76</v>
      </c>
      <c r="C29" s="6" t="s">
        <v>35</v>
      </c>
      <c r="D29" s="39">
        <v>0</v>
      </c>
      <c r="E29" s="6" t="s">
        <v>77</v>
      </c>
      <c r="F29" s="6" t="s">
        <v>39</v>
      </c>
      <c r="G29" s="39">
        <v>0</v>
      </c>
    </row>
    <row r="30" spans="1:7" x14ac:dyDescent="0.3">
      <c r="B30" s="6" t="s">
        <v>78</v>
      </c>
      <c r="C30" s="6" t="s">
        <v>37</v>
      </c>
      <c r="D30" s="39">
        <v>0</v>
      </c>
      <c r="E30" s="6" t="s">
        <v>79</v>
      </c>
      <c r="F30" s="6" t="s">
        <v>39</v>
      </c>
      <c r="G30" s="39">
        <v>0</v>
      </c>
    </row>
    <row r="31" spans="1:7" x14ac:dyDescent="0.3">
      <c r="B31" s="6" t="s">
        <v>80</v>
      </c>
      <c r="C31" s="6" t="s">
        <v>38</v>
      </c>
      <c r="D31" s="8">
        <v>0</v>
      </c>
      <c r="E31" s="6" t="s">
        <v>81</v>
      </c>
      <c r="F31" s="6" t="s">
        <v>39</v>
      </c>
      <c r="G31" s="8">
        <v>0</v>
      </c>
    </row>
    <row r="32" spans="1:7" x14ac:dyDescent="0.3">
      <c r="B32" s="6" t="s">
        <v>82</v>
      </c>
      <c r="C32" s="6" t="s">
        <v>40</v>
      </c>
      <c r="D32" s="40">
        <v>1999.9999999999991</v>
      </c>
      <c r="E32" s="6" t="s">
        <v>83</v>
      </c>
      <c r="F32" s="6" t="s">
        <v>36</v>
      </c>
      <c r="G32" s="40">
        <v>1999.9999999999991</v>
      </c>
    </row>
    <row r="33" spans="2:7" x14ac:dyDescent="0.3">
      <c r="B33" s="6" t="s">
        <v>68</v>
      </c>
      <c r="C33" s="6" t="s">
        <v>69</v>
      </c>
      <c r="D33" s="37">
        <v>5.0000000000000009</v>
      </c>
      <c r="E33" s="6" t="s">
        <v>84</v>
      </c>
      <c r="F33" s="6" t="s">
        <v>36</v>
      </c>
      <c r="G33" s="37">
        <v>5.0000000000000009</v>
      </c>
    </row>
    <row r="34" spans="2:7" x14ac:dyDescent="0.3">
      <c r="B34" s="6" t="s">
        <v>70</v>
      </c>
      <c r="C34" s="6" t="s">
        <v>71</v>
      </c>
      <c r="D34" s="37">
        <v>6.6666666666666652</v>
      </c>
      <c r="E34" s="6" t="s">
        <v>85</v>
      </c>
      <c r="F34" s="6" t="s">
        <v>36</v>
      </c>
      <c r="G34" s="37">
        <v>6.6666666666666652</v>
      </c>
    </row>
    <row r="35" spans="2:7" x14ac:dyDescent="0.3">
      <c r="B35" s="6" t="s">
        <v>72</v>
      </c>
      <c r="C35" s="6" t="s">
        <v>73</v>
      </c>
      <c r="D35" s="37">
        <v>1.6666666666666667</v>
      </c>
      <c r="E35" s="6" t="s">
        <v>86</v>
      </c>
      <c r="F35" s="6" t="s">
        <v>36</v>
      </c>
      <c r="G35" s="37">
        <v>1.6666666666666667</v>
      </c>
    </row>
    <row r="36" spans="2:7" ht="15" thickBot="1" x14ac:dyDescent="0.35">
      <c r="B36" s="5" t="s">
        <v>74</v>
      </c>
      <c r="C36" s="5" t="s">
        <v>75</v>
      </c>
      <c r="D36" s="38">
        <v>0</v>
      </c>
      <c r="E36" s="5" t="s">
        <v>87</v>
      </c>
      <c r="F36" s="5" t="s">
        <v>39</v>
      </c>
      <c r="G36" s="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1685-8E7F-4C3F-B912-FA8A05451D3A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47.2187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4" t="s">
        <v>41</v>
      </c>
    </row>
    <row r="2" spans="1:8" x14ac:dyDescent="0.3">
      <c r="A2" s="4" t="s">
        <v>65</v>
      </c>
    </row>
    <row r="3" spans="1:8" x14ac:dyDescent="0.3">
      <c r="A3" s="4" t="s">
        <v>88</v>
      </c>
    </row>
    <row r="6" spans="1:8" ht="15" thickBot="1" x14ac:dyDescent="0.35">
      <c r="A6" t="s">
        <v>28</v>
      </c>
    </row>
    <row r="7" spans="1:8" x14ac:dyDescent="0.3">
      <c r="B7" s="41"/>
      <c r="C7" s="41"/>
      <c r="D7" s="41" t="s">
        <v>42</v>
      </c>
      <c r="E7" s="41" t="s">
        <v>44</v>
      </c>
      <c r="F7" s="41" t="s">
        <v>15</v>
      </c>
      <c r="G7" s="41" t="s">
        <v>47</v>
      </c>
      <c r="H7" s="41" t="s">
        <v>47</v>
      </c>
    </row>
    <row r="8" spans="1:8" ht="15" thickBot="1" x14ac:dyDescent="0.35">
      <c r="B8" s="42" t="s">
        <v>24</v>
      </c>
      <c r="C8" s="42" t="s">
        <v>25</v>
      </c>
      <c r="D8" s="42" t="s">
        <v>43</v>
      </c>
      <c r="E8" s="42" t="s">
        <v>45</v>
      </c>
      <c r="F8" s="42" t="s">
        <v>46</v>
      </c>
      <c r="G8" s="42" t="s">
        <v>48</v>
      </c>
      <c r="H8" s="42" t="s">
        <v>49</v>
      </c>
    </row>
    <row r="9" spans="1:8" x14ac:dyDescent="0.3">
      <c r="B9" s="6" t="s">
        <v>68</v>
      </c>
      <c r="C9" s="6" t="s">
        <v>69</v>
      </c>
      <c r="D9" s="6">
        <v>5.0000000000000009</v>
      </c>
      <c r="E9" s="6">
        <v>0</v>
      </c>
      <c r="F9" s="6">
        <v>36000</v>
      </c>
      <c r="G9" s="6">
        <v>9.0949470177292824E-13</v>
      </c>
      <c r="H9" s="6">
        <v>2999.9999999999982</v>
      </c>
    </row>
    <row r="10" spans="1:8" x14ac:dyDescent="0.3">
      <c r="B10" s="6" t="s">
        <v>70</v>
      </c>
      <c r="C10" s="6" t="s">
        <v>71</v>
      </c>
      <c r="D10" s="6">
        <v>6.6666666666666652</v>
      </c>
      <c r="E10" s="6">
        <v>0</v>
      </c>
      <c r="F10" s="6">
        <v>18000</v>
      </c>
      <c r="G10" s="6">
        <v>5999.9999999999964</v>
      </c>
      <c r="H10" s="6">
        <v>1.8189894035458565E-12</v>
      </c>
    </row>
    <row r="11" spans="1:8" x14ac:dyDescent="0.3">
      <c r="B11" s="6" t="s">
        <v>72</v>
      </c>
      <c r="C11" s="6" t="s">
        <v>73</v>
      </c>
      <c r="D11" s="6">
        <v>1.6666666666666667</v>
      </c>
      <c r="E11" s="6">
        <v>0</v>
      </c>
      <c r="F11" s="6">
        <v>24000</v>
      </c>
      <c r="G11" s="6">
        <v>2999.9999999999982</v>
      </c>
      <c r="H11" s="6">
        <v>1.8189894035458565E-12</v>
      </c>
    </row>
    <row r="12" spans="1:8" ht="15" thickBot="1" x14ac:dyDescent="0.35">
      <c r="B12" s="5" t="s">
        <v>74</v>
      </c>
      <c r="C12" s="5" t="s">
        <v>75</v>
      </c>
      <c r="D12" s="5">
        <v>0</v>
      </c>
      <c r="E12" s="5">
        <v>1.8189894035458565E-12</v>
      </c>
      <c r="F12" s="5">
        <v>30000</v>
      </c>
      <c r="G12" s="5">
        <v>1E+30</v>
      </c>
      <c r="H12" s="5">
        <v>1.8189894035458565E-12</v>
      </c>
    </row>
    <row r="14" spans="1:8" ht="15" thickBot="1" x14ac:dyDescent="0.35">
      <c r="A14" t="s">
        <v>14</v>
      </c>
    </row>
    <row r="15" spans="1:8" x14ac:dyDescent="0.3">
      <c r="B15" s="41"/>
      <c r="C15" s="41"/>
      <c r="D15" s="41" t="s">
        <v>42</v>
      </c>
      <c r="E15" s="41" t="s">
        <v>50</v>
      </c>
      <c r="F15" s="41" t="s">
        <v>52</v>
      </c>
      <c r="G15" s="41" t="s">
        <v>47</v>
      </c>
      <c r="H15" s="41" t="s">
        <v>47</v>
      </c>
    </row>
    <row r="16" spans="1:8" ht="15" thickBot="1" x14ac:dyDescent="0.35">
      <c r="B16" s="42" t="s">
        <v>24</v>
      </c>
      <c r="C16" s="42" t="s">
        <v>25</v>
      </c>
      <c r="D16" s="42" t="s">
        <v>43</v>
      </c>
      <c r="E16" s="42" t="s">
        <v>51</v>
      </c>
      <c r="F16" s="42" t="s">
        <v>53</v>
      </c>
      <c r="G16" s="42" t="s">
        <v>48</v>
      </c>
      <c r="H16" s="42" t="s">
        <v>49</v>
      </c>
    </row>
    <row r="17" spans="2:8" x14ac:dyDescent="0.3">
      <c r="B17" s="6" t="s">
        <v>76</v>
      </c>
      <c r="C17" s="6" t="s">
        <v>35</v>
      </c>
      <c r="D17" s="6">
        <v>0</v>
      </c>
      <c r="E17" s="6">
        <v>10.000000000000011</v>
      </c>
      <c r="F17" s="6">
        <v>0</v>
      </c>
      <c r="G17" s="6">
        <v>4000.0000000000005</v>
      </c>
      <c r="H17" s="6">
        <v>1000</v>
      </c>
    </row>
    <row r="18" spans="2:8" x14ac:dyDescent="0.3">
      <c r="B18" s="6" t="s">
        <v>78</v>
      </c>
      <c r="C18" s="6" t="s">
        <v>37</v>
      </c>
      <c r="D18" s="6">
        <v>0</v>
      </c>
      <c r="E18" s="6">
        <v>9.9999999999999947</v>
      </c>
      <c r="F18" s="6">
        <v>0</v>
      </c>
      <c r="G18" s="6">
        <v>500</v>
      </c>
      <c r="H18" s="6">
        <v>1500.0000000000002</v>
      </c>
    </row>
    <row r="19" spans="2:8" x14ac:dyDescent="0.3">
      <c r="B19" s="6" t="s">
        <v>80</v>
      </c>
      <c r="C19" s="6" t="s">
        <v>38</v>
      </c>
      <c r="D19" s="6">
        <v>0</v>
      </c>
      <c r="E19" s="6">
        <v>10</v>
      </c>
      <c r="F19" s="6">
        <v>0</v>
      </c>
      <c r="G19" s="6">
        <v>3000.0000000000005</v>
      </c>
      <c r="H19" s="6">
        <v>666.6666666666664</v>
      </c>
    </row>
    <row r="20" spans="2:8" ht="15" thickBot="1" x14ac:dyDescent="0.35">
      <c r="B20" s="5" t="s">
        <v>82</v>
      </c>
      <c r="C20" s="5" t="s">
        <v>40</v>
      </c>
      <c r="D20" s="5">
        <v>1999.9999999999991</v>
      </c>
      <c r="E20" s="5">
        <v>0</v>
      </c>
      <c r="F20" s="5">
        <v>0</v>
      </c>
      <c r="G20" s="5">
        <v>1999.9999999999993</v>
      </c>
      <c r="H20" s="5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5BD9-DD11-424B-B0E0-EEDE20934C31}">
  <dimension ref="A1:J16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47.21875" bestFit="1" customWidth="1"/>
    <col min="4" max="4" width="9.5546875" bestFit="1" customWidth="1"/>
    <col min="5" max="5" width="2.33203125" customWidth="1"/>
    <col min="6" max="6" width="6.109375" bestFit="1" customWidth="1"/>
    <col min="7" max="7" width="9.5546875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4" t="s">
        <v>54</v>
      </c>
    </row>
    <row r="2" spans="1:10" x14ac:dyDescent="0.3">
      <c r="A2" s="4" t="s">
        <v>65</v>
      </c>
    </row>
    <row r="3" spans="1:10" x14ac:dyDescent="0.3">
      <c r="A3" s="4" t="s">
        <v>88</v>
      </c>
    </row>
    <row r="5" spans="1:10" ht="15" thickBot="1" x14ac:dyDescent="0.35"/>
    <row r="6" spans="1:10" x14ac:dyDescent="0.3">
      <c r="B6" s="41"/>
      <c r="C6" s="41" t="s">
        <v>15</v>
      </c>
      <c r="D6" s="41"/>
    </row>
    <row r="7" spans="1:10" ht="15" thickBot="1" x14ac:dyDescent="0.35">
      <c r="B7" s="42" t="s">
        <v>24</v>
      </c>
      <c r="C7" s="42" t="s">
        <v>25</v>
      </c>
      <c r="D7" s="42" t="s">
        <v>43</v>
      </c>
    </row>
    <row r="8" spans="1:10" ht="15" thickBot="1" x14ac:dyDescent="0.35">
      <c r="B8" s="5" t="s">
        <v>67</v>
      </c>
      <c r="C8" s="5" t="s">
        <v>10</v>
      </c>
      <c r="D8" s="7">
        <v>220000</v>
      </c>
    </row>
    <row r="10" spans="1:10" ht="15" thickBot="1" x14ac:dyDescent="0.35"/>
    <row r="11" spans="1:10" x14ac:dyDescent="0.3">
      <c r="B11" s="41"/>
      <c r="C11" s="41" t="s">
        <v>55</v>
      </c>
      <c r="D11" s="41"/>
      <c r="F11" s="41" t="s">
        <v>56</v>
      </c>
      <c r="G11" s="41" t="s">
        <v>15</v>
      </c>
      <c r="I11" s="41" t="s">
        <v>59</v>
      </c>
      <c r="J11" s="41" t="s">
        <v>15</v>
      </c>
    </row>
    <row r="12" spans="1:10" ht="15" thickBot="1" x14ac:dyDescent="0.35">
      <c r="B12" s="42" t="s">
        <v>24</v>
      </c>
      <c r="C12" s="42" t="s">
        <v>25</v>
      </c>
      <c r="D12" s="42" t="s">
        <v>43</v>
      </c>
      <c r="F12" s="42" t="s">
        <v>57</v>
      </c>
      <c r="G12" s="42" t="s">
        <v>58</v>
      </c>
      <c r="I12" s="42" t="s">
        <v>57</v>
      </c>
      <c r="J12" s="42" t="s">
        <v>58</v>
      </c>
    </row>
    <row r="13" spans="1:10" x14ac:dyDescent="0.3">
      <c r="B13" s="6" t="s">
        <v>68</v>
      </c>
      <c r="C13" s="6" t="s">
        <v>69</v>
      </c>
      <c r="D13" s="37">
        <v>5.0000000000000009</v>
      </c>
      <c r="F13" s="37">
        <v>5</v>
      </c>
      <c r="G13" s="37">
        <v>220000</v>
      </c>
      <c r="I13" s="6" t="e">
        <v>#N/A</v>
      </c>
      <c r="J13" s="6" t="e">
        <v>#N/A</v>
      </c>
    </row>
    <row r="14" spans="1:10" x14ac:dyDescent="0.3">
      <c r="B14" s="6" t="s">
        <v>70</v>
      </c>
      <c r="C14" s="6" t="s">
        <v>71</v>
      </c>
      <c r="D14" s="37">
        <v>6.6666666666666652</v>
      </c>
      <c r="F14" s="37">
        <v>6.6666666666666652</v>
      </c>
      <c r="G14" s="37">
        <v>220000</v>
      </c>
      <c r="I14" s="6" t="e">
        <v>#N/A</v>
      </c>
      <c r="J14" s="6" t="e">
        <v>#N/A</v>
      </c>
    </row>
    <row r="15" spans="1:10" x14ac:dyDescent="0.3">
      <c r="B15" s="6" t="s">
        <v>72</v>
      </c>
      <c r="C15" s="6" t="s">
        <v>73</v>
      </c>
      <c r="D15" s="37">
        <v>1.6666666666666667</v>
      </c>
      <c r="F15" s="37">
        <v>1.6666666666666659</v>
      </c>
      <c r="G15" s="37">
        <v>220000</v>
      </c>
      <c r="I15" s="6" t="e">
        <v>#N/A</v>
      </c>
      <c r="J15" s="6" t="e">
        <v>#N/A</v>
      </c>
    </row>
    <row r="16" spans="1:10" ht="15" thickBot="1" x14ac:dyDescent="0.35">
      <c r="B16" s="5" t="s">
        <v>74</v>
      </c>
      <c r="C16" s="5" t="s">
        <v>75</v>
      </c>
      <c r="D16" s="38">
        <v>0</v>
      </c>
      <c r="F16" s="38">
        <v>0</v>
      </c>
      <c r="G16" s="38">
        <v>220000</v>
      </c>
      <c r="I16" s="5" t="e">
        <v>#N/A</v>
      </c>
      <c r="J16" s="5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G14" sqref="G14"/>
    </sheetView>
  </sheetViews>
  <sheetFormatPr defaultRowHeight="14.4" x14ac:dyDescent="0.3"/>
  <cols>
    <col min="1" max="1" width="23.88671875" bestFit="1" customWidth="1"/>
    <col min="2" max="2" width="10.21875" bestFit="1" customWidth="1"/>
    <col min="3" max="5" width="9.109375" bestFit="1" customWidth="1"/>
    <col min="7" max="7" width="17.77734375" bestFit="1" customWidth="1"/>
    <col min="8" max="8" width="20.109375" customWidth="1"/>
    <col min="9" max="9" width="16.109375" customWidth="1"/>
    <col min="10" max="10" width="16.6640625" customWidth="1"/>
    <col min="11" max="11" width="16.109375" customWidth="1"/>
    <col min="12" max="12" width="16" customWidth="1"/>
  </cols>
  <sheetData>
    <row r="1" spans="1:13" ht="13.05" customHeight="1" x14ac:dyDescent="0.3">
      <c r="A1" s="24" t="s">
        <v>11</v>
      </c>
      <c r="B1" s="15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3.05" customHeight="1" x14ac:dyDescent="0.3">
      <c r="A2" s="25" t="s">
        <v>12</v>
      </c>
      <c r="B2" s="15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3.05" customHeight="1" x14ac:dyDescent="0.3">
      <c r="A3" s="26" t="s">
        <v>13</v>
      </c>
      <c r="B3" s="15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3.05" customHeight="1" x14ac:dyDescent="0.3">
      <c r="A4" s="27" t="s">
        <v>14</v>
      </c>
      <c r="B4" s="15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3.05" customHeight="1" thickBot="1" x14ac:dyDescent="0.35">
      <c r="A5" s="28" t="s">
        <v>15</v>
      </c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ht="27" customHeight="1" x14ac:dyDescent="0.3">
      <c r="A6" s="9"/>
      <c r="B6" s="47" t="s">
        <v>0</v>
      </c>
      <c r="C6" s="47" t="s">
        <v>1</v>
      </c>
      <c r="D6" s="47" t="s">
        <v>2</v>
      </c>
      <c r="E6" s="47" t="s">
        <v>3</v>
      </c>
      <c r="F6" s="11"/>
      <c r="H6" s="11"/>
      <c r="I6" s="23" t="s">
        <v>62</v>
      </c>
      <c r="J6" s="11"/>
      <c r="K6" s="11"/>
      <c r="L6" s="11"/>
      <c r="M6" s="12"/>
    </row>
    <row r="7" spans="1:13" x14ac:dyDescent="0.3">
      <c r="A7" s="15" t="s">
        <v>4</v>
      </c>
      <c r="B7" s="21">
        <v>4000</v>
      </c>
      <c r="C7" s="21">
        <v>7000</v>
      </c>
      <c r="D7" s="21">
        <v>8000</v>
      </c>
      <c r="E7" s="21">
        <v>3000</v>
      </c>
      <c r="F7" s="11"/>
      <c r="H7" s="10" t="s">
        <v>0</v>
      </c>
      <c r="I7" s="13">
        <v>5.0000000000000009</v>
      </c>
      <c r="J7" s="11"/>
      <c r="K7" s="11"/>
      <c r="L7" s="11"/>
      <c r="M7" s="12"/>
    </row>
    <row r="8" spans="1:13" x14ac:dyDescent="0.3">
      <c r="A8" s="15" t="s">
        <v>92</v>
      </c>
      <c r="B8" s="14">
        <v>600</v>
      </c>
      <c r="C8" s="11"/>
      <c r="D8" s="11"/>
      <c r="E8" s="11"/>
      <c r="F8" s="11"/>
      <c r="H8" s="10" t="s">
        <v>1</v>
      </c>
      <c r="I8" s="13">
        <v>6.6666666666666652</v>
      </c>
      <c r="J8" s="11"/>
      <c r="K8" s="11"/>
      <c r="L8" s="11"/>
      <c r="M8" s="12"/>
    </row>
    <row r="9" spans="1:13" x14ac:dyDescent="0.3">
      <c r="A9" s="15" t="s">
        <v>61</v>
      </c>
      <c r="B9" s="16">
        <v>6000</v>
      </c>
      <c r="C9" s="11"/>
      <c r="D9" s="11"/>
      <c r="E9" s="11"/>
      <c r="F9" s="11"/>
      <c r="H9" s="10" t="s">
        <v>2</v>
      </c>
      <c r="I9" s="13">
        <v>1.6666666666666667</v>
      </c>
      <c r="J9" s="11"/>
      <c r="K9" s="11"/>
      <c r="L9" s="11"/>
      <c r="M9" s="12"/>
    </row>
    <row r="10" spans="1:13" ht="26.4" x14ac:dyDescent="0.3">
      <c r="A10" s="15" t="s">
        <v>6</v>
      </c>
      <c r="B10" s="16">
        <v>10</v>
      </c>
      <c r="C10" s="20"/>
      <c r="D10" s="20"/>
      <c r="E10" s="11"/>
      <c r="F10" s="11"/>
      <c r="G10" s="11"/>
      <c r="H10" s="10" t="s">
        <v>3</v>
      </c>
      <c r="I10" s="13">
        <v>0</v>
      </c>
      <c r="J10" s="11"/>
      <c r="K10" s="45" t="s">
        <v>91</v>
      </c>
      <c r="L10" s="46">
        <f>SUM(I16:L16)+SUM(I22:L22)-SUM(L23)</f>
        <v>220000</v>
      </c>
      <c r="M10" s="12"/>
    </row>
    <row r="11" spans="1:13" s="35" customFormat="1" x14ac:dyDescent="0.3">
      <c r="A11" s="29" t="s">
        <v>64</v>
      </c>
      <c r="B11" s="30"/>
      <c r="C11" s="20"/>
      <c r="D11" s="20"/>
      <c r="E11" s="16">
        <v>20</v>
      </c>
      <c r="F11" s="20"/>
      <c r="G11" s="20"/>
      <c r="H11" s="31"/>
      <c r="I11" s="32"/>
      <c r="J11" s="20"/>
      <c r="K11" s="20"/>
      <c r="L11" s="33"/>
      <c r="M11" s="34"/>
    </row>
    <row r="12" spans="1:13" x14ac:dyDescent="0.3">
      <c r="A12" s="15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</row>
    <row r="13" spans="1:13" ht="15" customHeight="1" x14ac:dyDescent="0.3">
      <c r="A13" s="22" t="s">
        <v>5</v>
      </c>
      <c r="B13" s="10" t="s">
        <v>0</v>
      </c>
      <c r="C13" s="10" t="s">
        <v>1</v>
      </c>
      <c r="D13" s="10" t="s">
        <v>2</v>
      </c>
      <c r="E13" s="10" t="s">
        <v>3</v>
      </c>
      <c r="F13" s="11"/>
      <c r="G13" s="11"/>
      <c r="H13" s="3"/>
      <c r="I13" s="2" t="s">
        <v>0</v>
      </c>
      <c r="J13" s="2" t="s">
        <v>1</v>
      </c>
      <c r="K13" s="2" t="s">
        <v>2</v>
      </c>
      <c r="L13" s="2" t="s">
        <v>3</v>
      </c>
      <c r="M13" s="12"/>
    </row>
    <row r="14" spans="1:13" ht="28.8" x14ac:dyDescent="0.3">
      <c r="A14" s="10" t="s">
        <v>0</v>
      </c>
      <c r="B14" s="14">
        <v>1</v>
      </c>
      <c r="C14" s="14">
        <v>1</v>
      </c>
      <c r="D14" s="14">
        <v>1</v>
      </c>
      <c r="E14" s="14">
        <v>0</v>
      </c>
      <c r="F14" s="11"/>
      <c r="G14" s="11"/>
      <c r="H14" s="1" t="s">
        <v>63</v>
      </c>
      <c r="I14" s="48">
        <f>SUMPRODUCT(I7:I10,B14:B17)</f>
        <v>6.6666666666666679</v>
      </c>
      <c r="J14" s="48">
        <f>SUMPRODUCT(I7:I10,C14:C17)</f>
        <v>11.666666666666666</v>
      </c>
      <c r="K14" s="48">
        <f>SUMPRODUCT(I7:I10,D14:D17)</f>
        <v>13.333333333333332</v>
      </c>
      <c r="L14" s="48">
        <f>SUMPRODUCT(I7:I10,E14:E17)</f>
        <v>8.3333333333333321</v>
      </c>
      <c r="M14" s="12"/>
    </row>
    <row r="15" spans="1:13" x14ac:dyDescent="0.3">
      <c r="A15" s="10" t="s">
        <v>1</v>
      </c>
      <c r="B15" s="14">
        <v>0</v>
      </c>
      <c r="C15" s="14">
        <v>1</v>
      </c>
      <c r="D15" s="14">
        <v>1</v>
      </c>
      <c r="E15" s="14">
        <v>1</v>
      </c>
      <c r="F15" s="11"/>
      <c r="G15" s="11"/>
      <c r="H15" s="1" t="s">
        <v>60</v>
      </c>
      <c r="I15" s="49">
        <f>I14*$B$8</f>
        <v>4000.0000000000009</v>
      </c>
      <c r="J15" s="49">
        <f t="shared" ref="J15:L15" si="0">J14*$B$8</f>
        <v>7000</v>
      </c>
      <c r="K15" s="49">
        <f t="shared" si="0"/>
        <v>7999.9999999999991</v>
      </c>
      <c r="L15" s="49">
        <f t="shared" si="0"/>
        <v>4999.9999999999991</v>
      </c>
      <c r="M15" s="12"/>
    </row>
    <row r="16" spans="1:13" x14ac:dyDescent="0.3">
      <c r="A16" s="10" t="s">
        <v>2</v>
      </c>
      <c r="B16" s="14">
        <v>1</v>
      </c>
      <c r="C16" s="14">
        <v>0</v>
      </c>
      <c r="D16" s="14">
        <v>1</v>
      </c>
      <c r="E16" s="14">
        <v>1</v>
      </c>
      <c r="F16" s="11"/>
      <c r="G16" s="11"/>
      <c r="H16" s="3" t="s">
        <v>61</v>
      </c>
      <c r="I16" s="50">
        <f>I14*$B$9</f>
        <v>40000.000000000007</v>
      </c>
      <c r="J16" s="50">
        <f t="shared" ref="J16:L16" si="1">J14*$B$9</f>
        <v>70000</v>
      </c>
      <c r="K16" s="50">
        <f t="shared" si="1"/>
        <v>80000</v>
      </c>
      <c r="L16" s="50">
        <f t="shared" si="1"/>
        <v>49999.999999999993</v>
      </c>
      <c r="M16" s="12"/>
    </row>
    <row r="17" spans="1:13" x14ac:dyDescent="0.3">
      <c r="A17" s="10" t="s">
        <v>3</v>
      </c>
      <c r="B17" s="14">
        <v>1</v>
      </c>
      <c r="C17" s="14">
        <v>1</v>
      </c>
      <c r="D17" s="14">
        <v>0</v>
      </c>
      <c r="E17" s="14">
        <v>1</v>
      </c>
      <c r="F17" s="11"/>
      <c r="G17" s="11"/>
      <c r="H17" s="11"/>
      <c r="I17" s="51"/>
      <c r="J17" s="51"/>
      <c r="K17" s="51"/>
      <c r="L17" s="51"/>
      <c r="M17" s="12"/>
    </row>
    <row r="18" spans="1:13" x14ac:dyDescent="0.3">
      <c r="A18" s="15"/>
      <c r="B18" s="11"/>
      <c r="C18" s="11"/>
      <c r="D18" s="11"/>
      <c r="E18" s="11"/>
      <c r="F18" s="11"/>
      <c r="G18" s="11"/>
      <c r="H18" s="11" t="s">
        <v>7</v>
      </c>
      <c r="I18" s="52">
        <v>0</v>
      </c>
      <c r="J18" s="52"/>
      <c r="K18" s="52"/>
      <c r="L18" s="52"/>
      <c r="M18" s="12"/>
    </row>
    <row r="19" spans="1:13" x14ac:dyDescent="0.3">
      <c r="A19" s="15"/>
      <c r="B19" s="11"/>
      <c r="C19" s="11"/>
      <c r="D19" s="11"/>
      <c r="E19" s="11"/>
      <c r="F19" s="11"/>
      <c r="G19" s="11"/>
      <c r="H19" s="11" t="s">
        <v>8</v>
      </c>
      <c r="I19" s="53">
        <f>I18+I15-B7</f>
        <v>0</v>
      </c>
      <c r="J19" s="53">
        <f>I19+J15-C7</f>
        <v>0</v>
      </c>
      <c r="K19" s="52">
        <f>J19+K15-D7</f>
        <v>0</v>
      </c>
      <c r="L19" s="54">
        <f>K19+L15-E7</f>
        <v>1999.9999999999991</v>
      </c>
      <c r="M19" s="12"/>
    </row>
    <row r="20" spans="1:13" x14ac:dyDescent="0.3">
      <c r="A20" s="15"/>
      <c r="B20" s="11"/>
      <c r="C20" s="11"/>
      <c r="D20" s="11"/>
      <c r="E20" s="11"/>
      <c r="F20" s="11"/>
      <c r="G20" s="11"/>
      <c r="H20" s="11"/>
      <c r="I20" s="51" t="s">
        <v>9</v>
      </c>
      <c r="J20" s="51" t="s">
        <v>9</v>
      </c>
      <c r="K20" s="51" t="s">
        <v>9</v>
      </c>
      <c r="L20" s="51" t="s">
        <v>9</v>
      </c>
      <c r="M20" s="12"/>
    </row>
    <row r="21" spans="1:13" x14ac:dyDescent="0.3">
      <c r="A21" s="15"/>
      <c r="B21" s="11"/>
      <c r="C21" s="11"/>
      <c r="D21" s="11"/>
      <c r="E21" s="11"/>
      <c r="F21" s="11"/>
      <c r="G21" s="11"/>
      <c r="H21" s="11"/>
      <c r="I21" s="55">
        <v>0</v>
      </c>
      <c r="J21" s="55">
        <v>0</v>
      </c>
      <c r="K21" s="55">
        <v>0</v>
      </c>
      <c r="L21" s="55">
        <v>0</v>
      </c>
      <c r="M21" s="12"/>
    </row>
    <row r="22" spans="1:13" x14ac:dyDescent="0.3">
      <c r="A22" s="15"/>
      <c r="B22" s="11"/>
      <c r="C22" s="11"/>
      <c r="D22" s="11"/>
      <c r="E22" s="11"/>
      <c r="F22" s="11"/>
      <c r="G22" s="11"/>
      <c r="H22" s="11" t="s">
        <v>6</v>
      </c>
      <c r="I22" s="44">
        <f>I19*$B$10</f>
        <v>0</v>
      </c>
      <c r="J22" s="44">
        <f t="shared" ref="J22:L22" si="2">J19*$B$10</f>
        <v>0</v>
      </c>
      <c r="K22" s="44">
        <f t="shared" si="2"/>
        <v>0</v>
      </c>
      <c r="L22" s="44">
        <f>L19*$B$10</f>
        <v>19999.999999999993</v>
      </c>
      <c r="M22" s="12"/>
    </row>
    <row r="23" spans="1:13" ht="39" x14ac:dyDescent="0.3">
      <c r="A23" s="15"/>
      <c r="B23" s="11"/>
      <c r="C23" s="11"/>
      <c r="D23" s="11"/>
      <c r="E23" s="11"/>
      <c r="F23" s="11"/>
      <c r="G23" s="11"/>
      <c r="H23" s="43" t="s">
        <v>90</v>
      </c>
      <c r="I23" s="44"/>
      <c r="J23" s="44"/>
      <c r="K23" s="44"/>
      <c r="L23" s="44">
        <f>E11*L19</f>
        <v>39999.999999999985</v>
      </c>
      <c r="M23" s="12"/>
    </row>
    <row r="24" spans="1:13" x14ac:dyDescent="0.3">
      <c r="A24" s="15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ht="15" thickBot="1" x14ac:dyDescent="0.3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CH3-Q40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2019-12-13T02:35:10Z</dcterms:modified>
</cp:coreProperties>
</file>