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l\OneDrive\Desktop\"/>
    </mc:Choice>
  </mc:AlternateContent>
  <xr:revisionPtr revIDLastSave="0" documentId="13_ncr:1_{9FBF4453-4781-4308-8796-273449176E0D}" xr6:coauthVersionLast="45" xr6:coauthVersionMax="45" xr10:uidLastSave="{00000000-0000-0000-0000-000000000000}"/>
  <bookViews>
    <workbookView xWindow="8070" yWindow="510" windowWidth="15510" windowHeight="14805" xr2:uid="{EFDA0ACD-D232-42E7-8D89-BB7891020ED1}"/>
  </bookViews>
  <sheets>
    <sheet name="Gallons" sheetId="1" r:id="rId1"/>
    <sheet name="Cost" sheetId="2" r:id="rId2"/>
  </sheets>
  <definedNames>
    <definedName name="solver_adj" localSheetId="1" hidden="1">Cost!$J$5:$J$19</definedName>
    <definedName name="solver_adj" localSheetId="0" hidden="1">Gallons!$J$5:$J$19</definedName>
    <definedName name="solver_cvg" localSheetId="1" hidden="1">0.0001</definedName>
    <definedName name="solver_cvg" localSheetId="0" hidden="1">0.0001</definedName>
    <definedName name="solver_drv" localSheetId="1" hidden="1">2</definedName>
    <definedName name="solver_drv" localSheetId="0" hidden="1">2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Cost!$B$19:$B$26</definedName>
    <definedName name="solver_lhs1" localSheetId="0" hidden="1">Gallons!$B$19:$B$26</definedName>
    <definedName name="solver_lhs2" localSheetId="1" hidden="1">Cost!$J$5:$J$19</definedName>
    <definedName name="solver_lhs2" localSheetId="0" hidden="1">Gallons!$J$5:$J$19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2</definedName>
    <definedName name="solver_num" localSheetId="0" hidden="1">2</definedName>
    <definedName name="solver_nwt" localSheetId="1" hidden="1">1</definedName>
    <definedName name="solver_nwt" localSheetId="0" hidden="1">1</definedName>
    <definedName name="solver_opt" localSheetId="1" hidden="1">Cost!$G$23</definedName>
    <definedName name="solver_opt" localSheetId="0" hidden="1">Gallons!$G$22</definedName>
    <definedName name="solver_pre" localSheetId="1" hidden="1">0.000001</definedName>
    <definedName name="solver_pre" localSheetId="0" hidden="1">0.000001</definedName>
    <definedName name="solver_rbv" localSheetId="1" hidden="1">2</definedName>
    <definedName name="solver_rbv" localSheetId="0" hidden="1">2</definedName>
    <definedName name="solver_rel1" localSheetId="1" hidden="1">2</definedName>
    <definedName name="solver_rel1" localSheetId="0" hidden="1">2</definedName>
    <definedName name="solver_rel2" localSheetId="1" hidden="1">5</definedName>
    <definedName name="solver_rel2" localSheetId="0" hidden="1">5</definedName>
    <definedName name="solver_rhs1" localSheetId="1" hidden="1">Cost!$D$19:$D$26</definedName>
    <definedName name="solver_rhs1" localSheetId="0" hidden="1">Gallons!$D$19:$D$26</definedName>
    <definedName name="solver_rhs2" localSheetId="1" hidden="1">binary</definedName>
    <definedName name="solver_rhs2" localSheetId="0" hidden="1">binary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2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6" i="2" l="1"/>
  <c r="D25" i="2"/>
  <c r="D24" i="2"/>
  <c r="D23" i="2"/>
  <c r="G22" i="2"/>
  <c r="D22" i="2"/>
  <c r="D21" i="2"/>
  <c r="D20" i="2"/>
  <c r="H19" i="2"/>
  <c r="D19" i="2"/>
  <c r="H18" i="2"/>
  <c r="H17" i="2"/>
  <c r="H16" i="2"/>
  <c r="H15" i="2"/>
  <c r="H14" i="2"/>
  <c r="G23" i="2" s="1"/>
  <c r="H13" i="2"/>
  <c r="H12" i="2"/>
  <c r="H11" i="2"/>
  <c r="H10" i="2"/>
  <c r="H9" i="2"/>
  <c r="H8" i="2"/>
  <c r="H7" i="2"/>
  <c r="H6" i="2"/>
  <c r="H5" i="2"/>
  <c r="D26" i="1"/>
  <c r="D25" i="1"/>
  <c r="D24" i="1"/>
  <c r="D23" i="1"/>
  <c r="D22" i="1"/>
  <c r="D21" i="1"/>
  <c r="D20" i="1"/>
  <c r="D19" i="1"/>
  <c r="G23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22" i="1"/>
</calcChain>
</file>

<file path=xl/sharedStrings.xml><?xml version="1.0" encoding="utf-8"?>
<sst xmlns="http://schemas.openxmlformats.org/spreadsheetml/2006/main" count="70" uniqueCount="26">
  <si>
    <t>City</t>
  </si>
  <si>
    <t>New York</t>
  </si>
  <si>
    <t>Cleveland</t>
  </si>
  <si>
    <t>St. Louis</t>
  </si>
  <si>
    <t>Nashville</t>
  </si>
  <si>
    <t>Phoenix</t>
  </si>
  <si>
    <t>Dallas</t>
  </si>
  <si>
    <t>Salt Lake City</t>
  </si>
  <si>
    <t>Los Angeles</t>
  </si>
  <si>
    <t>=</t>
    <phoneticPr fontId="2" type="noConversion"/>
  </si>
  <si>
    <t xml:space="preserve">net flow </t>
    <phoneticPr fontId="2" type="noConversion"/>
  </si>
  <si>
    <t>From</t>
    <phoneticPr fontId="2" type="noConversion"/>
  </si>
  <si>
    <t>To</t>
    <phoneticPr fontId="2" type="noConversion"/>
  </si>
  <si>
    <t>Gallons</t>
    <phoneticPr fontId="2" type="noConversion"/>
  </si>
  <si>
    <t>Decision</t>
    <phoneticPr fontId="2" type="noConversion"/>
  </si>
  <si>
    <t>Node constraints</t>
    <phoneticPr fontId="2" type="noConversion"/>
  </si>
  <si>
    <t>City Node</t>
    <phoneticPr fontId="2" type="noConversion"/>
  </si>
  <si>
    <t>Requirement</t>
    <phoneticPr fontId="2" type="noConversion"/>
  </si>
  <si>
    <t>Price</t>
    <phoneticPr fontId="2" type="noConversion"/>
  </si>
  <si>
    <t>Cost</t>
    <phoneticPr fontId="2" type="noConversion"/>
  </si>
  <si>
    <t>new route</t>
    <phoneticPr fontId="2" type="noConversion"/>
  </si>
  <si>
    <t>Cost of staying</t>
    <phoneticPr fontId="2" type="noConversion"/>
  </si>
  <si>
    <t>Cost (in thousand)</t>
    <phoneticPr fontId="2" type="noConversion"/>
  </si>
  <si>
    <t>Decision Variables</t>
    <phoneticPr fontId="2" type="noConversion"/>
  </si>
  <si>
    <t>objectives</t>
    <phoneticPr fontId="2" type="noConversion"/>
  </si>
  <si>
    <t>constraints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</si>
</sst>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Alignment="1"/>
    <xf numFmtId="0" fontId="0" fillId="2" borderId="0" xfId="0" applyFill="1">
      <alignment vertical="center"/>
    </xf>
    <xf numFmtId="0" fontId="1" fillId="2" borderId="0" xfId="0" applyFont="1" applyFill="1" applyAlignment="1"/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5" borderId="0" xfId="0" applyFill="1">
      <alignment vertical="center"/>
    </xf>
    <xf numFmtId="0" fontId="3" fillId="6" borderId="1" xfId="0" applyFont="1" applyFill="1" applyBorder="1">
      <alignment vertical="center"/>
    </xf>
    <xf numFmtId="0" fontId="3" fillId="6" borderId="3" xfId="0" applyFont="1" applyFill="1" applyBorder="1">
      <alignment vertical="center"/>
    </xf>
    <xf numFmtId="0" fontId="0" fillId="7" borderId="0" xfId="0" applyFill="1">
      <alignment vertical="center"/>
    </xf>
    <xf numFmtId="0" fontId="0" fillId="2" borderId="1" xfId="0" applyFill="1" applyBorder="1">
      <alignment vertical="center"/>
    </xf>
    <xf numFmtId="0" fontId="1" fillId="2" borderId="5" xfId="0" applyFont="1" applyFill="1" applyBorder="1" applyAlignment="1"/>
    <xf numFmtId="0" fontId="0" fillId="5" borderId="2" xfId="0" applyFill="1" applyBorder="1">
      <alignment vertical="center"/>
    </xf>
    <xf numFmtId="0" fontId="0" fillId="0" borderId="6" xfId="0" applyBorder="1">
      <alignment vertical="center"/>
    </xf>
    <xf numFmtId="0" fontId="1" fillId="0" borderId="0" xfId="0" applyFont="1" applyBorder="1" applyAlignment="1"/>
    <xf numFmtId="0" fontId="0" fillId="0" borderId="7" xfId="0" applyBorder="1">
      <alignment vertical="center"/>
    </xf>
    <xf numFmtId="0" fontId="1" fillId="0" borderId="8" xfId="0" applyFont="1" applyBorder="1" applyAlignment="1"/>
    <xf numFmtId="0" fontId="0" fillId="0" borderId="5" xfId="0" applyBorder="1">
      <alignment vertical="center"/>
    </xf>
    <xf numFmtId="0" fontId="0" fillId="7" borderId="0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8" xfId="0" applyFill="1" applyBorder="1">
      <alignment vertical="center"/>
    </xf>
    <xf numFmtId="0" fontId="0" fillId="7" borderId="4" xfId="0" applyFill="1" applyBorder="1">
      <alignment vertical="center"/>
    </xf>
    <xf numFmtId="0" fontId="0" fillId="2" borderId="5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0" xfId="0" applyBorder="1">
      <alignment vertical="center"/>
    </xf>
    <xf numFmtId="0" fontId="0" fillId="3" borderId="7" xfId="0" applyFill="1" applyBorder="1">
      <alignment vertical="center"/>
    </xf>
    <xf numFmtId="0" fontId="0" fillId="4" borderId="3" xfId="0" applyFill="1" applyBorder="1">
      <alignment vertical="center"/>
    </xf>
    <xf numFmtId="0" fontId="0" fillId="4" borderId="8" xfId="0" applyFill="1" applyBorder="1">
      <alignment vertical="center"/>
    </xf>
    <xf numFmtId="0" fontId="0" fillId="3" borderId="4" xfId="0" applyFill="1" applyBorder="1">
      <alignment vertical="center"/>
    </xf>
    <xf numFmtId="0" fontId="0" fillId="4" borderId="9" xfId="0" applyFill="1" applyBorder="1">
      <alignment vertical="center"/>
    </xf>
    <xf numFmtId="0" fontId="0" fillId="5" borderId="10" xfId="0" applyFill="1" applyBorder="1">
      <alignment vertical="center"/>
    </xf>
    <xf numFmtId="0" fontId="0" fillId="3" borderId="10" xfId="0" applyFill="1" applyBorder="1">
      <alignment vertical="center"/>
    </xf>
    <xf numFmtId="0" fontId="3" fillId="6" borderId="9" xfId="0" applyFont="1" applyFill="1" applyBorder="1">
      <alignment vertical="center"/>
    </xf>
    <xf numFmtId="0" fontId="0" fillId="7" borderId="11" xfId="0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0819E-17B2-4EE0-9848-739D3D7E2B53}">
  <dimension ref="A3:L26"/>
  <sheetViews>
    <sheetView tabSelected="1" workbookViewId="0">
      <selection activeCell="L34" sqref="L34"/>
    </sheetView>
  </sheetViews>
  <sheetFormatPr defaultRowHeight="14.25"/>
  <sheetData>
    <row r="3" spans="1:12" ht="15" thickBot="1"/>
    <row r="4" spans="1:12" ht="15">
      <c r="A4" s="14" t="s">
        <v>16</v>
      </c>
      <c r="B4" s="15" t="s">
        <v>0</v>
      </c>
      <c r="C4" s="16" t="s">
        <v>22</v>
      </c>
      <c r="F4" s="14" t="s">
        <v>11</v>
      </c>
      <c r="G4" s="26" t="s">
        <v>12</v>
      </c>
      <c r="H4" s="26" t="s">
        <v>18</v>
      </c>
      <c r="I4" s="26" t="s">
        <v>13</v>
      </c>
      <c r="J4" s="27" t="s">
        <v>14</v>
      </c>
      <c r="L4" s="33" t="s">
        <v>20</v>
      </c>
    </row>
    <row r="5" spans="1:12" ht="15">
      <c r="A5" s="17">
        <v>1</v>
      </c>
      <c r="B5" s="18" t="s">
        <v>1</v>
      </c>
      <c r="C5" s="19">
        <v>8</v>
      </c>
      <c r="F5" s="17">
        <v>1</v>
      </c>
      <c r="G5" s="28">
        <v>2</v>
      </c>
      <c r="H5" s="28">
        <f>VLOOKUP(G5,$A$5:$C$12,3,FALSE)</f>
        <v>3</v>
      </c>
      <c r="I5" s="28">
        <v>400</v>
      </c>
      <c r="J5" s="29">
        <v>0</v>
      </c>
      <c r="L5" s="34" t="s">
        <v>21</v>
      </c>
    </row>
    <row r="6" spans="1:12" ht="15.75" thickBot="1">
      <c r="A6" s="17">
        <v>2</v>
      </c>
      <c r="B6" s="18" t="s">
        <v>2</v>
      </c>
      <c r="C6" s="19">
        <v>3</v>
      </c>
      <c r="F6" s="17">
        <v>1</v>
      </c>
      <c r="G6" s="28">
        <v>3</v>
      </c>
      <c r="H6" s="28">
        <f t="shared" ref="H6:H19" si="0">VLOOKUP(G6,$A$5:$C$12,3,FALSE)</f>
        <v>5</v>
      </c>
      <c r="I6" s="28">
        <v>950</v>
      </c>
      <c r="J6" s="29">
        <v>1</v>
      </c>
      <c r="L6" s="35" t="s">
        <v>23</v>
      </c>
    </row>
    <row r="7" spans="1:12" ht="15">
      <c r="A7" s="17">
        <v>3</v>
      </c>
      <c r="B7" s="18" t="s">
        <v>3</v>
      </c>
      <c r="C7" s="19">
        <v>5</v>
      </c>
      <c r="F7" s="17">
        <v>1</v>
      </c>
      <c r="G7" s="28">
        <v>4</v>
      </c>
      <c r="H7" s="28">
        <f t="shared" si="0"/>
        <v>4</v>
      </c>
      <c r="I7" s="28">
        <v>800</v>
      </c>
      <c r="J7" s="29">
        <v>0</v>
      </c>
      <c r="L7" s="36" t="s">
        <v>24</v>
      </c>
    </row>
    <row r="8" spans="1:12" ht="15.75" thickBot="1">
      <c r="A8" s="17">
        <v>4</v>
      </c>
      <c r="B8" s="18" t="s">
        <v>4</v>
      </c>
      <c r="C8" s="19">
        <v>4</v>
      </c>
      <c r="F8" s="17">
        <v>2</v>
      </c>
      <c r="G8" s="28">
        <v>5</v>
      </c>
      <c r="H8" s="28">
        <f t="shared" si="0"/>
        <v>7</v>
      </c>
      <c r="I8" s="28">
        <v>1800</v>
      </c>
      <c r="J8" s="29">
        <v>0</v>
      </c>
      <c r="L8" s="37" t="s">
        <v>25</v>
      </c>
    </row>
    <row r="9" spans="1:12" ht="15">
      <c r="A9" s="17">
        <v>5</v>
      </c>
      <c r="B9" s="18" t="s">
        <v>5</v>
      </c>
      <c r="C9" s="19">
        <v>7</v>
      </c>
      <c r="F9" s="17">
        <v>2</v>
      </c>
      <c r="G9" s="28">
        <v>6</v>
      </c>
      <c r="H9" s="28">
        <f t="shared" si="0"/>
        <v>8</v>
      </c>
      <c r="I9" s="28">
        <v>900</v>
      </c>
      <c r="J9" s="29">
        <v>0</v>
      </c>
    </row>
    <row r="10" spans="1:12" ht="15">
      <c r="A10" s="17">
        <v>6</v>
      </c>
      <c r="B10" s="18" t="s">
        <v>6</v>
      </c>
      <c r="C10" s="19">
        <v>8</v>
      </c>
      <c r="F10" s="17">
        <v>3</v>
      </c>
      <c r="G10" s="28">
        <v>5</v>
      </c>
      <c r="H10" s="28">
        <f t="shared" si="0"/>
        <v>7</v>
      </c>
      <c r="I10" s="28">
        <v>1100</v>
      </c>
      <c r="J10" s="29">
        <v>0</v>
      </c>
    </row>
    <row r="11" spans="1:12" ht="15">
      <c r="A11" s="17">
        <v>7</v>
      </c>
      <c r="B11" s="18" t="s">
        <v>7</v>
      </c>
      <c r="C11" s="19">
        <v>6</v>
      </c>
      <c r="F11" s="17">
        <v>3</v>
      </c>
      <c r="G11" s="28">
        <v>6</v>
      </c>
      <c r="H11" s="28">
        <f t="shared" si="0"/>
        <v>8</v>
      </c>
      <c r="I11" s="28">
        <v>600</v>
      </c>
      <c r="J11" s="29">
        <v>0</v>
      </c>
    </row>
    <row r="12" spans="1:12" ht="15.75" thickBot="1">
      <c r="A12" s="8">
        <v>8</v>
      </c>
      <c r="B12" s="20" t="s">
        <v>8</v>
      </c>
      <c r="C12" s="9">
        <v>9</v>
      </c>
      <c r="F12" s="17">
        <v>4</v>
      </c>
      <c r="G12" s="28">
        <v>6</v>
      </c>
      <c r="H12" s="28">
        <f t="shared" si="0"/>
        <v>8</v>
      </c>
      <c r="I12" s="28">
        <v>600</v>
      </c>
      <c r="J12" s="29">
        <v>0</v>
      </c>
    </row>
    <row r="13" spans="1:12">
      <c r="F13" s="17">
        <v>4</v>
      </c>
      <c r="G13" s="28">
        <v>7</v>
      </c>
      <c r="H13" s="28">
        <f t="shared" si="0"/>
        <v>6</v>
      </c>
      <c r="I13" s="28">
        <v>1200</v>
      </c>
      <c r="J13" s="29">
        <v>0</v>
      </c>
    </row>
    <row r="14" spans="1:12">
      <c r="F14" s="17">
        <v>6</v>
      </c>
      <c r="G14" s="28">
        <v>5</v>
      </c>
      <c r="H14" s="28">
        <f t="shared" si="0"/>
        <v>7</v>
      </c>
      <c r="I14" s="28">
        <v>900</v>
      </c>
      <c r="J14" s="29">
        <v>0</v>
      </c>
    </row>
    <row r="15" spans="1:12">
      <c r="F15" s="17">
        <v>6</v>
      </c>
      <c r="G15" s="28">
        <v>7</v>
      </c>
      <c r="H15" s="28">
        <f t="shared" si="0"/>
        <v>6</v>
      </c>
      <c r="I15" s="28">
        <v>1000</v>
      </c>
      <c r="J15" s="29">
        <v>0</v>
      </c>
    </row>
    <row r="16" spans="1:12" ht="15" thickBot="1">
      <c r="F16" s="17">
        <v>6</v>
      </c>
      <c r="G16" s="28">
        <v>8</v>
      </c>
      <c r="H16" s="28">
        <f t="shared" si="0"/>
        <v>9</v>
      </c>
      <c r="I16" s="28">
        <v>1300</v>
      </c>
      <c r="J16" s="29">
        <v>0</v>
      </c>
    </row>
    <row r="17" spans="1:10">
      <c r="A17" s="6" t="s">
        <v>15</v>
      </c>
      <c r="B17" s="21"/>
      <c r="C17" s="21"/>
      <c r="D17" s="7"/>
      <c r="F17" s="17">
        <v>5</v>
      </c>
      <c r="G17" s="28">
        <v>8</v>
      </c>
      <c r="H17" s="28">
        <f t="shared" si="0"/>
        <v>9</v>
      </c>
      <c r="I17" s="28">
        <v>400</v>
      </c>
      <c r="J17" s="29">
        <v>0</v>
      </c>
    </row>
    <row r="18" spans="1:10">
      <c r="A18" s="17" t="s">
        <v>16</v>
      </c>
      <c r="B18" s="22" t="s">
        <v>17</v>
      </c>
      <c r="C18" s="22"/>
      <c r="D18" s="23" t="s">
        <v>10</v>
      </c>
      <c r="F18" s="17">
        <v>7</v>
      </c>
      <c r="G18" s="28">
        <v>8</v>
      </c>
      <c r="H18" s="28">
        <f t="shared" si="0"/>
        <v>9</v>
      </c>
      <c r="I18" s="28">
        <v>600</v>
      </c>
      <c r="J18" s="29">
        <v>1</v>
      </c>
    </row>
    <row r="19" spans="1:10" ht="15" thickBot="1">
      <c r="A19" s="17">
        <v>1</v>
      </c>
      <c r="B19" s="22">
        <v>1</v>
      </c>
      <c r="C19" s="22" t="s">
        <v>9</v>
      </c>
      <c r="D19" s="23">
        <f>SUMIF($F$5:$F$19,A19,$J$5:$J$19)</f>
        <v>1</v>
      </c>
      <c r="F19" s="30">
        <v>3</v>
      </c>
      <c r="G19" s="31">
        <v>7</v>
      </c>
      <c r="H19" s="31">
        <f t="shared" si="0"/>
        <v>6</v>
      </c>
      <c r="I19" s="31">
        <v>550</v>
      </c>
      <c r="J19" s="32">
        <v>1</v>
      </c>
    </row>
    <row r="20" spans="1:10">
      <c r="A20" s="17">
        <v>2</v>
      </c>
      <c r="B20" s="22">
        <v>0</v>
      </c>
      <c r="C20" s="22" t="s">
        <v>9</v>
      </c>
      <c r="D20" s="23">
        <f>SUMIF($F$5:$F$19,A20,$J$5:$J$19)-SUMIF($G$5:$G$19,A20,$J$5:$J$19)</f>
        <v>0</v>
      </c>
    </row>
    <row r="21" spans="1:10" ht="15" thickBot="1">
      <c r="A21" s="17">
        <v>3</v>
      </c>
      <c r="B21" s="22">
        <v>0</v>
      </c>
      <c r="C21" s="22" t="s">
        <v>9</v>
      </c>
      <c r="D21" s="23">
        <f>SUMIF($F$5:$F$19,A21,$J$5:$J$19)-SUMIF($G$5:$G$19,A21,$J$5:$J$19)</f>
        <v>0</v>
      </c>
    </row>
    <row r="22" spans="1:10">
      <c r="A22" s="17">
        <v>4</v>
      </c>
      <c r="B22" s="22">
        <v>0</v>
      </c>
      <c r="C22" s="22" t="s">
        <v>9</v>
      </c>
      <c r="D22" s="23">
        <f>SUMIF($F$5:$F$19,A22,$J$5:$J$19)-SUMIF($G$5:$G$19,A22,$J$5:$J$19)</f>
        <v>0</v>
      </c>
      <c r="F22" s="11" t="s">
        <v>13</v>
      </c>
      <c r="G22" s="7">
        <f>SUMPRODUCT(I5:I19,J5:J19)</f>
        <v>2100</v>
      </c>
    </row>
    <row r="23" spans="1:10" ht="15" thickBot="1">
      <c r="A23" s="17">
        <v>5</v>
      </c>
      <c r="B23" s="22">
        <v>0</v>
      </c>
      <c r="C23" s="22" t="s">
        <v>9</v>
      </c>
      <c r="D23" s="23">
        <f>SUMIF($F$5:$F$19,A23,$J$5:$J$19)-SUMIF($G$5:$G$19,A23,$J$5:$J$19)</f>
        <v>0</v>
      </c>
      <c r="F23" s="12" t="s">
        <v>19</v>
      </c>
      <c r="G23" s="9">
        <f>SUMPRODUCT(H5:H19,J5:J19)</f>
        <v>20</v>
      </c>
    </row>
    <row r="24" spans="1:10">
      <c r="A24" s="17">
        <v>6</v>
      </c>
      <c r="B24" s="22">
        <v>0</v>
      </c>
      <c r="C24" s="22" t="s">
        <v>9</v>
      </c>
      <c r="D24" s="23">
        <f>SUMIF($F$5:$F$19,A24,$J$5:$J$19)-SUMIF($G$5:$G$19,A24,$J$5:$J$19)</f>
        <v>0</v>
      </c>
    </row>
    <row r="25" spans="1:10">
      <c r="A25" s="17">
        <v>7</v>
      </c>
      <c r="B25" s="22">
        <v>0</v>
      </c>
      <c r="C25" s="22" t="s">
        <v>9</v>
      </c>
      <c r="D25" s="23">
        <f>SUMIF($F$5:$F$19,A25,$J$5:$J$19)-SUMIF($G$5:$G$19,A25,$J$5:$J$19)</f>
        <v>0</v>
      </c>
    </row>
    <row r="26" spans="1:10" ht="15" thickBot="1">
      <c r="A26" s="8">
        <v>8</v>
      </c>
      <c r="B26" s="24">
        <v>1</v>
      </c>
      <c r="C26" s="24" t="s">
        <v>9</v>
      </c>
      <c r="D26" s="25">
        <f>SUMIF($G$5:$G$19,A26,$J$5:$J$19)</f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145B6-FEA2-49E7-B407-DB22B97503CB}">
  <dimension ref="A4:L26"/>
  <sheetViews>
    <sheetView workbookViewId="0">
      <selection activeCell="G23" sqref="G23"/>
    </sheetView>
  </sheetViews>
  <sheetFormatPr defaultRowHeight="14.25"/>
  <sheetData>
    <row r="4" spans="1:12" ht="15">
      <c r="A4" s="2" t="s">
        <v>16</v>
      </c>
      <c r="B4" s="3" t="s">
        <v>0</v>
      </c>
      <c r="C4" s="10" t="s">
        <v>22</v>
      </c>
      <c r="F4" s="2" t="s">
        <v>11</v>
      </c>
      <c r="G4" s="2" t="s">
        <v>12</v>
      </c>
      <c r="H4" s="2" t="s">
        <v>18</v>
      </c>
      <c r="I4" s="2" t="s">
        <v>13</v>
      </c>
      <c r="J4" s="2" t="s">
        <v>14</v>
      </c>
      <c r="L4" s="5" t="s">
        <v>20</v>
      </c>
    </row>
    <row r="5" spans="1:12" ht="15">
      <c r="A5">
        <v>1</v>
      </c>
      <c r="B5" s="1" t="s">
        <v>1</v>
      </c>
      <c r="C5">
        <v>8</v>
      </c>
      <c r="F5">
        <v>1</v>
      </c>
      <c r="G5">
        <v>2</v>
      </c>
      <c r="H5">
        <f>VLOOKUP(G5,$A$5:$C$12,3,FALSE)</f>
        <v>3</v>
      </c>
      <c r="I5">
        <v>400</v>
      </c>
      <c r="J5" s="4">
        <v>1</v>
      </c>
      <c r="L5" s="10" t="s">
        <v>21</v>
      </c>
    </row>
    <row r="6" spans="1:12" ht="15.75" thickBot="1">
      <c r="A6">
        <v>2</v>
      </c>
      <c r="B6" s="1" t="s">
        <v>2</v>
      </c>
      <c r="C6">
        <v>3</v>
      </c>
      <c r="F6">
        <v>1</v>
      </c>
      <c r="G6">
        <v>3</v>
      </c>
      <c r="H6">
        <f t="shared" ref="H6:H19" si="0">VLOOKUP(G6,$A$5:$C$12,3,FALSE)</f>
        <v>5</v>
      </c>
      <c r="I6">
        <v>950</v>
      </c>
      <c r="J6" s="4">
        <v>0</v>
      </c>
      <c r="L6" s="4" t="s">
        <v>23</v>
      </c>
    </row>
    <row r="7" spans="1:12" ht="15">
      <c r="A7">
        <v>3</v>
      </c>
      <c r="B7" s="1" t="s">
        <v>3</v>
      </c>
      <c r="C7">
        <v>5</v>
      </c>
      <c r="F7">
        <v>1</v>
      </c>
      <c r="G7">
        <v>4</v>
      </c>
      <c r="H7">
        <f t="shared" si="0"/>
        <v>4</v>
      </c>
      <c r="I7">
        <v>800</v>
      </c>
      <c r="J7" s="4">
        <v>0</v>
      </c>
      <c r="L7" s="11" t="s">
        <v>24</v>
      </c>
    </row>
    <row r="8" spans="1:12" ht="15">
      <c r="A8">
        <v>4</v>
      </c>
      <c r="B8" s="1" t="s">
        <v>4</v>
      </c>
      <c r="C8">
        <v>4</v>
      </c>
      <c r="F8">
        <v>2</v>
      </c>
      <c r="G8">
        <v>5</v>
      </c>
      <c r="H8">
        <f t="shared" si="0"/>
        <v>7</v>
      </c>
      <c r="I8">
        <v>1800</v>
      </c>
      <c r="J8" s="4">
        <v>1</v>
      </c>
      <c r="L8" s="13" t="s">
        <v>25</v>
      </c>
    </row>
    <row r="9" spans="1:12" ht="15">
      <c r="A9">
        <v>5</v>
      </c>
      <c r="B9" s="1" t="s">
        <v>5</v>
      </c>
      <c r="C9">
        <v>7</v>
      </c>
      <c r="F9">
        <v>2</v>
      </c>
      <c r="G9">
        <v>6</v>
      </c>
      <c r="H9">
        <f t="shared" si="0"/>
        <v>8</v>
      </c>
      <c r="I9">
        <v>900</v>
      </c>
      <c r="J9" s="4">
        <v>0</v>
      </c>
    </row>
    <row r="10" spans="1:12" ht="15">
      <c r="A10">
        <v>6</v>
      </c>
      <c r="B10" s="1" t="s">
        <v>6</v>
      </c>
      <c r="C10">
        <v>8</v>
      </c>
      <c r="F10">
        <v>3</v>
      </c>
      <c r="G10">
        <v>5</v>
      </c>
      <c r="H10">
        <f t="shared" si="0"/>
        <v>7</v>
      </c>
      <c r="I10">
        <v>1100</v>
      </c>
      <c r="J10" s="4">
        <v>0</v>
      </c>
    </row>
    <row r="11" spans="1:12" ht="15">
      <c r="A11">
        <v>7</v>
      </c>
      <c r="B11" s="1" t="s">
        <v>7</v>
      </c>
      <c r="C11">
        <v>6</v>
      </c>
      <c r="F11">
        <v>3</v>
      </c>
      <c r="G11">
        <v>6</v>
      </c>
      <c r="H11">
        <f t="shared" si="0"/>
        <v>8</v>
      </c>
      <c r="I11">
        <v>600</v>
      </c>
      <c r="J11" s="4">
        <v>0</v>
      </c>
    </row>
    <row r="12" spans="1:12" ht="15">
      <c r="A12">
        <v>8</v>
      </c>
      <c r="B12" s="1" t="s">
        <v>8</v>
      </c>
      <c r="C12">
        <v>9</v>
      </c>
      <c r="F12">
        <v>4</v>
      </c>
      <c r="G12">
        <v>6</v>
      </c>
      <c r="H12">
        <f t="shared" si="0"/>
        <v>8</v>
      </c>
      <c r="I12">
        <v>600</v>
      </c>
      <c r="J12" s="4">
        <v>0</v>
      </c>
    </row>
    <row r="13" spans="1:12">
      <c r="F13">
        <v>4</v>
      </c>
      <c r="G13">
        <v>7</v>
      </c>
      <c r="H13">
        <f t="shared" si="0"/>
        <v>6</v>
      </c>
      <c r="I13">
        <v>1200</v>
      </c>
      <c r="J13" s="4">
        <v>0</v>
      </c>
    </row>
    <row r="14" spans="1:12">
      <c r="F14">
        <v>6</v>
      </c>
      <c r="G14">
        <v>5</v>
      </c>
      <c r="H14">
        <f t="shared" si="0"/>
        <v>7</v>
      </c>
      <c r="I14">
        <v>900</v>
      </c>
      <c r="J14" s="4">
        <v>0</v>
      </c>
    </row>
    <row r="15" spans="1:12">
      <c r="F15">
        <v>6</v>
      </c>
      <c r="G15">
        <v>7</v>
      </c>
      <c r="H15">
        <f t="shared" si="0"/>
        <v>6</v>
      </c>
      <c r="I15">
        <v>1000</v>
      </c>
      <c r="J15" s="4">
        <v>0</v>
      </c>
    </row>
    <row r="16" spans="1:12">
      <c r="F16">
        <v>6</v>
      </c>
      <c r="G16">
        <v>8</v>
      </c>
      <c r="H16">
        <f t="shared" si="0"/>
        <v>9</v>
      </c>
      <c r="I16">
        <v>1300</v>
      </c>
      <c r="J16" s="4">
        <v>0</v>
      </c>
    </row>
    <row r="17" spans="1:10">
      <c r="A17" t="s">
        <v>15</v>
      </c>
      <c r="F17">
        <v>5</v>
      </c>
      <c r="G17">
        <v>8</v>
      </c>
      <c r="H17">
        <f t="shared" si="0"/>
        <v>9</v>
      </c>
      <c r="I17">
        <v>400</v>
      </c>
      <c r="J17" s="4">
        <v>1</v>
      </c>
    </row>
    <row r="18" spans="1:10">
      <c r="A18" t="s">
        <v>16</v>
      </c>
      <c r="B18" s="13" t="s">
        <v>17</v>
      </c>
      <c r="C18" s="13"/>
      <c r="D18" s="13" t="s">
        <v>10</v>
      </c>
      <c r="F18">
        <v>7</v>
      </c>
      <c r="G18">
        <v>8</v>
      </c>
      <c r="H18">
        <f t="shared" si="0"/>
        <v>9</v>
      </c>
      <c r="I18">
        <v>600</v>
      </c>
      <c r="J18" s="4">
        <v>0</v>
      </c>
    </row>
    <row r="19" spans="1:10">
      <c r="A19">
        <v>1</v>
      </c>
      <c r="B19" s="13">
        <v>1</v>
      </c>
      <c r="C19" s="13" t="s">
        <v>9</v>
      </c>
      <c r="D19" s="13">
        <f>SUMIF($F$5:$F$19,A19,$J$5:$J$19)</f>
        <v>1</v>
      </c>
      <c r="F19" s="5">
        <v>3</v>
      </c>
      <c r="G19" s="5">
        <v>7</v>
      </c>
      <c r="H19" s="5">
        <f t="shared" si="0"/>
        <v>6</v>
      </c>
      <c r="I19" s="5">
        <v>550</v>
      </c>
      <c r="J19" s="4">
        <v>0</v>
      </c>
    </row>
    <row r="20" spans="1:10">
      <c r="A20">
        <v>2</v>
      </c>
      <c r="B20" s="13">
        <v>0</v>
      </c>
      <c r="C20" s="13" t="s">
        <v>9</v>
      </c>
      <c r="D20" s="13">
        <f>SUMIF($F$5:$F$19,A20,$J$5:$J$19)-SUMIF($G$5:$G$19,A20,$J$5:$J$19)</f>
        <v>0</v>
      </c>
    </row>
    <row r="21" spans="1:10" ht="15" thickBot="1">
      <c r="A21">
        <v>3</v>
      </c>
      <c r="B21" s="13">
        <v>0</v>
      </c>
      <c r="C21" s="13" t="s">
        <v>9</v>
      </c>
      <c r="D21" s="13">
        <f>SUMIF($F$5:$F$19,A21,$J$5:$J$19)-SUMIF($G$5:$G$19,A21,$J$5:$J$19)</f>
        <v>0</v>
      </c>
    </row>
    <row r="22" spans="1:10">
      <c r="A22">
        <v>4</v>
      </c>
      <c r="B22" s="13">
        <v>0</v>
      </c>
      <c r="C22" s="13" t="s">
        <v>9</v>
      </c>
      <c r="D22" s="13">
        <f>SUMIF($F$5:$F$19,A22,$J$5:$J$19)-SUMIF($G$5:$G$19,A22,$J$5:$J$19)</f>
        <v>0</v>
      </c>
      <c r="F22" s="11" t="s">
        <v>13</v>
      </c>
      <c r="G22" s="7">
        <f>SUMPRODUCT(I5:I19,J5:J19)</f>
        <v>2600</v>
      </c>
    </row>
    <row r="23" spans="1:10" ht="15" thickBot="1">
      <c r="A23">
        <v>5</v>
      </c>
      <c r="B23" s="13">
        <v>0</v>
      </c>
      <c r="C23" s="13" t="s">
        <v>9</v>
      </c>
      <c r="D23" s="13">
        <f>SUMIF($F$5:$F$19,A23,$J$5:$J$19)-SUMIF($G$5:$G$19,A23,$J$5:$J$19)</f>
        <v>0</v>
      </c>
      <c r="F23" s="12" t="s">
        <v>19</v>
      </c>
      <c r="G23" s="9">
        <f>SUMPRODUCT(H5:H19,J5:J19)</f>
        <v>19</v>
      </c>
    </row>
    <row r="24" spans="1:10">
      <c r="A24">
        <v>6</v>
      </c>
      <c r="B24" s="13">
        <v>0</v>
      </c>
      <c r="C24" s="13" t="s">
        <v>9</v>
      </c>
      <c r="D24" s="13">
        <f>SUMIF($F$5:$F$19,A24,$J$5:$J$19)-SUMIF($G$5:$G$19,A24,$J$5:$J$19)</f>
        <v>0</v>
      </c>
    </row>
    <row r="25" spans="1:10">
      <c r="A25">
        <v>7</v>
      </c>
      <c r="B25" s="13">
        <v>0</v>
      </c>
      <c r="C25" s="13" t="s">
        <v>9</v>
      </c>
      <c r="D25" s="13">
        <f>SUMIF($F$5:$F$19,A25,$J$5:$J$19)-SUMIF($G$5:$G$19,A25,$J$5:$J$19)</f>
        <v>0</v>
      </c>
    </row>
    <row r="26" spans="1:10">
      <c r="A26">
        <v>8</v>
      </c>
      <c r="B26" s="13">
        <v>1</v>
      </c>
      <c r="C26" s="13" t="s">
        <v>9</v>
      </c>
      <c r="D26" s="13">
        <f>SUMIF($G$5:$G$19,A26,$J$5:$J$19)</f>
        <v>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Gallons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Liu</dc:creator>
  <cp:lastModifiedBy>Jane Liu</cp:lastModifiedBy>
  <dcterms:created xsi:type="dcterms:W3CDTF">2019-12-10T19:49:46Z</dcterms:created>
  <dcterms:modified xsi:type="dcterms:W3CDTF">2019-12-11T03:14:51Z</dcterms:modified>
</cp:coreProperties>
</file>