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67A19A93-1D9D-49B3-AE84-999BE90435A2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Answer Report " sheetId="8" r:id="rId1"/>
    <sheet name="Sensitivity Report " sheetId="9" r:id="rId2"/>
    <sheet name="Limits Report " sheetId="10" r:id="rId3"/>
    <sheet name="Problem set" sheetId="1" r:id="rId4"/>
  </sheets>
  <definedNames>
    <definedName name="solver_adj" localSheetId="3" hidden="1">'Problem set'!$B$12:$C$13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'Problem set'!$B$12:$C$13</definedName>
    <definedName name="solver_lhs2" localSheetId="3" hidden="1">'Problem set'!$B$14:$C$14</definedName>
    <definedName name="solver_lhs3" localSheetId="3" hidden="1">'Problem set'!$E$12:$E$13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'Problem set'!$F$15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hs1" localSheetId="3" hidden="1">0</definedName>
    <definedName name="solver_rhs2" localSheetId="3" hidden="1">'Problem set'!$B$16:$C$16</definedName>
    <definedName name="solver_rhs3" localSheetId="3" hidden="1">'Problem set'!$G$12:$G$13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2" i="1"/>
  <c r="D13" i="1"/>
  <c r="E13" i="1" s="1"/>
  <c r="D12" i="1"/>
  <c r="F15" i="1" l="1"/>
  <c r="E12" i="1"/>
  <c r="C14" i="1"/>
  <c r="B14" i="1"/>
</calcChain>
</file>

<file path=xl/sharedStrings.xml><?xml version="1.0" encoding="utf-8"?>
<sst xmlns="http://schemas.openxmlformats.org/spreadsheetml/2006/main" count="174" uniqueCount="88">
  <si>
    <t>Inputs</t>
  </si>
  <si>
    <t>Decision variables</t>
  </si>
  <si>
    <t>Calculated Variables</t>
  </si>
  <si>
    <t>Constraints</t>
  </si>
  <si>
    <t>Objective</t>
  </si>
  <si>
    <t>A</t>
  </si>
  <si>
    <t>B</t>
  </si>
  <si>
    <t>&lt;=</t>
  </si>
  <si>
    <t>Quality Constraint</t>
  </si>
  <si>
    <t>Profit</t>
  </si>
  <si>
    <t>Microsoft Excel 16.0 Answer Report</t>
  </si>
  <si>
    <t>Worksheet: [18(RA).xlsx]CH4-Q50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</si>
  <si>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</si>
  <si>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</si>
  <si>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</si>
  <si>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</si>
  <si>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</si>
  <si>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</si>
  <si>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</si>
  <si>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</si>
  <si>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</si>
  <si>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</si>
  <si>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</si>
  <si>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</si>
  <si>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</si>
  <si>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</si>
  <si>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</si>
  <si>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</si>
  <si>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</si>
  <si>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$F$15</t>
  </si>
  <si>
    <t>$B$12</t>
  </si>
  <si>
    <t>Contin</t>
  </si>
  <si>
    <t>$C$12</t>
  </si>
  <si>
    <t>$B$13</t>
  </si>
  <si>
    <t>$C$13</t>
  </si>
  <si>
    <t>$B$14</t>
  </si>
  <si>
    <t>$B$14&lt;=$B$16</t>
  </si>
  <si>
    <t>Binding</t>
  </si>
  <si>
    <t>$C$14</t>
  </si>
  <si>
    <t>$C$14&lt;=$C$16</t>
  </si>
  <si>
    <t>$E$12</t>
  </si>
  <si>
    <t>$E$13</t>
  </si>
  <si>
    <t>Not Binding</t>
  </si>
  <si>
    <t>$B$12&gt;=0</t>
  </si>
  <si>
    <t>$C$12&gt;=0</t>
  </si>
  <si>
    <t>$B$13&gt;=0</t>
  </si>
  <si>
    <t>$C$13&gt;=0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</si>
  <si>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</si>
  <si>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</si>
  <si>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</si>
  <si>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</si>
  <si>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</si>
  <si>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</si>
  <si>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</si>
  <si>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</si>
  <si>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</si>
  <si>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</si>
  <si>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</si>
  <si>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</si>
  <si>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</si>
  <si>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</si>
  <si>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</si>
  <si>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</si>
  <si>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</si>
  <si>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</si>
  <si>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</si>
  <si>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Iterations: 4 Subproblems: 0</t>
  </si>
  <si>
    <t>Profit &lt;=</t>
  </si>
  <si>
    <t>$E$12&lt;=$G$12</t>
  </si>
  <si>
    <t>$E$13&lt;=$G$13</t>
  </si>
  <si>
    <t>Type of Silica available</t>
  </si>
  <si>
    <t>Quality level of Silica</t>
  </si>
  <si>
    <t>Silica available in lb</t>
  </si>
  <si>
    <t>Quality level required for Grade of cement</t>
  </si>
  <si>
    <t>OPC 43</t>
  </si>
  <si>
    <t>OPC 53</t>
  </si>
  <si>
    <t>Silica (lbs) used for cement production</t>
  </si>
  <si>
    <t>Revenue from 1 lb Cement</t>
  </si>
  <si>
    <t>Cost for 1 lb Silica</t>
  </si>
  <si>
    <t>Cement (lbs) sold</t>
  </si>
  <si>
    <t>Report Created: 13-12-2019 20:08:39</t>
  </si>
  <si>
    <t>Solution Time: 0.078 Seconds.</t>
  </si>
  <si>
    <t>Cement (lbs) sold OPC 43</t>
  </si>
  <si>
    <t>Cement (lbs) sold OPC 53</t>
  </si>
  <si>
    <t>Silica (lbs) used for cement production OPC 43</t>
  </si>
  <si>
    <t>Silica (lbs) used for cement production OPC 53</t>
  </si>
  <si>
    <t>Cement (lbs) sold Quality Constraint</t>
  </si>
  <si>
    <t>Silica (lbs) used for cement production Quality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</si>
</sst>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3" fontId="0" fillId="2" borderId="0" xfId="0" applyNumberFormat="1" applyFill="1" applyBorder="1"/>
    <xf numFmtId="164" fontId="0" fillId="2" borderId="0" xfId="1" applyFont="1" applyFill="1" applyBorder="1"/>
    <xf numFmtId="0" fontId="2" fillId="4" borderId="0" xfId="0" applyFont="1" applyFill="1" applyBorder="1"/>
    <xf numFmtId="0" fontId="0" fillId="5" borderId="0" xfId="0" applyFill="1" applyBorder="1" applyAlignment="1">
      <alignment horizontal="center"/>
    </xf>
    <xf numFmtId="164" fontId="0" fillId="6" borderId="0" xfId="0" applyNumberFormat="1" applyFill="1" applyBorder="1"/>
    <xf numFmtId="3" fontId="0" fillId="5" borderId="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0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4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1EC2-E156-4E5E-B270-9213272E2ABA}">
  <dimension ref="A1:G36"/>
  <sheetViews>
    <sheetView showGridLines="0" topLeftCell="A15" workbookViewId="0">
      <selection activeCell="C40" sqref="C40"/>
    </sheetView>
  </sheetViews>
  <sheetFormatPr defaultRowHeight="14.4" x14ac:dyDescent="0.3"/>
  <cols>
    <col min="1" max="1" width="2.33203125" customWidth="1"/>
    <col min="2" max="2" width="6.109375" bestFit="1" customWidth="1"/>
    <col min="3" max="3" width="48" bestFit="1" customWidth="1"/>
    <col min="4" max="4" width="12.77734375" bestFit="1" customWidth="1"/>
    <col min="5" max="5" width="13.33203125" bestFit="1" customWidth="1"/>
    <col min="6" max="6" width="10.44140625" bestFit="1" customWidth="1"/>
    <col min="7" max="7" width="7" bestFit="1" customWidth="1"/>
  </cols>
  <sheetData>
    <row r="1" spans="1:5" x14ac:dyDescent="0.3">
      <c r="A1" s="6" t="s">
        <v>10</v>
      </c>
    </row>
    <row r="2" spans="1:5" x14ac:dyDescent="0.3">
      <c r="A2" s="6" t="s">
        <v>11</v>
      </c>
    </row>
    <row r="3" spans="1:5" x14ac:dyDescent="0.3">
      <c r="A3" s="6" t="s">
        <v>80</v>
      </c>
    </row>
    <row r="4" spans="1:5" x14ac:dyDescent="0.3">
      <c r="A4" s="6" t="s">
        <v>12</v>
      </c>
    </row>
    <row r="5" spans="1:5" x14ac:dyDescent="0.3">
      <c r="A5" s="6" t="s">
        <v>13</v>
      </c>
    </row>
    <row r="6" spans="1:5" x14ac:dyDescent="0.3">
      <c r="A6" s="6"/>
      <c r="B6" t="s">
        <v>14</v>
      </c>
    </row>
    <row r="7" spans="1:5" x14ac:dyDescent="0.3">
      <c r="A7" s="6"/>
      <c r="B7" t="s">
        <v>81</v>
      </c>
    </row>
    <row r="8" spans="1:5" x14ac:dyDescent="0.3">
      <c r="A8" s="6"/>
      <c r="B8" t="s">
        <v>66</v>
      </c>
    </row>
    <row r="9" spans="1:5" x14ac:dyDescent="0.3">
      <c r="A9" s="6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4" spans="1:5" ht="15" thickBot="1" x14ac:dyDescent="0.35">
      <c r="A14" t="s">
        <v>18</v>
      </c>
    </row>
    <row r="15" spans="1:5" ht="15" thickBot="1" x14ac:dyDescent="0.35">
      <c r="B15" s="28" t="s">
        <v>19</v>
      </c>
      <c r="C15" s="28" t="s">
        <v>20</v>
      </c>
      <c r="D15" s="28" t="s">
        <v>21</v>
      </c>
      <c r="E15" s="28" t="s">
        <v>22</v>
      </c>
    </row>
    <row r="16" spans="1:5" ht="15" thickBot="1" x14ac:dyDescent="0.35">
      <c r="B16" s="7" t="s">
        <v>29</v>
      </c>
      <c r="C16" s="7" t="s">
        <v>67</v>
      </c>
      <c r="D16" s="29">
        <v>706000.00000000012</v>
      </c>
      <c r="E16" s="29">
        <v>706000.00000000012</v>
      </c>
    </row>
    <row r="19" spans="1:7" ht="15" thickBot="1" x14ac:dyDescent="0.35">
      <c r="A19" t="s">
        <v>23</v>
      </c>
    </row>
    <row r="20" spans="1:7" ht="15" thickBot="1" x14ac:dyDescent="0.35">
      <c r="B20" s="28" t="s">
        <v>19</v>
      </c>
      <c r="C20" s="28" t="s">
        <v>20</v>
      </c>
      <c r="D20" s="28" t="s">
        <v>21</v>
      </c>
      <c r="E20" s="28" t="s">
        <v>22</v>
      </c>
      <c r="F20" s="28" t="s">
        <v>24</v>
      </c>
    </row>
    <row r="21" spans="1:7" x14ac:dyDescent="0.3">
      <c r="B21" s="8" t="s">
        <v>30</v>
      </c>
      <c r="C21" s="8" t="s">
        <v>82</v>
      </c>
      <c r="D21" s="9">
        <v>30000.000000000007</v>
      </c>
      <c r="E21" s="9">
        <v>30000.000000000007</v>
      </c>
      <c r="F21" s="8" t="s">
        <v>31</v>
      </c>
    </row>
    <row r="22" spans="1:7" x14ac:dyDescent="0.3">
      <c r="B22" s="8" t="s">
        <v>32</v>
      </c>
      <c r="C22" s="8" t="s">
        <v>83</v>
      </c>
      <c r="D22" s="9">
        <v>10000.000000000002</v>
      </c>
      <c r="E22" s="9">
        <v>10000.000000000002</v>
      </c>
      <c r="F22" s="8" t="s">
        <v>31</v>
      </c>
    </row>
    <row r="23" spans="1:7" x14ac:dyDescent="0.3">
      <c r="B23" s="8" t="s">
        <v>33</v>
      </c>
      <c r="C23" s="8" t="s">
        <v>84</v>
      </c>
      <c r="D23" s="9">
        <v>80000</v>
      </c>
      <c r="E23" s="9">
        <v>80000</v>
      </c>
      <c r="F23" s="8" t="s">
        <v>31</v>
      </c>
    </row>
    <row r="24" spans="1:7" ht="15" thickBot="1" x14ac:dyDescent="0.35">
      <c r="B24" s="7" t="s">
        <v>34</v>
      </c>
      <c r="C24" s="7" t="s">
        <v>85</v>
      </c>
      <c r="D24" s="10">
        <v>240000</v>
      </c>
      <c r="E24" s="10">
        <v>240000</v>
      </c>
      <c r="F24" s="7" t="s">
        <v>31</v>
      </c>
    </row>
    <row r="27" spans="1:7" ht="15" thickBot="1" x14ac:dyDescent="0.35">
      <c r="A27" t="s">
        <v>3</v>
      </c>
    </row>
    <row r="28" spans="1:7" ht="15" thickBot="1" x14ac:dyDescent="0.35">
      <c r="B28" s="28" t="s">
        <v>19</v>
      </c>
      <c r="C28" s="28" t="s">
        <v>20</v>
      </c>
      <c r="D28" s="28" t="s">
        <v>25</v>
      </c>
      <c r="E28" s="28" t="s">
        <v>26</v>
      </c>
      <c r="F28" s="28" t="s">
        <v>27</v>
      </c>
      <c r="G28" s="28" t="s">
        <v>28</v>
      </c>
    </row>
    <row r="29" spans="1:7" x14ac:dyDescent="0.3">
      <c r="B29" s="8" t="s">
        <v>35</v>
      </c>
      <c r="C29" s="8" t="s">
        <v>74</v>
      </c>
      <c r="D29" s="9">
        <v>110000</v>
      </c>
      <c r="E29" s="8" t="s">
        <v>36</v>
      </c>
      <c r="F29" s="8" t="s">
        <v>37</v>
      </c>
      <c r="G29" s="8">
        <v>0</v>
      </c>
    </row>
    <row r="30" spans="1:7" x14ac:dyDescent="0.3">
      <c r="B30" s="8" t="s">
        <v>38</v>
      </c>
      <c r="C30" s="8" t="s">
        <v>75</v>
      </c>
      <c r="D30" s="9">
        <v>250000</v>
      </c>
      <c r="E30" s="8" t="s">
        <v>39</v>
      </c>
      <c r="F30" s="8" t="s">
        <v>37</v>
      </c>
      <c r="G30" s="8">
        <v>0</v>
      </c>
    </row>
    <row r="31" spans="1:7" x14ac:dyDescent="0.3">
      <c r="B31" s="8" t="s">
        <v>40</v>
      </c>
      <c r="C31" s="8" t="s">
        <v>86</v>
      </c>
      <c r="D31" s="9">
        <v>240000.00000000006</v>
      </c>
      <c r="E31" s="8" t="s">
        <v>68</v>
      </c>
      <c r="F31" s="8" t="s">
        <v>37</v>
      </c>
      <c r="G31" s="8">
        <v>0</v>
      </c>
    </row>
    <row r="32" spans="1:7" x14ac:dyDescent="0.3">
      <c r="B32" s="8" t="s">
        <v>41</v>
      </c>
      <c r="C32" s="8" t="s">
        <v>87</v>
      </c>
      <c r="D32" s="9">
        <v>2560000</v>
      </c>
      <c r="E32" s="8" t="s">
        <v>69</v>
      </c>
      <c r="F32" s="8" t="s">
        <v>37</v>
      </c>
      <c r="G32" s="8">
        <v>0</v>
      </c>
    </row>
    <row r="33" spans="2:7" x14ac:dyDescent="0.3">
      <c r="B33" s="8" t="s">
        <v>30</v>
      </c>
      <c r="C33" s="8" t="s">
        <v>82</v>
      </c>
      <c r="D33" s="9">
        <v>30000.000000000007</v>
      </c>
      <c r="E33" s="8" t="s">
        <v>43</v>
      </c>
      <c r="F33" s="8" t="s">
        <v>42</v>
      </c>
      <c r="G33" s="9">
        <v>30000.000000000007</v>
      </c>
    </row>
    <row r="34" spans="2:7" x14ac:dyDescent="0.3">
      <c r="B34" s="8" t="s">
        <v>32</v>
      </c>
      <c r="C34" s="8" t="s">
        <v>83</v>
      </c>
      <c r="D34" s="9">
        <v>10000.000000000002</v>
      </c>
      <c r="E34" s="8" t="s">
        <v>44</v>
      </c>
      <c r="F34" s="8" t="s">
        <v>42</v>
      </c>
      <c r="G34" s="9">
        <v>10000.000000000002</v>
      </c>
    </row>
    <row r="35" spans="2:7" x14ac:dyDescent="0.3">
      <c r="B35" s="8" t="s">
        <v>33</v>
      </c>
      <c r="C35" s="8" t="s">
        <v>84</v>
      </c>
      <c r="D35" s="9">
        <v>80000</v>
      </c>
      <c r="E35" s="8" t="s">
        <v>45</v>
      </c>
      <c r="F35" s="8" t="s">
        <v>42</v>
      </c>
      <c r="G35" s="9">
        <v>80000</v>
      </c>
    </row>
    <row r="36" spans="2:7" ht="15" thickBot="1" x14ac:dyDescent="0.35">
      <c r="B36" s="7" t="s">
        <v>34</v>
      </c>
      <c r="C36" s="7" t="s">
        <v>85</v>
      </c>
      <c r="D36" s="10">
        <v>240000</v>
      </c>
      <c r="E36" s="7" t="s">
        <v>46</v>
      </c>
      <c r="F36" s="7" t="s">
        <v>42</v>
      </c>
      <c r="G36" s="10">
        <v>240000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8E5B-A2FC-4DCE-998C-8085F9463FF5}">
  <dimension ref="A1:H20"/>
  <sheetViews>
    <sheetView showGridLines="0" workbookViewId="0">
      <selection activeCell="C26" sqref="C26"/>
    </sheetView>
  </sheetViews>
  <sheetFormatPr defaultRowHeight="14.4" x14ac:dyDescent="0.3"/>
  <cols>
    <col min="1" max="1" width="2.33203125" customWidth="1"/>
    <col min="2" max="2" width="6.109375" bestFit="1" customWidth="1"/>
    <col min="3" max="3" width="48" bestFit="1" customWidth="1"/>
    <col min="4" max="4" width="8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6" t="s">
        <v>47</v>
      </c>
    </row>
    <row r="2" spans="1:8" x14ac:dyDescent="0.3">
      <c r="A2" s="6" t="s">
        <v>11</v>
      </c>
    </row>
    <row r="3" spans="1:8" x14ac:dyDescent="0.3">
      <c r="A3" s="6" t="s">
        <v>80</v>
      </c>
    </row>
    <row r="6" spans="1:8" ht="15" thickBot="1" x14ac:dyDescent="0.35">
      <c r="A6" t="s">
        <v>23</v>
      </c>
    </row>
    <row r="7" spans="1:8" x14ac:dyDescent="0.3">
      <c r="B7" s="30"/>
      <c r="C7" s="30"/>
      <c r="D7" s="30" t="s">
        <v>48</v>
      </c>
      <c r="E7" s="30" t="s">
        <v>50</v>
      </c>
      <c r="F7" s="30" t="s">
        <v>4</v>
      </c>
      <c r="G7" s="30" t="s">
        <v>53</v>
      </c>
      <c r="H7" s="30" t="s">
        <v>53</v>
      </c>
    </row>
    <row r="8" spans="1:8" ht="15" thickBot="1" x14ac:dyDescent="0.35">
      <c r="B8" s="31" t="s">
        <v>19</v>
      </c>
      <c r="C8" s="31" t="s">
        <v>20</v>
      </c>
      <c r="D8" s="31" t="s">
        <v>49</v>
      </c>
      <c r="E8" s="31" t="s">
        <v>51</v>
      </c>
      <c r="F8" s="31" t="s">
        <v>52</v>
      </c>
      <c r="G8" s="31" t="s">
        <v>54</v>
      </c>
      <c r="H8" s="31" t="s">
        <v>55</v>
      </c>
    </row>
    <row r="9" spans="1:8" x14ac:dyDescent="0.3">
      <c r="B9" s="8" t="s">
        <v>30</v>
      </c>
      <c r="C9" s="8" t="s">
        <v>82</v>
      </c>
      <c r="D9" s="8">
        <v>30000.000000000007</v>
      </c>
      <c r="E9" s="8">
        <v>0</v>
      </c>
      <c r="F9" s="8">
        <v>1.7299999999999998</v>
      </c>
      <c r="G9" s="8">
        <v>0.34666666666666668</v>
      </c>
      <c r="H9" s="8">
        <v>1.4222222222222218</v>
      </c>
    </row>
    <row r="10" spans="1:8" x14ac:dyDescent="0.3">
      <c r="B10" s="8" t="s">
        <v>32</v>
      </c>
      <c r="C10" s="8" t="s">
        <v>83</v>
      </c>
      <c r="D10" s="8">
        <v>10000.000000000002</v>
      </c>
      <c r="E10" s="8">
        <v>0</v>
      </c>
      <c r="F10" s="8">
        <v>1.7299999999999998</v>
      </c>
      <c r="G10" s="8">
        <v>0.34666666666666696</v>
      </c>
      <c r="H10" s="8">
        <v>4.2666666666666657</v>
      </c>
    </row>
    <row r="11" spans="1:8" x14ac:dyDescent="0.3">
      <c r="B11" s="8" t="s">
        <v>33</v>
      </c>
      <c r="C11" s="8" t="s">
        <v>84</v>
      </c>
      <c r="D11" s="8">
        <v>80000</v>
      </c>
      <c r="E11" s="8">
        <v>0</v>
      </c>
      <c r="F11" s="8">
        <v>1.9899999999999998</v>
      </c>
      <c r="G11" s="8">
        <v>12.799999999999997</v>
      </c>
      <c r="H11" s="8">
        <v>0.34666666666666668</v>
      </c>
    </row>
    <row r="12" spans="1:8" ht="15" thickBot="1" x14ac:dyDescent="0.35">
      <c r="B12" s="7" t="s">
        <v>34</v>
      </c>
      <c r="C12" s="7" t="s">
        <v>85</v>
      </c>
      <c r="D12" s="7">
        <v>240000</v>
      </c>
      <c r="E12" s="7">
        <v>0</v>
      </c>
      <c r="F12" s="7">
        <v>1.9900000000000002</v>
      </c>
      <c r="G12" s="7">
        <v>4.2666666666666657</v>
      </c>
      <c r="H12" s="7">
        <v>0.34666666666666696</v>
      </c>
    </row>
    <row r="14" spans="1:8" ht="15" thickBot="1" x14ac:dyDescent="0.35">
      <c r="A14" t="s">
        <v>3</v>
      </c>
    </row>
    <row r="15" spans="1:8" x14ac:dyDescent="0.3">
      <c r="B15" s="30"/>
      <c r="C15" s="30"/>
      <c r="D15" s="30" t="s">
        <v>48</v>
      </c>
      <c r="E15" s="30" t="s">
        <v>56</v>
      </c>
      <c r="F15" s="30" t="s">
        <v>58</v>
      </c>
      <c r="G15" s="30" t="s">
        <v>53</v>
      </c>
      <c r="H15" s="30" t="s">
        <v>53</v>
      </c>
    </row>
    <row r="16" spans="1:8" ht="15" thickBot="1" x14ac:dyDescent="0.35">
      <c r="B16" s="31" t="s">
        <v>19</v>
      </c>
      <c r="C16" s="31" t="s">
        <v>20</v>
      </c>
      <c r="D16" s="31" t="s">
        <v>49</v>
      </c>
      <c r="E16" s="31" t="s">
        <v>57</v>
      </c>
      <c r="F16" s="31" t="s">
        <v>59</v>
      </c>
      <c r="G16" s="31" t="s">
        <v>54</v>
      </c>
      <c r="H16" s="31" t="s">
        <v>55</v>
      </c>
    </row>
    <row r="17" spans="2:8" x14ac:dyDescent="0.3">
      <c r="B17" s="8" t="s">
        <v>35</v>
      </c>
      <c r="C17" s="8" t="s">
        <v>74</v>
      </c>
      <c r="D17" s="8">
        <v>110000</v>
      </c>
      <c r="E17" s="8">
        <v>1.5999999999999996</v>
      </c>
      <c r="F17" s="8">
        <v>110000</v>
      </c>
      <c r="G17" s="8">
        <v>640000</v>
      </c>
      <c r="H17" s="8">
        <v>26666.666666666672</v>
      </c>
    </row>
    <row r="18" spans="2:8" x14ac:dyDescent="0.3">
      <c r="B18" s="8" t="s">
        <v>38</v>
      </c>
      <c r="C18" s="8" t="s">
        <v>75</v>
      </c>
      <c r="D18" s="8">
        <v>250000</v>
      </c>
      <c r="E18" s="8">
        <v>2.12</v>
      </c>
      <c r="F18" s="8">
        <v>250000</v>
      </c>
      <c r="G18" s="8">
        <v>80000.000000000015</v>
      </c>
      <c r="H18" s="8">
        <v>213333.33333333334</v>
      </c>
    </row>
    <row r="19" spans="2:8" x14ac:dyDescent="0.3">
      <c r="B19" s="8" t="s">
        <v>40</v>
      </c>
      <c r="C19" s="8" t="s">
        <v>86</v>
      </c>
      <c r="D19" s="8">
        <v>240000.00000000006</v>
      </c>
      <c r="E19" s="8">
        <v>0.13000000000000012</v>
      </c>
      <c r="F19" s="8">
        <v>0</v>
      </c>
      <c r="G19" s="8">
        <v>26666.666666666672</v>
      </c>
      <c r="H19" s="8">
        <v>640000</v>
      </c>
    </row>
    <row r="20" spans="2:8" ht="15" thickBot="1" x14ac:dyDescent="0.35">
      <c r="B20" s="7" t="s">
        <v>41</v>
      </c>
      <c r="C20" s="7" t="s">
        <v>87</v>
      </c>
      <c r="D20" s="7">
        <v>2560000</v>
      </c>
      <c r="E20" s="7">
        <v>0.13</v>
      </c>
      <c r="F20" s="7">
        <v>0</v>
      </c>
      <c r="G20" s="7">
        <v>80000.000000000015</v>
      </c>
      <c r="H20" s="7">
        <v>213333.33333333334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780A-7C1A-4ECD-8074-BA5CC0A8411C}">
  <dimension ref="A1:J16"/>
  <sheetViews>
    <sheetView showGridLines="0" workbookViewId="0">
      <selection activeCell="G25" sqref="G25"/>
    </sheetView>
  </sheetViews>
  <sheetFormatPr defaultRowHeight="14.4" x14ac:dyDescent="0.3"/>
  <cols>
    <col min="1" max="1" width="2.33203125" customWidth="1"/>
    <col min="2" max="2" width="6.109375" bestFit="1" customWidth="1"/>
    <col min="3" max="3" width="39" bestFit="1" customWidth="1"/>
    <col min="4" max="4" width="12.77734375" bestFit="1" customWidth="1"/>
    <col min="5" max="5" width="2.33203125" customWidth="1"/>
    <col min="6" max="6" width="7" bestFit="1" customWidth="1"/>
    <col min="7" max="7" width="9" bestFit="1" customWidth="1"/>
    <col min="8" max="8" width="2.33203125" customWidth="1"/>
    <col min="9" max="9" width="7" bestFit="1" customWidth="1"/>
    <col min="10" max="10" width="9" bestFit="1" customWidth="1"/>
  </cols>
  <sheetData>
    <row r="1" spans="1:10" x14ac:dyDescent="0.3">
      <c r="A1" s="6" t="s">
        <v>60</v>
      </c>
    </row>
    <row r="2" spans="1:10" x14ac:dyDescent="0.3">
      <c r="A2" s="6" t="s">
        <v>11</v>
      </c>
    </row>
    <row r="3" spans="1:10" x14ac:dyDescent="0.3">
      <c r="A3" s="6" t="s">
        <v>80</v>
      </c>
    </row>
    <row r="5" spans="1:10" ht="15" thickBot="1" x14ac:dyDescent="0.35"/>
    <row r="6" spans="1:10" x14ac:dyDescent="0.3">
      <c r="B6" s="30"/>
      <c r="C6" s="30" t="s">
        <v>4</v>
      </c>
      <c r="D6" s="30"/>
    </row>
    <row r="7" spans="1:10" ht="15" thickBot="1" x14ac:dyDescent="0.35">
      <c r="B7" s="31" t="s">
        <v>19</v>
      </c>
      <c r="C7" s="31" t="s">
        <v>20</v>
      </c>
      <c r="D7" s="31" t="s">
        <v>49</v>
      </c>
    </row>
    <row r="8" spans="1:10" ht="15" thickBot="1" x14ac:dyDescent="0.35">
      <c r="B8" s="7" t="s">
        <v>29</v>
      </c>
      <c r="C8" s="7" t="s">
        <v>67</v>
      </c>
      <c r="D8" s="29">
        <v>706000.00000000012</v>
      </c>
    </row>
    <row r="10" spans="1:10" ht="15" thickBot="1" x14ac:dyDescent="0.35"/>
    <row r="11" spans="1:10" x14ac:dyDescent="0.3">
      <c r="B11" s="30"/>
      <c r="C11" s="30" t="s">
        <v>61</v>
      </c>
      <c r="D11" s="30"/>
      <c r="F11" s="30" t="s">
        <v>62</v>
      </c>
      <c r="G11" s="30" t="s">
        <v>4</v>
      </c>
      <c r="I11" s="30" t="s">
        <v>65</v>
      </c>
      <c r="J11" s="30" t="s">
        <v>4</v>
      </c>
    </row>
    <row r="12" spans="1:10" ht="15" thickBot="1" x14ac:dyDescent="0.35">
      <c r="B12" s="31" t="s">
        <v>19</v>
      </c>
      <c r="C12" s="31" t="s">
        <v>20</v>
      </c>
      <c r="D12" s="31" t="s">
        <v>49</v>
      </c>
      <c r="F12" s="31" t="s">
        <v>63</v>
      </c>
      <c r="G12" s="31" t="s">
        <v>64</v>
      </c>
      <c r="I12" s="31" t="s">
        <v>63</v>
      </c>
      <c r="J12" s="31" t="s">
        <v>64</v>
      </c>
    </row>
    <row r="13" spans="1:10" x14ac:dyDescent="0.3">
      <c r="B13" s="8" t="s">
        <v>30</v>
      </c>
      <c r="C13" s="8" t="s">
        <v>82</v>
      </c>
      <c r="D13" s="9">
        <v>30000.000000000007</v>
      </c>
      <c r="F13" s="9">
        <v>0</v>
      </c>
      <c r="G13" s="9">
        <v>654100.00000000012</v>
      </c>
      <c r="I13" s="9">
        <v>30000</v>
      </c>
      <c r="J13" s="9">
        <v>706000.00000000012</v>
      </c>
    </row>
    <row r="14" spans="1:10" x14ac:dyDescent="0.3">
      <c r="B14" s="8" t="s">
        <v>32</v>
      </c>
      <c r="C14" s="8" t="s">
        <v>83</v>
      </c>
      <c r="D14" s="9">
        <v>10000.000000000002</v>
      </c>
      <c r="F14" s="9">
        <v>10000.000000000009</v>
      </c>
      <c r="G14" s="9">
        <v>706000.00000000012</v>
      </c>
      <c r="I14" s="9">
        <v>10000</v>
      </c>
      <c r="J14" s="9">
        <v>706000.00000000012</v>
      </c>
    </row>
    <row r="15" spans="1:10" x14ac:dyDescent="0.3">
      <c r="B15" s="8" t="s">
        <v>33</v>
      </c>
      <c r="C15" s="8" t="s">
        <v>84</v>
      </c>
      <c r="D15" s="9">
        <v>80000</v>
      </c>
      <c r="F15" s="9">
        <v>0</v>
      </c>
      <c r="G15" s="9">
        <v>546800</v>
      </c>
      <c r="I15" s="9">
        <v>80000</v>
      </c>
      <c r="J15" s="9">
        <v>706000.00000000012</v>
      </c>
    </row>
    <row r="16" spans="1:10" ht="15" thickBot="1" x14ac:dyDescent="0.35">
      <c r="B16" s="7" t="s">
        <v>34</v>
      </c>
      <c r="C16" s="7" t="s">
        <v>85</v>
      </c>
      <c r="D16" s="10">
        <v>240000</v>
      </c>
      <c r="F16" s="10">
        <v>240000</v>
      </c>
      <c r="G16" s="10">
        <v>706000.00000000012</v>
      </c>
      <c r="I16" s="10">
        <v>240000</v>
      </c>
      <c r="J16" s="10">
        <v>706000.00000000012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24" sqref="D24"/>
    </sheetView>
  </sheetViews>
  <sheetFormatPr defaultRowHeight="14.4" x14ac:dyDescent="0.3"/>
  <cols>
    <col min="1" max="1" width="56.6640625" customWidth="1"/>
    <col min="4" max="4" width="11.88671875" customWidth="1"/>
    <col min="6" max="6" width="17.77734375" bestFit="1" customWidth="1"/>
    <col min="15" max="15" width="17.77734375" bestFit="1" customWidth="1"/>
  </cols>
  <sheetData>
    <row r="1" spans="1:8" x14ac:dyDescent="0.3">
      <c r="A1" s="11"/>
      <c r="B1" s="12"/>
      <c r="C1" s="12"/>
      <c r="D1" s="12"/>
      <c r="E1" s="12"/>
      <c r="F1" s="13" t="s">
        <v>0</v>
      </c>
      <c r="G1" s="12"/>
      <c r="H1" s="14"/>
    </row>
    <row r="2" spans="1:8" x14ac:dyDescent="0.3">
      <c r="A2" s="15" t="s">
        <v>70</v>
      </c>
      <c r="B2" s="16" t="s">
        <v>5</v>
      </c>
      <c r="C2" s="16" t="s">
        <v>6</v>
      </c>
      <c r="D2" s="16"/>
      <c r="E2" s="16"/>
      <c r="F2" s="2" t="s">
        <v>1</v>
      </c>
      <c r="G2" s="16"/>
      <c r="H2" s="17"/>
    </row>
    <row r="3" spans="1:8" x14ac:dyDescent="0.3">
      <c r="A3" s="15" t="s">
        <v>71</v>
      </c>
      <c r="B3" s="1">
        <v>5</v>
      </c>
      <c r="C3" s="1">
        <v>9</v>
      </c>
      <c r="D3" s="16"/>
      <c r="E3" s="16"/>
      <c r="F3" s="3" t="s">
        <v>2</v>
      </c>
      <c r="G3" s="16"/>
      <c r="H3" s="17"/>
    </row>
    <row r="4" spans="1:8" x14ac:dyDescent="0.3">
      <c r="A4" s="15" t="s">
        <v>72</v>
      </c>
      <c r="B4" s="18">
        <v>220000</v>
      </c>
      <c r="C4" s="18">
        <v>150000</v>
      </c>
      <c r="D4" s="16"/>
      <c r="E4" s="16"/>
      <c r="F4" s="4" t="s">
        <v>3</v>
      </c>
      <c r="G4" s="16"/>
      <c r="H4" s="17"/>
    </row>
    <row r="5" spans="1:8" x14ac:dyDescent="0.3">
      <c r="A5" s="15"/>
      <c r="B5" s="16"/>
      <c r="C5" s="16"/>
      <c r="D5" s="16"/>
      <c r="E5" s="16"/>
      <c r="F5" s="5" t="s">
        <v>4</v>
      </c>
      <c r="G5" s="16"/>
      <c r="H5" s="17"/>
    </row>
    <row r="6" spans="1:8" x14ac:dyDescent="0.3">
      <c r="A6" s="15"/>
      <c r="B6" s="16" t="s">
        <v>74</v>
      </c>
      <c r="C6" s="16" t="s">
        <v>75</v>
      </c>
      <c r="D6" s="16"/>
      <c r="E6" s="16"/>
      <c r="F6" s="16"/>
      <c r="G6" s="16"/>
      <c r="H6" s="17"/>
    </row>
    <row r="7" spans="1:8" x14ac:dyDescent="0.3">
      <c r="A7" s="15" t="s">
        <v>73</v>
      </c>
      <c r="B7" s="1">
        <v>6</v>
      </c>
      <c r="C7" s="1">
        <v>8</v>
      </c>
      <c r="D7" s="16"/>
      <c r="E7" s="16"/>
      <c r="F7" s="16"/>
      <c r="G7" s="16"/>
      <c r="H7" s="17"/>
    </row>
    <row r="8" spans="1:8" x14ac:dyDescent="0.3">
      <c r="A8" s="15" t="s">
        <v>77</v>
      </c>
      <c r="B8" s="19">
        <v>2.78</v>
      </c>
      <c r="C8" s="19">
        <v>3.24</v>
      </c>
      <c r="D8" s="16"/>
      <c r="E8" s="16"/>
      <c r="F8" s="16"/>
      <c r="G8" s="16"/>
      <c r="H8" s="17"/>
    </row>
    <row r="9" spans="1:8" x14ac:dyDescent="0.3">
      <c r="A9" s="15" t="s">
        <v>78</v>
      </c>
      <c r="B9" s="19">
        <v>1.05</v>
      </c>
      <c r="C9" s="19">
        <v>1.25</v>
      </c>
      <c r="D9" s="16"/>
      <c r="E9" s="16"/>
      <c r="F9" s="16"/>
      <c r="G9" s="16"/>
      <c r="H9" s="17"/>
    </row>
    <row r="10" spans="1:8" x14ac:dyDescent="0.3">
      <c r="A10" s="15"/>
      <c r="B10" s="16"/>
      <c r="C10" s="16"/>
      <c r="D10" s="16"/>
      <c r="E10" s="16"/>
      <c r="F10" s="16"/>
      <c r="G10" s="16"/>
      <c r="H10" s="17"/>
    </row>
    <row r="11" spans="1:8" x14ac:dyDescent="0.3">
      <c r="A11" s="15"/>
      <c r="B11" s="16" t="s">
        <v>74</v>
      </c>
      <c r="C11" s="16" t="s">
        <v>75</v>
      </c>
      <c r="D11" s="16"/>
      <c r="E11" s="27" t="s">
        <v>8</v>
      </c>
      <c r="F11" s="27"/>
      <c r="G11" s="27"/>
      <c r="H11" s="17"/>
    </row>
    <row r="12" spans="1:8" x14ac:dyDescent="0.3">
      <c r="A12" s="15" t="s">
        <v>79</v>
      </c>
      <c r="B12" s="2">
        <v>30000.000000000007</v>
      </c>
      <c r="C12" s="2">
        <v>10000.000000000002</v>
      </c>
      <c r="D12" s="20">
        <f>SUM(B12:C12)</f>
        <v>40000.000000000007</v>
      </c>
      <c r="E12" s="20">
        <f>D12*B7</f>
        <v>240000.00000000006</v>
      </c>
      <c r="F12" s="21" t="s">
        <v>7</v>
      </c>
      <c r="G12" s="3">
        <f>(B12*$B$3)+(C12*$C$3)</f>
        <v>240000.00000000006</v>
      </c>
      <c r="H12" s="17"/>
    </row>
    <row r="13" spans="1:8" x14ac:dyDescent="0.3">
      <c r="A13" s="15" t="s">
        <v>76</v>
      </c>
      <c r="B13" s="2">
        <v>80000</v>
      </c>
      <c r="C13" s="2">
        <v>240000</v>
      </c>
      <c r="D13" s="20">
        <f>SUM(B13:C13)</f>
        <v>320000</v>
      </c>
      <c r="E13" s="20">
        <f>D13*C7</f>
        <v>2560000</v>
      </c>
      <c r="F13" s="21" t="s">
        <v>7</v>
      </c>
      <c r="G13" s="3">
        <f>(B13*$B$3)+(C13*$C$3)</f>
        <v>2560000</v>
      </c>
      <c r="H13" s="17"/>
    </row>
    <row r="14" spans="1:8" x14ac:dyDescent="0.3">
      <c r="A14" s="15"/>
      <c r="B14" s="20">
        <f>SUM(B12:B13)</f>
        <v>110000</v>
      </c>
      <c r="C14" s="20">
        <f>SUM(C12:C13)</f>
        <v>250000</v>
      </c>
      <c r="D14" s="16"/>
      <c r="E14" s="16"/>
      <c r="F14" s="16"/>
      <c r="G14" s="16"/>
      <c r="H14" s="17"/>
    </row>
    <row r="15" spans="1:8" x14ac:dyDescent="0.3">
      <c r="A15" s="15"/>
      <c r="B15" s="4" t="s">
        <v>7</v>
      </c>
      <c r="C15" s="4" t="s">
        <v>7</v>
      </c>
      <c r="D15" s="16"/>
      <c r="E15" s="16" t="s">
        <v>9</v>
      </c>
      <c r="F15" s="22">
        <f>(D12*(B8-B9))+(D13*(C8-C9))</f>
        <v>706000.00000000012</v>
      </c>
      <c r="G15" s="16"/>
      <c r="H15" s="17"/>
    </row>
    <row r="16" spans="1:8" x14ac:dyDescent="0.3">
      <c r="A16" s="15"/>
      <c r="B16" s="23">
        <v>110000</v>
      </c>
      <c r="C16" s="23">
        <v>250000</v>
      </c>
      <c r="D16" s="16"/>
      <c r="E16" s="16"/>
      <c r="F16" s="16"/>
      <c r="G16" s="16"/>
      <c r="H16" s="17"/>
    </row>
    <row r="17" spans="1:8" ht="15" thickBot="1" x14ac:dyDescent="0.35">
      <c r="A17" s="24"/>
      <c r="B17" s="25"/>
      <c r="C17" s="25"/>
      <c r="D17" s="25"/>
      <c r="E17" s="25"/>
      <c r="F17" s="25"/>
      <c r="G17" s="25"/>
      <c r="H17" s="26"/>
    </row>
  </sheetData>
  <mergeCells count="1">
    <mergeCell ref="E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</vt:lpstr>
      <vt:lpstr>Sensitivity Report </vt:lpstr>
      <vt:lpstr>Limits Report </vt:lpstr>
      <vt:lpstr>Problem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2019-12-14T03:14:44Z</dcterms:modified>
</cp:coreProperties>
</file>