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M 518(Analytical decision modeling I)\Project rewrite\"/>
    </mc:Choice>
  </mc:AlternateContent>
  <xr:revisionPtr revIDLastSave="0" documentId="13_ncr:1_{D8D345F0-B5D4-4044-8506-B0381D179983}" xr6:coauthVersionLast="45" xr6:coauthVersionMax="45" xr10:uidLastSave="{00000000-0000-0000-0000-000000000000}"/>
  <bookViews>
    <workbookView xWindow="-90" yWindow="-90" windowWidth="19380" windowHeight="10380" xr2:uid="{B3B87369-5D56-4569-BF27-C3106421F765}"/>
  </bookViews>
  <sheets>
    <sheet name="Model" sheetId="1" r:id="rId1"/>
  </sheets>
  <definedNames>
    <definedName name="solver_adj" localSheetId="0" hidden="1">Model!$B$21:$K$22,Model!$B$27:$K$27,Model!$B$35:$K$35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Model!$B$21:$K$22</definedName>
    <definedName name="solver_lhs2" localSheetId="0" hidden="1">Model!$B$27:$K$27</definedName>
    <definedName name="solver_lhs3" localSheetId="0" hidden="1">Model!$B$35:$K$35</definedName>
    <definedName name="solver_lhs4" localSheetId="0" hidden="1">Model!$B$42:$K$42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Model!$L$51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integer</definedName>
    <definedName name="solver_rhs2" localSheetId="0" hidden="1">Model!$B$30:$K$30</definedName>
    <definedName name="solver_rhs3" localSheetId="0" hidden="1">Model!$B$37:$K$37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" i="1" l="1"/>
  <c r="B25" i="1"/>
  <c r="B49" i="1" l="1"/>
  <c r="B47" i="1"/>
  <c r="B46" i="1"/>
  <c r="B45" i="1"/>
  <c r="B42" i="1"/>
  <c r="K49" i="1" l="1"/>
  <c r="J49" i="1"/>
  <c r="I49" i="1"/>
  <c r="H49" i="1"/>
  <c r="G49" i="1"/>
  <c r="F49" i="1"/>
  <c r="E49" i="1"/>
  <c r="D49" i="1"/>
  <c r="C49" i="1"/>
  <c r="L47" i="1"/>
  <c r="K47" i="1"/>
  <c r="J47" i="1"/>
  <c r="I47" i="1"/>
  <c r="H47" i="1"/>
  <c r="G47" i="1"/>
  <c r="F47" i="1"/>
  <c r="E47" i="1"/>
  <c r="D47" i="1"/>
  <c r="C47" i="1"/>
  <c r="K46" i="1"/>
  <c r="J46" i="1"/>
  <c r="I46" i="1"/>
  <c r="H46" i="1"/>
  <c r="G46" i="1"/>
  <c r="F46" i="1"/>
  <c r="E46" i="1"/>
  <c r="D46" i="1"/>
  <c r="C46" i="1"/>
  <c r="K45" i="1"/>
  <c r="J45" i="1"/>
  <c r="I45" i="1"/>
  <c r="H45" i="1"/>
  <c r="G45" i="1"/>
  <c r="F45" i="1"/>
  <c r="E45" i="1"/>
  <c r="D45" i="1"/>
  <c r="C45" i="1"/>
  <c r="K25" i="1"/>
  <c r="J25" i="1"/>
  <c r="I25" i="1"/>
  <c r="H25" i="1"/>
  <c r="G25" i="1"/>
  <c r="F25" i="1"/>
  <c r="E25" i="1"/>
  <c r="D25" i="1"/>
  <c r="C25" i="1"/>
  <c r="B23" i="1"/>
  <c r="B48" i="1" l="1"/>
  <c r="B26" i="1"/>
  <c r="B32" i="1" s="1"/>
  <c r="B37" i="1" s="1"/>
  <c r="B30" i="1"/>
  <c r="B50" i="1"/>
  <c r="C39" i="1"/>
  <c r="C42" i="1" s="1"/>
  <c r="D39" i="1" s="1"/>
  <c r="D42" i="1" s="1"/>
  <c r="L46" i="1"/>
  <c r="L49" i="1"/>
  <c r="C20" i="1"/>
  <c r="C23" i="1" s="1"/>
  <c r="L45" i="1"/>
  <c r="C30" i="1" l="1"/>
  <c r="C48" i="1"/>
  <c r="B51" i="1"/>
  <c r="C50" i="1"/>
  <c r="D50" i="1"/>
  <c r="E39" i="1"/>
  <c r="E42" i="1" s="1"/>
  <c r="D20" i="1"/>
  <c r="D23" i="1" s="1"/>
  <c r="C26" i="1"/>
  <c r="D30" i="1" l="1"/>
  <c r="D48" i="1"/>
  <c r="C51" i="1"/>
  <c r="C32" i="1"/>
  <c r="C37" i="1" s="1"/>
  <c r="E20" i="1"/>
  <c r="E23" i="1" s="1"/>
  <c r="D26" i="1"/>
  <c r="E50" i="1"/>
  <c r="F39" i="1"/>
  <c r="F42" i="1" s="1"/>
  <c r="E30" i="1" l="1"/>
  <c r="E48" i="1"/>
  <c r="F50" i="1"/>
  <c r="G39" i="1"/>
  <c r="G42" i="1" s="1"/>
  <c r="D32" i="1"/>
  <c r="D37" i="1" s="1"/>
  <c r="D51" i="1"/>
  <c r="F20" i="1"/>
  <c r="F23" i="1" s="1"/>
  <c r="E26" i="1"/>
  <c r="E51" i="1" l="1"/>
  <c r="F30" i="1"/>
  <c r="F48" i="1"/>
  <c r="G50" i="1"/>
  <c r="H39" i="1"/>
  <c r="H42" i="1" s="1"/>
  <c r="E32" i="1"/>
  <c r="E37" i="1" s="1"/>
  <c r="G20" i="1"/>
  <c r="G23" i="1" s="1"/>
  <c r="F26" i="1"/>
  <c r="G30" i="1" l="1"/>
  <c r="G48" i="1"/>
  <c r="H20" i="1"/>
  <c r="H23" i="1" s="1"/>
  <c r="G26" i="1"/>
  <c r="I39" i="1"/>
  <c r="I42" i="1" s="1"/>
  <c r="H50" i="1"/>
  <c r="F51" i="1"/>
  <c r="F32" i="1"/>
  <c r="F37" i="1" s="1"/>
  <c r="G51" i="1" l="1"/>
  <c r="H30" i="1"/>
  <c r="H48" i="1"/>
  <c r="J39" i="1"/>
  <c r="J42" i="1" s="1"/>
  <c r="I50" i="1"/>
  <c r="H26" i="1"/>
  <c r="I20" i="1"/>
  <c r="I23" i="1" s="1"/>
  <c r="G32" i="1"/>
  <c r="G37" i="1" s="1"/>
  <c r="I30" i="1" l="1"/>
  <c r="I48" i="1"/>
  <c r="J50" i="1"/>
  <c r="K39" i="1"/>
  <c r="K42" i="1" s="1"/>
  <c r="K50" i="1" s="1"/>
  <c r="I26" i="1"/>
  <c r="J20" i="1"/>
  <c r="J23" i="1" s="1"/>
  <c r="H51" i="1"/>
  <c r="H32" i="1"/>
  <c r="H37" i="1" s="1"/>
  <c r="I51" i="1" l="1"/>
  <c r="J30" i="1"/>
  <c r="J48" i="1"/>
  <c r="L50" i="1"/>
  <c r="I32" i="1"/>
  <c r="I37" i="1" s="1"/>
  <c r="J26" i="1"/>
  <c r="K20" i="1"/>
  <c r="K23" i="1" s="1"/>
  <c r="J51" i="1" l="1"/>
  <c r="K30" i="1"/>
  <c r="K48" i="1"/>
  <c r="J32" i="1"/>
  <c r="J37" i="1" s="1"/>
  <c r="K26" i="1"/>
  <c r="K32" i="1" l="1"/>
  <c r="K37" i="1" s="1"/>
  <c r="K51" i="1"/>
  <c r="L48" i="1"/>
  <c r="L51" i="1" s="1"/>
</calcChain>
</file>

<file path=xl/sharedStrings.xml><?xml version="1.0" encoding="utf-8"?>
<sst xmlns="http://schemas.openxmlformats.org/spreadsheetml/2006/main" count="89" uniqueCount="50">
  <si>
    <t>SureStep aggregate planning model</t>
  </si>
  <si>
    <t>Input data</t>
  </si>
  <si>
    <t>Articles in December</t>
  </si>
  <si>
    <t>Initial number of Freelance editors</t>
  </si>
  <si>
    <t>Number of editors in payroll</t>
  </si>
  <si>
    <t>Regular hours/editor/month</t>
  </si>
  <si>
    <t>Hiring cost/worker</t>
  </si>
  <si>
    <t>Firing cost/worker</t>
  </si>
  <si>
    <t>Regular wages/editor/month</t>
  </si>
  <si>
    <t>Regular wages/freelancer/month</t>
  </si>
  <si>
    <t>Overtime wage rate/hour</t>
  </si>
  <si>
    <t>Hours per article</t>
  </si>
  <si>
    <t>Penalty per unread article</t>
  </si>
  <si>
    <t>Editor plan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</si>
  <si>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</si>
  <si>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</si>
  <si>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</si>
  <si>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</si>
  <si>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</si>
  <si>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</si>
  <si>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</si>
  <si>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</si>
  <si>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</si>
  <si>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</si>
  <si>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Editors in payroll</t>
  </si>
  <si>
    <t>Freelance editors from previous month</t>
  </si>
  <si>
    <t>Freelance editors hired</t>
  </si>
  <si>
    <t>Freelance editors fired</t>
  </si>
  <si>
    <t>Freelancers available after hiring and firing</t>
  </si>
  <si>
    <t>Regular-time hours available</t>
  </si>
  <si>
    <t>Regular-time hours available for freelancing</t>
  </si>
  <si>
    <t>Overtime freelancing hours used</t>
  </si>
  <si>
    <t>Reading plan</t>
  </si>
  <si>
    <t>Articles read</t>
  </si>
  <si>
    <t>Reading capacity</t>
  </si>
  <si>
    <t>Total articles read</t>
  </si>
  <si>
    <t>Monetary outputs</t>
  </si>
  <si>
    <t>Hiring cost</t>
  </si>
  <si>
    <t>Firing cost</t>
  </si>
  <si>
    <t>Regular-time wages</t>
  </si>
  <si>
    <t>Regular-time wages freelancers</t>
  </si>
  <si>
    <t>Overtime wages</t>
  </si>
  <si>
    <t>Unread article penalty</t>
  </si>
  <si>
    <t>Totals</t>
  </si>
  <si>
    <t>&lt;=</t>
  </si>
  <si>
    <t xml:space="preserve">Maximum available overtime for freelancers hours </t>
  </si>
  <si>
    <t>Total hours of reading</t>
  </si>
  <si>
    <t>Maximum overtime hours/freelancer/month</t>
  </si>
  <si>
    <t>Forecasted number of articles</t>
  </si>
  <si>
    <t>Number of unread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</si>
</sst>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;\-&quot;$&quot;#,##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2" applyFont="1"/>
    <xf numFmtId="0" fontId="4" fillId="0" borderId="0" xfId="2" applyFont="1"/>
    <xf numFmtId="0" fontId="6" fillId="0" borderId="0" xfId="3" applyFont="1" applyFill="1" applyAlignment="1" applyProtection="1"/>
    <xf numFmtId="3" fontId="4" fillId="0" borderId="0" xfId="2" applyNumberFormat="1" applyFont="1"/>
    <xf numFmtId="164" fontId="4" fillId="0" borderId="0" xfId="2" applyNumberFormat="1" applyFont="1"/>
    <xf numFmtId="0" fontId="4" fillId="2" borderId="0" xfId="2" applyFont="1" applyFill="1"/>
    <xf numFmtId="0" fontId="4" fillId="0" borderId="0" xfId="2" applyFont="1" applyAlignment="1">
      <alignment horizontal="right"/>
    </xf>
    <xf numFmtId="165" fontId="0" fillId="0" borderId="0" xfId="1" applyNumberFormat="1" applyFont="1" applyBorder="1"/>
    <xf numFmtId="165" fontId="4" fillId="0" borderId="0" xfId="1" applyNumberFormat="1" applyFont="1" applyFill="1" applyBorder="1"/>
    <xf numFmtId="164" fontId="4" fillId="3" borderId="0" xfId="2" applyNumberFormat="1" applyFont="1" applyFill="1"/>
    <xf numFmtId="3" fontId="4" fillId="4" borderId="0" xfId="2" applyNumberFormat="1" applyFont="1" applyFill="1"/>
    <xf numFmtId="0" fontId="4" fillId="4" borderId="0" xfId="2" applyFont="1" applyFill="1"/>
    <xf numFmtId="164" fontId="4" fillId="4" borderId="0" xfId="2" applyNumberFormat="1" applyFont="1" applyFill="1"/>
    <xf numFmtId="0" fontId="4" fillId="5" borderId="0" xfId="2" applyFont="1" applyFill="1"/>
  </cellXfs>
  <cellStyles count="4">
    <cellStyle name="Comma" xfId="1" builtinId="3"/>
    <cellStyle name="Hyperlink" xfId="3" builtinId="8"/>
    <cellStyle name="Normal" xfId="0" builtinId="0"/>
    <cellStyle name="Normal 2" xfId="2" xr:uid="{8D5A6E11-7BE9-4CA4-AF6E-4AD347B74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1930-890F-4AE9-A667-99238476BBBD}">
  <sheetPr>
    <pageSetUpPr fitToPage="1"/>
  </sheetPr>
  <dimension ref="A1:L53"/>
  <sheetViews>
    <sheetView tabSelected="1" zoomScale="70" zoomScaleNormal="70" workbookViewId="0">
      <selection activeCell="G12" sqref="G12"/>
    </sheetView>
  </sheetViews>
  <sheetFormatPr defaultRowHeight="14.75" x14ac:dyDescent="0.75"/>
  <cols>
    <col min="1" max="1" width="47.54296875" style="2" bestFit="1" customWidth="1"/>
    <col min="2" max="3" width="11.81640625" style="2" bestFit="1" customWidth="1"/>
    <col min="4" max="11" width="13.40625" style="2" bestFit="1" customWidth="1"/>
    <col min="12" max="12" width="14.1796875" style="2" bestFit="1" customWidth="1"/>
    <col min="13" max="256" width="8.7265625" style="2"/>
    <col min="257" max="257" width="40.08984375" style="2" customWidth="1"/>
    <col min="258" max="261" width="8.7265625" style="2"/>
    <col min="262" max="262" width="10.31640625" style="2" customWidth="1"/>
    <col min="263" max="263" width="10.453125" style="2" customWidth="1"/>
    <col min="264" max="264" width="8.7265625" style="2"/>
    <col min="265" max="265" width="9.6796875" style="2" customWidth="1"/>
    <col min="266" max="512" width="8.7265625" style="2"/>
    <col min="513" max="513" width="40.08984375" style="2" customWidth="1"/>
    <col min="514" max="517" width="8.7265625" style="2"/>
    <col min="518" max="518" width="10.31640625" style="2" customWidth="1"/>
    <col min="519" max="519" width="10.453125" style="2" customWidth="1"/>
    <col min="520" max="520" width="8.7265625" style="2"/>
    <col min="521" max="521" width="9.6796875" style="2" customWidth="1"/>
    <col min="522" max="768" width="8.7265625" style="2"/>
    <col min="769" max="769" width="40.08984375" style="2" customWidth="1"/>
    <col min="770" max="773" width="8.7265625" style="2"/>
    <col min="774" max="774" width="10.31640625" style="2" customWidth="1"/>
    <col min="775" max="775" width="10.453125" style="2" customWidth="1"/>
    <col min="776" max="776" width="8.7265625" style="2"/>
    <col min="777" max="777" width="9.6796875" style="2" customWidth="1"/>
    <col min="778" max="1024" width="8.7265625" style="2"/>
    <col min="1025" max="1025" width="40.08984375" style="2" customWidth="1"/>
    <col min="1026" max="1029" width="8.7265625" style="2"/>
    <col min="1030" max="1030" width="10.31640625" style="2" customWidth="1"/>
    <col min="1031" max="1031" width="10.453125" style="2" customWidth="1"/>
    <col min="1032" max="1032" width="8.7265625" style="2"/>
    <col min="1033" max="1033" width="9.6796875" style="2" customWidth="1"/>
    <col min="1034" max="1280" width="8.7265625" style="2"/>
    <col min="1281" max="1281" width="40.08984375" style="2" customWidth="1"/>
    <col min="1282" max="1285" width="8.7265625" style="2"/>
    <col min="1286" max="1286" width="10.31640625" style="2" customWidth="1"/>
    <col min="1287" max="1287" width="10.453125" style="2" customWidth="1"/>
    <col min="1288" max="1288" width="8.7265625" style="2"/>
    <col min="1289" max="1289" width="9.6796875" style="2" customWidth="1"/>
    <col min="1290" max="1536" width="8.7265625" style="2"/>
    <col min="1537" max="1537" width="40.08984375" style="2" customWidth="1"/>
    <col min="1538" max="1541" width="8.7265625" style="2"/>
    <col min="1542" max="1542" width="10.31640625" style="2" customWidth="1"/>
    <col min="1543" max="1543" width="10.453125" style="2" customWidth="1"/>
    <col min="1544" max="1544" width="8.7265625" style="2"/>
    <col min="1545" max="1545" width="9.6796875" style="2" customWidth="1"/>
    <col min="1546" max="1792" width="8.7265625" style="2"/>
    <col min="1793" max="1793" width="40.08984375" style="2" customWidth="1"/>
    <col min="1794" max="1797" width="8.7265625" style="2"/>
    <col min="1798" max="1798" width="10.31640625" style="2" customWidth="1"/>
    <col min="1799" max="1799" width="10.453125" style="2" customWidth="1"/>
    <col min="1800" max="1800" width="8.7265625" style="2"/>
    <col min="1801" max="1801" width="9.6796875" style="2" customWidth="1"/>
    <col min="1802" max="2048" width="8.7265625" style="2"/>
    <col min="2049" max="2049" width="40.08984375" style="2" customWidth="1"/>
    <col min="2050" max="2053" width="8.7265625" style="2"/>
    <col min="2054" max="2054" width="10.31640625" style="2" customWidth="1"/>
    <col min="2055" max="2055" width="10.453125" style="2" customWidth="1"/>
    <col min="2056" max="2056" width="8.7265625" style="2"/>
    <col min="2057" max="2057" width="9.6796875" style="2" customWidth="1"/>
    <col min="2058" max="2304" width="8.7265625" style="2"/>
    <col min="2305" max="2305" width="40.08984375" style="2" customWidth="1"/>
    <col min="2306" max="2309" width="8.7265625" style="2"/>
    <col min="2310" max="2310" width="10.31640625" style="2" customWidth="1"/>
    <col min="2311" max="2311" width="10.453125" style="2" customWidth="1"/>
    <col min="2312" max="2312" width="8.7265625" style="2"/>
    <col min="2313" max="2313" width="9.6796875" style="2" customWidth="1"/>
    <col min="2314" max="2560" width="8.7265625" style="2"/>
    <col min="2561" max="2561" width="40.08984375" style="2" customWidth="1"/>
    <col min="2562" max="2565" width="8.7265625" style="2"/>
    <col min="2566" max="2566" width="10.31640625" style="2" customWidth="1"/>
    <col min="2567" max="2567" width="10.453125" style="2" customWidth="1"/>
    <col min="2568" max="2568" width="8.7265625" style="2"/>
    <col min="2569" max="2569" width="9.6796875" style="2" customWidth="1"/>
    <col min="2570" max="2816" width="8.7265625" style="2"/>
    <col min="2817" max="2817" width="40.08984375" style="2" customWidth="1"/>
    <col min="2818" max="2821" width="8.7265625" style="2"/>
    <col min="2822" max="2822" width="10.31640625" style="2" customWidth="1"/>
    <col min="2823" max="2823" width="10.453125" style="2" customWidth="1"/>
    <col min="2824" max="2824" width="8.7265625" style="2"/>
    <col min="2825" max="2825" width="9.6796875" style="2" customWidth="1"/>
    <col min="2826" max="3072" width="8.7265625" style="2"/>
    <col min="3073" max="3073" width="40.08984375" style="2" customWidth="1"/>
    <col min="3074" max="3077" width="8.7265625" style="2"/>
    <col min="3078" max="3078" width="10.31640625" style="2" customWidth="1"/>
    <col min="3079" max="3079" width="10.453125" style="2" customWidth="1"/>
    <col min="3080" max="3080" width="8.7265625" style="2"/>
    <col min="3081" max="3081" width="9.6796875" style="2" customWidth="1"/>
    <col min="3082" max="3328" width="8.7265625" style="2"/>
    <col min="3329" max="3329" width="40.08984375" style="2" customWidth="1"/>
    <col min="3330" max="3333" width="8.7265625" style="2"/>
    <col min="3334" max="3334" width="10.31640625" style="2" customWidth="1"/>
    <col min="3335" max="3335" width="10.453125" style="2" customWidth="1"/>
    <col min="3336" max="3336" width="8.7265625" style="2"/>
    <col min="3337" max="3337" width="9.6796875" style="2" customWidth="1"/>
    <col min="3338" max="3584" width="8.7265625" style="2"/>
    <col min="3585" max="3585" width="40.08984375" style="2" customWidth="1"/>
    <col min="3586" max="3589" width="8.7265625" style="2"/>
    <col min="3590" max="3590" width="10.31640625" style="2" customWidth="1"/>
    <col min="3591" max="3591" width="10.453125" style="2" customWidth="1"/>
    <col min="3592" max="3592" width="8.7265625" style="2"/>
    <col min="3593" max="3593" width="9.6796875" style="2" customWidth="1"/>
    <col min="3594" max="3840" width="8.7265625" style="2"/>
    <col min="3841" max="3841" width="40.08984375" style="2" customWidth="1"/>
    <col min="3842" max="3845" width="8.7265625" style="2"/>
    <col min="3846" max="3846" width="10.31640625" style="2" customWidth="1"/>
    <col min="3847" max="3847" width="10.453125" style="2" customWidth="1"/>
    <col min="3848" max="3848" width="8.7265625" style="2"/>
    <col min="3849" max="3849" width="9.6796875" style="2" customWidth="1"/>
    <col min="3850" max="4096" width="8.7265625" style="2"/>
    <col min="4097" max="4097" width="40.08984375" style="2" customWidth="1"/>
    <col min="4098" max="4101" width="8.7265625" style="2"/>
    <col min="4102" max="4102" width="10.31640625" style="2" customWidth="1"/>
    <col min="4103" max="4103" width="10.453125" style="2" customWidth="1"/>
    <col min="4104" max="4104" width="8.7265625" style="2"/>
    <col min="4105" max="4105" width="9.6796875" style="2" customWidth="1"/>
    <col min="4106" max="4352" width="8.7265625" style="2"/>
    <col min="4353" max="4353" width="40.08984375" style="2" customWidth="1"/>
    <col min="4354" max="4357" width="8.7265625" style="2"/>
    <col min="4358" max="4358" width="10.31640625" style="2" customWidth="1"/>
    <col min="4359" max="4359" width="10.453125" style="2" customWidth="1"/>
    <col min="4360" max="4360" width="8.7265625" style="2"/>
    <col min="4361" max="4361" width="9.6796875" style="2" customWidth="1"/>
    <col min="4362" max="4608" width="8.7265625" style="2"/>
    <col min="4609" max="4609" width="40.08984375" style="2" customWidth="1"/>
    <col min="4610" max="4613" width="8.7265625" style="2"/>
    <col min="4614" max="4614" width="10.31640625" style="2" customWidth="1"/>
    <col min="4615" max="4615" width="10.453125" style="2" customWidth="1"/>
    <col min="4616" max="4616" width="8.7265625" style="2"/>
    <col min="4617" max="4617" width="9.6796875" style="2" customWidth="1"/>
    <col min="4618" max="4864" width="8.7265625" style="2"/>
    <col min="4865" max="4865" width="40.08984375" style="2" customWidth="1"/>
    <col min="4866" max="4869" width="8.7265625" style="2"/>
    <col min="4870" max="4870" width="10.31640625" style="2" customWidth="1"/>
    <col min="4871" max="4871" width="10.453125" style="2" customWidth="1"/>
    <col min="4872" max="4872" width="8.7265625" style="2"/>
    <col min="4873" max="4873" width="9.6796875" style="2" customWidth="1"/>
    <col min="4874" max="5120" width="8.7265625" style="2"/>
    <col min="5121" max="5121" width="40.08984375" style="2" customWidth="1"/>
    <col min="5122" max="5125" width="8.7265625" style="2"/>
    <col min="5126" max="5126" width="10.31640625" style="2" customWidth="1"/>
    <col min="5127" max="5127" width="10.453125" style="2" customWidth="1"/>
    <col min="5128" max="5128" width="8.7265625" style="2"/>
    <col min="5129" max="5129" width="9.6796875" style="2" customWidth="1"/>
    <col min="5130" max="5376" width="8.7265625" style="2"/>
    <col min="5377" max="5377" width="40.08984375" style="2" customWidth="1"/>
    <col min="5378" max="5381" width="8.7265625" style="2"/>
    <col min="5382" max="5382" width="10.31640625" style="2" customWidth="1"/>
    <col min="5383" max="5383" width="10.453125" style="2" customWidth="1"/>
    <col min="5384" max="5384" width="8.7265625" style="2"/>
    <col min="5385" max="5385" width="9.6796875" style="2" customWidth="1"/>
    <col min="5386" max="5632" width="8.7265625" style="2"/>
    <col min="5633" max="5633" width="40.08984375" style="2" customWidth="1"/>
    <col min="5634" max="5637" width="8.7265625" style="2"/>
    <col min="5638" max="5638" width="10.31640625" style="2" customWidth="1"/>
    <col min="5639" max="5639" width="10.453125" style="2" customWidth="1"/>
    <col min="5640" max="5640" width="8.7265625" style="2"/>
    <col min="5641" max="5641" width="9.6796875" style="2" customWidth="1"/>
    <col min="5642" max="5888" width="8.7265625" style="2"/>
    <col min="5889" max="5889" width="40.08984375" style="2" customWidth="1"/>
    <col min="5890" max="5893" width="8.7265625" style="2"/>
    <col min="5894" max="5894" width="10.31640625" style="2" customWidth="1"/>
    <col min="5895" max="5895" width="10.453125" style="2" customWidth="1"/>
    <col min="5896" max="5896" width="8.7265625" style="2"/>
    <col min="5897" max="5897" width="9.6796875" style="2" customWidth="1"/>
    <col min="5898" max="6144" width="8.7265625" style="2"/>
    <col min="6145" max="6145" width="40.08984375" style="2" customWidth="1"/>
    <col min="6146" max="6149" width="8.7265625" style="2"/>
    <col min="6150" max="6150" width="10.31640625" style="2" customWidth="1"/>
    <col min="6151" max="6151" width="10.453125" style="2" customWidth="1"/>
    <col min="6152" max="6152" width="8.7265625" style="2"/>
    <col min="6153" max="6153" width="9.6796875" style="2" customWidth="1"/>
    <col min="6154" max="6400" width="8.7265625" style="2"/>
    <col min="6401" max="6401" width="40.08984375" style="2" customWidth="1"/>
    <col min="6402" max="6405" width="8.7265625" style="2"/>
    <col min="6406" max="6406" width="10.31640625" style="2" customWidth="1"/>
    <col min="6407" max="6407" width="10.453125" style="2" customWidth="1"/>
    <col min="6408" max="6408" width="8.7265625" style="2"/>
    <col min="6409" max="6409" width="9.6796875" style="2" customWidth="1"/>
    <col min="6410" max="6656" width="8.7265625" style="2"/>
    <col min="6657" max="6657" width="40.08984375" style="2" customWidth="1"/>
    <col min="6658" max="6661" width="8.7265625" style="2"/>
    <col min="6662" max="6662" width="10.31640625" style="2" customWidth="1"/>
    <col min="6663" max="6663" width="10.453125" style="2" customWidth="1"/>
    <col min="6664" max="6664" width="8.7265625" style="2"/>
    <col min="6665" max="6665" width="9.6796875" style="2" customWidth="1"/>
    <col min="6666" max="6912" width="8.7265625" style="2"/>
    <col min="6913" max="6913" width="40.08984375" style="2" customWidth="1"/>
    <col min="6914" max="6917" width="8.7265625" style="2"/>
    <col min="6918" max="6918" width="10.31640625" style="2" customWidth="1"/>
    <col min="6919" max="6919" width="10.453125" style="2" customWidth="1"/>
    <col min="6920" max="6920" width="8.7265625" style="2"/>
    <col min="6921" max="6921" width="9.6796875" style="2" customWidth="1"/>
    <col min="6922" max="7168" width="8.7265625" style="2"/>
    <col min="7169" max="7169" width="40.08984375" style="2" customWidth="1"/>
    <col min="7170" max="7173" width="8.7265625" style="2"/>
    <col min="7174" max="7174" width="10.31640625" style="2" customWidth="1"/>
    <col min="7175" max="7175" width="10.453125" style="2" customWidth="1"/>
    <col min="7176" max="7176" width="8.7265625" style="2"/>
    <col min="7177" max="7177" width="9.6796875" style="2" customWidth="1"/>
    <col min="7178" max="7424" width="8.7265625" style="2"/>
    <col min="7425" max="7425" width="40.08984375" style="2" customWidth="1"/>
    <col min="7426" max="7429" width="8.7265625" style="2"/>
    <col min="7430" max="7430" width="10.31640625" style="2" customWidth="1"/>
    <col min="7431" max="7431" width="10.453125" style="2" customWidth="1"/>
    <col min="7432" max="7432" width="8.7265625" style="2"/>
    <col min="7433" max="7433" width="9.6796875" style="2" customWidth="1"/>
    <col min="7434" max="7680" width="8.7265625" style="2"/>
    <col min="7681" max="7681" width="40.08984375" style="2" customWidth="1"/>
    <col min="7682" max="7685" width="8.7265625" style="2"/>
    <col min="7686" max="7686" width="10.31640625" style="2" customWidth="1"/>
    <col min="7687" max="7687" width="10.453125" style="2" customWidth="1"/>
    <col min="7688" max="7688" width="8.7265625" style="2"/>
    <col min="7689" max="7689" width="9.6796875" style="2" customWidth="1"/>
    <col min="7690" max="7936" width="8.7265625" style="2"/>
    <col min="7937" max="7937" width="40.08984375" style="2" customWidth="1"/>
    <col min="7938" max="7941" width="8.7265625" style="2"/>
    <col min="7942" max="7942" width="10.31640625" style="2" customWidth="1"/>
    <col min="7943" max="7943" width="10.453125" style="2" customWidth="1"/>
    <col min="7944" max="7944" width="8.7265625" style="2"/>
    <col min="7945" max="7945" width="9.6796875" style="2" customWidth="1"/>
    <col min="7946" max="8192" width="8.7265625" style="2"/>
    <col min="8193" max="8193" width="40.08984375" style="2" customWidth="1"/>
    <col min="8194" max="8197" width="8.7265625" style="2"/>
    <col min="8198" max="8198" width="10.31640625" style="2" customWidth="1"/>
    <col min="8199" max="8199" width="10.453125" style="2" customWidth="1"/>
    <col min="8200" max="8200" width="8.7265625" style="2"/>
    <col min="8201" max="8201" width="9.6796875" style="2" customWidth="1"/>
    <col min="8202" max="8448" width="8.7265625" style="2"/>
    <col min="8449" max="8449" width="40.08984375" style="2" customWidth="1"/>
    <col min="8450" max="8453" width="8.7265625" style="2"/>
    <col min="8454" max="8454" width="10.31640625" style="2" customWidth="1"/>
    <col min="8455" max="8455" width="10.453125" style="2" customWidth="1"/>
    <col min="8456" max="8456" width="8.7265625" style="2"/>
    <col min="8457" max="8457" width="9.6796875" style="2" customWidth="1"/>
    <col min="8458" max="8704" width="8.7265625" style="2"/>
    <col min="8705" max="8705" width="40.08984375" style="2" customWidth="1"/>
    <col min="8706" max="8709" width="8.7265625" style="2"/>
    <col min="8710" max="8710" width="10.31640625" style="2" customWidth="1"/>
    <col min="8711" max="8711" width="10.453125" style="2" customWidth="1"/>
    <col min="8712" max="8712" width="8.7265625" style="2"/>
    <col min="8713" max="8713" width="9.6796875" style="2" customWidth="1"/>
    <col min="8714" max="8960" width="8.7265625" style="2"/>
    <col min="8961" max="8961" width="40.08984375" style="2" customWidth="1"/>
    <col min="8962" max="8965" width="8.7265625" style="2"/>
    <col min="8966" max="8966" width="10.31640625" style="2" customWidth="1"/>
    <col min="8967" max="8967" width="10.453125" style="2" customWidth="1"/>
    <col min="8968" max="8968" width="8.7265625" style="2"/>
    <col min="8969" max="8969" width="9.6796875" style="2" customWidth="1"/>
    <col min="8970" max="9216" width="8.7265625" style="2"/>
    <col min="9217" max="9217" width="40.08984375" style="2" customWidth="1"/>
    <col min="9218" max="9221" width="8.7265625" style="2"/>
    <col min="9222" max="9222" width="10.31640625" style="2" customWidth="1"/>
    <col min="9223" max="9223" width="10.453125" style="2" customWidth="1"/>
    <col min="9224" max="9224" width="8.7265625" style="2"/>
    <col min="9225" max="9225" width="9.6796875" style="2" customWidth="1"/>
    <col min="9226" max="9472" width="8.7265625" style="2"/>
    <col min="9473" max="9473" width="40.08984375" style="2" customWidth="1"/>
    <col min="9474" max="9477" width="8.7265625" style="2"/>
    <col min="9478" max="9478" width="10.31640625" style="2" customWidth="1"/>
    <col min="9479" max="9479" width="10.453125" style="2" customWidth="1"/>
    <col min="9480" max="9480" width="8.7265625" style="2"/>
    <col min="9481" max="9481" width="9.6796875" style="2" customWidth="1"/>
    <col min="9482" max="9728" width="8.7265625" style="2"/>
    <col min="9729" max="9729" width="40.08984375" style="2" customWidth="1"/>
    <col min="9730" max="9733" width="8.7265625" style="2"/>
    <col min="9734" max="9734" width="10.31640625" style="2" customWidth="1"/>
    <col min="9735" max="9735" width="10.453125" style="2" customWidth="1"/>
    <col min="9736" max="9736" width="8.7265625" style="2"/>
    <col min="9737" max="9737" width="9.6796875" style="2" customWidth="1"/>
    <col min="9738" max="9984" width="8.7265625" style="2"/>
    <col min="9985" max="9985" width="40.08984375" style="2" customWidth="1"/>
    <col min="9986" max="9989" width="8.7265625" style="2"/>
    <col min="9990" max="9990" width="10.31640625" style="2" customWidth="1"/>
    <col min="9991" max="9991" width="10.453125" style="2" customWidth="1"/>
    <col min="9992" max="9992" width="8.7265625" style="2"/>
    <col min="9993" max="9993" width="9.6796875" style="2" customWidth="1"/>
    <col min="9994" max="10240" width="8.7265625" style="2"/>
    <col min="10241" max="10241" width="40.08984375" style="2" customWidth="1"/>
    <col min="10242" max="10245" width="8.7265625" style="2"/>
    <col min="10246" max="10246" width="10.31640625" style="2" customWidth="1"/>
    <col min="10247" max="10247" width="10.453125" style="2" customWidth="1"/>
    <col min="10248" max="10248" width="8.7265625" style="2"/>
    <col min="10249" max="10249" width="9.6796875" style="2" customWidth="1"/>
    <col min="10250" max="10496" width="8.7265625" style="2"/>
    <col min="10497" max="10497" width="40.08984375" style="2" customWidth="1"/>
    <col min="10498" max="10501" width="8.7265625" style="2"/>
    <col min="10502" max="10502" width="10.31640625" style="2" customWidth="1"/>
    <col min="10503" max="10503" width="10.453125" style="2" customWidth="1"/>
    <col min="10504" max="10504" width="8.7265625" style="2"/>
    <col min="10505" max="10505" width="9.6796875" style="2" customWidth="1"/>
    <col min="10506" max="10752" width="8.7265625" style="2"/>
    <col min="10753" max="10753" width="40.08984375" style="2" customWidth="1"/>
    <col min="10754" max="10757" width="8.7265625" style="2"/>
    <col min="10758" max="10758" width="10.31640625" style="2" customWidth="1"/>
    <col min="10759" max="10759" width="10.453125" style="2" customWidth="1"/>
    <col min="10760" max="10760" width="8.7265625" style="2"/>
    <col min="10761" max="10761" width="9.6796875" style="2" customWidth="1"/>
    <col min="10762" max="11008" width="8.7265625" style="2"/>
    <col min="11009" max="11009" width="40.08984375" style="2" customWidth="1"/>
    <col min="11010" max="11013" width="8.7265625" style="2"/>
    <col min="11014" max="11014" width="10.31640625" style="2" customWidth="1"/>
    <col min="11015" max="11015" width="10.453125" style="2" customWidth="1"/>
    <col min="11016" max="11016" width="8.7265625" style="2"/>
    <col min="11017" max="11017" width="9.6796875" style="2" customWidth="1"/>
    <col min="11018" max="11264" width="8.7265625" style="2"/>
    <col min="11265" max="11265" width="40.08984375" style="2" customWidth="1"/>
    <col min="11266" max="11269" width="8.7265625" style="2"/>
    <col min="11270" max="11270" width="10.31640625" style="2" customWidth="1"/>
    <col min="11271" max="11271" width="10.453125" style="2" customWidth="1"/>
    <col min="11272" max="11272" width="8.7265625" style="2"/>
    <col min="11273" max="11273" width="9.6796875" style="2" customWidth="1"/>
    <col min="11274" max="11520" width="8.7265625" style="2"/>
    <col min="11521" max="11521" width="40.08984375" style="2" customWidth="1"/>
    <col min="11522" max="11525" width="8.7265625" style="2"/>
    <col min="11526" max="11526" width="10.31640625" style="2" customWidth="1"/>
    <col min="11527" max="11527" width="10.453125" style="2" customWidth="1"/>
    <col min="11528" max="11528" width="8.7265625" style="2"/>
    <col min="11529" max="11529" width="9.6796875" style="2" customWidth="1"/>
    <col min="11530" max="11776" width="8.7265625" style="2"/>
    <col min="11777" max="11777" width="40.08984375" style="2" customWidth="1"/>
    <col min="11778" max="11781" width="8.7265625" style="2"/>
    <col min="11782" max="11782" width="10.31640625" style="2" customWidth="1"/>
    <col min="11783" max="11783" width="10.453125" style="2" customWidth="1"/>
    <col min="11784" max="11784" width="8.7265625" style="2"/>
    <col min="11785" max="11785" width="9.6796875" style="2" customWidth="1"/>
    <col min="11786" max="12032" width="8.7265625" style="2"/>
    <col min="12033" max="12033" width="40.08984375" style="2" customWidth="1"/>
    <col min="12034" max="12037" width="8.7265625" style="2"/>
    <col min="12038" max="12038" width="10.31640625" style="2" customWidth="1"/>
    <col min="12039" max="12039" width="10.453125" style="2" customWidth="1"/>
    <col min="12040" max="12040" width="8.7265625" style="2"/>
    <col min="12041" max="12041" width="9.6796875" style="2" customWidth="1"/>
    <col min="12042" max="12288" width="8.7265625" style="2"/>
    <col min="12289" max="12289" width="40.08984375" style="2" customWidth="1"/>
    <col min="12290" max="12293" width="8.7265625" style="2"/>
    <col min="12294" max="12294" width="10.31640625" style="2" customWidth="1"/>
    <col min="12295" max="12295" width="10.453125" style="2" customWidth="1"/>
    <col min="12296" max="12296" width="8.7265625" style="2"/>
    <col min="12297" max="12297" width="9.6796875" style="2" customWidth="1"/>
    <col min="12298" max="12544" width="8.7265625" style="2"/>
    <col min="12545" max="12545" width="40.08984375" style="2" customWidth="1"/>
    <col min="12546" max="12549" width="8.7265625" style="2"/>
    <col min="12550" max="12550" width="10.31640625" style="2" customWidth="1"/>
    <col min="12551" max="12551" width="10.453125" style="2" customWidth="1"/>
    <col min="12552" max="12552" width="8.7265625" style="2"/>
    <col min="12553" max="12553" width="9.6796875" style="2" customWidth="1"/>
    <col min="12554" max="12800" width="8.7265625" style="2"/>
    <col min="12801" max="12801" width="40.08984375" style="2" customWidth="1"/>
    <col min="12802" max="12805" width="8.7265625" style="2"/>
    <col min="12806" max="12806" width="10.31640625" style="2" customWidth="1"/>
    <col min="12807" max="12807" width="10.453125" style="2" customWidth="1"/>
    <col min="12808" max="12808" width="8.7265625" style="2"/>
    <col min="12809" max="12809" width="9.6796875" style="2" customWidth="1"/>
    <col min="12810" max="13056" width="8.7265625" style="2"/>
    <col min="13057" max="13057" width="40.08984375" style="2" customWidth="1"/>
    <col min="13058" max="13061" width="8.7265625" style="2"/>
    <col min="13062" max="13062" width="10.31640625" style="2" customWidth="1"/>
    <col min="13063" max="13063" width="10.453125" style="2" customWidth="1"/>
    <col min="13064" max="13064" width="8.7265625" style="2"/>
    <col min="13065" max="13065" width="9.6796875" style="2" customWidth="1"/>
    <col min="13066" max="13312" width="8.7265625" style="2"/>
    <col min="13313" max="13313" width="40.08984375" style="2" customWidth="1"/>
    <col min="13314" max="13317" width="8.7265625" style="2"/>
    <col min="13318" max="13318" width="10.31640625" style="2" customWidth="1"/>
    <col min="13319" max="13319" width="10.453125" style="2" customWidth="1"/>
    <col min="13320" max="13320" width="8.7265625" style="2"/>
    <col min="13321" max="13321" width="9.6796875" style="2" customWidth="1"/>
    <col min="13322" max="13568" width="8.7265625" style="2"/>
    <col min="13569" max="13569" width="40.08984375" style="2" customWidth="1"/>
    <col min="13570" max="13573" width="8.7265625" style="2"/>
    <col min="13574" max="13574" width="10.31640625" style="2" customWidth="1"/>
    <col min="13575" max="13575" width="10.453125" style="2" customWidth="1"/>
    <col min="13576" max="13576" width="8.7265625" style="2"/>
    <col min="13577" max="13577" width="9.6796875" style="2" customWidth="1"/>
    <col min="13578" max="13824" width="8.7265625" style="2"/>
    <col min="13825" max="13825" width="40.08984375" style="2" customWidth="1"/>
    <col min="13826" max="13829" width="8.7265625" style="2"/>
    <col min="13830" max="13830" width="10.31640625" style="2" customWidth="1"/>
    <col min="13831" max="13831" width="10.453125" style="2" customWidth="1"/>
    <col min="13832" max="13832" width="8.7265625" style="2"/>
    <col min="13833" max="13833" width="9.6796875" style="2" customWidth="1"/>
    <col min="13834" max="14080" width="8.7265625" style="2"/>
    <col min="14081" max="14081" width="40.08984375" style="2" customWidth="1"/>
    <col min="14082" max="14085" width="8.7265625" style="2"/>
    <col min="14086" max="14086" width="10.31640625" style="2" customWidth="1"/>
    <col min="14087" max="14087" width="10.453125" style="2" customWidth="1"/>
    <col min="14088" max="14088" width="8.7265625" style="2"/>
    <col min="14089" max="14089" width="9.6796875" style="2" customWidth="1"/>
    <col min="14090" max="14336" width="8.7265625" style="2"/>
    <col min="14337" max="14337" width="40.08984375" style="2" customWidth="1"/>
    <col min="14338" max="14341" width="8.7265625" style="2"/>
    <col min="14342" max="14342" width="10.31640625" style="2" customWidth="1"/>
    <col min="14343" max="14343" width="10.453125" style="2" customWidth="1"/>
    <col min="14344" max="14344" width="8.7265625" style="2"/>
    <col min="14345" max="14345" width="9.6796875" style="2" customWidth="1"/>
    <col min="14346" max="14592" width="8.7265625" style="2"/>
    <col min="14593" max="14593" width="40.08984375" style="2" customWidth="1"/>
    <col min="14594" max="14597" width="8.7265625" style="2"/>
    <col min="14598" max="14598" width="10.31640625" style="2" customWidth="1"/>
    <col min="14599" max="14599" width="10.453125" style="2" customWidth="1"/>
    <col min="14600" max="14600" width="8.7265625" style="2"/>
    <col min="14601" max="14601" width="9.6796875" style="2" customWidth="1"/>
    <col min="14602" max="14848" width="8.7265625" style="2"/>
    <col min="14849" max="14849" width="40.08984375" style="2" customWidth="1"/>
    <col min="14850" max="14853" width="8.7265625" style="2"/>
    <col min="14854" max="14854" width="10.31640625" style="2" customWidth="1"/>
    <col min="14855" max="14855" width="10.453125" style="2" customWidth="1"/>
    <col min="14856" max="14856" width="8.7265625" style="2"/>
    <col min="14857" max="14857" width="9.6796875" style="2" customWidth="1"/>
    <col min="14858" max="15104" width="8.7265625" style="2"/>
    <col min="15105" max="15105" width="40.08984375" style="2" customWidth="1"/>
    <col min="15106" max="15109" width="8.7265625" style="2"/>
    <col min="15110" max="15110" width="10.31640625" style="2" customWidth="1"/>
    <col min="15111" max="15111" width="10.453125" style="2" customWidth="1"/>
    <col min="15112" max="15112" width="8.7265625" style="2"/>
    <col min="15113" max="15113" width="9.6796875" style="2" customWidth="1"/>
    <col min="15114" max="15360" width="8.7265625" style="2"/>
    <col min="15361" max="15361" width="40.08984375" style="2" customWidth="1"/>
    <col min="15362" max="15365" width="8.7265625" style="2"/>
    <col min="15366" max="15366" width="10.31640625" style="2" customWidth="1"/>
    <col min="15367" max="15367" width="10.453125" style="2" customWidth="1"/>
    <col min="15368" max="15368" width="8.7265625" style="2"/>
    <col min="15369" max="15369" width="9.6796875" style="2" customWidth="1"/>
    <col min="15370" max="15616" width="8.7265625" style="2"/>
    <col min="15617" max="15617" width="40.08984375" style="2" customWidth="1"/>
    <col min="15618" max="15621" width="8.7265625" style="2"/>
    <col min="15622" max="15622" width="10.31640625" style="2" customWidth="1"/>
    <col min="15623" max="15623" width="10.453125" style="2" customWidth="1"/>
    <col min="15624" max="15624" width="8.7265625" style="2"/>
    <col min="15625" max="15625" width="9.6796875" style="2" customWidth="1"/>
    <col min="15626" max="15872" width="8.7265625" style="2"/>
    <col min="15873" max="15873" width="40.08984375" style="2" customWidth="1"/>
    <col min="15874" max="15877" width="8.7265625" style="2"/>
    <col min="15878" max="15878" width="10.31640625" style="2" customWidth="1"/>
    <col min="15879" max="15879" width="10.453125" style="2" customWidth="1"/>
    <col min="15880" max="15880" width="8.7265625" style="2"/>
    <col min="15881" max="15881" width="9.6796875" style="2" customWidth="1"/>
    <col min="15882" max="16128" width="8.7265625" style="2"/>
    <col min="16129" max="16129" width="40.08984375" style="2" customWidth="1"/>
    <col min="16130" max="16133" width="8.7265625" style="2"/>
    <col min="16134" max="16134" width="10.31640625" style="2" customWidth="1"/>
    <col min="16135" max="16135" width="10.453125" style="2" customWidth="1"/>
    <col min="16136" max="16136" width="8.7265625" style="2"/>
    <col min="16137" max="16137" width="9.6796875" style="2" customWidth="1"/>
    <col min="16138" max="16384" width="8.7265625" style="2"/>
  </cols>
  <sheetData>
    <row r="1" spans="1:9" x14ac:dyDescent="0.75">
      <c r="A1" s="1" t="s">
        <v>0</v>
      </c>
      <c r="I1" s="3"/>
    </row>
    <row r="2" spans="1:9" x14ac:dyDescent="0.75">
      <c r="I2" s="3"/>
    </row>
    <row r="3" spans="1:9" x14ac:dyDescent="0.75">
      <c r="A3" s="1" t="s">
        <v>1</v>
      </c>
      <c r="G3" s="1"/>
    </row>
    <row r="4" spans="1:9" x14ac:dyDescent="0.75">
      <c r="A4" s="2" t="s">
        <v>2</v>
      </c>
      <c r="B4" s="11">
        <v>200000</v>
      </c>
    </row>
    <row r="5" spans="1:9" x14ac:dyDescent="0.75">
      <c r="A5" s="2" t="s">
        <v>3</v>
      </c>
      <c r="B5" s="12">
        <v>100</v>
      </c>
    </row>
    <row r="6" spans="1:9" x14ac:dyDescent="0.75">
      <c r="A6" s="2" t="s">
        <v>4</v>
      </c>
      <c r="B6" s="12">
        <v>650</v>
      </c>
    </row>
    <row r="7" spans="1:9" x14ac:dyDescent="0.75">
      <c r="A7" s="2" t="s">
        <v>5</v>
      </c>
      <c r="B7" s="12">
        <v>200</v>
      </c>
    </row>
    <row r="8" spans="1:9" x14ac:dyDescent="0.75">
      <c r="A8" s="2" t="s">
        <v>47</v>
      </c>
      <c r="B8" s="12">
        <v>20</v>
      </c>
    </row>
    <row r="9" spans="1:9" x14ac:dyDescent="0.75">
      <c r="A9" s="2" t="s">
        <v>6</v>
      </c>
      <c r="B9" s="13">
        <v>1000</v>
      </c>
    </row>
    <row r="10" spans="1:9" x14ac:dyDescent="0.75">
      <c r="A10" s="2" t="s">
        <v>7</v>
      </c>
      <c r="B10" s="13">
        <v>1500</v>
      </c>
    </row>
    <row r="11" spans="1:9" x14ac:dyDescent="0.75">
      <c r="A11" s="2" t="s">
        <v>8</v>
      </c>
      <c r="B11" s="13">
        <v>1500</v>
      </c>
    </row>
    <row r="12" spans="1:9" x14ac:dyDescent="0.75">
      <c r="A12" s="2" t="s">
        <v>9</v>
      </c>
      <c r="B12" s="13">
        <v>1000</v>
      </c>
    </row>
    <row r="13" spans="1:9" x14ac:dyDescent="0.75">
      <c r="A13" s="2" t="s">
        <v>10</v>
      </c>
      <c r="B13" s="13">
        <v>40</v>
      </c>
    </row>
    <row r="14" spans="1:9" x14ac:dyDescent="0.75">
      <c r="A14" s="2" t="s">
        <v>11</v>
      </c>
      <c r="B14" s="12">
        <v>0.5</v>
      </c>
    </row>
    <row r="15" spans="1:9" x14ac:dyDescent="0.75">
      <c r="A15" s="2" t="s">
        <v>12</v>
      </c>
      <c r="B15" s="13">
        <v>50</v>
      </c>
    </row>
    <row r="17" spans="1:11" ht="12.75" customHeight="1" x14ac:dyDescent="0.75"/>
    <row r="18" spans="1:11" x14ac:dyDescent="0.75">
      <c r="A18" s="1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</row>
    <row r="19" spans="1:11" x14ac:dyDescent="0.75">
      <c r="A19" s="2" t="s">
        <v>24</v>
      </c>
      <c r="B19">
        <v>650</v>
      </c>
      <c r="C19">
        <v>650</v>
      </c>
      <c r="D19">
        <v>650</v>
      </c>
      <c r="E19">
        <v>650</v>
      </c>
      <c r="F19">
        <v>650</v>
      </c>
      <c r="G19">
        <v>650</v>
      </c>
      <c r="H19">
        <v>650</v>
      </c>
      <c r="I19">
        <v>650</v>
      </c>
      <c r="J19">
        <v>650</v>
      </c>
      <c r="K19">
        <v>650</v>
      </c>
    </row>
    <row r="20" spans="1:11" x14ac:dyDescent="0.75">
      <c r="A20" s="2" t="s">
        <v>25</v>
      </c>
      <c r="B20">
        <v>10</v>
      </c>
      <c r="C20" s="2">
        <f>B23</f>
        <v>350</v>
      </c>
      <c r="D20" s="2">
        <f t="shared" ref="D20:K20" si="0">C23</f>
        <v>725</v>
      </c>
      <c r="E20" s="2">
        <f t="shared" si="0"/>
        <v>750</v>
      </c>
      <c r="F20" s="2">
        <f t="shared" si="0"/>
        <v>800</v>
      </c>
      <c r="G20" s="2">
        <f t="shared" si="0"/>
        <v>841</v>
      </c>
      <c r="H20" s="2">
        <f t="shared" si="0"/>
        <v>864</v>
      </c>
      <c r="I20" s="2">
        <f t="shared" si="0"/>
        <v>955</v>
      </c>
      <c r="J20" s="2">
        <f t="shared" si="0"/>
        <v>1068</v>
      </c>
      <c r="K20" s="2">
        <f t="shared" si="0"/>
        <v>1227</v>
      </c>
    </row>
    <row r="21" spans="1:11" x14ac:dyDescent="0.75">
      <c r="A21" s="2" t="s">
        <v>26</v>
      </c>
      <c r="B21" s="6">
        <v>340</v>
      </c>
      <c r="C21" s="6">
        <v>375</v>
      </c>
      <c r="D21" s="6">
        <v>25</v>
      </c>
      <c r="E21" s="6">
        <v>50</v>
      </c>
      <c r="F21" s="6">
        <v>41</v>
      </c>
      <c r="G21" s="6">
        <v>23</v>
      </c>
      <c r="H21" s="6">
        <v>91</v>
      </c>
      <c r="I21" s="6">
        <v>113</v>
      </c>
      <c r="J21" s="6">
        <v>159</v>
      </c>
      <c r="K21" s="6">
        <v>909</v>
      </c>
    </row>
    <row r="22" spans="1:11" x14ac:dyDescent="0.75">
      <c r="A22" s="2" t="s">
        <v>27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75">
      <c r="A23" s="2" t="s">
        <v>28</v>
      </c>
      <c r="B23" s="2">
        <f t="shared" ref="B23:K23" si="1">B20+B21-B22</f>
        <v>350</v>
      </c>
      <c r="C23" s="2">
        <f t="shared" si="1"/>
        <v>725</v>
      </c>
      <c r="D23" s="2">
        <f t="shared" si="1"/>
        <v>750</v>
      </c>
      <c r="E23" s="2">
        <f t="shared" si="1"/>
        <v>800</v>
      </c>
      <c r="F23" s="2">
        <f t="shared" si="1"/>
        <v>841</v>
      </c>
      <c r="G23" s="2">
        <f t="shared" si="1"/>
        <v>864</v>
      </c>
      <c r="H23" s="2">
        <f t="shared" si="1"/>
        <v>955</v>
      </c>
      <c r="I23" s="2">
        <f t="shared" si="1"/>
        <v>1068</v>
      </c>
      <c r="J23" s="2">
        <f t="shared" si="1"/>
        <v>1227</v>
      </c>
      <c r="K23" s="2">
        <f t="shared" si="1"/>
        <v>2136</v>
      </c>
    </row>
    <row r="25" spans="1:11" x14ac:dyDescent="0.75">
      <c r="A25" s="2" t="s">
        <v>29</v>
      </c>
      <c r="B25" s="2">
        <f>B19*$B$7</f>
        <v>130000</v>
      </c>
      <c r="C25" s="2">
        <f t="shared" ref="C25:K25" si="2">C19*$B$7</f>
        <v>130000</v>
      </c>
      <c r="D25" s="2">
        <f t="shared" si="2"/>
        <v>130000</v>
      </c>
      <c r="E25" s="2">
        <f t="shared" si="2"/>
        <v>130000</v>
      </c>
      <c r="F25" s="2">
        <f t="shared" si="2"/>
        <v>130000</v>
      </c>
      <c r="G25" s="2">
        <f t="shared" si="2"/>
        <v>130000</v>
      </c>
      <c r="H25" s="2">
        <f t="shared" si="2"/>
        <v>130000</v>
      </c>
      <c r="I25" s="2">
        <f t="shared" si="2"/>
        <v>130000</v>
      </c>
      <c r="J25" s="2">
        <f t="shared" si="2"/>
        <v>130000</v>
      </c>
      <c r="K25" s="2">
        <f t="shared" si="2"/>
        <v>130000</v>
      </c>
    </row>
    <row r="26" spans="1:11" x14ac:dyDescent="0.75">
      <c r="A26" s="2" t="s">
        <v>30</v>
      </c>
      <c r="B26" s="2">
        <f>B23*$B$7</f>
        <v>70000</v>
      </c>
      <c r="C26" s="2">
        <f t="shared" ref="C26:K26" si="3">C23*$B$7</f>
        <v>145000</v>
      </c>
      <c r="D26" s="2">
        <f t="shared" si="3"/>
        <v>150000</v>
      </c>
      <c r="E26" s="2">
        <f t="shared" si="3"/>
        <v>160000</v>
      </c>
      <c r="F26" s="2">
        <f t="shared" si="3"/>
        <v>168200</v>
      </c>
      <c r="G26" s="2">
        <f t="shared" si="3"/>
        <v>172800</v>
      </c>
      <c r="H26" s="2">
        <f t="shared" si="3"/>
        <v>191000</v>
      </c>
      <c r="I26" s="2">
        <f t="shared" si="3"/>
        <v>213600</v>
      </c>
      <c r="J26" s="2">
        <f t="shared" si="3"/>
        <v>245400</v>
      </c>
      <c r="K26" s="2">
        <f t="shared" si="3"/>
        <v>427200</v>
      </c>
    </row>
    <row r="27" spans="1:11" x14ac:dyDescent="0.75">
      <c r="A27" s="2" t="s">
        <v>31</v>
      </c>
      <c r="B27" s="6">
        <v>0</v>
      </c>
      <c r="C27" s="6">
        <v>0</v>
      </c>
      <c r="D27" s="6">
        <v>0</v>
      </c>
      <c r="E27" s="6">
        <v>0</v>
      </c>
      <c r="F27" s="6">
        <v>16800.000000000015</v>
      </c>
      <c r="G27" s="6">
        <v>17279.999999999996</v>
      </c>
      <c r="H27" s="6">
        <v>19099.999999999989</v>
      </c>
      <c r="I27" s="6">
        <v>21359.999999999993</v>
      </c>
      <c r="J27" s="6">
        <v>24539.999999999989</v>
      </c>
      <c r="K27" s="6">
        <v>42720</v>
      </c>
    </row>
    <row r="28" spans="1:11" x14ac:dyDescent="0.75">
      <c r="B28" s="7"/>
      <c r="C28" s="7"/>
      <c r="D28" s="7"/>
      <c r="E28" s="7"/>
    </row>
    <row r="29" spans="1:11" x14ac:dyDescent="0.75">
      <c r="B29" s="7" t="s">
        <v>44</v>
      </c>
      <c r="C29" s="7" t="s">
        <v>44</v>
      </c>
      <c r="D29" s="7" t="s">
        <v>44</v>
      </c>
      <c r="E29" s="7" t="s">
        <v>44</v>
      </c>
      <c r="F29" s="7" t="s">
        <v>44</v>
      </c>
      <c r="G29" s="7" t="s">
        <v>44</v>
      </c>
      <c r="H29" s="7" t="s">
        <v>44</v>
      </c>
      <c r="I29" s="7" t="s">
        <v>44</v>
      </c>
      <c r="J29" s="7" t="s">
        <v>44</v>
      </c>
      <c r="K29" s="7" t="s">
        <v>44</v>
      </c>
    </row>
    <row r="30" spans="1:11" x14ac:dyDescent="0.75">
      <c r="A30" s="2" t="s">
        <v>45</v>
      </c>
      <c r="B30" s="14">
        <f>B23*$B$8</f>
        <v>7000</v>
      </c>
      <c r="C30" s="14">
        <f t="shared" ref="C30:K30" si="4">C23*$B$8</f>
        <v>14500</v>
      </c>
      <c r="D30" s="14">
        <f t="shared" si="4"/>
        <v>15000</v>
      </c>
      <c r="E30" s="14">
        <f t="shared" si="4"/>
        <v>16000</v>
      </c>
      <c r="F30" s="14">
        <f t="shared" si="4"/>
        <v>16820</v>
      </c>
      <c r="G30" s="14">
        <f t="shared" si="4"/>
        <v>17280</v>
      </c>
      <c r="H30" s="14">
        <f t="shared" si="4"/>
        <v>19100</v>
      </c>
      <c r="I30" s="14">
        <f t="shared" si="4"/>
        <v>21360</v>
      </c>
      <c r="J30" s="14">
        <f t="shared" si="4"/>
        <v>24540</v>
      </c>
      <c r="K30" s="14">
        <f t="shared" si="4"/>
        <v>42720</v>
      </c>
    </row>
    <row r="32" spans="1:11" x14ac:dyDescent="0.75">
      <c r="A32" s="2" t="s">
        <v>46</v>
      </c>
      <c r="B32" s="2">
        <f>B25+B27+B26</f>
        <v>200000</v>
      </c>
      <c r="C32" s="2">
        <f t="shared" ref="C32:K32" si="5">C25+C27+C26</f>
        <v>275000</v>
      </c>
      <c r="D32" s="2">
        <f t="shared" si="5"/>
        <v>280000</v>
      </c>
      <c r="E32" s="2">
        <f t="shared" si="5"/>
        <v>290000</v>
      </c>
      <c r="F32" s="2">
        <f t="shared" si="5"/>
        <v>315000</v>
      </c>
      <c r="G32" s="2">
        <f t="shared" si="5"/>
        <v>320080</v>
      </c>
      <c r="H32" s="2">
        <f t="shared" si="5"/>
        <v>340100</v>
      </c>
      <c r="I32" s="2">
        <f t="shared" si="5"/>
        <v>364960</v>
      </c>
      <c r="J32" s="2">
        <f t="shared" si="5"/>
        <v>399940</v>
      </c>
      <c r="K32" s="2">
        <f t="shared" si="5"/>
        <v>599920</v>
      </c>
    </row>
    <row r="34" spans="1:12" x14ac:dyDescent="0.75">
      <c r="A34" s="1" t="s">
        <v>32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</row>
    <row r="35" spans="1:12" x14ac:dyDescent="0.75">
      <c r="A35" s="2" t="s">
        <v>33</v>
      </c>
      <c r="B35" s="6">
        <v>399999.99999999994</v>
      </c>
      <c r="C35" s="6">
        <v>550000</v>
      </c>
      <c r="D35" s="6">
        <v>560000</v>
      </c>
      <c r="E35" s="6">
        <v>579999.9999999993</v>
      </c>
      <c r="F35" s="6">
        <v>630000.00000000012</v>
      </c>
      <c r="G35" s="6">
        <v>640160.00000000058</v>
      </c>
      <c r="H35" s="6">
        <v>680200</v>
      </c>
      <c r="I35" s="6">
        <v>729920</v>
      </c>
      <c r="J35" s="6">
        <v>799880</v>
      </c>
      <c r="K35" s="6">
        <v>1199840.0000000002</v>
      </c>
    </row>
    <row r="36" spans="1:12" x14ac:dyDescent="0.75">
      <c r="B36" s="7" t="s">
        <v>44</v>
      </c>
      <c r="C36" s="7" t="s">
        <v>44</v>
      </c>
      <c r="D36" s="7" t="s">
        <v>44</v>
      </c>
      <c r="E36" s="7" t="s">
        <v>44</v>
      </c>
      <c r="F36" s="7" t="s">
        <v>44</v>
      </c>
      <c r="G36" s="7" t="s">
        <v>44</v>
      </c>
      <c r="H36" s="7" t="s">
        <v>44</v>
      </c>
      <c r="I36" s="7" t="s">
        <v>44</v>
      </c>
      <c r="J36" s="7" t="s">
        <v>44</v>
      </c>
      <c r="K36" s="7" t="s">
        <v>44</v>
      </c>
    </row>
    <row r="37" spans="1:12" x14ac:dyDescent="0.75">
      <c r="A37" s="2" t="s">
        <v>34</v>
      </c>
      <c r="B37" s="14">
        <f>B32/$B$14</f>
        <v>400000</v>
      </c>
      <c r="C37" s="14">
        <f t="shared" ref="C37:K37" si="6">C32/$B$14</f>
        <v>550000</v>
      </c>
      <c r="D37" s="14">
        <f t="shared" si="6"/>
        <v>560000</v>
      </c>
      <c r="E37" s="14">
        <f t="shared" si="6"/>
        <v>580000</v>
      </c>
      <c r="F37" s="14">
        <f t="shared" si="6"/>
        <v>630000</v>
      </c>
      <c r="G37" s="14">
        <f t="shared" si="6"/>
        <v>640160</v>
      </c>
      <c r="H37" s="14">
        <f t="shared" si="6"/>
        <v>680200</v>
      </c>
      <c r="I37" s="14">
        <f t="shared" si="6"/>
        <v>729920</v>
      </c>
      <c r="J37" s="14">
        <f t="shared" si="6"/>
        <v>799880</v>
      </c>
      <c r="K37" s="14">
        <f t="shared" si="6"/>
        <v>1199840</v>
      </c>
    </row>
    <row r="39" spans="1:12" x14ac:dyDescent="0.75">
      <c r="A39" s="2" t="s">
        <v>35</v>
      </c>
      <c r="B39" s="4">
        <f>B4+B35</f>
        <v>600000</v>
      </c>
      <c r="C39" s="2">
        <f>B42+C35</f>
        <v>550000</v>
      </c>
      <c r="D39" s="2">
        <f t="shared" ref="D39:K39" si="7">C42+D35</f>
        <v>560000</v>
      </c>
      <c r="E39" s="2">
        <f t="shared" si="7"/>
        <v>579999.9999999993</v>
      </c>
      <c r="F39" s="2">
        <f t="shared" si="7"/>
        <v>630000.00000000012</v>
      </c>
      <c r="G39" s="2">
        <f t="shared" si="7"/>
        <v>640160.00000000058</v>
      </c>
      <c r="H39" s="2">
        <f t="shared" si="7"/>
        <v>680360.00000000058</v>
      </c>
      <c r="I39" s="2">
        <f t="shared" si="7"/>
        <v>730280.00000000058</v>
      </c>
      <c r="J39" s="2">
        <f t="shared" si="7"/>
        <v>800160.00000000058</v>
      </c>
      <c r="K39" s="2">
        <f t="shared" si="7"/>
        <v>1200000.0000000009</v>
      </c>
    </row>
    <row r="40" spans="1:12" x14ac:dyDescent="0.75">
      <c r="B40" s="7"/>
      <c r="C40" s="7"/>
      <c r="D40" s="7"/>
      <c r="E40" s="7"/>
    </row>
    <row r="41" spans="1:12" x14ac:dyDescent="0.75">
      <c r="A41" s="2" t="s">
        <v>48</v>
      </c>
      <c r="B41" s="8">
        <v>400000</v>
      </c>
      <c r="C41" s="8">
        <v>550000</v>
      </c>
      <c r="D41" s="8">
        <v>560000</v>
      </c>
      <c r="E41" s="8">
        <v>580000</v>
      </c>
      <c r="F41" s="8">
        <v>630000</v>
      </c>
      <c r="G41" s="8">
        <v>640000</v>
      </c>
      <c r="H41" s="8">
        <v>680000</v>
      </c>
      <c r="I41" s="8">
        <v>730000</v>
      </c>
      <c r="J41" s="8">
        <v>800000</v>
      </c>
      <c r="K41" s="8">
        <v>1200000</v>
      </c>
    </row>
    <row r="42" spans="1:12" x14ac:dyDescent="0.75">
      <c r="A42" s="2" t="s">
        <v>49</v>
      </c>
      <c r="B42" s="9">
        <f>B41+B4-B39</f>
        <v>0</v>
      </c>
      <c r="C42" s="9">
        <f t="shared" ref="C42:K42" si="8">C39-C41</f>
        <v>0</v>
      </c>
      <c r="D42" s="9">
        <f t="shared" si="8"/>
        <v>0</v>
      </c>
      <c r="E42" s="9">
        <f t="shared" si="8"/>
        <v>0</v>
      </c>
      <c r="F42" s="9">
        <f t="shared" si="8"/>
        <v>0</v>
      </c>
      <c r="G42" s="9">
        <f t="shared" si="8"/>
        <v>160.00000000058208</v>
      </c>
      <c r="H42" s="9">
        <f t="shared" si="8"/>
        <v>360.00000000058208</v>
      </c>
      <c r="I42" s="9">
        <f t="shared" si="8"/>
        <v>280.00000000058208</v>
      </c>
      <c r="J42" s="9">
        <f t="shared" si="8"/>
        <v>160.00000000058208</v>
      </c>
      <c r="K42" s="9">
        <f t="shared" si="8"/>
        <v>0</v>
      </c>
    </row>
    <row r="44" spans="1:12" x14ac:dyDescent="0.75">
      <c r="A44" s="1" t="s">
        <v>36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</row>
    <row r="45" spans="1:12" x14ac:dyDescent="0.75">
      <c r="A45" s="2" t="s">
        <v>37</v>
      </c>
      <c r="B45" s="5">
        <f>B21*$B$9</f>
        <v>340000</v>
      </c>
      <c r="C45" s="5">
        <f t="shared" ref="C45:K45" si="9">C21*$B$9</f>
        <v>375000</v>
      </c>
      <c r="D45" s="5">
        <f t="shared" si="9"/>
        <v>25000</v>
      </c>
      <c r="E45" s="5">
        <f t="shared" si="9"/>
        <v>50000</v>
      </c>
      <c r="F45" s="5">
        <f t="shared" si="9"/>
        <v>41000</v>
      </c>
      <c r="G45" s="5">
        <f t="shared" si="9"/>
        <v>23000</v>
      </c>
      <c r="H45" s="5">
        <f t="shared" si="9"/>
        <v>91000</v>
      </c>
      <c r="I45" s="5">
        <f t="shared" si="9"/>
        <v>113000</v>
      </c>
      <c r="J45" s="5">
        <f t="shared" si="9"/>
        <v>159000</v>
      </c>
      <c r="K45" s="5">
        <f t="shared" si="9"/>
        <v>909000</v>
      </c>
      <c r="L45" s="5">
        <f>SUM(B45:K45)</f>
        <v>2126000</v>
      </c>
    </row>
    <row r="46" spans="1:12" x14ac:dyDescent="0.75">
      <c r="A46" s="2" t="s">
        <v>38</v>
      </c>
      <c r="B46" s="5">
        <f>B22*$B$10</f>
        <v>0</v>
      </c>
      <c r="C46" s="5">
        <f t="shared" ref="C46:K46" si="10">C22*$B$10</f>
        <v>0</v>
      </c>
      <c r="D46" s="5">
        <f t="shared" si="10"/>
        <v>0</v>
      </c>
      <c r="E46" s="5">
        <f t="shared" si="10"/>
        <v>0</v>
      </c>
      <c r="F46" s="5">
        <f t="shared" si="10"/>
        <v>0</v>
      </c>
      <c r="G46" s="5">
        <f t="shared" si="10"/>
        <v>0</v>
      </c>
      <c r="H46" s="5">
        <f t="shared" si="10"/>
        <v>0</v>
      </c>
      <c r="I46" s="5">
        <f t="shared" si="10"/>
        <v>0</v>
      </c>
      <c r="J46" s="5">
        <f t="shared" si="10"/>
        <v>0</v>
      </c>
      <c r="K46" s="5">
        <f t="shared" si="10"/>
        <v>0</v>
      </c>
      <c r="L46" s="5">
        <f>SUM(B46:K46)</f>
        <v>0</v>
      </c>
    </row>
    <row r="47" spans="1:12" x14ac:dyDescent="0.75">
      <c r="A47" s="2" t="s">
        <v>39</v>
      </c>
      <c r="B47" s="5">
        <f>B19*$B$11</f>
        <v>975000</v>
      </c>
      <c r="C47" s="5">
        <f t="shared" ref="C47:K47" si="11">C19*$B$11</f>
        <v>975000</v>
      </c>
      <c r="D47" s="5">
        <f t="shared" si="11"/>
        <v>975000</v>
      </c>
      <c r="E47" s="5">
        <f t="shared" si="11"/>
        <v>975000</v>
      </c>
      <c r="F47" s="5">
        <f t="shared" si="11"/>
        <v>975000</v>
      </c>
      <c r="G47" s="5">
        <f t="shared" si="11"/>
        <v>975000</v>
      </c>
      <c r="H47" s="5">
        <f t="shared" si="11"/>
        <v>975000</v>
      </c>
      <c r="I47" s="5">
        <f t="shared" si="11"/>
        <v>975000</v>
      </c>
      <c r="J47" s="5">
        <f t="shared" si="11"/>
        <v>975000</v>
      </c>
      <c r="K47" s="5">
        <f t="shared" si="11"/>
        <v>975000</v>
      </c>
      <c r="L47" s="5">
        <f>SUM(B47:K47)</f>
        <v>9750000</v>
      </c>
    </row>
    <row r="48" spans="1:12" x14ac:dyDescent="0.75">
      <c r="A48" s="2" t="s">
        <v>40</v>
      </c>
      <c r="B48" s="5">
        <f>B23*$B$12</f>
        <v>350000</v>
      </c>
      <c r="C48" s="5">
        <f t="shared" ref="C48:K48" si="12">C23*$B$12</f>
        <v>725000</v>
      </c>
      <c r="D48" s="5">
        <f t="shared" si="12"/>
        <v>750000</v>
      </c>
      <c r="E48" s="5">
        <f t="shared" si="12"/>
        <v>800000</v>
      </c>
      <c r="F48" s="5">
        <f t="shared" si="12"/>
        <v>841000</v>
      </c>
      <c r="G48" s="5">
        <f t="shared" si="12"/>
        <v>864000</v>
      </c>
      <c r="H48" s="5">
        <f t="shared" si="12"/>
        <v>955000</v>
      </c>
      <c r="I48" s="5">
        <f t="shared" si="12"/>
        <v>1068000</v>
      </c>
      <c r="J48" s="5">
        <f t="shared" si="12"/>
        <v>1227000</v>
      </c>
      <c r="K48" s="5">
        <f t="shared" si="12"/>
        <v>2136000</v>
      </c>
      <c r="L48" s="5">
        <f>SUM(B48:K48)</f>
        <v>9716000</v>
      </c>
    </row>
    <row r="49" spans="1:12" x14ac:dyDescent="0.75">
      <c r="A49" s="2" t="s">
        <v>41</v>
      </c>
      <c r="B49" s="5">
        <f>B27*$B$13</f>
        <v>0</v>
      </c>
      <c r="C49" s="5">
        <f t="shared" ref="C49:K49" si="13">C27*$B$13</f>
        <v>0</v>
      </c>
      <c r="D49" s="5">
        <f t="shared" si="13"/>
        <v>0</v>
      </c>
      <c r="E49" s="5">
        <f t="shared" si="13"/>
        <v>0</v>
      </c>
      <c r="F49" s="5">
        <f t="shared" si="13"/>
        <v>672000.00000000058</v>
      </c>
      <c r="G49" s="5">
        <f t="shared" si="13"/>
        <v>691199.99999999988</v>
      </c>
      <c r="H49" s="5">
        <f t="shared" si="13"/>
        <v>763999.99999999953</v>
      </c>
      <c r="I49" s="5">
        <f t="shared" si="13"/>
        <v>854399.99999999977</v>
      </c>
      <c r="J49" s="5">
        <f t="shared" si="13"/>
        <v>981599.99999999953</v>
      </c>
      <c r="K49" s="5">
        <f t="shared" si="13"/>
        <v>1708800</v>
      </c>
      <c r="L49" s="5">
        <f>SUM(B49:E49)</f>
        <v>0</v>
      </c>
    </row>
    <row r="50" spans="1:12" x14ac:dyDescent="0.75">
      <c r="A50" s="2" t="s">
        <v>42</v>
      </c>
      <c r="B50" s="5">
        <f>B42*$B$15</f>
        <v>0</v>
      </c>
      <c r="C50" s="5">
        <f t="shared" ref="C50:K50" si="14">C42*$B$15</f>
        <v>0</v>
      </c>
      <c r="D50" s="5">
        <f t="shared" si="14"/>
        <v>0</v>
      </c>
      <c r="E50" s="5">
        <f t="shared" si="14"/>
        <v>0</v>
      </c>
      <c r="F50" s="5">
        <f t="shared" si="14"/>
        <v>0</v>
      </c>
      <c r="G50" s="5">
        <f t="shared" si="14"/>
        <v>8000.0000000291038</v>
      </c>
      <c r="H50" s="5">
        <f t="shared" si="14"/>
        <v>18000.000000029104</v>
      </c>
      <c r="I50" s="5">
        <f t="shared" si="14"/>
        <v>14000.000000029104</v>
      </c>
      <c r="J50" s="5">
        <f t="shared" si="14"/>
        <v>8000.0000000291038</v>
      </c>
      <c r="K50" s="5">
        <f t="shared" si="14"/>
        <v>0</v>
      </c>
      <c r="L50" s="5">
        <f>SUM(B50:K50)</f>
        <v>48000.000000116415</v>
      </c>
    </row>
    <row r="51" spans="1:12" x14ac:dyDescent="0.75">
      <c r="A51" s="2" t="s">
        <v>43</v>
      </c>
      <c r="B51" s="5">
        <f t="shared" ref="B51:L51" si="15">SUM(B45:B50)</f>
        <v>1665000</v>
      </c>
      <c r="C51" s="5">
        <f t="shared" si="15"/>
        <v>2075000</v>
      </c>
      <c r="D51" s="5">
        <f t="shared" si="15"/>
        <v>1750000</v>
      </c>
      <c r="E51" s="5">
        <f t="shared" si="15"/>
        <v>1825000</v>
      </c>
      <c r="F51" s="5">
        <f t="shared" si="15"/>
        <v>2529000.0000000005</v>
      </c>
      <c r="G51" s="5">
        <f t="shared" si="15"/>
        <v>2561200.0000000289</v>
      </c>
      <c r="H51" s="5">
        <f t="shared" si="15"/>
        <v>2803000.0000000289</v>
      </c>
      <c r="I51" s="5">
        <f t="shared" si="15"/>
        <v>3024400.0000000289</v>
      </c>
      <c r="J51" s="5">
        <f t="shared" si="15"/>
        <v>3350600.0000000289</v>
      </c>
      <c r="K51" s="5">
        <f t="shared" si="15"/>
        <v>5728800</v>
      </c>
      <c r="L51" s="10">
        <f t="shared" si="15"/>
        <v>21640000.000000115</v>
      </c>
    </row>
    <row r="53" spans="1:12" x14ac:dyDescent="0.75">
      <c r="A53" s="1"/>
    </row>
  </sheetData>
  <printOptions headings="1" gridLines="1" gridLinesSet="0"/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Ankon Bhattacharya</dc:creator>
  <cp:lastModifiedBy>Ankon Bhattacharya</cp:lastModifiedBy>
  <dcterms:created xsi:type="dcterms:W3CDTF">2019-12-10T19:12:50Z</dcterms:created>
  <dcterms:modified xsi:type="dcterms:W3CDTF">2019-12-10T21:55:27Z</dcterms:modified>
</cp:coreProperties>
</file>