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3E1E8D7-E5D6-458E-9027-EA766D4DBC94}" xr6:coauthVersionLast="36" xr6:coauthVersionMax="36" xr10:uidLastSave="{00000000-0000-0000-0000-000000000000}"/>
  <bookViews>
    <workbookView xWindow="0" yWindow="0" windowWidth="22260" windowHeight="12650" activeTab="3" xr2:uid="{00000000-000D-0000-FFFF-FFFF00000000}"/>
  </bookViews>
  <sheets>
    <sheet name="Answer Report 1" sheetId="2" r:id="rId1"/>
    <sheet name="Sensitivity Report 1" sheetId="3" r:id="rId2"/>
    <sheet name="Limits Report 1" sheetId="4" r:id="rId3"/>
    <sheet name="CH3-Q40" sheetId="1" r:id="rId4"/>
  </sheets>
  <definedNames>
    <definedName name="solver_adj" localSheetId="3" hidden="1">'CH3-Q40'!$I$3:$I$6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'CH3-Q40'!$I$14:$L$14</definedName>
    <definedName name="solver_lhs2" localSheetId="3" hidden="1">'CH3-Q40'!$I$3:$I$6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2</definedName>
    <definedName name="solver_nwt" localSheetId="3" hidden="1">1</definedName>
    <definedName name="solver_opt" localSheetId="3" hidden="1">'CH3-Q40'!$L$6</definedName>
    <definedName name="solver_pre" localSheetId="3" hidden="1">0.000001</definedName>
    <definedName name="solver_rbv" localSheetId="3" hidden="1">1</definedName>
    <definedName name="solver_rel1" localSheetId="3" hidden="1">3</definedName>
    <definedName name="solver_rel2" localSheetId="3" hidden="1">3</definedName>
    <definedName name="solver_rhs1" localSheetId="3" hidden="1">'CH3-Q40'!$I$16:$L$16</definedName>
    <definedName name="solver_rhs2" localSheetId="3" hidden="1">0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9" i="1" l="1"/>
  <c r="L11" i="1" s="1"/>
  <c r="K9" i="1"/>
  <c r="K11" i="1" s="1"/>
  <c r="J9" i="1"/>
  <c r="J11" i="1" s="1"/>
  <c r="I9" i="1"/>
  <c r="I11" i="1" s="1"/>
  <c r="L10" i="1" l="1"/>
  <c r="K10" i="1"/>
  <c r="J10" i="1"/>
  <c r="I10" i="1"/>
  <c r="I14" i="1" s="1"/>
  <c r="I17" i="1" l="1"/>
  <c r="J14" i="1"/>
  <c r="J17" i="1" l="1"/>
  <c r="K14" i="1"/>
  <c r="L14" i="1" l="1"/>
  <c r="L17" i="1" s="1"/>
  <c r="K17" i="1"/>
  <c r="L6" i="1" l="1"/>
</calcChain>
</file>

<file path=xl/sharedStrings.xml><?xml version="1.0" encoding="utf-8"?>
<sst xmlns="http://schemas.openxmlformats.org/spreadsheetml/2006/main" count="191" uniqueCount="91">
  <si>
    <t>Quarter 1</t>
  </si>
  <si>
    <t>Quarter 2</t>
  </si>
  <si>
    <t>Quarter 3</t>
  </si>
  <si>
    <t>Quarter 4</t>
  </si>
  <si>
    <t>Demand</t>
  </si>
  <si>
    <t># workers who start work in Quarter 'i'</t>
  </si>
  <si>
    <t>Information Table</t>
  </si>
  <si>
    <t>Shoes produced by 1 worker</t>
  </si>
  <si>
    <t>Worker Cost</t>
  </si>
  <si>
    <t>Holding Cost</t>
  </si>
  <si>
    <t>Total Workers available</t>
  </si>
  <si>
    <t># shoes produced</t>
  </si>
  <si>
    <t>Starting Inventory</t>
  </si>
  <si>
    <t>Ending Inventory</t>
  </si>
  <si>
    <t>&gt;=</t>
  </si>
  <si>
    <t>Total Cost</t>
  </si>
  <si>
    <t>Inputs</t>
  </si>
  <si>
    <t>Decision variables</t>
  </si>
  <si>
    <t>Calculated Variables</t>
  </si>
  <si>
    <t>Constraints</t>
  </si>
  <si>
    <t>Objective</t>
  </si>
  <si>
    <t>Microsoft Excel 16.0 Answer Report</t>
  </si>
  <si>
    <t>Worksheet: [11(RA).xlsx]Sheet1</t>
  </si>
  <si>
    <t>Report Created: 1/20/2019 1:02:13 AM</t>
  </si>
  <si>
    <t>Result: Solver found a solution.  All Constraints and optimality conditions are satisfied.</t>
  </si>
  <si>
    <t>Solver Engine</t>
  </si>
  <si>
    <t>Engine: Simplex LP</t>
  </si>
  <si>
    <t>Solution Time: 0.031 Seconds.</t>
  </si>
  <si>
    <t>Iterations: 5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</si>
  <si>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</si>
  <si>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</si>
  <si>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</si>
  <si>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</si>
  <si>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</si>
  <si>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</si>
  <si>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</si>
  <si>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</si>
  <si>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</si>
  <si>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</si>
  <si>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</si>
  <si>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</si>
  <si>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</si>
  <si>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Slack</t>
  </si>
  <si>
    <t>$L$6</t>
  </si>
  <si>
    <t>$I$3</t>
  </si>
  <si>
    <t>Quarter 1 # workers who start work in Quarter 'i'</t>
  </si>
  <si>
    <t>Contin</t>
  </si>
  <si>
    <t>$I$4</t>
  </si>
  <si>
    <t>Quarter 2 # workers who start work in Quarter 'i'</t>
  </si>
  <si>
    <t>$I$5</t>
  </si>
  <si>
    <t>Quarter 3 # workers who start work in Quarter 'i'</t>
  </si>
  <si>
    <t>$I$6</t>
  </si>
  <si>
    <t>Quarter 4 # workers who start work in Quarter 'i'</t>
  </si>
  <si>
    <t>$I$14</t>
  </si>
  <si>
    <t>Ending Inventory Quarter 1</t>
  </si>
  <si>
    <t>$I$14&gt;=$I$16</t>
  </si>
  <si>
    <t>Not Binding</t>
  </si>
  <si>
    <t>$J$14</t>
  </si>
  <si>
    <t>Ending Inventory Quarter 2</t>
  </si>
  <si>
    <t>$J$14&gt;=$J$16</t>
  </si>
  <si>
    <t>$K$14</t>
  </si>
  <si>
    <t>Ending Inventory Quarter 3</t>
  </si>
  <si>
    <t>$K$14&gt;=$K$16</t>
  </si>
  <si>
    <t>Binding</t>
  </si>
  <si>
    <t>$L$14</t>
  </si>
  <si>
    <t>Ending Inventory Quarter 4</t>
  </si>
  <si>
    <t>$L$14&gt;=$L$16</t>
  </si>
  <si>
    <t>$I$3&gt;=0</t>
  </si>
  <si>
    <t>$I$4&gt;=0</t>
  </si>
  <si>
    <t>$I$5&gt;=0</t>
  </si>
  <si>
    <t>$I$6&gt;=0</t>
  </si>
  <si>
    <t>Microsoft Excel 16.0 Sensitivity Report</t>
  </si>
  <si>
    <t>Final</t>
  </si>
  <si>
    <t>Value</t>
  </si>
  <si>
    <t>Reduced</t>
  </si>
  <si>
    <t>Cost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</si>
  <si>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</si>
  <si>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</si>
  <si>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</si>
  <si>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</si>
  <si>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</si>
  <si>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</si>
  <si>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</si>
  <si>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</si>
  <si>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</si>
  <si>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Report Created: 1/20/2019 1:02:14 AM</t>
  </si>
  <si>
    <t>Variable</t>
  </si>
  <si>
    <t>Lower</t>
  </si>
  <si>
    <t>Limit</t>
  </si>
  <si>
    <t>Result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</si>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</sst>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indexed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3" fillId="2" borderId="0" xfId="0" applyFont="1" applyFill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/>
    </xf>
    <xf numFmtId="0" fontId="0" fillId="0" borderId="1" xfId="0" applyBorder="1"/>
    <xf numFmtId="164" fontId="0" fillId="5" borderId="1" xfId="0" applyNumberFormat="1" applyFill="1" applyBorder="1"/>
    <xf numFmtId="0" fontId="0" fillId="2" borderId="2" xfId="0" applyFill="1" applyBorder="1"/>
    <xf numFmtId="0" fontId="0" fillId="3" borderId="3" xfId="0" applyFill="1" applyBorder="1"/>
    <xf numFmtId="0" fontId="0" fillId="5" borderId="3" xfId="0" applyFill="1" applyBorder="1"/>
    <xf numFmtId="0" fontId="0" fillId="4" borderId="3" xfId="0" applyFill="1" applyBorder="1"/>
    <xf numFmtId="0" fontId="0" fillId="6" borderId="3" xfId="0" applyFill="1" applyBorder="1"/>
    <xf numFmtId="0" fontId="2" fillId="0" borderId="0" xfId="0" applyFont="1"/>
    <xf numFmtId="0" fontId="0" fillId="0" borderId="7" xfId="0" applyFill="1" applyBorder="1" applyAlignment="1"/>
    <xf numFmtId="0" fontId="4" fillId="0" borderId="6" xfId="0" applyFont="1" applyFill="1" applyBorder="1" applyAlignment="1">
      <alignment horizontal="center"/>
    </xf>
    <xf numFmtId="0" fontId="0" fillId="0" borderId="8" xfId="0" applyFill="1" applyBorder="1" applyAlignment="1"/>
    <xf numFmtId="164" fontId="0" fillId="0" borderId="7" xfId="0" applyNumberFormat="1" applyFill="1" applyBorder="1" applyAlignment="1"/>
    <xf numFmtId="0" fontId="0" fillId="0" borderId="8" xfId="0" applyNumberFormat="1" applyFill="1" applyBorder="1" applyAlignment="1"/>
    <xf numFmtId="0" fontId="0" fillId="0" borderId="7" xfId="0" applyNumberFormat="1" applyFill="1" applyBorder="1" applyAlignment="1"/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1" fontId="0" fillId="5" borderId="1" xfId="0" applyNumberFormat="1" applyFill="1" applyBorder="1"/>
    <xf numFmtId="1" fontId="0" fillId="5" borderId="0" xfId="0" applyNumberFormat="1" applyFill="1" applyBorder="1"/>
    <xf numFmtId="0" fontId="0" fillId="5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2" xfId="0" applyFont="1" applyBorder="1"/>
    <xf numFmtId="0" fontId="3" fillId="0" borderId="0" xfId="0" applyFont="1" applyBorder="1" applyAlignment="1">
      <alignment horizontal="right"/>
    </xf>
    <xf numFmtId="0" fontId="0" fillId="0" borderId="0" xfId="0" applyBorder="1"/>
    <xf numFmtId="0" fontId="3" fillId="0" borderId="0" xfId="0" applyFont="1" applyBorder="1" applyAlignment="1">
      <alignment wrapText="1"/>
    </xf>
    <xf numFmtId="0" fontId="0" fillId="0" borderId="13" xfId="0" applyBorder="1"/>
    <xf numFmtId="2" fontId="0" fillId="3" borderId="0" xfId="0" applyNumberFormat="1" applyFill="1" applyBorder="1"/>
    <xf numFmtId="0" fontId="3" fillId="0" borderId="12" xfId="0" applyFont="1" applyBorder="1" applyAlignment="1">
      <alignment wrapText="1"/>
    </xf>
    <xf numFmtId="0" fontId="0" fillId="2" borderId="0" xfId="0" applyFill="1" applyBorder="1"/>
    <xf numFmtId="0" fontId="0" fillId="0" borderId="12" xfId="0" applyBorder="1"/>
    <xf numFmtId="164" fontId="0" fillId="2" borderId="0" xfId="1" applyNumberFormat="1" applyFont="1" applyFill="1" applyBorder="1"/>
    <xf numFmtId="164" fontId="0" fillId="6" borderId="0" xfId="0" applyNumberFormat="1" applyFill="1" applyBorder="1"/>
    <xf numFmtId="0" fontId="0" fillId="4" borderId="0" xfId="0" applyFill="1" applyBorder="1"/>
    <xf numFmtId="164" fontId="0" fillId="5" borderId="0" xfId="0" applyNumberForma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0838-854C-4597-A3AF-415A2CC7C13F}">
  <dimension ref="A1:G36"/>
  <sheetViews>
    <sheetView showGridLines="0" workbookViewId="0"/>
  </sheetViews>
  <sheetFormatPr defaultRowHeight="14.5" x14ac:dyDescent="0.35"/>
  <cols>
    <col min="1" max="1" width="2.1796875" customWidth="1"/>
    <col min="2" max="2" width="5.81640625" bestFit="1" customWidth="1"/>
    <col min="3" max="3" width="42" bestFit="1" customWidth="1"/>
    <col min="4" max="4" width="12.453125" bestFit="1" customWidth="1"/>
    <col min="5" max="5" width="12.90625" bestFit="1" customWidth="1"/>
    <col min="6" max="6" width="10.453125" bestFit="1" customWidth="1"/>
    <col min="7" max="7" width="11.81640625" bestFit="1" customWidth="1"/>
  </cols>
  <sheetData>
    <row r="1" spans="1:5" x14ac:dyDescent="0.35">
      <c r="A1" s="11" t="s">
        <v>21</v>
      </c>
    </row>
    <row r="2" spans="1:5" x14ac:dyDescent="0.35">
      <c r="A2" s="11" t="s">
        <v>22</v>
      </c>
    </row>
    <row r="3" spans="1:5" x14ac:dyDescent="0.35">
      <c r="A3" s="11" t="s">
        <v>23</v>
      </c>
    </row>
    <row r="4" spans="1:5" x14ac:dyDescent="0.35">
      <c r="A4" s="11" t="s">
        <v>24</v>
      </c>
    </row>
    <row r="5" spans="1:5" x14ac:dyDescent="0.35">
      <c r="A5" s="11" t="s">
        <v>25</v>
      </c>
    </row>
    <row r="6" spans="1:5" x14ac:dyDescent="0.35">
      <c r="A6" s="11"/>
      <c r="B6" t="s">
        <v>26</v>
      </c>
    </row>
    <row r="7" spans="1:5" x14ac:dyDescent="0.35">
      <c r="A7" s="11"/>
      <c r="B7" t="s">
        <v>27</v>
      </c>
    </row>
    <row r="8" spans="1:5" x14ac:dyDescent="0.35">
      <c r="A8" s="11"/>
      <c r="B8" t="s">
        <v>28</v>
      </c>
    </row>
    <row r="9" spans="1:5" x14ac:dyDescent="0.35">
      <c r="A9" s="11" t="s">
        <v>29</v>
      </c>
    </row>
    <row r="10" spans="1:5" x14ac:dyDescent="0.35">
      <c r="B10" t="s">
        <v>30</v>
      </c>
    </row>
    <row r="11" spans="1:5" x14ac:dyDescent="0.35">
      <c r="B11" t="s">
        <v>31</v>
      </c>
    </row>
    <row r="14" spans="1:5" ht="15" thickBot="1" x14ac:dyDescent="0.4">
      <c r="A14" t="s">
        <v>32</v>
      </c>
    </row>
    <row r="15" spans="1:5" ht="15" thickBot="1" x14ac:dyDescent="0.4">
      <c r="B15" s="13" t="s">
        <v>33</v>
      </c>
      <c r="C15" s="13" t="s">
        <v>34</v>
      </c>
      <c r="D15" s="13" t="s">
        <v>35</v>
      </c>
      <c r="E15" s="13" t="s">
        <v>36</v>
      </c>
    </row>
    <row r="16" spans="1:5" ht="15" thickBot="1" x14ac:dyDescent="0.4">
      <c r="B16" s="12" t="s">
        <v>43</v>
      </c>
      <c r="C16" s="12" t="s">
        <v>15</v>
      </c>
      <c r="D16" s="15">
        <v>-560000</v>
      </c>
      <c r="E16" s="15">
        <v>230000</v>
      </c>
    </row>
    <row r="19" spans="1:7" ht="15" thickBot="1" x14ac:dyDescent="0.4">
      <c r="A19" t="s">
        <v>37</v>
      </c>
    </row>
    <row r="20" spans="1:7" ht="15" thickBot="1" x14ac:dyDescent="0.4">
      <c r="B20" s="13" t="s">
        <v>33</v>
      </c>
      <c r="C20" s="13" t="s">
        <v>34</v>
      </c>
      <c r="D20" s="13" t="s">
        <v>35</v>
      </c>
      <c r="E20" s="13" t="s">
        <v>36</v>
      </c>
      <c r="F20" s="13" t="s">
        <v>38</v>
      </c>
    </row>
    <row r="21" spans="1:7" x14ac:dyDescent="0.35">
      <c r="B21" s="14" t="s">
        <v>44</v>
      </c>
      <c r="C21" s="14" t="s">
        <v>45</v>
      </c>
      <c r="D21" s="16">
        <v>0</v>
      </c>
      <c r="E21" s="16">
        <v>7.2222222222222232</v>
      </c>
      <c r="F21" s="14" t="s">
        <v>46</v>
      </c>
    </row>
    <row r="22" spans="1:7" x14ac:dyDescent="0.35">
      <c r="B22" s="14" t="s">
        <v>47</v>
      </c>
      <c r="C22" s="14" t="s">
        <v>48</v>
      </c>
      <c r="D22" s="16">
        <v>0</v>
      </c>
      <c r="E22" s="16">
        <v>5</v>
      </c>
      <c r="F22" s="14" t="s">
        <v>46</v>
      </c>
    </row>
    <row r="23" spans="1:7" x14ac:dyDescent="0.35">
      <c r="B23" s="14" t="s">
        <v>49</v>
      </c>
      <c r="C23" s="14" t="s">
        <v>50</v>
      </c>
      <c r="D23" s="16">
        <v>0</v>
      </c>
      <c r="E23" s="16">
        <v>0</v>
      </c>
      <c r="F23" s="14" t="s">
        <v>46</v>
      </c>
    </row>
    <row r="24" spans="1:7" ht="15" thickBot="1" x14ac:dyDescent="0.4">
      <c r="B24" s="12" t="s">
        <v>51</v>
      </c>
      <c r="C24" s="12" t="s">
        <v>52</v>
      </c>
      <c r="D24" s="17">
        <v>0</v>
      </c>
      <c r="E24" s="17">
        <v>0</v>
      </c>
      <c r="F24" s="12" t="s">
        <v>46</v>
      </c>
    </row>
    <row r="27" spans="1:7" ht="15" thickBot="1" x14ac:dyDescent="0.4">
      <c r="A27" t="s">
        <v>19</v>
      </c>
    </row>
    <row r="28" spans="1:7" ht="15" thickBot="1" x14ac:dyDescent="0.4">
      <c r="B28" s="13" t="s">
        <v>33</v>
      </c>
      <c r="C28" s="13" t="s">
        <v>34</v>
      </c>
      <c r="D28" s="13" t="s">
        <v>39</v>
      </c>
      <c r="E28" s="13" t="s">
        <v>40</v>
      </c>
      <c r="F28" s="13" t="s">
        <v>41</v>
      </c>
      <c r="G28" s="13" t="s">
        <v>42</v>
      </c>
    </row>
    <row r="29" spans="1:7" x14ac:dyDescent="0.35">
      <c r="B29" s="14" t="s">
        <v>53</v>
      </c>
      <c r="C29" s="14" t="s">
        <v>54</v>
      </c>
      <c r="D29" s="16">
        <v>333.33333333333394</v>
      </c>
      <c r="E29" s="14" t="s">
        <v>55</v>
      </c>
      <c r="F29" s="14" t="s">
        <v>56</v>
      </c>
      <c r="G29" s="16">
        <v>333.33333333333394</v>
      </c>
    </row>
    <row r="30" spans="1:7" x14ac:dyDescent="0.35">
      <c r="B30" s="14" t="s">
        <v>57</v>
      </c>
      <c r="C30" s="14" t="s">
        <v>58</v>
      </c>
      <c r="D30" s="16">
        <v>666.66666666666788</v>
      </c>
      <c r="E30" s="14" t="s">
        <v>59</v>
      </c>
      <c r="F30" s="14" t="s">
        <v>56</v>
      </c>
      <c r="G30" s="16">
        <v>666.66666666666788</v>
      </c>
    </row>
    <row r="31" spans="1:7" x14ac:dyDescent="0.35">
      <c r="B31" s="14" t="s">
        <v>60</v>
      </c>
      <c r="C31" s="14" t="s">
        <v>61</v>
      </c>
      <c r="D31" s="16">
        <v>0</v>
      </c>
      <c r="E31" s="14" t="s">
        <v>62</v>
      </c>
      <c r="F31" s="14" t="s">
        <v>63</v>
      </c>
      <c r="G31" s="16">
        <v>0</v>
      </c>
    </row>
    <row r="32" spans="1:7" x14ac:dyDescent="0.35">
      <c r="B32" s="14" t="s">
        <v>64</v>
      </c>
      <c r="C32" s="14" t="s">
        <v>65</v>
      </c>
      <c r="D32" s="16">
        <v>0</v>
      </c>
      <c r="E32" s="14" t="s">
        <v>66</v>
      </c>
      <c r="F32" s="14" t="s">
        <v>63</v>
      </c>
      <c r="G32" s="16">
        <v>0</v>
      </c>
    </row>
    <row r="33" spans="2:7" x14ac:dyDescent="0.35">
      <c r="B33" s="14" t="s">
        <v>44</v>
      </c>
      <c r="C33" s="14" t="s">
        <v>45</v>
      </c>
      <c r="D33" s="16">
        <v>7.2222222222222232</v>
      </c>
      <c r="E33" s="14" t="s">
        <v>67</v>
      </c>
      <c r="F33" s="14" t="s">
        <v>56</v>
      </c>
      <c r="G33" s="16">
        <v>7.2222222222222232</v>
      </c>
    </row>
    <row r="34" spans="2:7" x14ac:dyDescent="0.35">
      <c r="B34" s="14" t="s">
        <v>47</v>
      </c>
      <c r="C34" s="14" t="s">
        <v>48</v>
      </c>
      <c r="D34" s="16">
        <v>5</v>
      </c>
      <c r="E34" s="14" t="s">
        <v>68</v>
      </c>
      <c r="F34" s="14" t="s">
        <v>56</v>
      </c>
      <c r="G34" s="16">
        <v>5</v>
      </c>
    </row>
    <row r="35" spans="2:7" x14ac:dyDescent="0.35">
      <c r="B35" s="14" t="s">
        <v>49</v>
      </c>
      <c r="C35" s="14" t="s">
        <v>50</v>
      </c>
      <c r="D35" s="16">
        <v>0</v>
      </c>
      <c r="E35" s="14" t="s">
        <v>69</v>
      </c>
      <c r="F35" s="14" t="s">
        <v>63</v>
      </c>
      <c r="G35" s="16">
        <v>0</v>
      </c>
    </row>
    <row r="36" spans="2:7" ht="15" thickBot="1" x14ac:dyDescent="0.4">
      <c r="B36" s="12" t="s">
        <v>51</v>
      </c>
      <c r="C36" s="12" t="s">
        <v>52</v>
      </c>
      <c r="D36" s="17">
        <v>0</v>
      </c>
      <c r="E36" s="12" t="s">
        <v>70</v>
      </c>
      <c r="F36" s="12" t="s">
        <v>63</v>
      </c>
      <c r="G36" s="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7959-18A0-40DD-B669-43C4ED3869AA}">
  <dimension ref="A1:H20"/>
  <sheetViews>
    <sheetView showGridLines="0" workbookViewId="0"/>
  </sheetViews>
  <sheetFormatPr defaultRowHeight="14.5" x14ac:dyDescent="0.35"/>
  <cols>
    <col min="1" max="1" width="2.1796875" customWidth="1"/>
    <col min="2" max="2" width="5.81640625" bestFit="1" customWidth="1"/>
    <col min="3" max="3" width="42" bestFit="1" customWidth="1"/>
    <col min="4" max="4" width="11.81640625" bestFit="1" customWidth="1"/>
    <col min="5" max="5" width="8" bestFit="1" customWidth="1"/>
    <col min="6" max="6" width="9.81640625" bestFit="1" customWidth="1"/>
    <col min="7" max="8" width="11.81640625" bestFit="1" customWidth="1"/>
  </cols>
  <sheetData>
    <row r="1" spans="1:8" x14ac:dyDescent="0.35">
      <c r="A1" s="11" t="s">
        <v>71</v>
      </c>
    </row>
    <row r="2" spans="1:8" x14ac:dyDescent="0.35">
      <c r="A2" s="11" t="s">
        <v>22</v>
      </c>
    </row>
    <row r="3" spans="1:8" x14ac:dyDescent="0.35">
      <c r="A3" s="11" t="s">
        <v>23</v>
      </c>
    </row>
    <row r="6" spans="1:8" ht="15" thickBot="1" x14ac:dyDescent="0.4">
      <c r="A6" t="s">
        <v>37</v>
      </c>
    </row>
    <row r="7" spans="1:8" x14ac:dyDescent="0.35">
      <c r="B7" s="18"/>
      <c r="C7" s="18"/>
      <c r="D7" s="18" t="s">
        <v>72</v>
      </c>
      <c r="E7" s="18" t="s">
        <v>74</v>
      </c>
      <c r="F7" s="18" t="s">
        <v>20</v>
      </c>
      <c r="G7" s="18" t="s">
        <v>77</v>
      </c>
      <c r="H7" s="18" t="s">
        <v>77</v>
      </c>
    </row>
    <row r="8" spans="1:8" ht="15" thickBot="1" x14ac:dyDescent="0.4">
      <c r="B8" s="19" t="s">
        <v>33</v>
      </c>
      <c r="C8" s="19" t="s">
        <v>34</v>
      </c>
      <c r="D8" s="19" t="s">
        <v>73</v>
      </c>
      <c r="E8" s="19" t="s">
        <v>75</v>
      </c>
      <c r="F8" s="19" t="s">
        <v>76</v>
      </c>
      <c r="G8" s="19" t="s">
        <v>78</v>
      </c>
      <c r="H8" s="19" t="s">
        <v>79</v>
      </c>
    </row>
    <row r="9" spans="1:8" x14ac:dyDescent="0.35">
      <c r="B9" s="14" t="s">
        <v>44</v>
      </c>
      <c r="C9" s="14" t="s">
        <v>45</v>
      </c>
      <c r="D9" s="14">
        <v>7.2222222222222232</v>
      </c>
      <c r="E9" s="14">
        <v>0</v>
      </c>
      <c r="F9" s="14">
        <v>72000</v>
      </c>
      <c r="G9" s="14">
        <v>8999.9999999999854</v>
      </c>
      <c r="H9" s="14">
        <v>18000.000000000007</v>
      </c>
    </row>
    <row r="10" spans="1:8" x14ac:dyDescent="0.35">
      <c r="B10" s="14" t="s">
        <v>47</v>
      </c>
      <c r="C10" s="14" t="s">
        <v>48</v>
      </c>
      <c r="D10" s="14">
        <v>5</v>
      </c>
      <c r="E10" s="14">
        <v>0</v>
      </c>
      <c r="F10" s="14">
        <v>54000</v>
      </c>
      <c r="G10" s="14">
        <v>6000.0000000000127</v>
      </c>
      <c r="H10" s="14">
        <v>5999.9999999999909</v>
      </c>
    </row>
    <row r="11" spans="1:8" x14ac:dyDescent="0.35">
      <c r="B11" s="14" t="s">
        <v>49</v>
      </c>
      <c r="C11" s="14" t="s">
        <v>50</v>
      </c>
      <c r="D11" s="14">
        <v>0</v>
      </c>
      <c r="E11" s="14">
        <v>6000.0000000000127</v>
      </c>
      <c r="F11" s="14">
        <v>60000</v>
      </c>
      <c r="G11" s="14">
        <v>1E+30</v>
      </c>
      <c r="H11" s="14">
        <v>6000.0000000000127</v>
      </c>
    </row>
    <row r="12" spans="1:8" ht="15" thickBot="1" x14ac:dyDescent="0.4">
      <c r="B12" s="12" t="s">
        <v>51</v>
      </c>
      <c r="C12" s="12" t="s">
        <v>52</v>
      </c>
      <c r="D12" s="12">
        <v>0</v>
      </c>
      <c r="E12" s="12">
        <v>12000.000000000011</v>
      </c>
      <c r="F12" s="12">
        <v>66000</v>
      </c>
      <c r="G12" s="12">
        <v>1E+30</v>
      </c>
      <c r="H12" s="12">
        <v>12000.000000000011</v>
      </c>
    </row>
    <row r="14" spans="1:8" ht="15" thickBot="1" x14ac:dyDescent="0.4">
      <c r="A14" t="s">
        <v>19</v>
      </c>
    </row>
    <row r="15" spans="1:8" x14ac:dyDescent="0.35">
      <c r="B15" s="18"/>
      <c r="C15" s="18"/>
      <c r="D15" s="18" t="s">
        <v>72</v>
      </c>
      <c r="E15" s="18" t="s">
        <v>80</v>
      </c>
      <c r="F15" s="18" t="s">
        <v>82</v>
      </c>
      <c r="G15" s="18" t="s">
        <v>77</v>
      </c>
      <c r="H15" s="18" t="s">
        <v>77</v>
      </c>
    </row>
    <row r="16" spans="1:8" ht="15" thickBot="1" x14ac:dyDescent="0.4">
      <c r="B16" s="19" t="s">
        <v>33</v>
      </c>
      <c r="C16" s="19" t="s">
        <v>34</v>
      </c>
      <c r="D16" s="19" t="s">
        <v>73</v>
      </c>
      <c r="E16" s="19" t="s">
        <v>81</v>
      </c>
      <c r="F16" s="19" t="s">
        <v>83</v>
      </c>
      <c r="G16" s="19" t="s">
        <v>78</v>
      </c>
      <c r="H16" s="19" t="s">
        <v>79</v>
      </c>
    </row>
    <row r="17" spans="2:8" x14ac:dyDescent="0.35">
      <c r="B17" s="14" t="s">
        <v>53</v>
      </c>
      <c r="C17" s="14" t="s">
        <v>54</v>
      </c>
      <c r="D17" s="14">
        <v>333.33333333333394</v>
      </c>
      <c r="E17" s="14">
        <v>0</v>
      </c>
      <c r="F17" s="14">
        <v>0</v>
      </c>
      <c r="G17" s="14">
        <v>333.33333333333303</v>
      </c>
      <c r="H17" s="14">
        <v>1E+30</v>
      </c>
    </row>
    <row r="18" spans="2:8" x14ac:dyDescent="0.35">
      <c r="B18" s="14" t="s">
        <v>57</v>
      </c>
      <c r="C18" s="14" t="s">
        <v>58</v>
      </c>
      <c r="D18" s="14">
        <v>666.66666666666788</v>
      </c>
      <c r="E18" s="14">
        <v>0</v>
      </c>
      <c r="F18" s="14">
        <v>0</v>
      </c>
      <c r="G18" s="14">
        <v>666.66666666666652</v>
      </c>
      <c r="H18" s="14">
        <v>1E+30</v>
      </c>
    </row>
    <row r="19" spans="2:8" x14ac:dyDescent="0.35">
      <c r="B19" s="14" t="s">
        <v>60</v>
      </c>
      <c r="C19" s="14" t="s">
        <v>61</v>
      </c>
      <c r="D19" s="14">
        <v>0</v>
      </c>
      <c r="E19" s="14">
        <v>30.000000000000014</v>
      </c>
      <c r="F19" s="14">
        <v>0</v>
      </c>
      <c r="G19" s="14">
        <v>3000</v>
      </c>
      <c r="H19" s="14">
        <v>333.33333333333303</v>
      </c>
    </row>
    <row r="20" spans="2:8" ht="15" thickBot="1" x14ac:dyDescent="0.4">
      <c r="B20" s="12" t="s">
        <v>64</v>
      </c>
      <c r="C20" s="12" t="s">
        <v>65</v>
      </c>
      <c r="D20" s="12">
        <v>0</v>
      </c>
      <c r="E20" s="12">
        <v>9.9999999999999858</v>
      </c>
      <c r="F20" s="12">
        <v>0</v>
      </c>
      <c r="G20" s="12">
        <v>499.99999999999949</v>
      </c>
      <c r="H20" s="12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945B-1581-45DE-92D7-9F7470A32B5C}">
  <dimension ref="A1:J16"/>
  <sheetViews>
    <sheetView showGridLines="0" workbookViewId="0"/>
  </sheetViews>
  <sheetFormatPr defaultRowHeight="14.5" x14ac:dyDescent="0.35"/>
  <cols>
    <col min="1" max="1" width="2.1796875" customWidth="1"/>
    <col min="2" max="2" width="4.6328125" bestFit="1" customWidth="1"/>
    <col min="3" max="3" width="42" bestFit="1" customWidth="1"/>
    <col min="4" max="4" width="11.81640625" bestFit="1" customWidth="1"/>
    <col min="5" max="5" width="2.1796875" customWidth="1"/>
    <col min="6" max="6" width="11.81640625" bestFit="1" customWidth="1"/>
    <col min="8" max="8" width="2.1796875" customWidth="1"/>
    <col min="9" max="9" width="6" bestFit="1" customWidth="1"/>
  </cols>
  <sheetData>
    <row r="1" spans="1:10" x14ac:dyDescent="0.35">
      <c r="A1" s="11" t="s">
        <v>84</v>
      </c>
    </row>
    <row r="2" spans="1:10" x14ac:dyDescent="0.35">
      <c r="A2" s="11" t="s">
        <v>22</v>
      </c>
    </row>
    <row r="3" spans="1:10" x14ac:dyDescent="0.35">
      <c r="A3" s="11" t="s">
        <v>85</v>
      </c>
    </row>
    <row r="5" spans="1:10" ht="15" thickBot="1" x14ac:dyDescent="0.4"/>
    <row r="6" spans="1:10" x14ac:dyDescent="0.35">
      <c r="B6" s="18"/>
      <c r="C6" s="18" t="s">
        <v>20</v>
      </c>
      <c r="D6" s="18"/>
    </row>
    <row r="7" spans="1:10" ht="15" thickBot="1" x14ac:dyDescent="0.4">
      <c r="B7" s="19" t="s">
        <v>33</v>
      </c>
      <c r="C7" s="19" t="s">
        <v>34</v>
      </c>
      <c r="D7" s="19" t="s">
        <v>73</v>
      </c>
    </row>
    <row r="8" spans="1:10" ht="15" thickBot="1" x14ac:dyDescent="0.4">
      <c r="B8" s="12" t="s">
        <v>43</v>
      </c>
      <c r="C8" s="12" t="s">
        <v>15</v>
      </c>
      <c r="D8" s="15">
        <v>230000</v>
      </c>
    </row>
    <row r="10" spans="1:10" ht="15" thickBot="1" x14ac:dyDescent="0.4"/>
    <row r="11" spans="1:10" x14ac:dyDescent="0.35">
      <c r="B11" s="18"/>
      <c r="C11" s="18" t="s">
        <v>86</v>
      </c>
      <c r="D11" s="18"/>
      <c r="F11" s="18" t="s">
        <v>87</v>
      </c>
      <c r="G11" s="18" t="s">
        <v>20</v>
      </c>
      <c r="I11" s="18" t="s">
        <v>90</v>
      </c>
      <c r="J11" s="18" t="s">
        <v>20</v>
      </c>
    </row>
    <row r="12" spans="1:10" ht="15" thickBot="1" x14ac:dyDescent="0.4">
      <c r="B12" s="19" t="s">
        <v>33</v>
      </c>
      <c r="C12" s="19" t="s">
        <v>34</v>
      </c>
      <c r="D12" s="19" t="s">
        <v>73</v>
      </c>
      <c r="F12" s="19" t="s">
        <v>88</v>
      </c>
      <c r="G12" s="19" t="s">
        <v>89</v>
      </c>
      <c r="I12" s="19" t="s">
        <v>88</v>
      </c>
      <c r="J12" s="19" t="s">
        <v>89</v>
      </c>
    </row>
    <row r="13" spans="1:10" x14ac:dyDescent="0.35">
      <c r="B13" s="14" t="s">
        <v>44</v>
      </c>
      <c r="C13" s="14" t="s">
        <v>45</v>
      </c>
      <c r="D13" s="16">
        <v>7.2222222222222232</v>
      </c>
      <c r="F13" s="16">
        <v>7.2222222222222223</v>
      </c>
      <c r="G13" s="16">
        <v>230000</v>
      </c>
      <c r="I13" s="14" t="e">
        <v>#N/A</v>
      </c>
      <c r="J13" s="14" t="e">
        <v>#N/A</v>
      </c>
    </row>
    <row r="14" spans="1:10" x14ac:dyDescent="0.35">
      <c r="B14" s="14" t="s">
        <v>47</v>
      </c>
      <c r="C14" s="14" t="s">
        <v>48</v>
      </c>
      <c r="D14" s="16">
        <v>5</v>
      </c>
      <c r="F14" s="16">
        <v>4.9999999999999982</v>
      </c>
      <c r="G14" s="16">
        <v>230000</v>
      </c>
      <c r="I14" s="14" t="e">
        <v>#N/A</v>
      </c>
      <c r="J14" s="14" t="e">
        <v>#N/A</v>
      </c>
    </row>
    <row r="15" spans="1:10" x14ac:dyDescent="0.35">
      <c r="B15" s="14" t="s">
        <v>49</v>
      </c>
      <c r="C15" s="14" t="s">
        <v>50</v>
      </c>
      <c r="D15" s="16">
        <v>0</v>
      </c>
      <c r="F15" s="16">
        <v>0</v>
      </c>
      <c r="G15" s="16">
        <v>230000</v>
      </c>
      <c r="I15" s="14" t="e">
        <v>#N/A</v>
      </c>
      <c r="J15" s="14" t="e">
        <v>#N/A</v>
      </c>
    </row>
    <row r="16" spans="1:10" ht="15" thickBot="1" x14ac:dyDescent="0.4">
      <c r="B16" s="12" t="s">
        <v>51</v>
      </c>
      <c r="C16" s="12" t="s">
        <v>52</v>
      </c>
      <c r="D16" s="17">
        <v>0</v>
      </c>
      <c r="F16" s="17">
        <v>0</v>
      </c>
      <c r="G16" s="17">
        <v>230000</v>
      </c>
      <c r="I16" s="12" t="e">
        <v>#N/A</v>
      </c>
      <c r="J16" s="12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L6" sqref="L6"/>
    </sheetView>
  </sheetViews>
  <sheetFormatPr defaultRowHeight="14.5" x14ac:dyDescent="0.35"/>
  <cols>
    <col min="1" max="1" width="13.6328125" customWidth="1"/>
    <col min="2" max="2" width="10.08984375" bestFit="1" customWidth="1"/>
    <col min="7" max="7" width="17.7265625" bestFit="1" customWidth="1"/>
    <col min="8" max="8" width="15.54296875" customWidth="1"/>
    <col min="9" max="9" width="13.1796875" customWidth="1"/>
    <col min="10" max="10" width="11.81640625" bestFit="1" customWidth="1"/>
    <col min="11" max="11" width="9.08984375" bestFit="1" customWidth="1"/>
    <col min="12" max="12" width="9.54296875" bestFit="1" customWidth="1"/>
  </cols>
  <sheetData>
    <row r="1" spans="1:13" x14ac:dyDescent="0.35">
      <c r="A1" s="23"/>
      <c r="B1" s="24"/>
      <c r="C1" s="24"/>
      <c r="D1" s="24"/>
      <c r="E1" s="24"/>
      <c r="F1" s="24"/>
      <c r="G1" s="6" t="s">
        <v>16</v>
      </c>
      <c r="H1" s="24"/>
      <c r="I1" s="24"/>
      <c r="J1" s="24"/>
      <c r="K1" s="24"/>
      <c r="L1" s="24"/>
      <c r="M1" s="25"/>
    </row>
    <row r="2" spans="1:13" ht="43.5" x14ac:dyDescent="0.35">
      <c r="A2" s="26"/>
      <c r="B2" s="27" t="s">
        <v>0</v>
      </c>
      <c r="C2" s="27" t="s">
        <v>1</v>
      </c>
      <c r="D2" s="27" t="s">
        <v>2</v>
      </c>
      <c r="E2" s="27" t="s">
        <v>3</v>
      </c>
      <c r="F2" s="28"/>
      <c r="G2" s="7" t="s">
        <v>17</v>
      </c>
      <c r="H2" s="28"/>
      <c r="I2" s="29" t="s">
        <v>5</v>
      </c>
      <c r="J2" s="28"/>
      <c r="K2" s="28"/>
      <c r="L2" s="28"/>
      <c r="M2" s="30"/>
    </row>
    <row r="3" spans="1:13" x14ac:dyDescent="0.35">
      <c r="A3" s="26" t="s">
        <v>4</v>
      </c>
      <c r="B3" s="1">
        <v>4000</v>
      </c>
      <c r="C3" s="1">
        <v>7000</v>
      </c>
      <c r="D3" s="1">
        <v>8000</v>
      </c>
      <c r="E3" s="1">
        <v>3000</v>
      </c>
      <c r="F3" s="28"/>
      <c r="G3" s="8" t="s">
        <v>18</v>
      </c>
      <c r="H3" s="27" t="s">
        <v>0</v>
      </c>
      <c r="I3" s="31">
        <v>7.2222222222222232</v>
      </c>
      <c r="J3" s="28"/>
      <c r="K3" s="28"/>
      <c r="L3" s="28"/>
      <c r="M3" s="30"/>
    </row>
    <row r="4" spans="1:13" ht="43.5" x14ac:dyDescent="0.35">
      <c r="A4" s="32" t="s">
        <v>7</v>
      </c>
      <c r="B4" s="33">
        <v>600</v>
      </c>
      <c r="C4" s="28"/>
      <c r="D4" s="28"/>
      <c r="E4" s="28"/>
      <c r="F4" s="28"/>
      <c r="G4" s="9" t="s">
        <v>19</v>
      </c>
      <c r="H4" s="27" t="s">
        <v>1</v>
      </c>
      <c r="I4" s="31">
        <v>5</v>
      </c>
      <c r="J4" s="28"/>
      <c r="K4" s="28"/>
      <c r="L4" s="28"/>
      <c r="M4" s="30"/>
    </row>
    <row r="5" spans="1:13" x14ac:dyDescent="0.35">
      <c r="A5" s="34" t="s">
        <v>8</v>
      </c>
      <c r="B5" s="35">
        <v>6000</v>
      </c>
      <c r="C5" s="28"/>
      <c r="D5" s="28"/>
      <c r="E5" s="28"/>
      <c r="F5" s="28"/>
      <c r="G5" s="10" t="s">
        <v>20</v>
      </c>
      <c r="H5" s="27" t="s">
        <v>2</v>
      </c>
      <c r="I5" s="31">
        <v>0</v>
      </c>
      <c r="J5" s="28"/>
      <c r="K5" s="28"/>
      <c r="L5" s="28"/>
      <c r="M5" s="30"/>
    </row>
    <row r="6" spans="1:13" x14ac:dyDescent="0.35">
      <c r="A6" s="34" t="s">
        <v>9</v>
      </c>
      <c r="B6" s="35">
        <v>10</v>
      </c>
      <c r="C6" s="28"/>
      <c r="D6" s="28"/>
      <c r="E6" s="28"/>
      <c r="F6" s="28"/>
      <c r="G6" s="28"/>
      <c r="H6" s="27" t="s">
        <v>3</v>
      </c>
      <c r="I6" s="31">
        <v>0</v>
      </c>
      <c r="J6" s="28"/>
      <c r="K6" s="28" t="s">
        <v>15</v>
      </c>
      <c r="L6" s="36">
        <f>SUM(I11:L11)+SUM(I17:L17)</f>
        <v>230000.00000000006</v>
      </c>
      <c r="M6" s="30"/>
    </row>
    <row r="7" spans="1:13" x14ac:dyDescent="0.35">
      <c r="A7" s="34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30"/>
    </row>
    <row r="8" spans="1:13" ht="29" x14ac:dyDescent="0.35">
      <c r="A8" s="42" t="s">
        <v>6</v>
      </c>
      <c r="B8" s="3" t="s">
        <v>0</v>
      </c>
      <c r="C8" s="3" t="s">
        <v>1</v>
      </c>
      <c r="D8" s="3" t="s">
        <v>2</v>
      </c>
      <c r="E8" s="3" t="s">
        <v>3</v>
      </c>
      <c r="F8" s="28"/>
      <c r="G8" s="28"/>
      <c r="H8" s="4"/>
      <c r="I8" s="3" t="s">
        <v>0</v>
      </c>
      <c r="J8" s="3" t="s">
        <v>1</v>
      </c>
      <c r="K8" s="3" t="s">
        <v>2</v>
      </c>
      <c r="L8" s="3" t="s">
        <v>3</v>
      </c>
      <c r="M8" s="30"/>
    </row>
    <row r="9" spans="1:13" ht="29" x14ac:dyDescent="0.35">
      <c r="A9" s="3" t="s">
        <v>0</v>
      </c>
      <c r="B9" s="43">
        <v>1</v>
      </c>
      <c r="C9" s="43">
        <v>1</v>
      </c>
      <c r="D9" s="43">
        <v>1</v>
      </c>
      <c r="E9" s="43">
        <v>0</v>
      </c>
      <c r="F9" s="28"/>
      <c r="G9" s="28"/>
      <c r="H9" s="2" t="s">
        <v>10</v>
      </c>
      <c r="I9" s="20">
        <f>SUMPRODUCT(I3:I6,B9:B12)</f>
        <v>7.2222222222222232</v>
      </c>
      <c r="J9" s="20">
        <f>SUMPRODUCT(I3:I6,C9:C12)</f>
        <v>12.222222222222223</v>
      </c>
      <c r="K9" s="20">
        <f>SUMPRODUCT(I3:I6,D9:D12)</f>
        <v>12.222222222222223</v>
      </c>
      <c r="L9" s="20">
        <f>SUMPRODUCT(I3:I6,E9:E12)</f>
        <v>5</v>
      </c>
      <c r="M9" s="30"/>
    </row>
    <row r="10" spans="1:13" ht="29" x14ac:dyDescent="0.35">
      <c r="A10" s="3" t="s">
        <v>1</v>
      </c>
      <c r="B10" s="43">
        <v>0</v>
      </c>
      <c r="C10" s="43">
        <v>1</v>
      </c>
      <c r="D10" s="43">
        <v>1</v>
      </c>
      <c r="E10" s="43">
        <v>1</v>
      </c>
      <c r="F10" s="28"/>
      <c r="G10" s="28"/>
      <c r="H10" s="2" t="s">
        <v>11</v>
      </c>
      <c r="I10" s="20">
        <f>I9*$B$4</f>
        <v>4333.3333333333339</v>
      </c>
      <c r="J10" s="20">
        <f t="shared" ref="J10:L10" si="0">J9*$B$4</f>
        <v>7333.3333333333339</v>
      </c>
      <c r="K10" s="20">
        <f t="shared" si="0"/>
        <v>7333.3333333333339</v>
      </c>
      <c r="L10" s="20">
        <f t="shared" si="0"/>
        <v>3000</v>
      </c>
      <c r="M10" s="30"/>
    </row>
    <row r="11" spans="1:13" x14ac:dyDescent="0.35">
      <c r="A11" s="3" t="s">
        <v>2</v>
      </c>
      <c r="B11" s="43">
        <v>1</v>
      </c>
      <c r="C11" s="43">
        <v>0</v>
      </c>
      <c r="D11" s="43">
        <v>1</v>
      </c>
      <c r="E11" s="43">
        <v>1</v>
      </c>
      <c r="F11" s="28"/>
      <c r="G11" s="28"/>
      <c r="H11" s="4" t="s">
        <v>8</v>
      </c>
      <c r="I11" s="5">
        <f>I9*$B$5</f>
        <v>43333.333333333336</v>
      </c>
      <c r="J11" s="5">
        <f t="shared" ref="J11:L11" si="1">J9*$B$5</f>
        <v>73333.333333333343</v>
      </c>
      <c r="K11" s="5">
        <f t="shared" si="1"/>
        <v>73333.333333333343</v>
      </c>
      <c r="L11" s="5">
        <f t="shared" si="1"/>
        <v>30000</v>
      </c>
      <c r="M11" s="30"/>
    </row>
    <row r="12" spans="1:13" x14ac:dyDescent="0.35">
      <c r="A12" s="3" t="s">
        <v>3</v>
      </c>
      <c r="B12" s="43">
        <v>1</v>
      </c>
      <c r="C12" s="43">
        <v>1</v>
      </c>
      <c r="D12" s="43">
        <v>0</v>
      </c>
      <c r="E12" s="43">
        <v>1</v>
      </c>
      <c r="F12" s="28"/>
      <c r="G12" s="28"/>
      <c r="H12" s="28"/>
      <c r="I12" s="28"/>
      <c r="J12" s="28"/>
      <c r="K12" s="28"/>
      <c r="L12" s="28"/>
      <c r="M12" s="30"/>
    </row>
    <row r="13" spans="1:13" x14ac:dyDescent="0.35">
      <c r="A13" s="34"/>
      <c r="B13" s="28"/>
      <c r="C13" s="28"/>
      <c r="D13" s="28"/>
      <c r="E13" s="28"/>
      <c r="F13" s="28"/>
      <c r="G13" s="28"/>
      <c r="H13" s="28" t="s">
        <v>12</v>
      </c>
      <c r="I13" s="22">
        <v>0</v>
      </c>
      <c r="J13" s="22"/>
      <c r="K13" s="22"/>
      <c r="L13" s="22"/>
      <c r="M13" s="30"/>
    </row>
    <row r="14" spans="1:13" x14ac:dyDescent="0.35">
      <c r="A14" s="34"/>
      <c r="B14" s="28"/>
      <c r="C14" s="28"/>
      <c r="D14" s="28"/>
      <c r="E14" s="28"/>
      <c r="F14" s="28"/>
      <c r="G14" s="28"/>
      <c r="H14" s="28" t="s">
        <v>13</v>
      </c>
      <c r="I14" s="21">
        <f>I13+I10-B3</f>
        <v>333.33333333333394</v>
      </c>
      <c r="J14" s="21">
        <f>I14+J10-C3</f>
        <v>666.66666666666788</v>
      </c>
      <c r="K14" s="22">
        <f>J14+K10-D3</f>
        <v>0</v>
      </c>
      <c r="L14" s="22">
        <f>K14+L10-E3</f>
        <v>0</v>
      </c>
      <c r="M14" s="30"/>
    </row>
    <row r="15" spans="1:13" x14ac:dyDescent="0.35">
      <c r="A15" s="34"/>
      <c r="B15" s="28"/>
      <c r="C15" s="28"/>
      <c r="D15" s="28"/>
      <c r="E15" s="28"/>
      <c r="F15" s="28"/>
      <c r="G15" s="28"/>
      <c r="H15" s="28"/>
      <c r="I15" s="28" t="s">
        <v>14</v>
      </c>
      <c r="J15" s="28" t="s">
        <v>14</v>
      </c>
      <c r="K15" s="28" t="s">
        <v>14</v>
      </c>
      <c r="L15" s="28" t="s">
        <v>14</v>
      </c>
      <c r="M15" s="30"/>
    </row>
    <row r="16" spans="1:13" x14ac:dyDescent="0.35">
      <c r="A16" s="34"/>
      <c r="B16" s="28"/>
      <c r="C16" s="28"/>
      <c r="D16" s="28"/>
      <c r="E16" s="28"/>
      <c r="F16" s="28"/>
      <c r="G16" s="28"/>
      <c r="H16" s="28"/>
      <c r="I16" s="37">
        <v>0</v>
      </c>
      <c r="J16" s="37">
        <v>0</v>
      </c>
      <c r="K16" s="37">
        <v>0</v>
      </c>
      <c r="L16" s="37">
        <v>0</v>
      </c>
      <c r="M16" s="30"/>
    </row>
    <row r="17" spans="1:13" x14ac:dyDescent="0.35">
      <c r="A17" s="34"/>
      <c r="B17" s="28"/>
      <c r="C17" s="28"/>
      <c r="D17" s="28"/>
      <c r="E17" s="28"/>
      <c r="F17" s="28"/>
      <c r="G17" s="28"/>
      <c r="H17" s="28" t="s">
        <v>9</v>
      </c>
      <c r="I17" s="38">
        <f>I14*$B$6</f>
        <v>3333.3333333333394</v>
      </c>
      <c r="J17" s="38">
        <f t="shared" ref="J17:L17" si="2">J14*$B$6</f>
        <v>6666.6666666666788</v>
      </c>
      <c r="K17" s="38">
        <f t="shared" si="2"/>
        <v>0</v>
      </c>
      <c r="L17" s="38">
        <f t="shared" si="2"/>
        <v>0</v>
      </c>
      <c r="M17" s="30"/>
    </row>
    <row r="18" spans="1:13" ht="15" thickBot="1" x14ac:dyDescent="0.4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Sensitivity Report 1</vt:lpstr>
      <vt:lpstr>Limits Report 1</vt:lpstr>
      <vt:lpstr>CH3-Q40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2019-01-21T04:13:37Z</dcterms:modified>
</cp:coreProperties>
</file>