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075D77-2E75-4481-B1D3-E7EEF8541470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Answer Report 1" sheetId="5" r:id="rId1"/>
    <sheet name="Sensitivity Report 1" sheetId="6" r:id="rId2"/>
    <sheet name="Limits Report 1" sheetId="7" r:id="rId3"/>
    <sheet name="CH4-Q50" sheetId="1" r:id="rId4"/>
  </sheets>
  <definedNames>
    <definedName name="solver_adj" localSheetId="3" hidden="1">'CH4-Q50'!$B$12:$C$13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'CH4-Q50'!$B$12:$C$13</definedName>
    <definedName name="solver_lhs2" localSheetId="3" hidden="1">'CH4-Q50'!$B$14:$C$14</definedName>
    <definedName name="solver_lhs3" localSheetId="3" hidden="1">'CH4-Q50'!$E$12:$E$13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'CH4-Q50'!$F$15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el3" localSheetId="3" hidden="1">1</definedName>
    <definedName name="solver_rhs1" localSheetId="3" hidden="1">0</definedName>
    <definedName name="solver_rhs2" localSheetId="3" hidden="1">'CH4-Q50'!$B$16:$C$16</definedName>
    <definedName name="solver_rhs3" localSheetId="3" hidden="1">'CH4-Q50'!$G$12:$G$13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" i="1" l="1"/>
  <c r="G12" i="1"/>
  <c r="D13" i="1"/>
  <c r="E13" i="1" s="1"/>
  <c r="D12" i="1"/>
  <c r="F15" i="1" l="1"/>
  <c r="E12" i="1"/>
  <c r="C16" i="1"/>
  <c r="B16" i="1"/>
  <c r="C14" i="1"/>
  <c r="B14" i="1"/>
</calcChain>
</file>

<file path=xl/sharedStrings.xml><?xml version="1.0" encoding="utf-8"?>
<sst xmlns="http://schemas.openxmlformats.org/spreadsheetml/2006/main" count="174" uniqueCount="89">
  <si>
    <t>Inputs</t>
  </si>
  <si>
    <t>Decision variables</t>
  </si>
  <si>
    <t>Calculated Variables</t>
  </si>
  <si>
    <t>Constraints</t>
  </si>
  <si>
    <t>Objective</t>
  </si>
  <si>
    <t>Oranges available in lb</t>
  </si>
  <si>
    <t>Bags</t>
  </si>
  <si>
    <t>Juice</t>
  </si>
  <si>
    <t>Quality level required</t>
  </si>
  <si>
    <t>Quality level of Oranges</t>
  </si>
  <si>
    <t>Revenue from 1 lb Oranges</t>
  </si>
  <si>
    <t>Cost for 1 lb Oranges</t>
  </si>
  <si>
    <t>A</t>
  </si>
  <si>
    <t>B</t>
  </si>
  <si>
    <t>Type of Oranges available</t>
  </si>
  <si>
    <t>&lt;=</t>
  </si>
  <si>
    <t>Quality Constraint</t>
  </si>
  <si>
    <t>Oranges (lbs) used for selling in Bags</t>
  </si>
  <si>
    <t>Oranges (lbs) used for juice production</t>
  </si>
  <si>
    <t>Profit</t>
  </si>
  <si>
    <t>Microsoft Excel 16.0 Answer Report</t>
  </si>
  <si>
    <t>Worksheet: [18(RA).xlsx]CH4-Q50</t>
  </si>
  <si>
    <t>Result: Solver found a solution.  All Constraints and optimality conditions are satisfied.</t>
  </si>
  <si>
    <t>Solver Engine</t>
  </si>
  <si>
    <t>Engine: Simplex LP</t>
  </si>
  <si>
    <t>Solution Time: 0.047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</si>
  <si>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</si>
  <si>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</si>
  <si>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</si>
  <si>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</si>
  <si>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</si>
  <si>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</si>
  <si>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</si>
  <si>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</si>
  <si>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</si>
  <si>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</si>
  <si>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</si>
  <si>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</si>
  <si>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</si>
  <si>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</si>
  <si>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$F$15</t>
  </si>
  <si>
    <t>$B$12</t>
  </si>
  <si>
    <t>Oranges (lbs) used for selling in Bags A</t>
  </si>
  <si>
    <t>Contin</t>
  </si>
  <si>
    <t>$C$12</t>
  </si>
  <si>
    <t>Oranges (lbs) used for selling in Bags B</t>
  </si>
  <si>
    <t>$B$13</t>
  </si>
  <si>
    <t>Oranges (lbs) used for juice production A</t>
  </si>
  <si>
    <t>$C$13</t>
  </si>
  <si>
    <t>Oranges (lbs) used for juice production B</t>
  </si>
  <si>
    <t>$B$14</t>
  </si>
  <si>
    <t>$B$14&lt;=$B$16</t>
  </si>
  <si>
    <t>Binding</t>
  </si>
  <si>
    <t>$C$14</t>
  </si>
  <si>
    <t>$C$14&lt;=$C$16</t>
  </si>
  <si>
    <t>$E$12</t>
  </si>
  <si>
    <t>Oranges (lbs) used for selling in Bags Quality Constraint</t>
  </si>
  <si>
    <t>$E$13</t>
  </si>
  <si>
    <t>Oranges (lbs) used for juice production Quality Constraint</t>
  </si>
  <si>
    <t>Not Binding</t>
  </si>
  <si>
    <t>$B$12&gt;=0</t>
  </si>
  <si>
    <t>$C$12&gt;=0</t>
  </si>
  <si>
    <t>$B$13&gt;=0</t>
  </si>
  <si>
    <t>$C$13&gt;=0</t>
  </si>
  <si>
    <t>Microsoft Excel 16.0 Sensitivity Report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</si>
  <si>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</si>
  <si>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</si>
  <si>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</si>
  <si>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</si>
  <si>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</si>
  <si>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</si>
  <si>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</si>
  <si>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</si>
  <si>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</si>
  <si>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</si>
  <si>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</si>
  <si>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</si>
  <si>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</si>
  <si>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</si>
  <si>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</si>
  <si>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</si>
  <si>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</si>
  <si>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</si>
  <si>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Report Created: 1/27/2019 12:10:48 PM</t>
  </si>
  <si>
    <t>Iterations: 4 Subproblems: 0</t>
  </si>
  <si>
    <t>Profit &lt;=</t>
  </si>
  <si>
    <t>$E$12&lt;=$G$12</t>
  </si>
  <si>
    <t>$E$13&lt;=$G$13</t>
  </si>
  <si>
    <t>Report Created: 1/27/2019 12:10:49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</si>
</sst>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2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44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3" fontId="0" fillId="2" borderId="0" xfId="0" applyNumberFormat="1" applyFill="1" applyBorder="1"/>
    <xf numFmtId="44" fontId="0" fillId="2" borderId="0" xfId="1" applyFont="1" applyFill="1" applyBorder="1"/>
    <xf numFmtId="0" fontId="2" fillId="4" borderId="0" xfId="0" applyFont="1" applyFill="1" applyBorder="1"/>
    <xf numFmtId="0" fontId="0" fillId="5" borderId="0" xfId="0" applyFill="1" applyBorder="1" applyAlignment="1">
      <alignment horizontal="center"/>
    </xf>
    <xf numFmtId="44" fontId="0" fillId="6" borderId="0" xfId="0" applyNumberFormat="1" applyFill="1" applyBorder="1"/>
    <xf numFmtId="3" fontId="0" fillId="5" borderId="0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0" xfId="0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EA87-13D8-494D-9521-B732D69D4AE8}">
  <dimension ref="A1:G36"/>
  <sheetViews>
    <sheetView showGridLines="0" workbookViewId="0"/>
  </sheetViews>
  <sheetFormatPr defaultRowHeight="14.5" x14ac:dyDescent="0.35"/>
  <cols>
    <col min="1" max="1" width="2.1796875" customWidth="1"/>
    <col min="2" max="2" width="5.90625" bestFit="1" customWidth="1"/>
    <col min="3" max="3" width="49.36328125" bestFit="1" customWidth="1"/>
    <col min="4" max="4" width="12.453125" bestFit="1" customWidth="1"/>
    <col min="5" max="5" width="13.1796875" bestFit="1" customWidth="1"/>
    <col min="6" max="6" width="10.453125" bestFit="1" customWidth="1"/>
    <col min="7" max="7" width="11.81640625" bestFit="1" customWidth="1"/>
  </cols>
  <sheetData>
    <row r="1" spans="1:5" x14ac:dyDescent="0.35">
      <c r="A1" s="6" t="s">
        <v>20</v>
      </c>
    </row>
    <row r="2" spans="1:5" x14ac:dyDescent="0.35">
      <c r="A2" s="6" t="s">
        <v>21</v>
      </c>
    </row>
    <row r="3" spans="1:5" x14ac:dyDescent="0.35">
      <c r="A3" s="6" t="s">
        <v>83</v>
      </c>
    </row>
    <row r="4" spans="1:5" x14ac:dyDescent="0.35">
      <c r="A4" s="6" t="s">
        <v>22</v>
      </c>
    </row>
    <row r="5" spans="1:5" x14ac:dyDescent="0.35">
      <c r="A5" s="6" t="s">
        <v>23</v>
      </c>
    </row>
    <row r="6" spans="1:5" x14ac:dyDescent="0.35">
      <c r="A6" s="6"/>
      <c r="B6" t="s">
        <v>24</v>
      </c>
    </row>
    <row r="7" spans="1:5" x14ac:dyDescent="0.35">
      <c r="A7" s="6"/>
      <c r="B7" t="s">
        <v>25</v>
      </c>
    </row>
    <row r="8" spans="1:5" x14ac:dyDescent="0.35">
      <c r="A8" s="6"/>
      <c r="B8" t="s">
        <v>84</v>
      </c>
    </row>
    <row r="9" spans="1:5" x14ac:dyDescent="0.35">
      <c r="A9" s="6" t="s">
        <v>26</v>
      </c>
    </row>
    <row r="10" spans="1:5" x14ac:dyDescent="0.35">
      <c r="B10" t="s">
        <v>27</v>
      </c>
    </row>
    <row r="11" spans="1:5" x14ac:dyDescent="0.35">
      <c r="B11" t="s">
        <v>28</v>
      </c>
    </row>
    <row r="14" spans="1:5" ht="15" thickBot="1" x14ac:dyDescent="0.4">
      <c r="A14" t="s">
        <v>29</v>
      </c>
    </row>
    <row r="15" spans="1:5" ht="15" thickBot="1" x14ac:dyDescent="0.4">
      <c r="B15" s="29" t="s">
        <v>30</v>
      </c>
      <c r="C15" s="29" t="s">
        <v>31</v>
      </c>
      <c r="D15" s="29" t="s">
        <v>32</v>
      </c>
      <c r="E15" s="29" t="s">
        <v>33</v>
      </c>
    </row>
    <row r="16" spans="1:5" ht="15" thickBot="1" x14ac:dyDescent="0.4">
      <c r="B16" s="7" t="s">
        <v>40</v>
      </c>
      <c r="C16" s="7" t="s">
        <v>85</v>
      </c>
      <c r="D16" s="9">
        <v>0</v>
      </c>
      <c r="E16" s="9">
        <v>304000</v>
      </c>
    </row>
    <row r="19" spans="1:7" ht="15" thickBot="1" x14ac:dyDescent="0.4">
      <c r="A19" t="s">
        <v>34</v>
      </c>
    </row>
    <row r="20" spans="1:7" ht="15" thickBot="1" x14ac:dyDescent="0.4">
      <c r="B20" s="29" t="s">
        <v>30</v>
      </c>
      <c r="C20" s="29" t="s">
        <v>31</v>
      </c>
      <c r="D20" s="29" t="s">
        <v>32</v>
      </c>
      <c r="E20" s="29" t="s">
        <v>33</v>
      </c>
      <c r="F20" s="29" t="s">
        <v>35</v>
      </c>
    </row>
    <row r="21" spans="1:7" x14ac:dyDescent="0.35">
      <c r="B21" s="8" t="s">
        <v>41</v>
      </c>
      <c r="C21" s="8" t="s">
        <v>42</v>
      </c>
      <c r="D21" s="10">
        <v>0</v>
      </c>
      <c r="E21" s="10">
        <v>193333.33333333331</v>
      </c>
      <c r="F21" s="8" t="s">
        <v>43</v>
      </c>
    </row>
    <row r="22" spans="1:7" x14ac:dyDescent="0.35">
      <c r="B22" s="8" t="s">
        <v>44</v>
      </c>
      <c r="C22" s="8" t="s">
        <v>45</v>
      </c>
      <c r="D22" s="10">
        <v>0</v>
      </c>
      <c r="E22" s="10">
        <v>96666.666666666657</v>
      </c>
      <c r="F22" s="8" t="s">
        <v>43</v>
      </c>
    </row>
    <row r="23" spans="1:7" x14ac:dyDescent="0.35">
      <c r="B23" s="8" t="s">
        <v>46</v>
      </c>
      <c r="C23" s="8" t="s">
        <v>47</v>
      </c>
      <c r="D23" s="10">
        <v>0</v>
      </c>
      <c r="E23" s="10">
        <v>26666.666666666672</v>
      </c>
      <c r="F23" s="8" t="s">
        <v>43</v>
      </c>
    </row>
    <row r="24" spans="1:7" ht="15" thickBot="1" x14ac:dyDescent="0.4">
      <c r="B24" s="7" t="s">
        <v>48</v>
      </c>
      <c r="C24" s="7" t="s">
        <v>49</v>
      </c>
      <c r="D24" s="11">
        <v>0</v>
      </c>
      <c r="E24" s="11">
        <v>53333.333333333343</v>
      </c>
      <c r="F24" s="7" t="s">
        <v>43</v>
      </c>
    </row>
    <row r="27" spans="1:7" ht="15" thickBot="1" x14ac:dyDescent="0.4">
      <c r="A27" t="s">
        <v>3</v>
      </c>
    </row>
    <row r="28" spans="1:7" ht="15" thickBot="1" x14ac:dyDescent="0.4">
      <c r="B28" s="29" t="s">
        <v>30</v>
      </c>
      <c r="C28" s="29" t="s">
        <v>31</v>
      </c>
      <c r="D28" s="29" t="s">
        <v>36</v>
      </c>
      <c r="E28" s="29" t="s">
        <v>37</v>
      </c>
      <c r="F28" s="29" t="s">
        <v>38</v>
      </c>
      <c r="G28" s="29" t="s">
        <v>39</v>
      </c>
    </row>
    <row r="29" spans="1:7" x14ac:dyDescent="0.35">
      <c r="B29" s="8" t="s">
        <v>50</v>
      </c>
      <c r="C29" s="8" t="s">
        <v>12</v>
      </c>
      <c r="D29" s="10">
        <v>220000</v>
      </c>
      <c r="E29" s="8" t="s">
        <v>51</v>
      </c>
      <c r="F29" s="8" t="s">
        <v>52</v>
      </c>
      <c r="G29" s="8">
        <v>0</v>
      </c>
    </row>
    <row r="30" spans="1:7" x14ac:dyDescent="0.35">
      <c r="B30" s="8" t="s">
        <v>53</v>
      </c>
      <c r="C30" s="8" t="s">
        <v>13</v>
      </c>
      <c r="D30" s="10">
        <v>150000</v>
      </c>
      <c r="E30" s="8" t="s">
        <v>54</v>
      </c>
      <c r="F30" s="8" t="s">
        <v>52</v>
      </c>
      <c r="G30" s="8">
        <v>0</v>
      </c>
    </row>
    <row r="31" spans="1:7" x14ac:dyDescent="0.35">
      <c r="B31" s="8" t="s">
        <v>55</v>
      </c>
      <c r="C31" s="8" t="s">
        <v>56</v>
      </c>
      <c r="D31" s="10">
        <v>2030000</v>
      </c>
      <c r="E31" s="8" t="s">
        <v>86</v>
      </c>
      <c r="F31" s="8" t="s">
        <v>52</v>
      </c>
      <c r="G31" s="8">
        <v>0</v>
      </c>
    </row>
    <row r="32" spans="1:7" x14ac:dyDescent="0.35">
      <c r="B32" s="8" t="s">
        <v>57</v>
      </c>
      <c r="C32" s="8" t="s">
        <v>58</v>
      </c>
      <c r="D32" s="10">
        <v>640000.00000000012</v>
      </c>
      <c r="E32" s="8" t="s">
        <v>87</v>
      </c>
      <c r="F32" s="8" t="s">
        <v>52</v>
      </c>
      <c r="G32" s="8">
        <v>0</v>
      </c>
    </row>
    <row r="33" spans="2:7" x14ac:dyDescent="0.35">
      <c r="B33" s="8" t="s">
        <v>41</v>
      </c>
      <c r="C33" s="8" t="s">
        <v>42</v>
      </c>
      <c r="D33" s="10">
        <v>193333.33333333331</v>
      </c>
      <c r="E33" s="8" t="s">
        <v>60</v>
      </c>
      <c r="F33" s="8" t="s">
        <v>59</v>
      </c>
      <c r="G33" s="10">
        <v>193333.33333333331</v>
      </c>
    </row>
    <row r="34" spans="2:7" x14ac:dyDescent="0.35">
      <c r="B34" s="8" t="s">
        <v>44</v>
      </c>
      <c r="C34" s="8" t="s">
        <v>45</v>
      </c>
      <c r="D34" s="10">
        <v>96666.666666666657</v>
      </c>
      <c r="E34" s="8" t="s">
        <v>61</v>
      </c>
      <c r="F34" s="8" t="s">
        <v>59</v>
      </c>
      <c r="G34" s="10">
        <v>96666.666666666657</v>
      </c>
    </row>
    <row r="35" spans="2:7" x14ac:dyDescent="0.35">
      <c r="B35" s="8" t="s">
        <v>46</v>
      </c>
      <c r="C35" s="8" t="s">
        <v>47</v>
      </c>
      <c r="D35" s="10">
        <v>26666.666666666672</v>
      </c>
      <c r="E35" s="8" t="s">
        <v>62</v>
      </c>
      <c r="F35" s="8" t="s">
        <v>59</v>
      </c>
      <c r="G35" s="10">
        <v>26666.666666666672</v>
      </c>
    </row>
    <row r="36" spans="2:7" ht="15" thickBot="1" x14ac:dyDescent="0.4">
      <c r="B36" s="7" t="s">
        <v>48</v>
      </c>
      <c r="C36" s="7" t="s">
        <v>49</v>
      </c>
      <c r="D36" s="11">
        <v>53333.333333333343</v>
      </c>
      <c r="E36" s="7" t="s">
        <v>63</v>
      </c>
      <c r="F36" s="7" t="s">
        <v>59</v>
      </c>
      <c r="G36" s="11">
        <v>53333.333333333343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0B75-1F0F-4F8F-B5A3-7D9A929C1664}">
  <dimension ref="A1:H20"/>
  <sheetViews>
    <sheetView showGridLines="0" workbookViewId="0"/>
  </sheetViews>
  <sheetFormatPr defaultRowHeight="14.5" x14ac:dyDescent="0.35"/>
  <cols>
    <col min="1" max="1" width="2.1796875" customWidth="1"/>
    <col min="2" max="2" width="5.90625" bestFit="1" customWidth="1"/>
    <col min="3" max="3" width="49.36328125" bestFit="1" customWidth="1"/>
    <col min="4" max="4" width="11.81640625" bestFit="1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6" t="s">
        <v>64</v>
      </c>
    </row>
    <row r="2" spans="1:8" x14ac:dyDescent="0.35">
      <c r="A2" s="6" t="s">
        <v>21</v>
      </c>
    </row>
    <row r="3" spans="1:8" x14ac:dyDescent="0.35">
      <c r="A3" s="6" t="s">
        <v>83</v>
      </c>
    </row>
    <row r="6" spans="1:8" ht="15" thickBot="1" x14ac:dyDescent="0.4">
      <c r="A6" t="s">
        <v>34</v>
      </c>
    </row>
    <row r="7" spans="1:8" x14ac:dyDescent="0.35">
      <c r="B7" s="30"/>
      <c r="C7" s="30"/>
      <c r="D7" s="30" t="s">
        <v>65</v>
      </c>
      <c r="E7" s="30" t="s">
        <v>67</v>
      </c>
      <c r="F7" s="30" t="s">
        <v>4</v>
      </c>
      <c r="G7" s="30" t="s">
        <v>70</v>
      </c>
      <c r="H7" s="30" t="s">
        <v>70</v>
      </c>
    </row>
    <row r="8" spans="1:8" ht="15" thickBot="1" x14ac:dyDescent="0.4">
      <c r="B8" s="31" t="s">
        <v>30</v>
      </c>
      <c r="C8" s="31" t="s">
        <v>31</v>
      </c>
      <c r="D8" s="31" t="s">
        <v>66</v>
      </c>
      <c r="E8" s="31" t="s">
        <v>68</v>
      </c>
      <c r="F8" s="31" t="s">
        <v>69</v>
      </c>
      <c r="G8" s="31" t="s">
        <v>71</v>
      </c>
      <c r="H8" s="31" t="s">
        <v>72</v>
      </c>
    </row>
    <row r="9" spans="1:8" x14ac:dyDescent="0.35">
      <c r="B9" s="8" t="s">
        <v>41</v>
      </c>
      <c r="C9" s="8" t="s">
        <v>42</v>
      </c>
      <c r="D9" s="8">
        <v>193333.33333333331</v>
      </c>
      <c r="E9" s="8">
        <v>0</v>
      </c>
      <c r="F9" s="8">
        <v>0.8</v>
      </c>
      <c r="G9" s="8">
        <v>0.1499999999999998</v>
      </c>
      <c r="H9" s="8">
        <v>0.52500000000000013</v>
      </c>
    </row>
    <row r="10" spans="1:8" x14ac:dyDescent="0.35">
      <c r="B10" s="8" t="s">
        <v>44</v>
      </c>
      <c r="C10" s="8" t="s">
        <v>45</v>
      </c>
      <c r="D10" s="8">
        <v>96666.666666666657</v>
      </c>
      <c r="E10" s="8">
        <v>0</v>
      </c>
      <c r="F10" s="8">
        <v>0.8</v>
      </c>
      <c r="G10" s="8">
        <v>0.1499999999999998</v>
      </c>
      <c r="H10" s="8">
        <v>1.0500000000000003</v>
      </c>
    </row>
    <row r="11" spans="1:8" x14ac:dyDescent="0.35">
      <c r="B11" s="8" t="s">
        <v>46</v>
      </c>
      <c r="C11" s="8" t="s">
        <v>47</v>
      </c>
      <c r="D11" s="8">
        <v>26666.666666666672</v>
      </c>
      <c r="E11" s="8">
        <v>0</v>
      </c>
      <c r="F11" s="8">
        <v>0.89999999999999991</v>
      </c>
      <c r="G11" s="8">
        <v>2.1000000000000005</v>
      </c>
      <c r="H11" s="8">
        <v>0.1499999999999998</v>
      </c>
    </row>
    <row r="12" spans="1:8" ht="15" thickBot="1" x14ac:dyDescent="0.4">
      <c r="B12" s="7" t="s">
        <v>48</v>
      </c>
      <c r="C12" s="7" t="s">
        <v>49</v>
      </c>
      <c r="D12" s="7">
        <v>53333.333333333343</v>
      </c>
      <c r="E12" s="7">
        <v>0</v>
      </c>
      <c r="F12" s="7">
        <v>0.89999999999999991</v>
      </c>
      <c r="G12" s="7">
        <v>1.0500000000000003</v>
      </c>
      <c r="H12" s="7">
        <v>0.1499999999999998</v>
      </c>
    </row>
    <row r="14" spans="1:8" ht="15" thickBot="1" x14ac:dyDescent="0.4">
      <c r="A14" t="s">
        <v>3</v>
      </c>
    </row>
    <row r="15" spans="1:8" x14ac:dyDescent="0.35">
      <c r="B15" s="30"/>
      <c r="C15" s="30"/>
      <c r="D15" s="30" t="s">
        <v>65</v>
      </c>
      <c r="E15" s="30" t="s">
        <v>73</v>
      </c>
      <c r="F15" s="30" t="s">
        <v>75</v>
      </c>
      <c r="G15" s="30" t="s">
        <v>70</v>
      </c>
      <c r="H15" s="30" t="s">
        <v>70</v>
      </c>
    </row>
    <row r="16" spans="1:8" ht="15" thickBot="1" x14ac:dyDescent="0.4">
      <c r="B16" s="31" t="s">
        <v>30</v>
      </c>
      <c r="C16" s="31" t="s">
        <v>31</v>
      </c>
      <c r="D16" s="31" t="s">
        <v>66</v>
      </c>
      <c r="E16" s="31" t="s">
        <v>74</v>
      </c>
      <c r="F16" s="31" t="s">
        <v>76</v>
      </c>
      <c r="G16" s="31" t="s">
        <v>71</v>
      </c>
      <c r="H16" s="31" t="s">
        <v>72</v>
      </c>
    </row>
    <row r="17" spans="2:8" x14ac:dyDescent="0.35">
      <c r="B17" s="8" t="s">
        <v>50</v>
      </c>
      <c r="C17" s="8" t="s">
        <v>12</v>
      </c>
      <c r="D17" s="8">
        <v>220000</v>
      </c>
      <c r="E17" s="8">
        <v>0.70000000000000018</v>
      </c>
      <c r="F17" s="8">
        <v>220000</v>
      </c>
      <c r="G17" s="8">
        <v>80000.000000000015</v>
      </c>
      <c r="H17" s="8">
        <v>145000</v>
      </c>
    </row>
    <row r="18" spans="2:8" x14ac:dyDescent="0.35">
      <c r="B18" s="8" t="s">
        <v>53</v>
      </c>
      <c r="C18" s="8" t="s">
        <v>13</v>
      </c>
      <c r="D18" s="8">
        <v>150000</v>
      </c>
      <c r="E18" s="8">
        <v>0.99999999999999978</v>
      </c>
      <c r="F18" s="8">
        <v>150000</v>
      </c>
      <c r="G18" s="8">
        <v>290000</v>
      </c>
      <c r="H18" s="8">
        <v>40000.000000000007</v>
      </c>
    </row>
    <row r="19" spans="2:8" x14ac:dyDescent="0.35">
      <c r="B19" s="8" t="s">
        <v>55</v>
      </c>
      <c r="C19" s="8" t="s">
        <v>56</v>
      </c>
      <c r="D19" s="8">
        <v>2030000</v>
      </c>
      <c r="E19" s="8">
        <v>9.9999999999999867E-2</v>
      </c>
      <c r="F19" s="8">
        <v>0</v>
      </c>
      <c r="G19" s="8">
        <v>145000</v>
      </c>
      <c r="H19" s="8">
        <v>80000.000000000015</v>
      </c>
    </row>
    <row r="20" spans="2:8" ht="15" thickBot="1" x14ac:dyDescent="0.4">
      <c r="B20" s="7" t="s">
        <v>57</v>
      </c>
      <c r="C20" s="7" t="s">
        <v>58</v>
      </c>
      <c r="D20" s="7">
        <v>640000.00000000012</v>
      </c>
      <c r="E20" s="7">
        <v>9.9999999999999867E-2</v>
      </c>
      <c r="F20" s="7">
        <v>0</v>
      </c>
      <c r="G20" s="7">
        <v>290000</v>
      </c>
      <c r="H20" s="7">
        <v>40000.000000000007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381A-6FAD-4011-8680-708AE4D16081}">
  <dimension ref="A1:J16"/>
  <sheetViews>
    <sheetView showGridLines="0" workbookViewId="0"/>
  </sheetViews>
  <sheetFormatPr defaultRowHeight="14.5" x14ac:dyDescent="0.35"/>
  <cols>
    <col min="1" max="1" width="2.1796875" customWidth="1"/>
    <col min="2" max="2" width="5.90625" bestFit="1" customWidth="1"/>
    <col min="3" max="3" width="35.26953125" bestFit="1" customWidth="1"/>
    <col min="4" max="4" width="12.08984375" bestFit="1" customWidth="1"/>
    <col min="5" max="5" width="2.1796875" customWidth="1"/>
    <col min="6" max="6" width="11.81640625" bestFit="1" customWidth="1"/>
    <col min="7" max="7" width="9.81640625" bestFit="1" customWidth="1"/>
    <col min="8" max="8" width="2.1796875" customWidth="1"/>
    <col min="9" max="9" width="11.81640625" bestFit="1" customWidth="1"/>
  </cols>
  <sheetData>
    <row r="1" spans="1:10" x14ac:dyDescent="0.35">
      <c r="A1" s="6" t="s">
        <v>77</v>
      </c>
    </row>
    <row r="2" spans="1:10" x14ac:dyDescent="0.35">
      <c r="A2" s="6" t="s">
        <v>21</v>
      </c>
    </row>
    <row r="3" spans="1:10" x14ac:dyDescent="0.35">
      <c r="A3" s="6" t="s">
        <v>88</v>
      </c>
    </row>
    <row r="5" spans="1:10" ht="15" thickBot="1" x14ac:dyDescent="0.4"/>
    <row r="6" spans="1:10" x14ac:dyDescent="0.35">
      <c r="B6" s="30"/>
      <c r="C6" s="30" t="s">
        <v>4</v>
      </c>
      <c r="D6" s="30"/>
    </row>
    <row r="7" spans="1:10" ht="15" thickBot="1" x14ac:dyDescent="0.4">
      <c r="B7" s="31" t="s">
        <v>30</v>
      </c>
      <c r="C7" s="31" t="s">
        <v>31</v>
      </c>
      <c r="D7" s="31" t="s">
        <v>66</v>
      </c>
    </row>
    <row r="8" spans="1:10" ht="15" thickBot="1" x14ac:dyDescent="0.4">
      <c r="B8" s="7" t="s">
        <v>40</v>
      </c>
      <c r="C8" s="7" t="s">
        <v>85</v>
      </c>
      <c r="D8" s="9">
        <v>304000</v>
      </c>
    </row>
    <row r="10" spans="1:10" ht="15" thickBot="1" x14ac:dyDescent="0.4"/>
    <row r="11" spans="1:10" x14ac:dyDescent="0.35">
      <c r="B11" s="30"/>
      <c r="C11" s="30" t="s">
        <v>78</v>
      </c>
      <c r="D11" s="30"/>
      <c r="F11" s="30" t="s">
        <v>79</v>
      </c>
      <c r="G11" s="30" t="s">
        <v>4</v>
      </c>
      <c r="I11" s="30" t="s">
        <v>82</v>
      </c>
      <c r="J11" s="30" t="s">
        <v>4</v>
      </c>
    </row>
    <row r="12" spans="1:10" ht="15" thickBot="1" x14ac:dyDescent="0.4">
      <c r="B12" s="31" t="s">
        <v>30</v>
      </c>
      <c r="C12" s="31" t="s">
        <v>31</v>
      </c>
      <c r="D12" s="31" t="s">
        <v>66</v>
      </c>
      <c r="F12" s="31" t="s">
        <v>80</v>
      </c>
      <c r="G12" s="31" t="s">
        <v>81</v>
      </c>
      <c r="I12" s="31" t="s">
        <v>80</v>
      </c>
      <c r="J12" s="31" t="s">
        <v>81</v>
      </c>
    </row>
    <row r="13" spans="1:10" x14ac:dyDescent="0.35">
      <c r="B13" s="8" t="s">
        <v>41</v>
      </c>
      <c r="C13" s="8" t="s">
        <v>42</v>
      </c>
      <c r="D13" s="10">
        <v>193333.33333333331</v>
      </c>
      <c r="F13" s="10">
        <v>0</v>
      </c>
      <c r="G13" s="10">
        <v>149333.32999999999</v>
      </c>
      <c r="I13" s="10">
        <v>193333.33333333326</v>
      </c>
      <c r="J13" s="10">
        <v>304000</v>
      </c>
    </row>
    <row r="14" spans="1:10" x14ac:dyDescent="0.35">
      <c r="B14" s="8" t="s">
        <v>44</v>
      </c>
      <c r="C14" s="8" t="s">
        <v>45</v>
      </c>
      <c r="D14" s="10">
        <v>96666.666666666657</v>
      </c>
      <c r="F14" s="10">
        <v>96666.666666666628</v>
      </c>
      <c r="G14" s="10">
        <v>304000</v>
      </c>
      <c r="I14" s="10">
        <v>96666.666666666657</v>
      </c>
      <c r="J14" s="10">
        <v>304000</v>
      </c>
    </row>
    <row r="15" spans="1:10" x14ac:dyDescent="0.35">
      <c r="B15" s="8" t="s">
        <v>46</v>
      </c>
      <c r="C15" s="8" t="s">
        <v>47</v>
      </c>
      <c r="D15" s="10">
        <v>26666.666666666672</v>
      </c>
      <c r="F15" s="10">
        <v>0</v>
      </c>
      <c r="G15" s="10">
        <v>280000</v>
      </c>
      <c r="I15" s="10">
        <v>26666.666666666686</v>
      </c>
      <c r="J15" s="10">
        <v>304000</v>
      </c>
    </row>
    <row r="16" spans="1:10" ht="15" thickBot="1" x14ac:dyDescent="0.4">
      <c r="B16" s="7" t="s">
        <v>48</v>
      </c>
      <c r="C16" s="7" t="s">
        <v>49</v>
      </c>
      <c r="D16" s="11">
        <v>53333.333333333343</v>
      </c>
      <c r="F16" s="11">
        <v>53333.333333333343</v>
      </c>
      <c r="G16" s="11">
        <v>304000</v>
      </c>
      <c r="I16" s="11">
        <v>53333.333333333343</v>
      </c>
      <c r="J16" s="11">
        <v>304000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2" sqref="E12"/>
    </sheetView>
  </sheetViews>
  <sheetFormatPr defaultRowHeight="14.5" x14ac:dyDescent="0.35"/>
  <cols>
    <col min="1" max="1" width="33.6328125" bestFit="1" customWidth="1"/>
    <col min="4" max="4" width="11.90625" customWidth="1"/>
    <col min="6" max="6" width="17.7265625" bestFit="1" customWidth="1"/>
    <col min="15" max="15" width="17.7265625" bestFit="1" customWidth="1"/>
  </cols>
  <sheetData>
    <row r="1" spans="1:8" x14ac:dyDescent="0.35">
      <c r="A1" s="12"/>
      <c r="B1" s="13"/>
      <c r="C1" s="13"/>
      <c r="D1" s="13"/>
      <c r="E1" s="13"/>
      <c r="F1" s="14" t="s">
        <v>0</v>
      </c>
      <c r="G1" s="13"/>
      <c r="H1" s="15"/>
    </row>
    <row r="2" spans="1:8" x14ac:dyDescent="0.35">
      <c r="A2" s="16" t="s">
        <v>14</v>
      </c>
      <c r="B2" s="17" t="s">
        <v>12</v>
      </c>
      <c r="C2" s="17" t="s">
        <v>13</v>
      </c>
      <c r="D2" s="17"/>
      <c r="E2" s="17"/>
      <c r="F2" s="2" t="s">
        <v>1</v>
      </c>
      <c r="G2" s="17"/>
      <c r="H2" s="18"/>
    </row>
    <row r="3" spans="1:8" x14ac:dyDescent="0.35">
      <c r="A3" s="16" t="s">
        <v>9</v>
      </c>
      <c r="B3" s="1">
        <v>6</v>
      </c>
      <c r="C3" s="1">
        <v>9</v>
      </c>
      <c r="D3" s="17"/>
      <c r="E3" s="17"/>
      <c r="F3" s="3" t="s">
        <v>2</v>
      </c>
      <c r="G3" s="17"/>
      <c r="H3" s="18"/>
    </row>
    <row r="4" spans="1:8" x14ac:dyDescent="0.35">
      <c r="A4" s="16" t="s">
        <v>5</v>
      </c>
      <c r="B4" s="19">
        <v>220000</v>
      </c>
      <c r="C4" s="19">
        <v>150000</v>
      </c>
      <c r="D4" s="17"/>
      <c r="E4" s="17"/>
      <c r="F4" s="4" t="s">
        <v>3</v>
      </c>
      <c r="G4" s="17"/>
      <c r="H4" s="18"/>
    </row>
    <row r="5" spans="1:8" x14ac:dyDescent="0.35">
      <c r="A5" s="16"/>
      <c r="B5" s="17"/>
      <c r="C5" s="17"/>
      <c r="D5" s="17"/>
      <c r="E5" s="17"/>
      <c r="F5" s="5" t="s">
        <v>4</v>
      </c>
      <c r="G5" s="17"/>
      <c r="H5" s="18"/>
    </row>
    <row r="6" spans="1:8" x14ac:dyDescent="0.35">
      <c r="A6" s="16"/>
      <c r="B6" s="17" t="s">
        <v>6</v>
      </c>
      <c r="C6" s="17" t="s">
        <v>7</v>
      </c>
      <c r="D6" s="17"/>
      <c r="E6" s="17"/>
      <c r="F6" s="17"/>
      <c r="G6" s="17"/>
      <c r="H6" s="18"/>
    </row>
    <row r="7" spans="1:8" x14ac:dyDescent="0.35">
      <c r="A7" s="16" t="s">
        <v>8</v>
      </c>
      <c r="B7" s="1">
        <v>7</v>
      </c>
      <c r="C7" s="1">
        <v>8</v>
      </c>
      <c r="D7" s="17"/>
      <c r="E7" s="17"/>
      <c r="F7" s="17"/>
      <c r="G7" s="17"/>
      <c r="H7" s="18"/>
    </row>
    <row r="8" spans="1:8" x14ac:dyDescent="0.35">
      <c r="A8" s="16" t="s">
        <v>10</v>
      </c>
      <c r="B8" s="20">
        <v>2</v>
      </c>
      <c r="C8" s="20">
        <v>2.25</v>
      </c>
      <c r="D8" s="17"/>
      <c r="E8" s="17"/>
      <c r="F8" s="17"/>
      <c r="G8" s="17"/>
      <c r="H8" s="18"/>
    </row>
    <row r="9" spans="1:8" x14ac:dyDescent="0.35">
      <c r="A9" s="16" t="s">
        <v>11</v>
      </c>
      <c r="B9" s="20">
        <v>1.2</v>
      </c>
      <c r="C9" s="20">
        <v>1.35</v>
      </c>
      <c r="D9" s="17"/>
      <c r="E9" s="17"/>
      <c r="F9" s="17"/>
      <c r="G9" s="17"/>
      <c r="H9" s="18"/>
    </row>
    <row r="10" spans="1:8" x14ac:dyDescent="0.35">
      <c r="A10" s="16"/>
      <c r="B10" s="17"/>
      <c r="C10" s="17"/>
      <c r="D10" s="17"/>
      <c r="E10" s="17"/>
      <c r="F10" s="17"/>
      <c r="G10" s="17"/>
      <c r="H10" s="18"/>
    </row>
    <row r="11" spans="1:8" x14ac:dyDescent="0.35">
      <c r="A11" s="16"/>
      <c r="B11" s="17" t="s">
        <v>12</v>
      </c>
      <c r="C11" s="17" t="s">
        <v>13</v>
      </c>
      <c r="D11" s="17"/>
      <c r="E11" s="28" t="s">
        <v>16</v>
      </c>
      <c r="F11" s="28"/>
      <c r="G11" s="28"/>
      <c r="H11" s="18"/>
    </row>
    <row r="12" spans="1:8" x14ac:dyDescent="0.35">
      <c r="A12" s="16" t="s">
        <v>17</v>
      </c>
      <c r="B12" s="2">
        <v>193333.33333333331</v>
      </c>
      <c r="C12" s="2">
        <v>96666.666666666657</v>
      </c>
      <c r="D12" s="21">
        <f>SUM(B12:C12)</f>
        <v>290000</v>
      </c>
      <c r="E12" s="21">
        <f>D12*B7</f>
        <v>2030000</v>
      </c>
      <c r="F12" s="22" t="s">
        <v>15</v>
      </c>
      <c r="G12" s="3">
        <f>(B12*$B$3)+(C12*$C$3)</f>
        <v>2030000</v>
      </c>
      <c r="H12" s="18"/>
    </row>
    <row r="13" spans="1:8" x14ac:dyDescent="0.35">
      <c r="A13" s="16" t="s">
        <v>18</v>
      </c>
      <c r="B13" s="2">
        <v>26666.666666666672</v>
      </c>
      <c r="C13" s="2">
        <v>53333.333333333343</v>
      </c>
      <c r="D13" s="21">
        <f>SUM(B13:C13)</f>
        <v>80000.000000000015</v>
      </c>
      <c r="E13" s="21">
        <f>D13*C7</f>
        <v>640000.00000000012</v>
      </c>
      <c r="F13" s="22" t="s">
        <v>15</v>
      </c>
      <c r="G13" s="3">
        <f>(B13*$B$3)+(C13*$C$3)</f>
        <v>640000.00000000012</v>
      </c>
      <c r="H13" s="18"/>
    </row>
    <row r="14" spans="1:8" x14ac:dyDescent="0.35">
      <c r="A14" s="16"/>
      <c r="B14" s="21">
        <f>SUM(B12:B13)</f>
        <v>220000</v>
      </c>
      <c r="C14" s="21">
        <f>SUM(C12:C13)</f>
        <v>150000</v>
      </c>
      <c r="D14" s="17"/>
      <c r="E14" s="17"/>
      <c r="F14" s="17"/>
      <c r="G14" s="17"/>
      <c r="H14" s="18"/>
    </row>
    <row r="15" spans="1:8" x14ac:dyDescent="0.35">
      <c r="A15" s="16"/>
      <c r="B15" s="4" t="s">
        <v>15</v>
      </c>
      <c r="C15" s="4" t="s">
        <v>15</v>
      </c>
      <c r="D15" s="17"/>
      <c r="E15" s="17" t="s">
        <v>19</v>
      </c>
      <c r="F15" s="23">
        <f>(D12*(B8-B9))+(D13*(C8-C9))</f>
        <v>304000</v>
      </c>
      <c r="G15" s="17"/>
      <c r="H15" s="18"/>
    </row>
    <row r="16" spans="1:8" x14ac:dyDescent="0.35">
      <c r="A16" s="16"/>
      <c r="B16" s="24">
        <f>B4</f>
        <v>220000</v>
      </c>
      <c r="C16" s="24">
        <f>C4</f>
        <v>150000</v>
      </c>
      <c r="D16" s="17"/>
      <c r="E16" s="17"/>
      <c r="F16" s="17"/>
      <c r="G16" s="17"/>
      <c r="H16" s="18"/>
    </row>
    <row r="17" spans="1:8" ht="15" thickBot="1" x14ac:dyDescent="0.4">
      <c r="A17" s="25"/>
      <c r="B17" s="26"/>
      <c r="C17" s="26"/>
      <c r="D17" s="26"/>
      <c r="E17" s="26"/>
      <c r="F17" s="26"/>
      <c r="G17" s="26"/>
      <c r="H17" s="27"/>
    </row>
  </sheetData>
  <mergeCells count="1"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CH4-Q50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2019-01-27T19:13:08Z</dcterms:modified>
</cp:coreProperties>
</file>