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CBF307-55DC-4123-AF49-E7E28259F010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CH4-Q80" sheetId="1" r:id="rId4"/>
  </sheets>
  <definedNames>
    <definedName name="solver_adj" localSheetId="3" hidden="1">'CH4-Q80'!$H$7:$I$8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'CH4-Q80'!$H$15:$I$16</definedName>
    <definedName name="solver_lhs2" localSheetId="3" hidden="1">'CH4-Q80'!$H$7:$I$8</definedName>
    <definedName name="solver_lhs3" localSheetId="3" hidden="1">'CH4-Q80'!$L$12:$M$12</definedName>
    <definedName name="solver_lhs4" localSheetId="3" hidden="1">'CH4-Q80'!$L$17:$M$17</definedName>
    <definedName name="solver_lhs5" localSheetId="3" hidden="1">'CH4-Q80'!$L$7:$M$7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'CH4-Q80'!$H$4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el3" localSheetId="3" hidden="1">1</definedName>
    <definedName name="solver_rel4" localSheetId="3" hidden="1">1</definedName>
    <definedName name="solver_rel5" localSheetId="3" hidden="1">3</definedName>
    <definedName name="solver_rhs1" localSheetId="3" hidden="1">'CH4-Q80'!$H$18</definedName>
    <definedName name="solver_rhs2" localSheetId="3" hidden="1">0</definedName>
    <definedName name="solver_rhs3" localSheetId="3" hidden="1">'CH4-Q80'!$L$14:$M$14</definedName>
    <definedName name="solver_rhs4" localSheetId="3" hidden="1">'CH4-Q80'!$L$19:$M$19</definedName>
    <definedName name="solver_rhs5" localSheetId="3" hidden="1">'CH4-Q80'!$L$9:$M$9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H2" i="1"/>
  <c r="M17" i="1"/>
  <c r="M19" i="1"/>
  <c r="L19" i="1"/>
  <c r="L17" i="1"/>
  <c r="M14" i="1"/>
  <c r="L14" i="1"/>
  <c r="M12" i="1"/>
  <c r="L12" i="1"/>
  <c r="M9" i="1"/>
  <c r="L9" i="1"/>
  <c r="M7" i="1"/>
  <c r="L7" i="1"/>
  <c r="H16" i="1"/>
  <c r="I12" i="1" s="1"/>
  <c r="I16" i="1" s="1"/>
  <c r="H15" i="1"/>
  <c r="H12" i="1"/>
  <c r="H11" i="1"/>
  <c r="H3" i="1" l="1"/>
  <c r="I11" i="1"/>
  <c r="I15" i="1" s="1"/>
  <c r="I3" i="1" s="1"/>
  <c r="H4" i="1" l="1"/>
</calcChain>
</file>

<file path=xl/sharedStrings.xml><?xml version="1.0" encoding="utf-8"?>
<sst xmlns="http://schemas.openxmlformats.org/spreadsheetml/2006/main" count="242" uniqueCount="114">
  <si>
    <t>ASN Automobile Manufacturer</t>
  </si>
  <si>
    <t>Month 1</t>
  </si>
  <si>
    <t>Month 2</t>
  </si>
  <si>
    <t>Demand</t>
  </si>
  <si>
    <t>Trucks</t>
  </si>
  <si>
    <t>Cars</t>
  </si>
  <si>
    <t>Steel Cost per ton</t>
  </si>
  <si>
    <t>Production Constraint</t>
  </si>
  <si>
    <t>Steel purchase Constraint</t>
  </si>
  <si>
    <t>Production Constraint per month</t>
  </si>
  <si>
    <t xml:space="preserve">Month 1 </t>
  </si>
  <si>
    <t>Steel used per vehicle in tons</t>
  </si>
  <si>
    <t>Inventory at the beginning on Month 1</t>
  </si>
  <si>
    <t>Holding Cost per vehicle</t>
  </si>
  <si>
    <t>Average mpg</t>
  </si>
  <si>
    <t>Miles per gallon (mpg)</t>
  </si>
  <si>
    <t>Starting Inventory</t>
  </si>
  <si>
    <t>Ending Inventory</t>
  </si>
  <si>
    <t>&gt;=</t>
  </si>
  <si>
    <t>&lt;=</t>
  </si>
  <si>
    <t>Avg mpg constraint</t>
  </si>
  <si>
    <t>Production Cost</t>
  </si>
  <si>
    <t>Holding Cost</t>
  </si>
  <si>
    <t>Total Cost</t>
  </si>
  <si>
    <t>Inputs</t>
  </si>
  <si>
    <t>Decision variables</t>
  </si>
  <si>
    <t>Calculated Variables</t>
  </si>
  <si>
    <t>Constraints</t>
  </si>
  <si>
    <t>Objective</t>
  </si>
  <si>
    <t>Microsoft Excel 16.0 Answer Report</t>
  </si>
  <si>
    <t>Worksheet: [19(RA).xlsx]Sheet1</t>
  </si>
  <si>
    <t>Report Created: 2/2/2019 12:35:59 AM</t>
  </si>
  <si>
    <t>Result: Solver found a solution.  All Constraints and optimality conditions are satisfied.</t>
  </si>
  <si>
    <t>Solver Engine</t>
  </si>
  <si>
    <t>Engine: Simplex LP</t>
  </si>
  <si>
    <t>Solution Time: 0.079 Seconds.</t>
  </si>
  <si>
    <t>Iterations: 8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</si>
  <si>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</si>
  <si>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</si>
  <si>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</si>
  <si>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</si>
  <si>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</si>
  <si>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</si>
  <si>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</si>
  <si>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</si>
  <si>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</si>
  <si>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</si>
  <si>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</si>
  <si>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</si>
  <si>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</si>
  <si>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</si>
  <si>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$H$4</t>
  </si>
  <si>
    <t>Total Cost Month 1</t>
  </si>
  <si>
    <t>$H$7</t>
  </si>
  <si>
    <t>Trucks Month 1</t>
  </si>
  <si>
    <t>Contin</t>
  </si>
  <si>
    <t>$I$7</t>
  </si>
  <si>
    <t>Trucks Month 2</t>
  </si>
  <si>
    <t>$H$8</t>
  </si>
  <si>
    <t>Cars Month 1</t>
  </si>
  <si>
    <t>$I$8</t>
  </si>
  <si>
    <t>Cars Month 2</t>
  </si>
  <si>
    <t>$H$15</t>
  </si>
  <si>
    <t>$H$15&gt;=$H$18</t>
  </si>
  <si>
    <t>Not Binding</t>
  </si>
  <si>
    <t>$I$15</t>
  </si>
  <si>
    <t>$I$15&gt;=$H$18</t>
  </si>
  <si>
    <t>Binding</t>
  </si>
  <si>
    <t>$H$16</t>
  </si>
  <si>
    <t>$H$16&gt;=$H$18</t>
  </si>
  <si>
    <t>$I$16</t>
  </si>
  <si>
    <t>$I$16&gt;=$H$18</t>
  </si>
  <si>
    <t>$L$12</t>
  </si>
  <si>
    <t>Production Constraint Month 1</t>
  </si>
  <si>
    <t>$L$12&lt;=$L$14</t>
  </si>
  <si>
    <t>$M$12</t>
  </si>
  <si>
    <t>Production Constraint Month 2</t>
  </si>
  <si>
    <t>$M$12&lt;=$M$14</t>
  </si>
  <si>
    <t>$L$17</t>
  </si>
  <si>
    <t>Steel purchase Constraint Month 1</t>
  </si>
  <si>
    <t>$L$17&lt;=$L$19</t>
  </si>
  <si>
    <t>$M$17</t>
  </si>
  <si>
    <t>Steel purchase Constraint Month 2</t>
  </si>
  <si>
    <t>$M$17&lt;=$M$19</t>
  </si>
  <si>
    <t>$L$7</t>
  </si>
  <si>
    <t>Avg mpg constraint Month 1</t>
  </si>
  <si>
    <t>$L$7&gt;=$L$9</t>
  </si>
  <si>
    <t>$M$7</t>
  </si>
  <si>
    <t>Avg mpg constraint Month 2</t>
  </si>
  <si>
    <t>$M$7&gt;=$M$9</t>
  </si>
  <si>
    <t>$H$7&gt;=0</t>
  </si>
  <si>
    <t>$I$7&gt;=0</t>
  </si>
  <si>
    <t>$H$8&gt;=0</t>
  </si>
  <si>
    <t>$I$8&gt;=0</t>
  </si>
  <si>
    <t>Microsoft Excel 16.0 Sensitivity Report</t>
  </si>
  <si>
    <t>Report Created: 2/2/2019 12:36:00 AM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</si>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</sst>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6" fontId="0" fillId="0" borderId="0" xfId="0" applyNumberFormat="1" applyBorder="1"/>
    <xf numFmtId="0" fontId="0" fillId="4" borderId="1" xfId="0" applyFill="1" applyBorder="1"/>
    <xf numFmtId="6" fontId="0" fillId="4" borderId="1" xfId="0" applyNumberFormat="1" applyFill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4" borderId="0" xfId="0" applyFill="1" applyBorder="1"/>
    <xf numFmtId="0" fontId="0" fillId="3" borderId="6" xfId="0" applyFill="1" applyBorder="1"/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4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0" borderId="5" xfId="0" applyBorder="1"/>
    <xf numFmtId="0" fontId="0" fillId="5" borderId="0" xfId="0" applyFill="1" applyBorder="1"/>
    <xf numFmtId="0" fontId="0" fillId="5" borderId="6" xfId="0" applyFill="1" applyBorder="1"/>
    <xf numFmtId="0" fontId="0" fillId="0" borderId="7" xfId="0" applyBorder="1"/>
    <xf numFmtId="0" fontId="0" fillId="4" borderId="9" xfId="0" applyFill="1" applyBorder="1"/>
    <xf numFmtId="0" fontId="0" fillId="2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6" xfId="0" applyFill="1" applyBorder="1"/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6" fontId="0" fillId="3" borderId="0" xfId="0" applyNumberFormat="1" applyFill="1" applyBorder="1"/>
    <xf numFmtId="0" fontId="0" fillId="0" borderId="0" xfId="0" applyBorder="1" applyAlignment="1"/>
    <xf numFmtId="6" fontId="0" fillId="3" borderId="6" xfId="0" applyNumberFormat="1" applyFill="1" applyBorder="1"/>
    <xf numFmtId="0" fontId="0" fillId="0" borderId="5" xfId="0" applyBorder="1" applyAlignment="1"/>
    <xf numFmtId="0" fontId="1" fillId="0" borderId="7" xfId="0" applyFont="1" applyFill="1" applyBorder="1"/>
    <xf numFmtId="6" fontId="0" fillId="6" borderId="8" xfId="0" applyNumberFormat="1" applyFill="1" applyBorder="1"/>
    <xf numFmtId="0" fontId="0" fillId="0" borderId="9" xfId="0" applyBorder="1"/>
    <xf numFmtId="0" fontId="0" fillId="0" borderId="5" xfId="0" applyBorder="1" applyAlignment="1">
      <alignment horizontal="left" wrapText="1"/>
    </xf>
    <xf numFmtId="0" fontId="0" fillId="0" borderId="6" xfId="0" applyBorder="1"/>
    <xf numFmtId="0" fontId="0" fillId="0" borderId="7" xfId="0" applyBorder="1" applyAlignment="1">
      <alignment horizontal="left" wrapText="1"/>
    </xf>
    <xf numFmtId="0" fontId="0" fillId="3" borderId="8" xfId="0" applyFill="1" applyBorder="1"/>
    <xf numFmtId="0" fontId="0" fillId="0" borderId="2" xfId="0" applyBorder="1" applyAlignment="1">
      <alignment horizontal="left"/>
    </xf>
    <xf numFmtId="0" fontId="0" fillId="4" borderId="3" xfId="0" applyFill="1" applyBorder="1"/>
    <xf numFmtId="0" fontId="0" fillId="6" borderId="0" xfId="0" applyFill="1" applyBorder="1"/>
    <xf numFmtId="0" fontId="0" fillId="0" borderId="13" xfId="0" applyFill="1" applyBorder="1" applyAlignment="1"/>
    <xf numFmtId="0" fontId="3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6" fontId="0" fillId="0" borderId="13" xfId="0" applyNumberFormat="1" applyFill="1" applyBorder="1" applyAlignment="1"/>
    <xf numFmtId="0" fontId="0" fillId="0" borderId="14" xfId="0" applyNumberFormat="1" applyFill="1" applyBorder="1" applyAlignment="1"/>
    <xf numFmtId="0" fontId="0" fillId="0" borderId="13" xfId="0" applyNumberFormat="1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2" xfId="0" applyFon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3194-8D71-4626-B7BC-9200AD12AEB4}">
  <dimension ref="A1:G42"/>
  <sheetViews>
    <sheetView showGridLines="0" workbookViewId="0"/>
  </sheetViews>
  <sheetFormatPr defaultRowHeight="14.5" x14ac:dyDescent="0.35"/>
  <cols>
    <col min="1" max="1" width="2.1796875" customWidth="1"/>
    <col min="2" max="2" width="6.54296875" bestFit="1" customWidth="1"/>
    <col min="3" max="3" width="30" bestFit="1" customWidth="1"/>
    <col min="4" max="4" width="12.453125" bestFit="1" customWidth="1"/>
    <col min="5" max="5" width="14.36328125" bestFit="1" customWidth="1"/>
    <col min="6" max="6" width="10.453125" bestFit="1" customWidth="1"/>
    <col min="7" max="7" width="5" bestFit="1" customWidth="1"/>
  </cols>
  <sheetData>
    <row r="1" spans="1:5" x14ac:dyDescent="0.35">
      <c r="A1" s="1" t="s">
        <v>29</v>
      </c>
    </row>
    <row r="2" spans="1:5" x14ac:dyDescent="0.35">
      <c r="A2" s="1" t="s">
        <v>30</v>
      </c>
    </row>
    <row r="3" spans="1:5" x14ac:dyDescent="0.35">
      <c r="A3" s="1" t="s">
        <v>31</v>
      </c>
    </row>
    <row r="4" spans="1:5" x14ac:dyDescent="0.35">
      <c r="A4" s="1" t="s">
        <v>32</v>
      </c>
    </row>
    <row r="5" spans="1:5" x14ac:dyDescent="0.35">
      <c r="A5" s="1" t="s">
        <v>33</v>
      </c>
    </row>
    <row r="6" spans="1:5" x14ac:dyDescent="0.35">
      <c r="A6" s="1"/>
      <c r="B6" t="s">
        <v>34</v>
      </c>
    </row>
    <row r="7" spans="1:5" x14ac:dyDescent="0.35">
      <c r="A7" s="1"/>
      <c r="B7" t="s">
        <v>35</v>
      </c>
    </row>
    <row r="8" spans="1:5" x14ac:dyDescent="0.35">
      <c r="A8" s="1"/>
      <c r="B8" t="s">
        <v>36</v>
      </c>
    </row>
    <row r="9" spans="1:5" x14ac:dyDescent="0.35">
      <c r="A9" s="1" t="s">
        <v>37</v>
      </c>
    </row>
    <row r="10" spans="1:5" x14ac:dyDescent="0.35">
      <c r="B10" t="s">
        <v>38</v>
      </c>
    </row>
    <row r="11" spans="1:5" x14ac:dyDescent="0.35">
      <c r="B11" t="s">
        <v>39</v>
      </c>
    </row>
    <row r="14" spans="1:5" ht="15" thickBot="1" x14ac:dyDescent="0.4">
      <c r="A14" t="s">
        <v>40</v>
      </c>
    </row>
    <row r="15" spans="1:5" ht="15" thickBot="1" x14ac:dyDescent="0.4">
      <c r="B15" s="51" t="s">
        <v>41</v>
      </c>
      <c r="C15" s="51" t="s">
        <v>42</v>
      </c>
      <c r="D15" s="51" t="s">
        <v>43</v>
      </c>
      <c r="E15" s="51" t="s">
        <v>44</v>
      </c>
    </row>
    <row r="16" spans="1:5" ht="15" thickBot="1" x14ac:dyDescent="0.4">
      <c r="B16" s="50" t="s">
        <v>51</v>
      </c>
      <c r="C16" s="50" t="s">
        <v>52</v>
      </c>
      <c r="D16" s="53">
        <v>-480000</v>
      </c>
      <c r="E16" s="53">
        <v>1560000</v>
      </c>
    </row>
    <row r="19" spans="1:7" ht="15" thickBot="1" x14ac:dyDescent="0.4">
      <c r="A19" t="s">
        <v>45</v>
      </c>
    </row>
    <row r="20" spans="1:7" ht="15" thickBot="1" x14ac:dyDescent="0.4">
      <c r="B20" s="51" t="s">
        <v>41</v>
      </c>
      <c r="C20" s="51" t="s">
        <v>42</v>
      </c>
      <c r="D20" s="51" t="s">
        <v>43</v>
      </c>
      <c r="E20" s="51" t="s">
        <v>44</v>
      </c>
      <c r="F20" s="51" t="s">
        <v>46</v>
      </c>
    </row>
    <row r="21" spans="1:7" x14ac:dyDescent="0.35">
      <c r="B21" s="52" t="s">
        <v>53</v>
      </c>
      <c r="C21" s="52" t="s">
        <v>54</v>
      </c>
      <c r="D21" s="54">
        <v>0</v>
      </c>
      <c r="E21" s="54">
        <v>400.00000000000006</v>
      </c>
      <c r="F21" s="52" t="s">
        <v>55</v>
      </c>
    </row>
    <row r="22" spans="1:7" x14ac:dyDescent="0.35">
      <c r="B22" s="52" t="s">
        <v>56</v>
      </c>
      <c r="C22" s="52" t="s">
        <v>57</v>
      </c>
      <c r="D22" s="54">
        <v>0</v>
      </c>
      <c r="E22" s="54">
        <v>199.99999999999994</v>
      </c>
      <c r="F22" s="52" t="s">
        <v>55</v>
      </c>
    </row>
    <row r="23" spans="1:7" x14ac:dyDescent="0.35">
      <c r="B23" s="52" t="s">
        <v>58</v>
      </c>
      <c r="C23" s="52" t="s">
        <v>59</v>
      </c>
      <c r="D23" s="54">
        <v>0</v>
      </c>
      <c r="E23" s="54">
        <v>600</v>
      </c>
      <c r="F23" s="52" t="s">
        <v>55</v>
      </c>
    </row>
    <row r="24" spans="1:7" ht="15" thickBot="1" x14ac:dyDescent="0.4">
      <c r="B24" s="50" t="s">
        <v>60</v>
      </c>
      <c r="C24" s="50" t="s">
        <v>61</v>
      </c>
      <c r="D24" s="55">
        <v>0</v>
      </c>
      <c r="E24" s="55">
        <v>299.99999999999989</v>
      </c>
      <c r="F24" s="50" t="s">
        <v>55</v>
      </c>
    </row>
    <row r="27" spans="1:7" ht="15" thickBot="1" x14ac:dyDescent="0.4">
      <c r="A27" t="s">
        <v>27</v>
      </c>
    </row>
    <row r="28" spans="1:7" ht="15" thickBot="1" x14ac:dyDescent="0.4">
      <c r="B28" s="51" t="s">
        <v>41</v>
      </c>
      <c r="C28" s="51" t="s">
        <v>42</v>
      </c>
      <c r="D28" s="51" t="s">
        <v>47</v>
      </c>
      <c r="E28" s="51" t="s">
        <v>48</v>
      </c>
      <c r="F28" s="51" t="s">
        <v>49</v>
      </c>
      <c r="G28" s="51" t="s">
        <v>50</v>
      </c>
    </row>
    <row r="29" spans="1:7" x14ac:dyDescent="0.35">
      <c r="B29" s="52" t="s">
        <v>62</v>
      </c>
      <c r="C29" s="52" t="s">
        <v>54</v>
      </c>
      <c r="D29" s="54">
        <v>100.00000000000006</v>
      </c>
      <c r="E29" s="52" t="s">
        <v>63</v>
      </c>
      <c r="F29" s="52" t="s">
        <v>64</v>
      </c>
      <c r="G29" s="54">
        <v>100.00000000000006</v>
      </c>
    </row>
    <row r="30" spans="1:7" x14ac:dyDescent="0.35">
      <c r="B30" s="52" t="s">
        <v>65</v>
      </c>
      <c r="C30" s="52" t="s">
        <v>57</v>
      </c>
      <c r="D30" s="54">
        <v>0</v>
      </c>
      <c r="E30" s="52" t="s">
        <v>66</v>
      </c>
      <c r="F30" s="52" t="s">
        <v>67</v>
      </c>
      <c r="G30" s="54">
        <v>0</v>
      </c>
    </row>
    <row r="31" spans="1:7" x14ac:dyDescent="0.35">
      <c r="B31" s="52" t="s">
        <v>68</v>
      </c>
      <c r="C31" s="52" t="s">
        <v>59</v>
      </c>
      <c r="D31" s="54">
        <v>0</v>
      </c>
      <c r="E31" s="52" t="s">
        <v>69</v>
      </c>
      <c r="F31" s="52" t="s">
        <v>67</v>
      </c>
      <c r="G31" s="54">
        <v>0</v>
      </c>
    </row>
    <row r="32" spans="1:7" x14ac:dyDescent="0.35">
      <c r="B32" s="52" t="s">
        <v>70</v>
      </c>
      <c r="C32" s="52" t="s">
        <v>61</v>
      </c>
      <c r="D32" s="54">
        <v>0</v>
      </c>
      <c r="E32" s="52" t="s">
        <v>71</v>
      </c>
      <c r="F32" s="52" t="s">
        <v>67</v>
      </c>
      <c r="G32" s="54">
        <v>0</v>
      </c>
    </row>
    <row r="33" spans="2:7" x14ac:dyDescent="0.35">
      <c r="B33" s="52" t="s">
        <v>72</v>
      </c>
      <c r="C33" s="52" t="s">
        <v>73</v>
      </c>
      <c r="D33" s="54">
        <v>1000</v>
      </c>
      <c r="E33" s="52" t="s">
        <v>74</v>
      </c>
      <c r="F33" s="52" t="s">
        <v>67</v>
      </c>
      <c r="G33" s="52">
        <v>0</v>
      </c>
    </row>
    <row r="34" spans="2:7" x14ac:dyDescent="0.35">
      <c r="B34" s="52" t="s">
        <v>75</v>
      </c>
      <c r="C34" s="52" t="s">
        <v>76</v>
      </c>
      <c r="D34" s="54">
        <v>499.99999999999983</v>
      </c>
      <c r="E34" s="52" t="s">
        <v>77</v>
      </c>
      <c r="F34" s="52" t="s">
        <v>64</v>
      </c>
      <c r="G34" s="52">
        <v>500.00000000000017</v>
      </c>
    </row>
    <row r="35" spans="2:7" x14ac:dyDescent="0.35">
      <c r="B35" s="52" t="s">
        <v>78</v>
      </c>
      <c r="C35" s="52" t="s">
        <v>79</v>
      </c>
      <c r="D35" s="54">
        <v>1400</v>
      </c>
      <c r="E35" s="52" t="s">
        <v>80</v>
      </c>
      <c r="F35" s="52" t="s">
        <v>64</v>
      </c>
      <c r="G35" s="52">
        <v>1100</v>
      </c>
    </row>
    <row r="36" spans="2:7" x14ac:dyDescent="0.35">
      <c r="B36" s="52" t="s">
        <v>81</v>
      </c>
      <c r="C36" s="52" t="s">
        <v>82</v>
      </c>
      <c r="D36" s="54">
        <v>699.99999999999977</v>
      </c>
      <c r="E36" s="52" t="s">
        <v>83</v>
      </c>
      <c r="F36" s="52" t="s">
        <v>64</v>
      </c>
      <c r="G36" s="52">
        <v>1800.0000000000002</v>
      </c>
    </row>
    <row r="37" spans="2:7" x14ac:dyDescent="0.35">
      <c r="B37" s="52" t="s">
        <v>84</v>
      </c>
      <c r="C37" s="52" t="s">
        <v>85</v>
      </c>
      <c r="D37" s="54">
        <v>27000</v>
      </c>
      <c r="E37" s="52" t="s">
        <v>86</v>
      </c>
      <c r="F37" s="52" t="s">
        <v>64</v>
      </c>
      <c r="G37" s="54">
        <v>4000</v>
      </c>
    </row>
    <row r="38" spans="2:7" x14ac:dyDescent="0.35">
      <c r="B38" s="52" t="s">
        <v>87</v>
      </c>
      <c r="C38" s="52" t="s">
        <v>88</v>
      </c>
      <c r="D38" s="54">
        <v>13499.999999999996</v>
      </c>
      <c r="E38" s="52" t="s">
        <v>89</v>
      </c>
      <c r="F38" s="52" t="s">
        <v>64</v>
      </c>
      <c r="G38" s="54">
        <v>2000</v>
      </c>
    </row>
    <row r="39" spans="2:7" x14ac:dyDescent="0.35">
      <c r="B39" s="52" t="s">
        <v>53</v>
      </c>
      <c r="C39" s="52" t="s">
        <v>54</v>
      </c>
      <c r="D39" s="54">
        <v>400.00000000000006</v>
      </c>
      <c r="E39" s="52" t="s">
        <v>90</v>
      </c>
      <c r="F39" s="52" t="s">
        <v>64</v>
      </c>
      <c r="G39" s="54">
        <v>400.00000000000006</v>
      </c>
    </row>
    <row r="40" spans="2:7" x14ac:dyDescent="0.35">
      <c r="B40" s="52" t="s">
        <v>56</v>
      </c>
      <c r="C40" s="52" t="s">
        <v>57</v>
      </c>
      <c r="D40" s="54">
        <v>199.99999999999994</v>
      </c>
      <c r="E40" s="52" t="s">
        <v>91</v>
      </c>
      <c r="F40" s="52" t="s">
        <v>64</v>
      </c>
      <c r="G40" s="54">
        <v>199.99999999999994</v>
      </c>
    </row>
    <row r="41" spans="2:7" x14ac:dyDescent="0.35">
      <c r="B41" s="52" t="s">
        <v>58</v>
      </c>
      <c r="C41" s="52" t="s">
        <v>59</v>
      </c>
      <c r="D41" s="54">
        <v>600</v>
      </c>
      <c r="E41" s="52" t="s">
        <v>92</v>
      </c>
      <c r="F41" s="52" t="s">
        <v>64</v>
      </c>
      <c r="G41" s="54">
        <v>600</v>
      </c>
    </row>
    <row r="42" spans="2:7" ht="15" thickBot="1" x14ac:dyDescent="0.4">
      <c r="B42" s="50" t="s">
        <v>60</v>
      </c>
      <c r="C42" s="50" t="s">
        <v>61</v>
      </c>
      <c r="D42" s="55">
        <v>299.99999999999989</v>
      </c>
      <c r="E42" s="50" t="s">
        <v>93</v>
      </c>
      <c r="F42" s="50" t="s">
        <v>64</v>
      </c>
      <c r="G42" s="55">
        <v>299.99999999999989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2BE8-283A-4BE7-A2D6-B8FB788D4837}">
  <dimension ref="A1:H26"/>
  <sheetViews>
    <sheetView showGridLines="0" workbookViewId="0"/>
  </sheetViews>
  <sheetFormatPr defaultRowHeight="14.5" x14ac:dyDescent="0.35"/>
  <cols>
    <col min="1" max="1" width="2.1796875" customWidth="1"/>
    <col min="2" max="2" width="6.54296875" bestFit="1" customWidth="1"/>
    <col min="3" max="3" width="30" bestFit="1" customWidth="1"/>
    <col min="4" max="4" width="5.81640625" bestFit="1" customWidth="1"/>
    <col min="5" max="5" width="12.453125" bestFit="1" customWidth="1"/>
    <col min="6" max="6" width="9.81640625" bestFit="1" customWidth="1"/>
    <col min="7" max="8" width="11.81640625" bestFit="1" customWidth="1"/>
  </cols>
  <sheetData>
    <row r="1" spans="1:8" x14ac:dyDescent="0.35">
      <c r="A1" s="1" t="s">
        <v>94</v>
      </c>
    </row>
    <row r="2" spans="1:8" x14ac:dyDescent="0.35">
      <c r="A2" s="1" t="s">
        <v>30</v>
      </c>
    </row>
    <row r="3" spans="1:8" x14ac:dyDescent="0.35">
      <c r="A3" s="1" t="s">
        <v>95</v>
      </c>
    </row>
    <row r="6" spans="1:8" ht="15" thickBot="1" x14ac:dyDescent="0.4">
      <c r="A6" t="s">
        <v>45</v>
      </c>
    </row>
    <row r="7" spans="1:8" x14ac:dyDescent="0.35">
      <c r="B7" s="56"/>
      <c r="C7" s="56"/>
      <c r="D7" s="56" t="s">
        <v>96</v>
      </c>
      <c r="E7" s="56" t="s">
        <v>98</v>
      </c>
      <c r="F7" s="56" t="s">
        <v>28</v>
      </c>
      <c r="G7" s="56" t="s">
        <v>101</v>
      </c>
      <c r="H7" s="56" t="s">
        <v>101</v>
      </c>
    </row>
    <row r="8" spans="1:8" ht="15" thickBot="1" x14ac:dyDescent="0.4">
      <c r="B8" s="57" t="s">
        <v>41</v>
      </c>
      <c r="C8" s="57" t="s">
        <v>42</v>
      </c>
      <c r="D8" s="57" t="s">
        <v>97</v>
      </c>
      <c r="E8" s="57" t="s">
        <v>99</v>
      </c>
      <c r="F8" s="57" t="s">
        <v>100</v>
      </c>
      <c r="G8" s="57" t="s">
        <v>102</v>
      </c>
      <c r="H8" s="57" t="s">
        <v>103</v>
      </c>
    </row>
    <row r="9" spans="1:8" x14ac:dyDescent="0.35">
      <c r="B9" s="52" t="s">
        <v>53</v>
      </c>
      <c r="C9" s="52" t="s">
        <v>54</v>
      </c>
      <c r="D9" s="52">
        <v>400.00000000000006</v>
      </c>
      <c r="E9" s="52">
        <v>0</v>
      </c>
      <c r="F9" s="52">
        <v>1800</v>
      </c>
      <c r="G9" s="52">
        <v>2.8421709430404001E-14</v>
      </c>
      <c r="H9" s="52">
        <v>1E+30</v>
      </c>
    </row>
    <row r="10" spans="1:8" x14ac:dyDescent="0.35">
      <c r="B10" s="52" t="s">
        <v>56</v>
      </c>
      <c r="C10" s="52" t="s">
        <v>57</v>
      </c>
      <c r="D10" s="52">
        <v>199.99999999999994</v>
      </c>
      <c r="E10" s="52">
        <v>0</v>
      </c>
      <c r="F10" s="52">
        <v>1800</v>
      </c>
      <c r="G10" s="52">
        <v>1E+30</v>
      </c>
      <c r="H10" s="52">
        <v>2.8421709430404001E-14</v>
      </c>
    </row>
    <row r="11" spans="1:8" x14ac:dyDescent="0.35">
      <c r="B11" s="52" t="s">
        <v>58</v>
      </c>
      <c r="C11" s="52" t="s">
        <v>59</v>
      </c>
      <c r="D11" s="52">
        <v>600</v>
      </c>
      <c r="E11" s="52">
        <v>0</v>
      </c>
      <c r="F11" s="52">
        <v>1100</v>
      </c>
      <c r="G11" s="52">
        <v>1E+30</v>
      </c>
      <c r="H11" s="52">
        <v>100.00000000000003</v>
      </c>
    </row>
    <row r="12" spans="1:8" ht="15" thickBot="1" x14ac:dyDescent="0.4">
      <c r="B12" s="50" t="s">
        <v>60</v>
      </c>
      <c r="C12" s="50" t="s">
        <v>61</v>
      </c>
      <c r="D12" s="50">
        <v>299.99999999999989</v>
      </c>
      <c r="E12" s="50">
        <v>0</v>
      </c>
      <c r="F12" s="50">
        <v>1000</v>
      </c>
      <c r="G12" s="50">
        <v>100.00000000000003</v>
      </c>
      <c r="H12" s="50">
        <v>1000</v>
      </c>
    </row>
    <row r="14" spans="1:8" ht="15" thickBot="1" x14ac:dyDescent="0.4">
      <c r="A14" t="s">
        <v>27</v>
      </c>
    </row>
    <row r="15" spans="1:8" x14ac:dyDescent="0.35">
      <c r="B15" s="56"/>
      <c r="C15" s="56"/>
      <c r="D15" s="56" t="s">
        <v>96</v>
      </c>
      <c r="E15" s="56" t="s">
        <v>104</v>
      </c>
      <c r="F15" s="56" t="s">
        <v>106</v>
      </c>
      <c r="G15" s="56" t="s">
        <v>101</v>
      </c>
      <c r="H15" s="56" t="s">
        <v>101</v>
      </c>
    </row>
    <row r="16" spans="1:8" ht="15" thickBot="1" x14ac:dyDescent="0.4">
      <c r="B16" s="57" t="s">
        <v>41</v>
      </c>
      <c r="C16" s="57" t="s">
        <v>42</v>
      </c>
      <c r="D16" s="57" t="s">
        <v>97</v>
      </c>
      <c r="E16" s="57" t="s">
        <v>105</v>
      </c>
      <c r="F16" s="57" t="s">
        <v>107</v>
      </c>
      <c r="G16" s="57" t="s">
        <v>102</v>
      </c>
      <c r="H16" s="57" t="s">
        <v>103</v>
      </c>
    </row>
    <row r="17" spans="2:8" x14ac:dyDescent="0.35">
      <c r="B17" s="52" t="s">
        <v>62</v>
      </c>
      <c r="C17" s="52" t="s">
        <v>54</v>
      </c>
      <c r="D17" s="52">
        <v>100.00000000000006</v>
      </c>
      <c r="E17" s="52">
        <v>0</v>
      </c>
      <c r="F17" s="52">
        <v>0</v>
      </c>
      <c r="G17" s="52">
        <v>100.00000000000006</v>
      </c>
      <c r="H17" s="52">
        <v>1E+30</v>
      </c>
    </row>
    <row r="18" spans="2:8" x14ac:dyDescent="0.35">
      <c r="B18" s="52" t="s">
        <v>65</v>
      </c>
      <c r="C18" s="52" t="s">
        <v>57</v>
      </c>
      <c r="D18" s="52">
        <v>0</v>
      </c>
      <c r="E18" s="52">
        <v>1799.9999999999998</v>
      </c>
      <c r="F18" s="52">
        <v>0</v>
      </c>
      <c r="G18" s="52">
        <v>249.99999999999983</v>
      </c>
      <c r="H18" s="52">
        <v>199.99999999999994</v>
      </c>
    </row>
    <row r="19" spans="2:8" x14ac:dyDescent="0.35">
      <c r="B19" s="52" t="s">
        <v>68</v>
      </c>
      <c r="C19" s="52" t="s">
        <v>59</v>
      </c>
      <c r="D19" s="52">
        <v>0</v>
      </c>
      <c r="E19" s="52">
        <v>100.00000000000003</v>
      </c>
      <c r="F19" s="52">
        <v>0</v>
      </c>
      <c r="G19" s="52">
        <v>99.999999999999943</v>
      </c>
      <c r="H19" s="52">
        <v>199.99999999999989</v>
      </c>
    </row>
    <row r="20" spans="2:8" x14ac:dyDescent="0.35">
      <c r="B20" s="52" t="s">
        <v>70</v>
      </c>
      <c r="C20" s="52" t="s">
        <v>61</v>
      </c>
      <c r="D20" s="52">
        <v>0</v>
      </c>
      <c r="E20" s="52">
        <v>1000</v>
      </c>
      <c r="F20" s="52">
        <v>0</v>
      </c>
      <c r="G20" s="52">
        <v>500.00000000000017</v>
      </c>
      <c r="H20" s="52">
        <v>166.6666666666666</v>
      </c>
    </row>
    <row r="21" spans="2:8" x14ac:dyDescent="0.35">
      <c r="B21" s="52" t="s">
        <v>72</v>
      </c>
      <c r="C21" s="52" t="s">
        <v>73</v>
      </c>
      <c r="D21" s="52">
        <v>1000</v>
      </c>
      <c r="E21" s="52">
        <v>-2.8421709430404007E-14</v>
      </c>
      <c r="F21" s="52">
        <v>1000</v>
      </c>
      <c r="G21" s="52">
        <v>199.99999999999989</v>
      </c>
      <c r="H21" s="52">
        <v>100.00000000000003</v>
      </c>
    </row>
    <row r="22" spans="2:8" x14ac:dyDescent="0.35">
      <c r="B22" s="52" t="s">
        <v>75</v>
      </c>
      <c r="C22" s="52" t="s">
        <v>76</v>
      </c>
      <c r="D22" s="52">
        <v>499.99999999999983</v>
      </c>
      <c r="E22" s="52">
        <v>0</v>
      </c>
      <c r="F22" s="52">
        <v>1000</v>
      </c>
      <c r="G22" s="52">
        <v>1E+30</v>
      </c>
      <c r="H22" s="52">
        <v>500.00000000000017</v>
      </c>
    </row>
    <row r="23" spans="2:8" x14ac:dyDescent="0.35">
      <c r="B23" s="52" t="s">
        <v>78</v>
      </c>
      <c r="C23" s="52" t="s">
        <v>79</v>
      </c>
      <c r="D23" s="52">
        <v>1400</v>
      </c>
      <c r="E23" s="52">
        <v>0</v>
      </c>
      <c r="F23" s="52">
        <v>2500</v>
      </c>
      <c r="G23" s="52">
        <v>1E+30</v>
      </c>
      <c r="H23" s="52">
        <v>1099.9999999999998</v>
      </c>
    </row>
    <row r="24" spans="2:8" x14ac:dyDescent="0.35">
      <c r="B24" s="52" t="s">
        <v>81</v>
      </c>
      <c r="C24" s="52" t="s">
        <v>82</v>
      </c>
      <c r="D24" s="52">
        <v>699.99999999999977</v>
      </c>
      <c r="E24" s="52">
        <v>0</v>
      </c>
      <c r="F24" s="52">
        <v>2500</v>
      </c>
      <c r="G24" s="52">
        <v>1E+30</v>
      </c>
      <c r="H24" s="52">
        <v>1800.0000000000002</v>
      </c>
    </row>
    <row r="25" spans="2:8" x14ac:dyDescent="0.35">
      <c r="B25" s="52" t="s">
        <v>84</v>
      </c>
      <c r="C25" s="52" t="s">
        <v>85</v>
      </c>
      <c r="D25" s="52">
        <v>27000</v>
      </c>
      <c r="E25" s="52">
        <v>0</v>
      </c>
      <c r="F25" s="52">
        <v>0</v>
      </c>
      <c r="G25" s="52">
        <v>4000.0000000000005</v>
      </c>
      <c r="H25" s="52">
        <v>1E+30</v>
      </c>
    </row>
    <row r="26" spans="2:8" ht="15" thickBot="1" x14ac:dyDescent="0.4">
      <c r="B26" s="50" t="s">
        <v>87</v>
      </c>
      <c r="C26" s="50" t="s">
        <v>88</v>
      </c>
      <c r="D26" s="50">
        <v>13499.999999999996</v>
      </c>
      <c r="E26" s="50">
        <v>0</v>
      </c>
      <c r="F26" s="50">
        <v>0</v>
      </c>
      <c r="G26" s="50">
        <v>1999.9999999999991</v>
      </c>
      <c r="H26" s="50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D4D2-8B3A-4F06-A240-238AECA27064}">
  <dimension ref="A1:J16"/>
  <sheetViews>
    <sheetView showGridLines="0" workbookViewId="0"/>
  </sheetViews>
  <sheetFormatPr defaultRowHeight="14.5" x14ac:dyDescent="0.35"/>
  <cols>
    <col min="1" max="1" width="2.1796875" customWidth="1"/>
    <col min="2" max="2" width="5.08984375" bestFit="1" customWidth="1"/>
    <col min="3" max="3" width="16.7265625" bestFit="1" customWidth="1"/>
    <col min="4" max="4" width="10.36328125" bestFit="1" customWidth="1"/>
    <col min="5" max="5" width="2.1796875" customWidth="1"/>
    <col min="6" max="6" width="5.90625" bestFit="1" customWidth="1"/>
    <col min="8" max="8" width="2.1796875" customWidth="1"/>
    <col min="9" max="9" width="6" bestFit="1" customWidth="1"/>
  </cols>
  <sheetData>
    <row r="1" spans="1:10" x14ac:dyDescent="0.35">
      <c r="A1" s="1" t="s">
        <v>108</v>
      </c>
    </row>
    <row r="2" spans="1:10" x14ac:dyDescent="0.35">
      <c r="A2" s="1" t="s">
        <v>30</v>
      </c>
    </row>
    <row r="3" spans="1:10" x14ac:dyDescent="0.35">
      <c r="A3" s="1" t="s">
        <v>95</v>
      </c>
    </row>
    <row r="5" spans="1:10" ht="15" thickBot="1" x14ac:dyDescent="0.4"/>
    <row r="6" spans="1:10" x14ac:dyDescent="0.35">
      <c r="B6" s="56"/>
      <c r="C6" s="56" t="s">
        <v>28</v>
      </c>
      <c r="D6" s="56"/>
    </row>
    <row r="7" spans="1:10" ht="15" thickBot="1" x14ac:dyDescent="0.4">
      <c r="B7" s="57" t="s">
        <v>41</v>
      </c>
      <c r="C7" s="57" t="s">
        <v>42</v>
      </c>
      <c r="D7" s="57" t="s">
        <v>97</v>
      </c>
    </row>
    <row r="8" spans="1:10" ht="15" thickBot="1" x14ac:dyDescent="0.4">
      <c r="B8" s="50" t="s">
        <v>51</v>
      </c>
      <c r="C8" s="50" t="s">
        <v>52</v>
      </c>
      <c r="D8" s="53">
        <v>1560000</v>
      </c>
    </row>
    <row r="10" spans="1:10" ht="15" thickBot="1" x14ac:dyDescent="0.4"/>
    <row r="11" spans="1:10" x14ac:dyDescent="0.35">
      <c r="B11" s="56"/>
      <c r="C11" s="56" t="s">
        <v>109</v>
      </c>
      <c r="D11" s="56"/>
      <c r="F11" s="56" t="s">
        <v>110</v>
      </c>
      <c r="G11" s="56" t="s">
        <v>28</v>
      </c>
      <c r="I11" s="56" t="s">
        <v>113</v>
      </c>
      <c r="J11" s="56" t="s">
        <v>28</v>
      </c>
    </row>
    <row r="12" spans="1:10" ht="15" thickBot="1" x14ac:dyDescent="0.4">
      <c r="B12" s="57" t="s">
        <v>41</v>
      </c>
      <c r="C12" s="57" t="s">
        <v>42</v>
      </c>
      <c r="D12" s="57" t="s">
        <v>97</v>
      </c>
      <c r="F12" s="57" t="s">
        <v>111</v>
      </c>
      <c r="G12" s="57" t="s">
        <v>112</v>
      </c>
      <c r="I12" s="57" t="s">
        <v>111</v>
      </c>
      <c r="J12" s="57" t="s">
        <v>112</v>
      </c>
    </row>
    <row r="13" spans="1:10" x14ac:dyDescent="0.35">
      <c r="B13" s="52" t="s">
        <v>53</v>
      </c>
      <c r="C13" s="52" t="s">
        <v>54</v>
      </c>
      <c r="D13" s="54">
        <v>400.00000000000006</v>
      </c>
      <c r="F13" s="54">
        <v>400.00000000000006</v>
      </c>
      <c r="G13" s="54">
        <v>1560000</v>
      </c>
      <c r="I13" s="54">
        <v>400</v>
      </c>
      <c r="J13" s="54">
        <v>1560000</v>
      </c>
    </row>
    <row r="14" spans="1:10" x14ac:dyDescent="0.35">
      <c r="B14" s="52" t="s">
        <v>56</v>
      </c>
      <c r="C14" s="52" t="s">
        <v>57</v>
      </c>
      <c r="D14" s="54">
        <v>199.99999999999994</v>
      </c>
      <c r="F14" s="54">
        <v>199.99999999999994</v>
      </c>
      <c r="G14" s="54">
        <v>1560000</v>
      </c>
      <c r="I14" s="54">
        <v>449.99999999999989</v>
      </c>
      <c r="J14" s="54">
        <v>2010000</v>
      </c>
    </row>
    <row r="15" spans="1:10" x14ac:dyDescent="0.35">
      <c r="B15" s="52" t="s">
        <v>58</v>
      </c>
      <c r="C15" s="52" t="s">
        <v>59</v>
      </c>
      <c r="D15" s="54">
        <v>600</v>
      </c>
      <c r="F15" s="54">
        <v>600</v>
      </c>
      <c r="G15" s="54">
        <v>1560000</v>
      </c>
      <c r="I15" s="54">
        <v>600</v>
      </c>
      <c r="J15" s="54">
        <v>1560000</v>
      </c>
    </row>
    <row r="16" spans="1:10" ht="15" thickBot="1" x14ac:dyDescent="0.4">
      <c r="B16" s="50" t="s">
        <v>60</v>
      </c>
      <c r="C16" s="50" t="s">
        <v>61</v>
      </c>
      <c r="D16" s="55">
        <v>299.99999999999989</v>
      </c>
      <c r="F16" s="55">
        <v>300</v>
      </c>
      <c r="G16" s="55">
        <v>1560000</v>
      </c>
      <c r="I16" s="55">
        <v>800</v>
      </c>
      <c r="J16" s="55">
        <v>2060000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3" sqref="B3"/>
    </sheetView>
  </sheetViews>
  <sheetFormatPr defaultRowHeight="14.5" x14ac:dyDescent="0.35"/>
  <cols>
    <col min="1" max="1" width="1.7265625" customWidth="1"/>
    <col min="2" max="2" width="33.36328125" bestFit="1" customWidth="1"/>
    <col min="5" max="5" width="2.81640625" customWidth="1"/>
    <col min="7" max="7" width="15.7265625" bestFit="1" customWidth="1"/>
    <col min="8" max="8" width="10.36328125" bestFit="1" customWidth="1"/>
    <col min="9" max="9" width="9.54296875" bestFit="1" customWidth="1"/>
    <col min="10" max="10" width="2.6328125" customWidth="1"/>
    <col min="11" max="11" width="17.81640625" customWidth="1"/>
    <col min="14" max="14" width="3.54296875" customWidth="1"/>
  </cols>
  <sheetData>
    <row r="1" spans="1:14" x14ac:dyDescent="0.35">
      <c r="A1" s="58" t="s">
        <v>0</v>
      </c>
      <c r="B1" s="12"/>
      <c r="C1" s="12"/>
      <c r="D1" s="12"/>
      <c r="E1" s="12"/>
      <c r="F1" s="12"/>
      <c r="G1" s="11"/>
      <c r="H1" s="29" t="s">
        <v>1</v>
      </c>
      <c r="I1" s="30" t="s">
        <v>2</v>
      </c>
      <c r="J1" s="12"/>
      <c r="K1" s="48" t="s">
        <v>24</v>
      </c>
      <c r="L1" s="12"/>
      <c r="M1" s="12"/>
      <c r="N1" s="13"/>
    </row>
    <row r="2" spans="1:14" x14ac:dyDescent="0.35">
      <c r="A2" s="22"/>
      <c r="B2" s="5"/>
      <c r="C2" s="5"/>
      <c r="D2" s="5"/>
      <c r="E2" s="5"/>
      <c r="F2" s="5"/>
      <c r="G2" s="22" t="s">
        <v>21</v>
      </c>
      <c r="H2" s="36">
        <f>(H7*C14+H8*D14)*C10</f>
        <v>980000</v>
      </c>
      <c r="I2" s="38">
        <f>(I7*C14+I8*D14)*D10</f>
        <v>559999.99999999977</v>
      </c>
      <c r="J2" s="5"/>
      <c r="K2" s="27" t="s">
        <v>25</v>
      </c>
      <c r="L2" s="5"/>
      <c r="M2" s="5"/>
      <c r="N2" s="44"/>
    </row>
    <row r="3" spans="1:14" x14ac:dyDescent="0.35">
      <c r="A3" s="22"/>
      <c r="B3" s="5"/>
      <c r="C3" s="5"/>
      <c r="D3" s="5"/>
      <c r="E3" s="5"/>
      <c r="F3" s="5"/>
      <c r="G3" s="39" t="s">
        <v>22</v>
      </c>
      <c r="H3" s="36">
        <f>SUM(H15:H16)*C17</f>
        <v>20000.000000000011</v>
      </c>
      <c r="I3" s="38">
        <f>SUM(I15:I16)*D17</f>
        <v>0</v>
      </c>
      <c r="J3" s="5"/>
      <c r="K3" s="21" t="s">
        <v>26</v>
      </c>
      <c r="L3" s="5"/>
      <c r="M3" s="5"/>
      <c r="N3" s="44"/>
    </row>
    <row r="4" spans="1:14" ht="15" thickBot="1" x14ac:dyDescent="0.4">
      <c r="A4" s="22"/>
      <c r="B4" s="5"/>
      <c r="C4" s="37"/>
      <c r="D4" s="37"/>
      <c r="E4" s="37"/>
      <c r="F4" s="37"/>
      <c r="G4" s="40" t="s">
        <v>23</v>
      </c>
      <c r="H4" s="41">
        <f>SUM(H2:I3)</f>
        <v>1559999.9999999998</v>
      </c>
      <c r="I4" s="42"/>
      <c r="J4" s="5"/>
      <c r="K4" s="23" t="s">
        <v>27</v>
      </c>
      <c r="L4" s="5"/>
      <c r="M4" s="5"/>
      <c r="N4" s="44"/>
    </row>
    <row r="5" spans="1:14" ht="15" thickBot="1" x14ac:dyDescent="0.4">
      <c r="A5" s="22"/>
      <c r="B5" s="3" t="s">
        <v>3</v>
      </c>
      <c r="C5" s="3" t="s">
        <v>10</v>
      </c>
      <c r="D5" s="3" t="s">
        <v>2</v>
      </c>
      <c r="E5" s="4"/>
      <c r="F5" s="5"/>
      <c r="G5" s="5"/>
      <c r="H5" s="5"/>
      <c r="I5" s="5"/>
      <c r="J5" s="5"/>
      <c r="K5" s="49" t="s">
        <v>28</v>
      </c>
      <c r="L5" s="5"/>
      <c r="M5" s="5"/>
      <c r="N5" s="44"/>
    </row>
    <row r="6" spans="1:14" x14ac:dyDescent="0.35">
      <c r="A6" s="22"/>
      <c r="B6" s="10" t="s">
        <v>4</v>
      </c>
      <c r="C6" s="8">
        <v>400</v>
      </c>
      <c r="D6" s="8">
        <v>300</v>
      </c>
      <c r="E6" s="5"/>
      <c r="F6" s="5"/>
      <c r="G6" s="28"/>
      <c r="H6" s="29" t="s">
        <v>1</v>
      </c>
      <c r="I6" s="30" t="s">
        <v>2</v>
      </c>
      <c r="J6" s="5"/>
      <c r="K6" s="11"/>
      <c r="L6" s="12" t="s">
        <v>1</v>
      </c>
      <c r="M6" s="13" t="s">
        <v>2</v>
      </c>
      <c r="N6" s="44"/>
    </row>
    <row r="7" spans="1:14" x14ac:dyDescent="0.35">
      <c r="A7" s="22"/>
      <c r="B7" s="10" t="s">
        <v>5</v>
      </c>
      <c r="C7" s="8">
        <v>800</v>
      </c>
      <c r="D7" s="8">
        <v>300</v>
      </c>
      <c r="E7" s="5"/>
      <c r="F7" s="5"/>
      <c r="G7" s="31" t="s">
        <v>4</v>
      </c>
      <c r="H7" s="27">
        <v>400.00000000000006</v>
      </c>
      <c r="I7" s="32">
        <v>199.99999999999994</v>
      </c>
      <c r="J7" s="5"/>
      <c r="K7" s="43" t="s">
        <v>20</v>
      </c>
      <c r="L7" s="5">
        <f>H7*C15+H8*D15</f>
        <v>27000</v>
      </c>
      <c r="M7" s="44">
        <f>I7*C15+I8*D15</f>
        <v>13499.999999999996</v>
      </c>
      <c r="N7" s="44"/>
    </row>
    <row r="8" spans="1:14" ht="15" thickBot="1" x14ac:dyDescent="0.4">
      <c r="A8" s="22"/>
      <c r="B8" s="2" t="s">
        <v>9</v>
      </c>
      <c r="C8" s="8">
        <v>1000</v>
      </c>
      <c r="D8" s="8">
        <v>1000</v>
      </c>
      <c r="E8" s="5"/>
      <c r="F8" s="5"/>
      <c r="G8" s="33" t="s">
        <v>5</v>
      </c>
      <c r="H8" s="34">
        <v>600</v>
      </c>
      <c r="I8" s="35">
        <v>299.99999999999989</v>
      </c>
      <c r="J8" s="5"/>
      <c r="K8" s="43"/>
      <c r="L8" s="23" t="s">
        <v>18</v>
      </c>
      <c r="M8" s="24" t="s">
        <v>18</v>
      </c>
      <c r="N8" s="44"/>
    </row>
    <row r="9" spans="1:14" ht="15" thickBot="1" x14ac:dyDescent="0.4">
      <c r="A9" s="22"/>
      <c r="B9" s="2" t="s">
        <v>8</v>
      </c>
      <c r="C9" s="8">
        <v>2500</v>
      </c>
      <c r="D9" s="8">
        <v>2500</v>
      </c>
      <c r="E9" s="5"/>
      <c r="F9" s="5"/>
      <c r="G9" s="5"/>
      <c r="H9" s="5"/>
      <c r="I9" s="5"/>
      <c r="J9" s="5"/>
      <c r="K9" s="45"/>
      <c r="L9" s="46">
        <f>SUM(H7:H8)*C11</f>
        <v>23000</v>
      </c>
      <c r="M9" s="20">
        <f>SUM(I7:I8)*D11</f>
        <v>11499.999999999996</v>
      </c>
      <c r="N9" s="44"/>
    </row>
    <row r="10" spans="1:14" ht="15" thickBot="1" x14ac:dyDescent="0.4">
      <c r="A10" s="22"/>
      <c r="B10" s="2" t="s">
        <v>6</v>
      </c>
      <c r="C10" s="9">
        <v>700</v>
      </c>
      <c r="D10" s="9">
        <v>800</v>
      </c>
      <c r="E10" s="7"/>
      <c r="F10" s="11"/>
      <c r="G10" s="12"/>
      <c r="H10" s="12" t="s">
        <v>1</v>
      </c>
      <c r="I10" s="13" t="s">
        <v>2</v>
      </c>
      <c r="J10" s="5"/>
      <c r="K10" s="59"/>
      <c r="L10" s="5"/>
      <c r="M10" s="5"/>
      <c r="N10" s="44"/>
    </row>
    <row r="11" spans="1:14" x14ac:dyDescent="0.35">
      <c r="A11" s="22"/>
      <c r="B11" s="2" t="s">
        <v>14</v>
      </c>
      <c r="C11" s="8">
        <v>23</v>
      </c>
      <c r="D11" s="8">
        <v>23</v>
      </c>
      <c r="E11" s="5"/>
      <c r="F11" s="14" t="s">
        <v>16</v>
      </c>
      <c r="G11" s="5" t="s">
        <v>4</v>
      </c>
      <c r="H11" s="15">
        <f>C16</f>
        <v>100</v>
      </c>
      <c r="I11" s="16">
        <f>H15</f>
        <v>100.00000000000006</v>
      </c>
      <c r="J11" s="5"/>
      <c r="K11" s="47"/>
      <c r="L11" s="12" t="s">
        <v>1</v>
      </c>
      <c r="M11" s="13" t="s">
        <v>2</v>
      </c>
      <c r="N11" s="44"/>
    </row>
    <row r="12" spans="1:14" ht="15" thickBot="1" x14ac:dyDescent="0.4">
      <c r="A12" s="22"/>
      <c r="B12" s="5"/>
      <c r="C12" s="5"/>
      <c r="D12" s="5"/>
      <c r="E12" s="5"/>
      <c r="F12" s="17"/>
      <c r="G12" s="18" t="s">
        <v>5</v>
      </c>
      <c r="H12" s="19">
        <f>D16</f>
        <v>200</v>
      </c>
      <c r="I12" s="20">
        <f>H16</f>
        <v>0</v>
      </c>
      <c r="J12" s="5"/>
      <c r="K12" s="43" t="s">
        <v>7</v>
      </c>
      <c r="L12" s="5">
        <f>SUM(H7:H8)</f>
        <v>1000</v>
      </c>
      <c r="M12" s="44">
        <f>SUM(I7:I8)</f>
        <v>499.99999999999983</v>
      </c>
      <c r="N12" s="44"/>
    </row>
    <row r="13" spans="1:14" ht="15" thickBot="1" x14ac:dyDescent="0.4">
      <c r="A13" s="22"/>
      <c r="B13" s="2"/>
      <c r="C13" s="3" t="s">
        <v>4</v>
      </c>
      <c r="D13" s="3" t="s">
        <v>5</v>
      </c>
      <c r="E13" s="4"/>
      <c r="F13" s="5"/>
      <c r="G13" s="5"/>
      <c r="H13" s="5"/>
      <c r="I13" s="5"/>
      <c r="J13" s="5"/>
      <c r="K13" s="43"/>
      <c r="L13" s="23" t="s">
        <v>19</v>
      </c>
      <c r="M13" s="24" t="s">
        <v>19</v>
      </c>
      <c r="N13" s="44"/>
    </row>
    <row r="14" spans="1:14" ht="15" thickBot="1" x14ac:dyDescent="0.4">
      <c r="A14" s="22"/>
      <c r="B14" s="2" t="s">
        <v>11</v>
      </c>
      <c r="C14" s="8">
        <v>2</v>
      </c>
      <c r="D14" s="8">
        <v>1</v>
      </c>
      <c r="E14" s="5"/>
      <c r="F14" s="11"/>
      <c r="G14" s="12"/>
      <c r="H14" s="12" t="s">
        <v>1</v>
      </c>
      <c r="I14" s="13" t="s">
        <v>2</v>
      </c>
      <c r="J14" s="5"/>
      <c r="K14" s="45"/>
      <c r="L14" s="19">
        <f>C8</f>
        <v>1000</v>
      </c>
      <c r="M14" s="26">
        <f>D8</f>
        <v>1000</v>
      </c>
      <c r="N14" s="44"/>
    </row>
    <row r="15" spans="1:14" ht="15" thickBot="1" x14ac:dyDescent="0.4">
      <c r="A15" s="22"/>
      <c r="B15" s="2" t="s">
        <v>15</v>
      </c>
      <c r="C15" s="8">
        <v>15</v>
      </c>
      <c r="D15" s="8">
        <v>35</v>
      </c>
      <c r="E15" s="5"/>
      <c r="F15" s="14" t="s">
        <v>17</v>
      </c>
      <c r="G15" s="5" t="s">
        <v>4</v>
      </c>
      <c r="H15" s="21">
        <f>H11+H7-C6</f>
        <v>100.00000000000006</v>
      </c>
      <c r="I15" s="16">
        <f>I11+I7-D6</f>
        <v>0</v>
      </c>
      <c r="J15" s="5"/>
      <c r="K15" s="59"/>
      <c r="L15" s="5"/>
      <c r="M15" s="5"/>
      <c r="N15" s="44"/>
    </row>
    <row r="16" spans="1:14" x14ac:dyDescent="0.35">
      <c r="A16" s="22"/>
      <c r="B16" s="2" t="s">
        <v>12</v>
      </c>
      <c r="C16" s="8">
        <v>100</v>
      </c>
      <c r="D16" s="8">
        <v>200</v>
      </c>
      <c r="E16" s="5"/>
      <c r="F16" s="14"/>
      <c r="G16" s="5" t="s">
        <v>5</v>
      </c>
      <c r="H16" s="21">
        <f>H12+H8-C7</f>
        <v>0</v>
      </c>
      <c r="I16" s="16">
        <f>I12+I8-D7</f>
        <v>0</v>
      </c>
      <c r="J16" s="5"/>
      <c r="K16" s="47"/>
      <c r="L16" s="12" t="s">
        <v>1</v>
      </c>
      <c r="M16" s="13" t="s">
        <v>2</v>
      </c>
      <c r="N16" s="44"/>
    </row>
    <row r="17" spans="1:14" x14ac:dyDescent="0.35">
      <c r="A17" s="22"/>
      <c r="B17" s="6" t="s">
        <v>13</v>
      </c>
      <c r="C17" s="9">
        <v>200</v>
      </c>
      <c r="D17" s="9">
        <v>200</v>
      </c>
      <c r="E17" s="7"/>
      <c r="F17" s="22"/>
      <c r="G17" s="5"/>
      <c r="H17" s="23" t="s">
        <v>18</v>
      </c>
      <c r="I17" s="24" t="s">
        <v>18</v>
      </c>
      <c r="J17" s="5"/>
      <c r="K17" s="43" t="s">
        <v>8</v>
      </c>
      <c r="L17" s="5">
        <f>H7*C14+H8*D14</f>
        <v>1400</v>
      </c>
      <c r="M17" s="44">
        <f>I7*C14+I8*D14</f>
        <v>699.99999999999977</v>
      </c>
      <c r="N17" s="44"/>
    </row>
    <row r="18" spans="1:14" ht="15" thickBot="1" x14ac:dyDescent="0.4">
      <c r="A18" s="22"/>
      <c r="B18" s="5"/>
      <c r="C18" s="5"/>
      <c r="D18" s="5"/>
      <c r="E18" s="5"/>
      <c r="F18" s="25"/>
      <c r="G18" s="18"/>
      <c r="H18" s="19">
        <v>0</v>
      </c>
      <c r="I18" s="26">
        <v>0</v>
      </c>
      <c r="J18" s="5"/>
      <c r="K18" s="43"/>
      <c r="L18" s="23" t="s">
        <v>19</v>
      </c>
      <c r="M18" s="24" t="s">
        <v>19</v>
      </c>
      <c r="N18" s="44"/>
    </row>
    <row r="19" spans="1:14" ht="15" thickBot="1" x14ac:dyDescent="0.4">
      <c r="A19" s="22"/>
      <c r="B19" s="5"/>
      <c r="C19" s="5"/>
      <c r="D19" s="5"/>
      <c r="E19" s="5"/>
      <c r="F19" s="5"/>
      <c r="G19" s="5"/>
      <c r="H19" s="5"/>
      <c r="I19" s="5"/>
      <c r="J19" s="5"/>
      <c r="K19" s="45"/>
      <c r="L19" s="19">
        <f>C9</f>
        <v>2500</v>
      </c>
      <c r="M19" s="26">
        <f>D9</f>
        <v>2500</v>
      </c>
      <c r="N19" s="44"/>
    </row>
    <row r="20" spans="1:14" ht="15" thickBot="1" x14ac:dyDescent="0.4">
      <c r="A20" s="25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42"/>
    </row>
  </sheetData>
  <mergeCells count="5">
    <mergeCell ref="K17:K19"/>
    <mergeCell ref="F11:F12"/>
    <mergeCell ref="F15:F16"/>
    <mergeCell ref="K7:K9"/>
    <mergeCell ref="K12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CH4-Q80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2019-02-02T07:38:24Z</dcterms:modified>
</cp:coreProperties>
</file>