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github\deep_impact\documents\vector_definitions\"/>
    </mc:Choice>
  </mc:AlternateContent>
  <xr:revisionPtr revIDLastSave="0" documentId="13_ncr:1_{05BBA77A-A748-42D6-9C7B-F7194D5F18DD}" xr6:coauthVersionLast="36" xr6:coauthVersionMax="36" xr10:uidLastSave="{00000000-0000-0000-0000-000000000000}"/>
  <bookViews>
    <workbookView xWindow="0" yWindow="0" windowWidth="16530" windowHeight="9360" firstSheet="3" activeTab="3" xr2:uid="{2D6944FB-7777-4B05-812C-6A8506BA7B8F}"/>
  </bookViews>
  <sheets>
    <sheet name="ビューの扱い" sheetId="6" r:id="rId1"/>
    <sheet name="入力値制限" sheetId="9" r:id="rId2"/>
    <sheet name="mining_material_bac_extend" sheetId="12" state="hidden" r:id="rId3"/>
    <sheet name="dawn_of_bq_input" sheetId="25" r:id="rId4"/>
    <sheet name="dawn_of_bq_interpolation" sheetId="24" r:id="rId5"/>
    <sheet name="dawn_of_bq_no_interpolation" sheetId="19" r:id="rId6"/>
    <sheet name="dawn_of_bq_axis" sheetId="23" r:id="rId7"/>
    <sheet name="dawn_of_bq_axis_old" sheetId="21" r:id="rId8"/>
  </sheets>
  <externalReferences>
    <externalReference r:id="rId9"/>
  </externalReferences>
  <definedNames>
    <definedName name="_xlnm._FilterDatabase" localSheetId="6" hidden="1">dawn_of_bq_axis!$B$15:$J$24</definedName>
    <definedName name="_xlnm._FilterDatabase" localSheetId="7" hidden="1">dawn_of_bq_axis_old!$B$15:$J$23</definedName>
    <definedName name="_xlnm._FilterDatabase" localSheetId="4" hidden="1">dawn_of_bq_interpolation!$B$15:$J$15</definedName>
    <definedName name="_xlnm._FilterDatabase" localSheetId="5" hidden="1">dawn_of_bq_no_interpolation!$B$15:$J$38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22" i="23" l="1"/>
  <c r="J23" i="19"/>
  <c r="B38" i="19"/>
  <c r="B37" i="19"/>
  <c r="B36" i="19"/>
  <c r="B35" i="19"/>
  <c r="B34" i="19"/>
  <c r="B33" i="19"/>
  <c r="B32" i="19"/>
  <c r="B31" i="19"/>
  <c r="B30" i="19"/>
  <c r="B29" i="19"/>
  <c r="B28" i="19"/>
  <c r="B27" i="19"/>
  <c r="B26" i="19"/>
  <c r="B25" i="19"/>
  <c r="B24" i="19"/>
  <c r="B23" i="19"/>
  <c r="J17" i="19"/>
  <c r="D51" i="19" l="1"/>
  <c r="B51" i="19" s="1"/>
  <c r="D50" i="19"/>
  <c r="B50" i="19" s="1"/>
  <c r="D49" i="19"/>
  <c r="B49" i="19" s="1"/>
  <c r="D48" i="19"/>
  <c r="B48" i="19" s="1"/>
  <c r="D47" i="19"/>
  <c r="B47" i="19" s="1"/>
  <c r="D46" i="19"/>
  <c r="B46" i="19" s="1"/>
  <c r="D45" i="19"/>
  <c r="B45" i="19" s="1"/>
  <c r="D44" i="19"/>
  <c r="B44" i="19" s="1"/>
  <c r="D43" i="19"/>
  <c r="B43" i="19" s="1"/>
  <c r="D42" i="19"/>
  <c r="B42" i="19" s="1"/>
  <c r="D41" i="19"/>
  <c r="B41" i="19" s="1"/>
  <c r="D40" i="19"/>
  <c r="B40" i="19" s="1"/>
  <c r="D39" i="19"/>
  <c r="B39" i="19" s="1"/>
  <c r="J40" i="19" l="1"/>
  <c r="J44" i="19"/>
  <c r="J48" i="19"/>
  <c r="J41" i="19"/>
  <c r="J45" i="19"/>
  <c r="J49" i="19"/>
  <c r="J42" i="19"/>
  <c r="J46" i="19"/>
  <c r="J50" i="19"/>
  <c r="J39" i="19"/>
  <c r="J43" i="19"/>
  <c r="J47" i="19"/>
  <c r="J51" i="19"/>
  <c r="J33" i="19"/>
  <c r="J32" i="19"/>
  <c r="J31" i="19"/>
  <c r="J30" i="19"/>
  <c r="J29" i="19"/>
  <c r="J28" i="19"/>
  <c r="J27" i="19"/>
  <c r="J26" i="19"/>
  <c r="J25" i="19"/>
  <c r="J22" i="19"/>
  <c r="J21" i="19"/>
  <c r="J20" i="19"/>
  <c r="J19" i="19"/>
  <c r="J18" i="19"/>
  <c r="J38" i="19"/>
  <c r="J37" i="19"/>
  <c r="J36" i="19"/>
  <c r="J35" i="19"/>
  <c r="J34" i="19"/>
  <c r="J61" i="19"/>
  <c r="J53" i="19"/>
  <c r="D65" i="19"/>
  <c r="B65" i="19" s="1"/>
  <c r="D64" i="19"/>
  <c r="B64" i="19" s="1"/>
  <c r="D63" i="19"/>
  <c r="B63" i="19" s="1"/>
  <c r="D62" i="19"/>
  <c r="B62" i="19" s="1"/>
  <c r="D61" i="19"/>
  <c r="B61" i="19" s="1"/>
  <c r="D60" i="19"/>
  <c r="B60" i="19" s="1"/>
  <c r="D59" i="19"/>
  <c r="B59" i="19" s="1"/>
  <c r="D58" i="19"/>
  <c r="B58" i="19" s="1"/>
  <c r="D57" i="19"/>
  <c r="B57" i="19" s="1"/>
  <c r="D56" i="19"/>
  <c r="B56" i="19" s="1"/>
  <c r="D55" i="19"/>
  <c r="B55" i="19" s="1"/>
  <c r="D54" i="19"/>
  <c r="B54" i="19" s="1"/>
  <c r="D53" i="19"/>
  <c r="B53" i="19" s="1"/>
  <c r="D52" i="19"/>
  <c r="B52" i="19" s="1"/>
  <c r="C78" i="19"/>
  <c r="D78" i="19" s="1"/>
  <c r="B78" i="19" s="1"/>
  <c r="C77" i="19"/>
  <c r="C90" i="19" s="1"/>
  <c r="C76" i="19"/>
  <c r="C89" i="19" s="1"/>
  <c r="C102" i="19" s="1"/>
  <c r="C75" i="19"/>
  <c r="C74" i="19"/>
  <c r="C73" i="19"/>
  <c r="C72" i="19"/>
  <c r="C85" i="19" s="1"/>
  <c r="C98" i="19" s="1"/>
  <c r="C71" i="19"/>
  <c r="C70" i="19"/>
  <c r="D70" i="19" s="1"/>
  <c r="B70" i="19" s="1"/>
  <c r="C69" i="19"/>
  <c r="C82" i="19" s="1"/>
  <c r="C68" i="19"/>
  <c r="C81" i="19" s="1"/>
  <c r="C94" i="19" s="1"/>
  <c r="C67" i="19"/>
  <c r="C66" i="19"/>
  <c r="D66" i="19" s="1"/>
  <c r="B66" i="19" s="1"/>
  <c r="C65" i="19"/>
  <c r="B37" i="23"/>
  <c r="B36" i="23"/>
  <c r="B35" i="23"/>
  <c r="B34" i="23"/>
  <c r="B33" i="23"/>
  <c r="B32" i="23"/>
  <c r="B31" i="23"/>
  <c r="B30" i="23"/>
  <c r="B29" i="23"/>
  <c r="B28" i="23"/>
  <c r="B27" i="23"/>
  <c r="B26" i="23"/>
  <c r="J37" i="23"/>
  <c r="J36" i="23"/>
  <c r="J35" i="23"/>
  <c r="J34" i="23"/>
  <c r="J33" i="23"/>
  <c r="J32" i="23"/>
  <c r="J31" i="23"/>
  <c r="J30" i="23"/>
  <c r="J29" i="23"/>
  <c r="J28" i="23"/>
  <c r="J27" i="23"/>
  <c r="J26" i="23"/>
  <c r="J25" i="23"/>
  <c r="J24" i="23"/>
  <c r="D27" i="23"/>
  <c r="B23" i="23"/>
  <c r="D37" i="23"/>
  <c r="D36" i="23"/>
  <c r="D35" i="23"/>
  <c r="D34" i="23"/>
  <c r="D33" i="23"/>
  <c r="D32" i="23"/>
  <c r="D31" i="23"/>
  <c r="D30" i="23"/>
  <c r="D29" i="23"/>
  <c r="D28" i="23"/>
  <c r="D26" i="23"/>
  <c r="D25" i="23"/>
  <c r="B25" i="23" s="1"/>
  <c r="B24" i="23"/>
  <c r="B21" i="23"/>
  <c r="B20" i="23"/>
  <c r="B19" i="23"/>
  <c r="B18" i="23"/>
  <c r="B17" i="23"/>
  <c r="B16" i="23"/>
  <c r="B22" i="21"/>
  <c r="D24" i="21"/>
  <c r="B24" i="21" s="1"/>
  <c r="B23" i="21"/>
  <c r="B21" i="21"/>
  <c r="B20" i="21"/>
  <c r="B19" i="21"/>
  <c r="B18" i="21"/>
  <c r="B17" i="21"/>
  <c r="B16" i="21"/>
  <c r="J59" i="19" l="1"/>
  <c r="C83" i="19"/>
  <c r="J55" i="19"/>
  <c r="J63" i="19"/>
  <c r="J57" i="19"/>
  <c r="J65" i="19"/>
  <c r="J52" i="19"/>
  <c r="J64" i="19"/>
  <c r="J54" i="19"/>
  <c r="J58" i="19"/>
  <c r="J62" i="19"/>
  <c r="D69" i="19"/>
  <c r="B69" i="19" s="1"/>
  <c r="C95" i="19"/>
  <c r="C86" i="19"/>
  <c r="D73" i="19"/>
  <c r="B73" i="19" s="1"/>
  <c r="C103" i="19"/>
  <c r="D103" i="19" s="1"/>
  <c r="B103" i="19" s="1"/>
  <c r="J56" i="19"/>
  <c r="J60" i="19"/>
  <c r="J98" i="19"/>
  <c r="D77" i="19"/>
  <c r="B77" i="19" s="1"/>
  <c r="J66" i="19"/>
  <c r="J70" i="19"/>
  <c r="J78" i="19"/>
  <c r="C107" i="19"/>
  <c r="D94" i="19"/>
  <c r="B94" i="19" s="1"/>
  <c r="C111" i="19"/>
  <c r="D98" i="19"/>
  <c r="B98" i="19" s="1"/>
  <c r="C115" i="19"/>
  <c r="D102" i="19"/>
  <c r="B102" i="19" s="1"/>
  <c r="C96" i="19"/>
  <c r="D83" i="19"/>
  <c r="B83" i="19" s="1"/>
  <c r="D68" i="19"/>
  <c r="B68" i="19" s="1"/>
  <c r="D76" i="19"/>
  <c r="B76" i="19" s="1"/>
  <c r="C91" i="19"/>
  <c r="D85" i="19"/>
  <c r="B85" i="19" s="1"/>
  <c r="D74" i="19"/>
  <c r="B74" i="19" s="1"/>
  <c r="C87" i="19"/>
  <c r="D72" i="19"/>
  <c r="B72" i="19" s="1"/>
  <c r="C80" i="19"/>
  <c r="D67" i="19"/>
  <c r="B67" i="19" s="1"/>
  <c r="C84" i="19"/>
  <c r="D71" i="19"/>
  <c r="B71" i="19" s="1"/>
  <c r="C88" i="19"/>
  <c r="D75" i="19"/>
  <c r="B75" i="19" s="1"/>
  <c r="C79" i="19"/>
  <c r="D81" i="19"/>
  <c r="B81" i="19" s="1"/>
  <c r="D89" i="19"/>
  <c r="B89" i="19" s="1"/>
  <c r="D82" i="19"/>
  <c r="B82" i="19" s="1"/>
  <c r="D86" i="19"/>
  <c r="B86" i="19" s="1"/>
  <c r="D90" i="19"/>
  <c r="B90" i="19" s="1"/>
  <c r="D95" i="19"/>
  <c r="B95" i="19" s="1"/>
  <c r="J68" i="19" l="1"/>
  <c r="J77" i="19"/>
  <c r="J69" i="19"/>
  <c r="J94" i="19"/>
  <c r="C99" i="19"/>
  <c r="J86" i="19"/>
  <c r="J75" i="19"/>
  <c r="J76" i="19"/>
  <c r="J90" i="19"/>
  <c r="J82" i="19"/>
  <c r="J67" i="19"/>
  <c r="J85" i="19"/>
  <c r="J73" i="19"/>
  <c r="J89" i="19"/>
  <c r="J81" i="19"/>
  <c r="J71" i="19"/>
  <c r="J72" i="19"/>
  <c r="J102" i="19"/>
  <c r="C116" i="19"/>
  <c r="J103" i="19"/>
  <c r="C108" i="19"/>
  <c r="J95" i="19"/>
  <c r="J74" i="19"/>
  <c r="J83" i="19"/>
  <c r="C109" i="19"/>
  <c r="D96" i="19"/>
  <c r="B96" i="19" s="1"/>
  <c r="C124" i="19"/>
  <c r="D111" i="19"/>
  <c r="B111" i="19" s="1"/>
  <c r="C101" i="19"/>
  <c r="D88" i="19"/>
  <c r="B88" i="19" s="1"/>
  <c r="C93" i="19"/>
  <c r="D80" i="19"/>
  <c r="B80" i="19" s="1"/>
  <c r="C100" i="19"/>
  <c r="D87" i="19"/>
  <c r="B87" i="19" s="1"/>
  <c r="C92" i="19"/>
  <c r="D79" i="19"/>
  <c r="B79" i="19" s="1"/>
  <c r="C97" i="19"/>
  <c r="D84" i="19"/>
  <c r="B84" i="19" s="1"/>
  <c r="C104" i="19"/>
  <c r="D91" i="19"/>
  <c r="B91" i="19" s="1"/>
  <c r="C128" i="19"/>
  <c r="D115" i="19"/>
  <c r="B115" i="19" s="1"/>
  <c r="C120" i="19"/>
  <c r="D107" i="19"/>
  <c r="B107" i="19" s="1"/>
  <c r="J111" i="19" l="1"/>
  <c r="J80" i="19"/>
  <c r="J107" i="19"/>
  <c r="J128" i="19"/>
  <c r="C129" i="19"/>
  <c r="D116" i="19"/>
  <c r="B116" i="19" s="1"/>
  <c r="J96" i="19"/>
  <c r="J88" i="19"/>
  <c r="C112" i="19"/>
  <c r="D99" i="19"/>
  <c r="B99" i="19" s="1"/>
  <c r="J115" i="19"/>
  <c r="J84" i="19"/>
  <c r="J91" i="19"/>
  <c r="C121" i="19"/>
  <c r="D108" i="19"/>
  <c r="B108" i="19" s="1"/>
  <c r="J87" i="19"/>
  <c r="J79" i="19"/>
  <c r="C141" i="19"/>
  <c r="D128" i="19"/>
  <c r="B128" i="19" s="1"/>
  <c r="C117" i="19"/>
  <c r="D104" i="19"/>
  <c r="B104" i="19" s="1"/>
  <c r="C105" i="19"/>
  <c r="D92" i="19"/>
  <c r="B92" i="19" s="1"/>
  <c r="C106" i="19"/>
  <c r="D93" i="19"/>
  <c r="B93" i="19" s="1"/>
  <c r="C137" i="19"/>
  <c r="D124" i="19"/>
  <c r="B124" i="19" s="1"/>
  <c r="C133" i="19"/>
  <c r="D120" i="19"/>
  <c r="B120" i="19" s="1"/>
  <c r="C110" i="19"/>
  <c r="D97" i="19"/>
  <c r="B97" i="19" s="1"/>
  <c r="C113" i="19"/>
  <c r="D100" i="19"/>
  <c r="B100" i="19" s="1"/>
  <c r="C114" i="19"/>
  <c r="D101" i="19"/>
  <c r="B101" i="19" s="1"/>
  <c r="C122" i="19"/>
  <c r="D109" i="19"/>
  <c r="B109" i="19" s="1"/>
  <c r="J109" i="19" l="1"/>
  <c r="J120" i="19"/>
  <c r="J101" i="19"/>
  <c r="J99" i="19"/>
  <c r="C134" i="19"/>
  <c r="D121" i="19"/>
  <c r="B121" i="19" s="1"/>
  <c r="J97" i="19"/>
  <c r="J124" i="19"/>
  <c r="J93" i="19"/>
  <c r="J108" i="19"/>
  <c r="J100" i="19"/>
  <c r="C125" i="19"/>
  <c r="D112" i="19"/>
  <c r="B112" i="19" s="1"/>
  <c r="J116" i="19"/>
  <c r="J92" i="19"/>
  <c r="C142" i="19"/>
  <c r="D129" i="19"/>
  <c r="B129" i="19" s="1"/>
  <c r="J104" i="19"/>
  <c r="C127" i="19"/>
  <c r="D114" i="19"/>
  <c r="B114" i="19" s="1"/>
  <c r="C123" i="19"/>
  <c r="D110" i="19"/>
  <c r="B110" i="19" s="1"/>
  <c r="C150" i="19"/>
  <c r="D137" i="19"/>
  <c r="B137" i="19" s="1"/>
  <c r="C118" i="19"/>
  <c r="D105" i="19"/>
  <c r="B105" i="19" s="1"/>
  <c r="C130" i="19"/>
  <c r="D117" i="19"/>
  <c r="B117" i="19" s="1"/>
  <c r="C135" i="19"/>
  <c r="D122" i="19"/>
  <c r="B122" i="19" s="1"/>
  <c r="C126" i="19"/>
  <c r="D113" i="19"/>
  <c r="B113" i="19" s="1"/>
  <c r="C146" i="19"/>
  <c r="D133" i="19"/>
  <c r="B133" i="19" s="1"/>
  <c r="C119" i="19"/>
  <c r="D106" i="19"/>
  <c r="B106" i="19" s="1"/>
  <c r="C154" i="19"/>
  <c r="D141" i="19"/>
  <c r="B141" i="19" s="1"/>
  <c r="J121" i="19" l="1"/>
  <c r="J133" i="19"/>
  <c r="J113" i="19"/>
  <c r="J117" i="19"/>
  <c r="J114" i="19"/>
  <c r="C147" i="19"/>
  <c r="D134" i="19"/>
  <c r="B134" i="19" s="1"/>
  <c r="J110" i="19"/>
  <c r="J129" i="19"/>
  <c r="C155" i="19"/>
  <c r="D142" i="19"/>
  <c r="B142" i="19" s="1"/>
  <c r="J112" i="19"/>
  <c r="J141" i="19"/>
  <c r="J122" i="19"/>
  <c r="J105" i="19"/>
  <c r="C138" i="19"/>
  <c r="D125" i="19"/>
  <c r="B125" i="19" s="1"/>
  <c r="J106" i="19"/>
  <c r="J137" i="19"/>
  <c r="C159" i="19"/>
  <c r="D146" i="19"/>
  <c r="B146" i="19" s="1"/>
  <c r="C139" i="19"/>
  <c r="D126" i="19"/>
  <c r="B126" i="19" s="1"/>
  <c r="C143" i="19"/>
  <c r="D130" i="19"/>
  <c r="B130" i="19" s="1"/>
  <c r="D150" i="19"/>
  <c r="B150" i="19" s="1"/>
  <c r="C163" i="19"/>
  <c r="C136" i="19"/>
  <c r="D123" i="19"/>
  <c r="B123" i="19" s="1"/>
  <c r="D154" i="19"/>
  <c r="B154" i="19" s="1"/>
  <c r="C167" i="19"/>
  <c r="C132" i="19"/>
  <c r="D119" i="19"/>
  <c r="B119" i="19" s="1"/>
  <c r="C148" i="19"/>
  <c r="D135" i="19"/>
  <c r="B135" i="19" s="1"/>
  <c r="C131" i="19"/>
  <c r="D118" i="19"/>
  <c r="B118" i="19" s="1"/>
  <c r="C140" i="19"/>
  <c r="D127" i="19"/>
  <c r="B127" i="19" s="1"/>
  <c r="J125" i="19" l="1"/>
  <c r="J123" i="19"/>
  <c r="J119" i="19"/>
  <c r="J127" i="19"/>
  <c r="J154" i="19"/>
  <c r="J150" i="19"/>
  <c r="J134" i="19"/>
  <c r="J132" i="19"/>
  <c r="J118" i="19"/>
  <c r="J130" i="19"/>
  <c r="C160" i="19"/>
  <c r="D147" i="19"/>
  <c r="B147" i="19" s="1"/>
  <c r="D155" i="19"/>
  <c r="B155" i="19" s="1"/>
  <c r="C168" i="19"/>
  <c r="C151" i="19"/>
  <c r="J138" i="19"/>
  <c r="D138" i="19"/>
  <c r="B138" i="19" s="1"/>
  <c r="J142" i="19"/>
  <c r="J135" i="19"/>
  <c r="J146" i="19"/>
  <c r="J126" i="19"/>
  <c r="C161" i="19"/>
  <c r="D148" i="19"/>
  <c r="B148" i="19" s="1"/>
  <c r="C145" i="19"/>
  <c r="D132" i="19"/>
  <c r="B132" i="19" s="1"/>
  <c r="C149" i="19"/>
  <c r="D136" i="19"/>
  <c r="B136" i="19" s="1"/>
  <c r="C156" i="19"/>
  <c r="D143" i="19"/>
  <c r="B143" i="19" s="1"/>
  <c r="D159" i="19"/>
  <c r="B159" i="19" s="1"/>
  <c r="C172" i="19"/>
  <c r="C180" i="19"/>
  <c r="D167" i="19"/>
  <c r="B167" i="19" s="1"/>
  <c r="C176" i="19"/>
  <c r="D163" i="19"/>
  <c r="B163" i="19" s="1"/>
  <c r="C153" i="19"/>
  <c r="D140" i="19"/>
  <c r="B140" i="19" s="1"/>
  <c r="C144" i="19"/>
  <c r="D131" i="19"/>
  <c r="B131" i="19" s="1"/>
  <c r="C152" i="19"/>
  <c r="D139" i="19"/>
  <c r="B139" i="19" s="1"/>
  <c r="J167" i="19" l="1"/>
  <c r="J155" i="19"/>
  <c r="J147" i="19"/>
  <c r="J159" i="19"/>
  <c r="J148" i="19"/>
  <c r="D168" i="19"/>
  <c r="B168" i="19" s="1"/>
  <c r="C181" i="19"/>
  <c r="D160" i="19"/>
  <c r="B160" i="19" s="1"/>
  <c r="C173" i="19"/>
  <c r="J143" i="19"/>
  <c r="J131" i="19"/>
  <c r="J163" i="19"/>
  <c r="D151" i="19"/>
  <c r="B151" i="19" s="1"/>
  <c r="C164" i="19"/>
  <c r="J139" i="19"/>
  <c r="J136" i="19"/>
  <c r="J140" i="19"/>
  <c r="D172" i="19"/>
  <c r="B172" i="19" s="1"/>
  <c r="C185" i="19"/>
  <c r="D152" i="19"/>
  <c r="B152" i="19" s="1"/>
  <c r="C165" i="19"/>
  <c r="C157" i="19"/>
  <c r="D144" i="19"/>
  <c r="B144" i="19" s="1"/>
  <c r="C189" i="19"/>
  <c r="D176" i="19"/>
  <c r="B176" i="19" s="1"/>
  <c r="C162" i="19"/>
  <c r="D149" i="19"/>
  <c r="B149" i="19" s="1"/>
  <c r="D161" i="19"/>
  <c r="B161" i="19" s="1"/>
  <c r="C174" i="19"/>
  <c r="D153" i="19"/>
  <c r="B153" i="19" s="1"/>
  <c r="C166" i="19"/>
  <c r="C193" i="19"/>
  <c r="D180" i="19"/>
  <c r="B180" i="19" s="1"/>
  <c r="D156" i="19"/>
  <c r="B156" i="19" s="1"/>
  <c r="C169" i="19"/>
  <c r="C158" i="19"/>
  <c r="D145" i="19"/>
  <c r="B145" i="19" s="1"/>
  <c r="J149" i="19" l="1"/>
  <c r="J145" i="19"/>
  <c r="C186" i="19"/>
  <c r="D173" i="19"/>
  <c r="B173" i="19" s="1"/>
  <c r="J156" i="19"/>
  <c r="J176" i="19"/>
  <c r="D164" i="19"/>
  <c r="B164" i="19" s="1"/>
  <c r="C177" i="19"/>
  <c r="J172" i="19"/>
  <c r="J160" i="19"/>
  <c r="J180" i="19"/>
  <c r="J168" i="19"/>
  <c r="J144" i="19"/>
  <c r="D181" i="19"/>
  <c r="B181" i="19" s="1"/>
  <c r="C194" i="19"/>
  <c r="J151" i="19"/>
  <c r="J153" i="19"/>
  <c r="J161" i="19"/>
  <c r="J152" i="19"/>
  <c r="C187" i="19"/>
  <c r="D174" i="19"/>
  <c r="B174" i="19" s="1"/>
  <c r="C178" i="19"/>
  <c r="D165" i="19"/>
  <c r="B165" i="19" s="1"/>
  <c r="D158" i="19"/>
  <c r="B158" i="19" s="1"/>
  <c r="C171" i="19"/>
  <c r="C206" i="19"/>
  <c r="D193" i="19"/>
  <c r="B193" i="19" s="1"/>
  <c r="C202" i="19"/>
  <c r="D189" i="19"/>
  <c r="B189" i="19" s="1"/>
  <c r="C182" i="19"/>
  <c r="D169" i="19"/>
  <c r="B169" i="19" s="1"/>
  <c r="C179" i="19"/>
  <c r="D166" i="19"/>
  <c r="B166" i="19" s="1"/>
  <c r="C198" i="19"/>
  <c r="D185" i="19"/>
  <c r="B185" i="19" s="1"/>
  <c r="D162" i="19"/>
  <c r="B162" i="19" s="1"/>
  <c r="C175" i="19"/>
  <c r="D157" i="19"/>
  <c r="B157" i="19" s="1"/>
  <c r="C170" i="19"/>
  <c r="J181" i="19" l="1"/>
  <c r="C207" i="19"/>
  <c r="D194" i="19"/>
  <c r="B194" i="19" s="1"/>
  <c r="D177" i="19"/>
  <c r="B177" i="19" s="1"/>
  <c r="C190" i="19"/>
  <c r="J162" i="19"/>
  <c r="J173" i="19"/>
  <c r="J164" i="19"/>
  <c r="J189" i="19"/>
  <c r="J185" i="19"/>
  <c r="J165" i="19"/>
  <c r="J193" i="19"/>
  <c r="J166" i="19"/>
  <c r="J174" i="19"/>
  <c r="J157" i="19"/>
  <c r="J158" i="19"/>
  <c r="C199" i="19"/>
  <c r="D186" i="19"/>
  <c r="B186" i="19" s="1"/>
  <c r="J169" i="19"/>
  <c r="C183" i="19"/>
  <c r="D170" i="19"/>
  <c r="B170" i="19" s="1"/>
  <c r="C192" i="19"/>
  <c r="D179" i="19"/>
  <c r="B179" i="19" s="1"/>
  <c r="C215" i="19"/>
  <c r="D202" i="19"/>
  <c r="B202" i="19" s="1"/>
  <c r="C219" i="19"/>
  <c r="D206" i="19"/>
  <c r="B206" i="19" s="1"/>
  <c r="C191" i="19"/>
  <c r="D178" i="19"/>
  <c r="B178" i="19" s="1"/>
  <c r="C188" i="19"/>
  <c r="D175" i="19"/>
  <c r="B175" i="19" s="1"/>
  <c r="C184" i="19"/>
  <c r="D171" i="19"/>
  <c r="B171" i="19" s="1"/>
  <c r="C211" i="19"/>
  <c r="D198" i="19"/>
  <c r="B198" i="19" s="1"/>
  <c r="C195" i="19"/>
  <c r="D182" i="19"/>
  <c r="B182" i="19" s="1"/>
  <c r="C200" i="19"/>
  <c r="D187" i="19"/>
  <c r="B187" i="19" s="1"/>
  <c r="C212" i="19" l="1"/>
  <c r="D199" i="19"/>
  <c r="B199" i="19" s="1"/>
  <c r="J186" i="19"/>
  <c r="J171" i="19"/>
  <c r="J179" i="19"/>
  <c r="J177" i="19"/>
  <c r="J187" i="19"/>
  <c r="J182" i="19"/>
  <c r="J170" i="19"/>
  <c r="J178" i="19"/>
  <c r="J206" i="19"/>
  <c r="J190" i="19"/>
  <c r="C203" i="19"/>
  <c r="D190" i="19"/>
  <c r="B190" i="19" s="1"/>
  <c r="D207" i="19"/>
  <c r="B207" i="19" s="1"/>
  <c r="C220" i="19"/>
  <c r="J198" i="19"/>
  <c r="J202" i="19"/>
  <c r="J194" i="19"/>
  <c r="J175" i="19"/>
  <c r="C213" i="19"/>
  <c r="D200" i="19"/>
  <c r="B200" i="19" s="1"/>
  <c r="C224" i="19"/>
  <c r="D211" i="19"/>
  <c r="B211" i="19" s="1"/>
  <c r="C201" i="19"/>
  <c r="D188" i="19"/>
  <c r="B188" i="19" s="1"/>
  <c r="C232" i="19"/>
  <c r="D219" i="19"/>
  <c r="B219" i="19" s="1"/>
  <c r="C205" i="19"/>
  <c r="D192" i="19"/>
  <c r="B192" i="19" s="1"/>
  <c r="C208" i="19"/>
  <c r="D195" i="19"/>
  <c r="B195" i="19" s="1"/>
  <c r="C197" i="19"/>
  <c r="D184" i="19"/>
  <c r="B184" i="19" s="1"/>
  <c r="C204" i="19"/>
  <c r="D191" i="19"/>
  <c r="B191" i="19" s="1"/>
  <c r="C228" i="19"/>
  <c r="D215" i="19"/>
  <c r="B215" i="19" s="1"/>
  <c r="C196" i="19"/>
  <c r="D183" i="19"/>
  <c r="B183" i="19" s="1"/>
  <c r="D220" i="19" l="1"/>
  <c r="B220" i="19" s="1"/>
  <c r="C233" i="19"/>
  <c r="C216" i="19"/>
  <c r="D203" i="19"/>
  <c r="B203" i="19" s="1"/>
  <c r="J219" i="19"/>
  <c r="J183" i="19"/>
  <c r="J195" i="19"/>
  <c r="J188" i="19"/>
  <c r="J215" i="19"/>
  <c r="J207" i="19"/>
  <c r="J211" i="19"/>
  <c r="J191" i="19"/>
  <c r="D212" i="19"/>
  <c r="B212" i="19" s="1"/>
  <c r="C225" i="19"/>
  <c r="J192" i="19"/>
  <c r="J200" i="19"/>
  <c r="J184" i="19"/>
  <c r="J199" i="19"/>
  <c r="C209" i="19"/>
  <c r="D196" i="19"/>
  <c r="B196" i="19" s="1"/>
  <c r="C217" i="19"/>
  <c r="D204" i="19"/>
  <c r="B204" i="19" s="1"/>
  <c r="C221" i="19"/>
  <c r="D208" i="19"/>
  <c r="B208" i="19" s="1"/>
  <c r="C245" i="19"/>
  <c r="D232" i="19"/>
  <c r="B232" i="19" s="1"/>
  <c r="C237" i="19"/>
  <c r="D224" i="19"/>
  <c r="B224" i="19" s="1"/>
  <c r="C241" i="19"/>
  <c r="D228" i="19"/>
  <c r="B228" i="19" s="1"/>
  <c r="C210" i="19"/>
  <c r="D197" i="19"/>
  <c r="B197" i="19" s="1"/>
  <c r="C218" i="19"/>
  <c r="D205" i="19"/>
  <c r="B205" i="19" s="1"/>
  <c r="C214" i="19"/>
  <c r="D201" i="19"/>
  <c r="B201" i="19" s="1"/>
  <c r="C226" i="19"/>
  <c r="D213" i="19"/>
  <c r="B213" i="19" s="1"/>
  <c r="J204" i="19" l="1"/>
  <c r="J212" i="19"/>
  <c r="J205" i="19"/>
  <c r="J203" i="19"/>
  <c r="J224" i="19"/>
  <c r="J196" i="19"/>
  <c r="J197" i="19"/>
  <c r="C246" i="19"/>
  <c r="D233" i="19"/>
  <c r="B233" i="19" s="1"/>
  <c r="J232" i="19"/>
  <c r="C238" i="19"/>
  <c r="D225" i="19"/>
  <c r="B225" i="19" s="1"/>
  <c r="J213" i="19"/>
  <c r="J228" i="19"/>
  <c r="J208" i="19"/>
  <c r="J201" i="19"/>
  <c r="C229" i="19"/>
  <c r="D216" i="19"/>
  <c r="B216" i="19" s="1"/>
  <c r="J220" i="19"/>
  <c r="C239" i="19"/>
  <c r="D226" i="19"/>
  <c r="B226" i="19" s="1"/>
  <c r="C231" i="19"/>
  <c r="D218" i="19"/>
  <c r="B218" i="19" s="1"/>
  <c r="C254" i="19"/>
  <c r="D241" i="19"/>
  <c r="B241" i="19" s="1"/>
  <c r="C258" i="19"/>
  <c r="D245" i="19"/>
  <c r="B245" i="19" s="1"/>
  <c r="C230" i="19"/>
  <c r="D217" i="19"/>
  <c r="B217" i="19" s="1"/>
  <c r="C227" i="19"/>
  <c r="D214" i="19"/>
  <c r="B214" i="19" s="1"/>
  <c r="C223" i="19"/>
  <c r="D210" i="19"/>
  <c r="B210" i="19" s="1"/>
  <c r="C250" i="19"/>
  <c r="D237" i="19"/>
  <c r="B237" i="19" s="1"/>
  <c r="C234" i="19"/>
  <c r="D221" i="19"/>
  <c r="B221" i="19" s="1"/>
  <c r="C222" i="19"/>
  <c r="D209" i="19"/>
  <c r="B209" i="19" s="1"/>
  <c r="J217" i="19" l="1"/>
  <c r="J226" i="19"/>
  <c r="J221" i="19"/>
  <c r="D238" i="19"/>
  <c r="B238" i="19" s="1"/>
  <c r="C251" i="19"/>
  <c r="J245" i="19"/>
  <c r="J237" i="19"/>
  <c r="J229" i="19"/>
  <c r="D229" i="19"/>
  <c r="B229" i="19" s="1"/>
  <c r="C242" i="19"/>
  <c r="J225" i="19"/>
  <c r="J241" i="19"/>
  <c r="C259" i="19"/>
  <c r="D246" i="19"/>
  <c r="B246" i="19" s="1"/>
  <c r="J210" i="19"/>
  <c r="J216" i="19"/>
  <c r="J218" i="19"/>
  <c r="J233" i="19"/>
  <c r="J209" i="19"/>
  <c r="J214" i="19"/>
  <c r="C235" i="19"/>
  <c r="D222" i="19"/>
  <c r="B222" i="19" s="1"/>
  <c r="C263" i="19"/>
  <c r="D250" i="19"/>
  <c r="B250" i="19" s="1"/>
  <c r="C240" i="19"/>
  <c r="D227" i="19"/>
  <c r="B227" i="19" s="1"/>
  <c r="C271" i="19"/>
  <c r="D258" i="19"/>
  <c r="B258" i="19" s="1"/>
  <c r="C244" i="19"/>
  <c r="D231" i="19"/>
  <c r="B231" i="19" s="1"/>
  <c r="C247" i="19"/>
  <c r="D234" i="19"/>
  <c r="B234" i="19" s="1"/>
  <c r="C236" i="19"/>
  <c r="D223" i="19"/>
  <c r="B223" i="19" s="1"/>
  <c r="C243" i="19"/>
  <c r="D230" i="19"/>
  <c r="B230" i="19" s="1"/>
  <c r="C267" i="19"/>
  <c r="D254" i="19"/>
  <c r="B254" i="19" s="1"/>
  <c r="C252" i="19"/>
  <c r="D239" i="19"/>
  <c r="B239" i="19" s="1"/>
  <c r="J230" i="19" l="1"/>
  <c r="J222" i="19"/>
  <c r="J246" i="19"/>
  <c r="D251" i="19"/>
  <c r="B251" i="19" s="1"/>
  <c r="C264" i="19"/>
  <c r="J250" i="19"/>
  <c r="J223" i="19"/>
  <c r="J239" i="19"/>
  <c r="J234" i="19"/>
  <c r="J238" i="19"/>
  <c r="J254" i="19"/>
  <c r="J227" i="19"/>
  <c r="D259" i="19"/>
  <c r="B259" i="19" s="1"/>
  <c r="C272" i="19"/>
  <c r="C255" i="19"/>
  <c r="D242" i="19"/>
  <c r="B242" i="19" s="1"/>
  <c r="J231" i="19"/>
  <c r="D271" i="19"/>
  <c r="B271" i="19" s="1"/>
  <c r="D263" i="19"/>
  <c r="B263" i="19" s="1"/>
  <c r="D267" i="19"/>
  <c r="B267" i="19" s="1"/>
  <c r="J258" i="19"/>
  <c r="C265" i="19"/>
  <c r="D252" i="19"/>
  <c r="B252" i="19" s="1"/>
  <c r="C256" i="19"/>
  <c r="D243" i="19"/>
  <c r="B243" i="19" s="1"/>
  <c r="C260" i="19"/>
  <c r="D247" i="19"/>
  <c r="B247" i="19" s="1"/>
  <c r="C249" i="19"/>
  <c r="D236" i="19"/>
  <c r="B236" i="19" s="1"/>
  <c r="C257" i="19"/>
  <c r="D244" i="19"/>
  <c r="B244" i="19" s="1"/>
  <c r="C253" i="19"/>
  <c r="D240" i="19"/>
  <c r="B240" i="19" s="1"/>
  <c r="C248" i="19"/>
  <c r="D235" i="19"/>
  <c r="B235" i="19" s="1"/>
  <c r="J252" i="19" l="1"/>
  <c r="J242" i="19"/>
  <c r="J251" i="19"/>
  <c r="J235" i="19"/>
  <c r="J259" i="19"/>
  <c r="J247" i="19"/>
  <c r="J240" i="19"/>
  <c r="C268" i="19"/>
  <c r="D255" i="19"/>
  <c r="B255" i="19" s="1"/>
  <c r="J263" i="19"/>
  <c r="D272" i="19"/>
  <c r="B272" i="19" s="1"/>
  <c r="J243" i="19"/>
  <c r="D264" i="19"/>
  <c r="B264" i="19" s="1"/>
  <c r="J244" i="19"/>
  <c r="J236" i="19"/>
  <c r="D260" i="19"/>
  <c r="B260" i="19" s="1"/>
  <c r="D265" i="19"/>
  <c r="B265" i="19" s="1"/>
  <c r="J267" i="19"/>
  <c r="J271" i="19"/>
  <c r="C266" i="19"/>
  <c r="D253" i="19"/>
  <c r="B253" i="19" s="1"/>
  <c r="C262" i="19"/>
  <c r="D249" i="19"/>
  <c r="B249" i="19" s="1"/>
  <c r="C269" i="19"/>
  <c r="D256" i="19"/>
  <c r="B256" i="19" s="1"/>
  <c r="C261" i="19"/>
  <c r="D248" i="19"/>
  <c r="B248" i="19" s="1"/>
  <c r="C270" i="19"/>
  <c r="D257" i="19"/>
  <c r="B257" i="19" s="1"/>
  <c r="J264" i="19" l="1"/>
  <c r="D268" i="19"/>
  <c r="B268" i="19" s="1"/>
  <c r="J256" i="19"/>
  <c r="J255" i="19"/>
  <c r="J253" i="19"/>
  <c r="J272" i="19"/>
  <c r="J249" i="19"/>
  <c r="J248" i="19"/>
  <c r="J257" i="19"/>
  <c r="J265" i="19"/>
  <c r="D261" i="19"/>
  <c r="B261" i="19" s="1"/>
  <c r="D262" i="19"/>
  <c r="B262" i="19" s="1"/>
  <c r="D270" i="19"/>
  <c r="B270" i="19" s="1"/>
  <c r="D269" i="19"/>
  <c r="B269" i="19" s="1"/>
  <c r="D266" i="19"/>
  <c r="B266" i="19" s="1"/>
  <c r="J260" i="19"/>
  <c r="J268" i="19" l="1"/>
  <c r="J266" i="19"/>
  <c r="J270" i="19"/>
  <c r="J261" i="19"/>
  <c r="J269" i="19"/>
  <c r="J262" i="19"/>
  <c r="B22" i="19" l="1"/>
  <c r="B21" i="19"/>
  <c r="B20" i="19"/>
  <c r="B19" i="19"/>
  <c r="B18" i="19"/>
  <c r="B17" i="19"/>
  <c r="B16" i="19"/>
  <c r="J89" i="12" l="1"/>
  <c r="B89" i="12"/>
  <c r="J90" i="12"/>
  <c r="B90" i="12"/>
  <c r="J88" i="12"/>
  <c r="B88" i="12"/>
  <c r="B98" i="12"/>
  <c r="B97" i="12"/>
  <c r="B96" i="12"/>
  <c r="B95" i="12"/>
  <c r="B94" i="12"/>
  <c r="B93" i="12"/>
  <c r="B92" i="12"/>
  <c r="B91" i="12"/>
  <c r="B87" i="12"/>
  <c r="B86" i="12"/>
  <c r="B85" i="12"/>
  <c r="B84" i="12"/>
  <c r="B83" i="12"/>
  <c r="B82" i="12"/>
  <c r="B81" i="12"/>
  <c r="B80" i="12"/>
  <c r="B79" i="12"/>
  <c r="B78" i="12"/>
  <c r="B77" i="12"/>
  <c r="B76" i="12"/>
  <c r="B75" i="12"/>
  <c r="B74" i="12"/>
  <c r="B73" i="12"/>
  <c r="B72" i="12"/>
  <c r="B71" i="12"/>
  <c r="B70" i="12"/>
  <c r="B69" i="12"/>
  <c r="B68" i="12"/>
  <c r="B67" i="12"/>
  <c r="B66" i="12"/>
  <c r="B65" i="12"/>
  <c r="B64" i="12"/>
  <c r="B63" i="12"/>
  <c r="B62" i="12"/>
  <c r="B61" i="12"/>
  <c r="B60" i="12"/>
  <c r="B59" i="12"/>
  <c r="B58" i="12"/>
  <c r="B57" i="12"/>
  <c r="B56" i="12"/>
  <c r="B55" i="12"/>
  <c r="B54" i="12"/>
  <c r="B53" i="12"/>
  <c r="B52" i="12"/>
  <c r="B51" i="12"/>
  <c r="B50" i="12"/>
  <c r="B49" i="12"/>
  <c r="B48" i="12"/>
  <c r="B47" i="12"/>
  <c r="B46" i="12"/>
  <c r="B45" i="12"/>
  <c r="B44" i="12"/>
  <c r="B43" i="12"/>
  <c r="B42" i="12"/>
  <c r="B41" i="12"/>
  <c r="B40" i="12"/>
  <c r="B39" i="12"/>
  <c r="B38" i="12"/>
  <c r="B37" i="12"/>
  <c r="B36" i="12"/>
  <c r="B35" i="12"/>
  <c r="B34" i="12"/>
  <c r="B33" i="12"/>
  <c r="B32" i="12"/>
  <c r="B31" i="12"/>
  <c r="B30" i="12"/>
  <c r="B29" i="12"/>
  <c r="B28" i="12"/>
  <c r="B27" i="12"/>
  <c r="B26" i="12"/>
  <c r="J98" i="12"/>
  <c r="J73" i="12"/>
  <c r="J72" i="12"/>
  <c r="J71" i="12"/>
  <c r="J70" i="12"/>
  <c r="J69" i="12"/>
  <c r="J68" i="12"/>
  <c r="J67" i="12"/>
  <c r="J66" i="12"/>
  <c r="J65" i="12"/>
  <c r="J64" i="12"/>
  <c r="J63" i="12"/>
  <c r="J62" i="12"/>
  <c r="J61" i="12"/>
  <c r="J60" i="12"/>
  <c r="J59" i="12"/>
  <c r="J58" i="12"/>
  <c r="J57" i="12"/>
  <c r="J56" i="12"/>
  <c r="J55" i="12"/>
  <c r="J54" i="12"/>
  <c r="J53" i="12"/>
  <c r="J52" i="12"/>
  <c r="J51" i="12"/>
  <c r="J50" i="12"/>
  <c r="J49" i="12"/>
  <c r="J48" i="12"/>
  <c r="J47" i="12"/>
  <c r="J46" i="12"/>
  <c r="J45" i="12"/>
  <c r="J44" i="12"/>
  <c r="J43" i="12"/>
  <c r="J42" i="12"/>
  <c r="J41" i="12"/>
  <c r="J40" i="12"/>
  <c r="J39" i="12"/>
  <c r="J38" i="12"/>
  <c r="J37" i="12"/>
  <c r="J36" i="12"/>
  <c r="J35" i="12"/>
  <c r="J34" i="12"/>
  <c r="J33" i="12"/>
  <c r="J32" i="12"/>
  <c r="J31" i="12"/>
  <c r="J30" i="12"/>
  <c r="J29" i="12"/>
  <c r="J28" i="12"/>
  <c r="J27" i="12"/>
  <c r="J26" i="12"/>
  <c r="J25" i="12"/>
  <c r="J24" i="12"/>
  <c r="J23" i="12"/>
  <c r="J21" i="12"/>
  <c r="J20" i="12"/>
  <c r="J19" i="12"/>
  <c r="J18" i="12"/>
  <c r="J17" i="12"/>
  <c r="J97" i="12"/>
  <c r="J96" i="12"/>
  <c r="J95" i="12"/>
  <c r="J94" i="12"/>
  <c r="J93" i="12"/>
  <c r="J92" i="12"/>
  <c r="J91" i="12"/>
  <c r="J87" i="12"/>
  <c r="J86" i="12"/>
  <c r="J85" i="12"/>
  <c r="J84" i="12"/>
  <c r="J83" i="12"/>
  <c r="J82" i="12"/>
  <c r="J81" i="12"/>
  <c r="J80" i="12"/>
  <c r="J79" i="12"/>
  <c r="J78" i="12"/>
  <c r="J77" i="12"/>
  <c r="J76" i="12"/>
  <c r="J75" i="12"/>
  <c r="J74" i="12"/>
  <c r="B25" i="12"/>
  <c r="B24" i="12"/>
  <c r="B23" i="12"/>
  <c r="J22" i="12"/>
  <c r="B22" i="12"/>
  <c r="B21" i="12"/>
  <c r="B20" i="12"/>
  <c r="B19" i="12"/>
  <c r="B18" i="12"/>
  <c r="B17" i="12"/>
  <c r="B16" i="12"/>
</calcChain>
</file>

<file path=xl/sharedStrings.xml><?xml version="1.0" encoding="utf-8"?>
<sst xmlns="http://schemas.openxmlformats.org/spreadsheetml/2006/main" count="2669" uniqueCount="797">
  <si>
    <t>race_key_place_code</t>
  </si>
  <si>
    <t>race_key_year</t>
  </si>
  <si>
    <t>race_key_no</t>
  </si>
  <si>
    <t>race_key_day</t>
  </si>
  <si>
    <t>race_key_round</t>
  </si>
  <si>
    <t>type</t>
    <phoneticPr fontId="1"/>
  </si>
  <si>
    <t>キー</t>
    <phoneticPr fontId="1"/>
  </si>
  <si>
    <t>race_condition_distance</t>
  </si>
  <si>
    <t>race_condition_track_grass_dart_etc</t>
  </si>
  <si>
    <t>実数</t>
  </si>
  <si>
    <t>カテゴリ</t>
  </si>
  <si>
    <t>race_condition_condition</t>
  </si>
  <si>
    <t>derieve from</t>
    <phoneticPr fontId="1"/>
  </si>
  <si>
    <t>table</t>
    <phoneticPr fontId="1"/>
  </si>
  <si>
    <t>column(特殊な変換ならばハイフンで)</t>
    <rPh sb="7" eb="9">
      <t>トクシュ</t>
    </rPh>
    <rPh sb="10" eb="12">
      <t>ヘンカン</t>
    </rPh>
    <phoneticPr fontId="1"/>
  </si>
  <si>
    <t>horse_count</t>
  </si>
  <si>
    <t>prize_1st</t>
  </si>
  <si>
    <t>prize_2nd</t>
  </si>
  <si>
    <t>prize_3rd</t>
  </si>
  <si>
    <t>prize_4th</t>
  </si>
  <si>
    <t>prize_5th</t>
  </si>
  <si>
    <t>summary_prize_1st</t>
  </si>
  <si>
    <t>summary_prize_2nd</t>
  </si>
  <si>
    <t>weather_code</t>
  </si>
  <si>
    <t>grass_field_status_code</t>
  </si>
  <si>
    <t>dart_field_status_code</t>
  </si>
  <si>
    <t>IDM</t>
  </si>
  <si>
    <t>jockey_index</t>
  </si>
  <si>
    <t>info_index</t>
  </si>
  <si>
    <t>comprehension_index</t>
  </si>
  <si>
    <t>torture_index</t>
  </si>
  <si>
    <t>passion_index</t>
  </si>
  <si>
    <t>load_weight</t>
  </si>
  <si>
    <t>prize_info_obtain_prize</t>
  </si>
  <si>
    <t>work</t>
    <phoneticPr fontId="1"/>
  </si>
  <si>
    <t>column_physical_name</t>
    <phoneticPr fontId="1"/>
  </si>
  <si>
    <t>実数</t>
    <phoneticPr fontId="1"/>
  </si>
  <si>
    <t>note</t>
    <phoneticPr fontId="1"/>
  </si>
  <si>
    <t>No</t>
    <phoneticPr fontId="1"/>
  </si>
  <si>
    <t>kyi,sedをbac単位横持に集約する。</t>
    <rPh sb="11" eb="13">
      <t>タンイ</t>
    </rPh>
    <rPh sb="13" eb="15">
      <t>ヨコモチ</t>
    </rPh>
    <rPh sb="16" eb="18">
      <t>シュウヤク</t>
    </rPh>
    <phoneticPr fontId="1"/>
  </si>
  <si>
    <t>expression</t>
    <phoneticPr fontId="1"/>
  </si>
  <si>
    <t>日時</t>
  </si>
  <si>
    <t>primary_key</t>
    <phoneticPr fontId="1"/>
  </si>
  <si>
    <t>-</t>
    <phoneticPr fontId="1"/>
  </si>
  <si>
    <t>concat(format_datetime("%F",bac.date),"_",kyi.race_key_place_code,kyi.race_key_round) as primary_key,</t>
    <phoneticPr fontId="1"/>
  </si>
  <si>
    <t>[名前]_vはビュー、</t>
    <rPh sb="1" eb="3">
      <t>ナマエ</t>
    </rPh>
    <phoneticPr fontId="1"/>
  </si>
  <si>
    <t>[名前]_mはビューのセレクト結果が入った実表</t>
    <rPh sb="1" eb="3">
      <t>ナマエ</t>
    </rPh>
    <rPh sb="15" eb="17">
      <t>ケッカ</t>
    </rPh>
    <rPh sb="18" eb="19">
      <t>ハイ</t>
    </rPh>
    <rPh sb="21" eb="22">
      <t>ジツ</t>
    </rPh>
    <rPh sb="22" eb="23">
      <t>ヒョウ</t>
    </rPh>
    <phoneticPr fontId="1"/>
  </si>
  <si>
    <t>例)vector_horse_parameter</t>
    <rPh sb="0" eb="1">
      <t>レイ</t>
    </rPh>
    <phoneticPr fontId="1"/>
  </si>
  <si>
    <t>vector_horse_parameter_vはビュー</t>
    <phoneticPr fontId="1"/>
  </si>
  <si>
    <t>vector_horse_parameter_mは実表</t>
    <rPh sb="25" eb="26">
      <t>ジツ</t>
    </rPh>
    <rPh sb="26" eb="27">
      <t>ヒョウ</t>
    </rPh>
    <phoneticPr fontId="1"/>
  </si>
  <si>
    <t>horse_name</t>
  </si>
  <si>
    <t>文字列</t>
    <rPh sb="0" eb="3">
      <t>モジレツ</t>
    </rPh>
    <phoneticPr fontId="1"/>
  </si>
  <si>
    <t>register_no</t>
    <phoneticPr fontId="1"/>
  </si>
  <si>
    <t>参考情報</t>
    <rPh sb="0" eb="2">
      <t>サンコウ</t>
    </rPh>
    <rPh sb="2" eb="4">
      <t>ジョウホウ</t>
    </rPh>
    <phoneticPr fontId="1"/>
  </si>
  <si>
    <t>cat_place</t>
    <phoneticPr fontId="1"/>
  </si>
  <si>
    <t>meaning</t>
    <phoneticPr fontId="1"/>
  </si>
  <si>
    <t>place_name</t>
    <phoneticPr fontId="1"/>
  </si>
  <si>
    <t>model</t>
    <phoneticPr fontId="1"/>
  </si>
  <si>
    <t>dawn</t>
    <phoneticPr fontId="1"/>
  </si>
  <si>
    <t>Input</t>
  </si>
  <si>
    <t>Label</t>
    <phoneticPr fontId="1"/>
  </si>
  <si>
    <t>カテゴリ</t>
    <phoneticPr fontId="1"/>
  </si>
  <si>
    <t>num_0to9</t>
    <phoneticPr fontId="1"/>
  </si>
  <si>
    <t>サンプリング用の番号、0～9がランダムに</t>
    <rPh sb="6" eb="7">
      <t>ヨウ</t>
    </rPh>
    <rPh sb="8" eb="10">
      <t>バンゴウ</t>
    </rPh>
    <phoneticPr fontId="1"/>
  </si>
  <si>
    <t>Input</t>
    <phoneticPr fontId="1"/>
  </si>
  <si>
    <t>date</t>
  </si>
  <si>
    <t>time_to_start</t>
  </si>
  <si>
    <t>race_condition_track_right_left</t>
  </si>
  <si>
    <t>race_condition_track_inner_outer</t>
  </si>
  <si>
    <t>race_condition_type</t>
  </si>
  <si>
    <t>race_condition_mark</t>
  </si>
  <si>
    <t>race_condition_weight</t>
  </si>
  <si>
    <t>race_condition_grade</t>
  </si>
  <si>
    <t>race_name</t>
  </si>
  <si>
    <t>count1</t>
  </si>
  <si>
    <t>course</t>
  </si>
  <si>
    <t>held_class</t>
  </si>
  <si>
    <t>race_short_name</t>
  </si>
  <si>
    <t>race_name_9</t>
  </si>
  <si>
    <t>data_category</t>
  </si>
  <si>
    <t>sold_flag</t>
  </si>
  <si>
    <t>win5flag</t>
  </si>
  <si>
    <t>day_of_week</t>
  </si>
  <si>
    <t>grass_field_status_inner</t>
  </si>
  <si>
    <t>grass_field_status_middle</t>
  </si>
  <si>
    <t>grass_field_status_outer</t>
  </si>
  <si>
    <t>grass_field_fidderence</t>
  </si>
  <si>
    <t>linear_field_difference_great_inner</t>
  </si>
  <si>
    <t>linear_field_difference_inner</t>
  </si>
  <si>
    <t>linear_field_difference_middle</t>
  </si>
  <si>
    <t>linear_field_difference_outer</t>
  </si>
  <si>
    <t>linear_field_difference_great_outer</t>
  </si>
  <si>
    <t>dart_field_status_inner</t>
  </si>
  <si>
    <t>dart_field_status_middle</t>
  </si>
  <si>
    <t>dart_field_status_outer</t>
  </si>
  <si>
    <t>dart_field_difference</t>
  </si>
  <si>
    <t>consecutive_victory_count</t>
  </si>
  <si>
    <t>grass_type</t>
  </si>
  <si>
    <t>grass_length</t>
  </si>
  <si>
    <t>pressure_transfer</t>
  </si>
  <si>
    <t>freezing_avoidance</t>
  </si>
  <si>
    <t>rain</t>
  </si>
  <si>
    <t>時刻</t>
    <rPh sb="0" eb="2">
      <t>ジコク</t>
    </rPh>
    <phoneticPr fontId="2"/>
  </si>
  <si>
    <t>文字列</t>
  </si>
  <si>
    <t>実数</t>
    <rPh sb="0" eb="2">
      <t>ジッスウ</t>
    </rPh>
    <phoneticPr fontId="2"/>
  </si>
  <si>
    <t>年月日</t>
  </si>
  <si>
    <t>発走時間</t>
  </si>
  <si>
    <t>レース条件$距離</t>
  </si>
  <si>
    <t>レース条件$トラック情報$芝ダ障害コード</t>
  </si>
  <si>
    <t>レース条件$トラック情報$右左</t>
  </si>
  <si>
    <t>レース条件$トラック情報$内外</t>
  </si>
  <si>
    <t>レース条件$種別</t>
  </si>
  <si>
    <t>レース条件$条件</t>
  </si>
  <si>
    <t>レース条件$記号</t>
  </si>
  <si>
    <t>レース条件$重量</t>
  </si>
  <si>
    <t>レース条件$グレード</t>
  </si>
  <si>
    <t>レース名</t>
  </si>
  <si>
    <t>回数</t>
  </si>
  <si>
    <t>頭数</t>
  </si>
  <si>
    <t>コース</t>
  </si>
  <si>
    <t>開催区分</t>
  </si>
  <si>
    <t>レース名短縮</t>
  </si>
  <si>
    <t>レース名９文字</t>
  </si>
  <si>
    <t>データ区分</t>
  </si>
  <si>
    <t>１着賞金</t>
  </si>
  <si>
    <t>２着賞金</t>
  </si>
  <si>
    <t>３着賞金</t>
  </si>
  <si>
    <t>４着賞金</t>
  </si>
  <si>
    <t>５着賞金</t>
  </si>
  <si>
    <t>１着算入賞金</t>
  </si>
  <si>
    <t>２着算入賞金</t>
  </si>
  <si>
    <t>馬券発売フラグ</t>
  </si>
  <si>
    <t>WIN5フラグ</t>
  </si>
  <si>
    <t>曜日</t>
  </si>
  <si>
    <t>芝馬場状態内</t>
  </si>
  <si>
    <t>芝馬場状態中</t>
  </si>
  <si>
    <t>芝馬場状態外</t>
  </si>
  <si>
    <t>芝馬場差</t>
  </si>
  <si>
    <t>直線馬場差最内</t>
  </si>
  <si>
    <t>直線馬場差内</t>
  </si>
  <si>
    <t>直線馬場差中</t>
  </si>
  <si>
    <t>直線馬場差外</t>
  </si>
  <si>
    <t>直線馬場差大外</t>
  </si>
  <si>
    <t>ダ馬場状態内</t>
  </si>
  <si>
    <t>ダ馬場状態中</t>
  </si>
  <si>
    <t>ダ馬場状態外</t>
  </si>
  <si>
    <t>ダ馬場差</t>
  </si>
  <si>
    <t>連続何日目</t>
  </si>
  <si>
    <t>芝種類</t>
  </si>
  <si>
    <t>草丈</t>
  </si>
  <si>
    <t>転圧</t>
  </si>
  <si>
    <t>凍結防止剤</t>
  </si>
  <si>
    <t>中間降水量</t>
  </si>
  <si>
    <t>IDM_max</t>
  </si>
  <si>
    <t>IDM_min</t>
  </si>
  <si>
    <t>jockey_index_max</t>
  </si>
  <si>
    <t>jockey_index_min</t>
  </si>
  <si>
    <t>info_index_max</t>
  </si>
  <si>
    <t>info_index_min</t>
  </si>
  <si>
    <t>comprehension_index_max</t>
  </si>
  <si>
    <t>comprehension_index_min</t>
  </si>
  <si>
    <t>torture_index_max</t>
  </si>
  <si>
    <t>torture_index_min</t>
  </si>
  <si>
    <t>passion_index_max</t>
  </si>
  <si>
    <t>passion_index_min</t>
  </si>
  <si>
    <t>prize_info_obtain_prize_max</t>
  </si>
  <si>
    <t>prize_info_obtain_prize_min</t>
  </si>
  <si>
    <t>IDM_no1_horse</t>
  </si>
  <si>
    <t>jockey_index_no1_horse</t>
  </si>
  <si>
    <t>info_index_no1_horse</t>
  </si>
  <si>
    <t>comprehension_index_no1_horse</t>
  </si>
  <si>
    <t>torture_index_no1_horse</t>
  </si>
  <si>
    <t>passion_index_no1_horse</t>
  </si>
  <si>
    <t>prize_info_obtain_prize_no1_horse</t>
  </si>
  <si>
    <t>kyi</t>
  </si>
  <si>
    <t>kyi</t>
    <phoneticPr fontId="1"/>
  </si>
  <si>
    <t>bac</t>
    <phoneticPr fontId="1"/>
  </si>
  <si>
    <t>kab</t>
  </si>
  <si>
    <t>kab</t>
    <phoneticPr fontId="1"/>
  </si>
  <si>
    <t>refunds_single</t>
  </si>
  <si>
    <t>sed</t>
    <phoneticPr fontId="1"/>
  </si>
  <si>
    <t>horse_name_no1_horse</t>
    <phoneticPr fontId="1"/>
  </si>
  <si>
    <t>register_no_no1_horse</t>
    <phoneticPr fontId="1"/>
  </si>
  <si>
    <t>horse_no_no1_horse</t>
    <phoneticPr fontId="1"/>
  </si>
  <si>
    <t>horse_no</t>
    <phoneticPr fontId="1"/>
  </si>
  <si>
    <t>rotation</t>
  </si>
  <si>
    <t>stable_index</t>
  </si>
  <si>
    <t>jockey_anticipated_serial_rate</t>
  </si>
  <si>
    <t>prize_info_profit</t>
  </si>
  <si>
    <t>weather_name</t>
  </si>
  <si>
    <t>grass_field_status_name</t>
  </si>
  <si>
    <t>dart_field_status_name</t>
  </si>
  <si>
    <t>grass_type_name</t>
  </si>
  <si>
    <t>race_condition_type_name</t>
  </si>
  <si>
    <t>race_condition_condition_name</t>
  </si>
  <si>
    <t>race_condition_mark_name</t>
  </si>
  <si>
    <t>race_condition_grade_name</t>
  </si>
  <si>
    <t>horse_no</t>
  </si>
  <si>
    <t>dawn_of_bq学習用データセット</t>
    <rPh sb="10" eb="13">
      <t>ガクシュウヨウ</t>
    </rPh>
    <phoneticPr fontId="1"/>
  </si>
  <si>
    <t>bac_ext</t>
    <phoneticPr fontId="1"/>
  </si>
  <si>
    <t>配列</t>
    <rPh sb="0" eb="2">
      <t>ハイレツ</t>
    </rPh>
    <phoneticPr fontId="1"/>
  </si>
  <si>
    <t>kyi2</t>
    <phoneticPr fontId="1"/>
  </si>
  <si>
    <t>kyi.race_key_place_code,</t>
  </si>
  <si>
    <t>kyi.race_key_year,</t>
  </si>
  <si>
    <t>kyi.race_key_no,</t>
  </si>
  <si>
    <t>kyi.race_key_day,</t>
  </si>
  <si>
    <t>kyi.race_key_round,</t>
  </si>
  <si>
    <t>kyi.horse_no,</t>
  </si>
  <si>
    <t>IDM_ordered_competitor_horse_no</t>
    <phoneticPr fontId="1"/>
  </si>
  <si>
    <t>IDM_ordered_competitor_IDM</t>
  </si>
  <si>
    <t>competitor_count</t>
    <phoneticPr fontId="1"/>
  </si>
  <si>
    <t>実数</t>
    <rPh sb="0" eb="2">
      <t>ジッスウ</t>
    </rPh>
    <phoneticPr fontId="1"/>
  </si>
  <si>
    <t>dawn_of_bq作成用ワークテーブル（軸になる情報）</t>
    <rPh sb="10" eb="12">
      <t>サクセイ</t>
    </rPh>
    <rPh sb="12" eb="13">
      <t>ヨウ</t>
    </rPh>
    <rPh sb="21" eb="22">
      <t>ジク</t>
    </rPh>
    <rPh sb="25" eb="27">
      <t>ジョウホウ</t>
    </rPh>
    <phoneticPr fontId="1"/>
  </si>
  <si>
    <t>place_name</t>
  </si>
  <si>
    <t>IDM</t>
    <phoneticPr fontId="1"/>
  </si>
  <si>
    <t>ranking_no</t>
    <phoneticPr fontId="1"/>
  </si>
  <si>
    <t>kyi2.horse_no IDM_ordered_competitor_horse_no,</t>
    <phoneticPr fontId="1"/>
  </si>
  <si>
    <t>kyi2.horse_no IDM_ordered_competitor_IDM,</t>
    <phoneticPr fontId="1"/>
  </si>
  <si>
    <t>row_number() over (partition by kyi.race_key_place_code,kyi.race_key_year,kyi.race_key_no,kyi.race_key_day,kyi.race_key_round order by kyi2.IDM) ranking_no,</t>
    <phoneticPr fontId="1"/>
  </si>
  <si>
    <t>count(1) as competitor_count,</t>
    <phoneticPr fontId="1"/>
  </si>
  <si>
    <t>uptone_index</t>
    <phoneticPr fontId="1"/>
  </si>
  <si>
    <t>IDM_ordered_competitor_jockey_index</t>
  </si>
  <si>
    <t>IDM_ordered_competitor_uptone_index</t>
  </si>
  <si>
    <t>IDM_ordered_competitor_info_index</t>
  </si>
  <si>
    <t>IDM_ordered_competitor_comprehension_index</t>
  </si>
  <si>
    <t>IDM_ordered_competitor_rotation</t>
  </si>
  <si>
    <t>IDM_ordered_competitor_torture_index</t>
  </si>
  <si>
    <t>IDM_ordered_competitor_stable_index</t>
  </si>
  <si>
    <t>IDM_ordered_competitor_jockey_anticipated_serial_rate</t>
  </si>
  <si>
    <t>IDM_ordered_competitor_passion_index</t>
  </si>
  <si>
    <t>IDM_ordered_competitor_load_weight</t>
  </si>
  <si>
    <t>IDM_ordered_competitor_prize_info_obtain_prize</t>
  </si>
  <si>
    <t>IDM_ordered_competitor_prize_info_profit</t>
  </si>
  <si>
    <t>is_win</t>
    <phoneticPr fontId="1"/>
  </si>
  <si>
    <t>horse_performance_order</t>
    <phoneticPr fontId="1"/>
  </si>
  <si>
    <t>Label</t>
  </si>
  <si>
    <t>case when sed.horse_performance_order = 1 then 1 else 0 end as is_win,</t>
    <phoneticPr fontId="1"/>
  </si>
  <si>
    <t>dob</t>
  </si>
  <si>
    <t>from</t>
  </si>
  <si>
    <t>where</t>
  </si>
  <si>
    <t>)</t>
  </si>
  <si>
    <t>OPTIONS</t>
  </si>
  <si>
    <t>SELECT</t>
  </si>
  <si>
    <t xml:space="preserve">    ls_init_learn_rate=.15,</t>
  </si>
  <si>
    <t xml:space="preserve">    l1_reg=1,</t>
  </si>
  <si>
    <t>weather_name,</t>
  </si>
  <si>
    <t>grass_field_status_name,</t>
  </si>
  <si>
    <t>dart_field_status_name,</t>
  </si>
  <si>
    <t>grass_type_name,</t>
  </si>
  <si>
    <t>race_condition_type_name,</t>
  </si>
  <si>
    <t>race_condition_condition_name,</t>
  </si>
  <si>
    <t>race_condition_mark_name,</t>
  </si>
  <si>
    <t>race_condition_grade_name,</t>
  </si>
  <si>
    <t>place_name,</t>
  </si>
  <si>
    <t>horse_count,</t>
  </si>
  <si>
    <t>summary_prize_1st,</t>
  </si>
  <si>
    <t>summary_prize_2nd,</t>
  </si>
  <si>
    <t>race_condition_distance,</t>
  </si>
  <si>
    <t>race_condition_track_grass_dart_etc,</t>
  </si>
  <si>
    <t>IDM_01,</t>
  </si>
  <si>
    <t>jockey_index_01,</t>
  </si>
  <si>
    <t>uptone_index_01,</t>
  </si>
  <si>
    <t>info_index_01,</t>
  </si>
  <si>
    <t>comprehension_index_01,</t>
  </si>
  <si>
    <t>rotation_01,</t>
  </si>
  <si>
    <t>torture_index_01,</t>
  </si>
  <si>
    <t>stable_index_01,</t>
  </si>
  <si>
    <t>jockey_anticipated_serial_rate_01,</t>
  </si>
  <si>
    <t>passion_index_01,</t>
  </si>
  <si>
    <t>load_weight_01,</t>
  </si>
  <si>
    <t>prize_info_obtain_prize_01,</t>
  </si>
  <si>
    <t>prize_info_profit_01,</t>
  </si>
  <si>
    <t>IDM_02,</t>
  </si>
  <si>
    <t>jockey_index_02,</t>
  </si>
  <si>
    <t>uptone_index_02,</t>
  </si>
  <si>
    <t>info_index_02,</t>
  </si>
  <si>
    <t>comprehension_index_02,</t>
  </si>
  <si>
    <t>rotation_02,</t>
  </si>
  <si>
    <t>torture_index_02,</t>
  </si>
  <si>
    <t>stable_index_02,</t>
  </si>
  <si>
    <t>jockey_anticipated_serial_rate_02,</t>
  </si>
  <si>
    <t>passion_index_02,</t>
  </si>
  <si>
    <t>load_weight_02,</t>
  </si>
  <si>
    <t>prize_info_obtain_prize_02,</t>
  </si>
  <si>
    <t>prize_info_profit_02,</t>
  </si>
  <si>
    <t>IDM_03,</t>
  </si>
  <si>
    <t>jockey_index_03,</t>
  </si>
  <si>
    <t>uptone_index_03,</t>
  </si>
  <si>
    <t>info_index_03,</t>
  </si>
  <si>
    <t>comprehension_index_03,</t>
  </si>
  <si>
    <t>rotation_03,</t>
  </si>
  <si>
    <t>torture_index_03,</t>
  </si>
  <si>
    <t>stable_index_03,</t>
  </si>
  <si>
    <t>jockey_anticipated_serial_rate_03,</t>
  </si>
  <si>
    <t>passion_index_03,</t>
  </si>
  <si>
    <t>load_weight_03,</t>
  </si>
  <si>
    <t>prize_info_obtain_prize_03,</t>
  </si>
  <si>
    <t>prize_info_profit_03,</t>
  </si>
  <si>
    <t>IDM_04,</t>
  </si>
  <si>
    <t>jockey_index_04,</t>
  </si>
  <si>
    <t>uptone_index_04,</t>
  </si>
  <si>
    <t>info_index_04,</t>
  </si>
  <si>
    <t>comprehension_index_04,</t>
  </si>
  <si>
    <t>rotation_04,</t>
  </si>
  <si>
    <t>torture_index_04,</t>
  </si>
  <si>
    <t>stable_index_04,</t>
  </si>
  <si>
    <t>jockey_anticipated_serial_rate_04,</t>
  </si>
  <si>
    <t>passion_index_04,</t>
  </si>
  <si>
    <t>load_weight_04,</t>
  </si>
  <si>
    <t>prize_info_obtain_prize_04,</t>
  </si>
  <si>
    <t>prize_info_profit_04,</t>
  </si>
  <si>
    <t>IDM_05,</t>
  </si>
  <si>
    <t>jockey_index_05,</t>
  </si>
  <si>
    <t>uptone_index_05,</t>
  </si>
  <si>
    <t>info_index_05,</t>
  </si>
  <si>
    <t>comprehension_index_05,</t>
  </si>
  <si>
    <t>rotation_05,</t>
  </si>
  <si>
    <t>torture_index_05,</t>
  </si>
  <si>
    <t>stable_index_05,</t>
  </si>
  <si>
    <t>jockey_anticipated_serial_rate_05,</t>
  </si>
  <si>
    <t>passion_index_05,</t>
  </si>
  <si>
    <t>load_weight_05,</t>
  </si>
  <si>
    <t>prize_info_obtain_prize_05,</t>
  </si>
  <si>
    <t>prize_info_profit_05,</t>
  </si>
  <si>
    <t>IDM_06,</t>
  </si>
  <si>
    <t>jockey_index_06,</t>
  </si>
  <si>
    <t>uptone_index_06,</t>
  </si>
  <si>
    <t>info_index_06,</t>
  </si>
  <si>
    <t>comprehension_index_06,</t>
  </si>
  <si>
    <t>rotation_06,</t>
  </si>
  <si>
    <t>torture_index_06,</t>
  </si>
  <si>
    <t>stable_index_06,</t>
  </si>
  <si>
    <t>jockey_anticipated_serial_rate_06,</t>
  </si>
  <si>
    <t>passion_index_06,</t>
  </si>
  <si>
    <t>load_weight_06,</t>
  </si>
  <si>
    <t>prize_info_obtain_prize_06,</t>
  </si>
  <si>
    <t>prize_info_profit_06,</t>
  </si>
  <si>
    <t>IDM_07,</t>
  </si>
  <si>
    <t>jockey_index_07,</t>
  </si>
  <si>
    <t>uptone_index_07,</t>
  </si>
  <si>
    <t>info_index_07,</t>
  </si>
  <si>
    <t>comprehension_index_07,</t>
  </si>
  <si>
    <t>rotation_07,</t>
  </si>
  <si>
    <t>torture_index_07,</t>
  </si>
  <si>
    <t>stable_index_07,</t>
  </si>
  <si>
    <t>jockey_anticipated_serial_rate_07,</t>
  </si>
  <si>
    <t>passion_index_07,</t>
  </si>
  <si>
    <t>load_weight_07,</t>
  </si>
  <si>
    <t>prize_info_obtain_prize_07,</t>
  </si>
  <si>
    <t>prize_info_profit_07,</t>
  </si>
  <si>
    <t>IDM_08,</t>
  </si>
  <si>
    <t>jockey_index_08,</t>
  </si>
  <si>
    <t>uptone_index_08,</t>
  </si>
  <si>
    <t>info_index_08,</t>
  </si>
  <si>
    <t>comprehension_index_08,</t>
  </si>
  <si>
    <t>rotation_08,</t>
  </si>
  <si>
    <t>torture_index_08,</t>
  </si>
  <si>
    <t>stable_index_08,</t>
  </si>
  <si>
    <t>jockey_anticipated_serial_rate_08,</t>
  </si>
  <si>
    <t>passion_index_08,</t>
  </si>
  <si>
    <t>load_weight_08,</t>
  </si>
  <si>
    <t>prize_info_obtain_prize_08,</t>
  </si>
  <si>
    <t>prize_info_profit_08,</t>
  </si>
  <si>
    <t>IDM_09,</t>
  </si>
  <si>
    <t>jockey_index_09,</t>
  </si>
  <si>
    <t>uptone_index_09,</t>
  </si>
  <si>
    <t>info_index_09,</t>
  </si>
  <si>
    <t>comprehension_index_09,</t>
  </si>
  <si>
    <t>rotation_09,</t>
  </si>
  <si>
    <t>torture_index_09,</t>
  </si>
  <si>
    <t>stable_index_09,</t>
  </si>
  <si>
    <t>jockey_anticipated_serial_rate_09,</t>
  </si>
  <si>
    <t>passion_index_09,</t>
  </si>
  <si>
    <t>load_weight_09,</t>
  </si>
  <si>
    <t>prize_info_obtain_prize_09,</t>
  </si>
  <si>
    <t>prize_info_profit_09,</t>
  </si>
  <si>
    <t>IDM_10,</t>
  </si>
  <si>
    <t>jockey_index_10,</t>
  </si>
  <si>
    <t>uptone_index_10,</t>
  </si>
  <si>
    <t>info_index_10,</t>
  </si>
  <si>
    <t>comprehension_index_10,</t>
  </si>
  <si>
    <t>rotation_10,</t>
  </si>
  <si>
    <t>torture_index_10,</t>
  </si>
  <si>
    <t>stable_index_10,</t>
  </si>
  <si>
    <t>jockey_anticipated_serial_rate_10,</t>
  </si>
  <si>
    <t>passion_index_10,</t>
  </si>
  <si>
    <t>load_weight_10,</t>
  </si>
  <si>
    <t>prize_info_obtain_prize_10,</t>
  </si>
  <si>
    <t>prize_info_profit_10,</t>
  </si>
  <si>
    <t>IDM_11,</t>
  </si>
  <si>
    <t>jockey_index_11,</t>
  </si>
  <si>
    <t>uptone_index_11,</t>
  </si>
  <si>
    <t>info_index_11,</t>
  </si>
  <si>
    <t>comprehension_index_11,</t>
  </si>
  <si>
    <t>rotation_11,</t>
  </si>
  <si>
    <t>torture_index_11,</t>
  </si>
  <si>
    <t>stable_index_11,</t>
  </si>
  <si>
    <t>jockey_anticipated_serial_rate_11,</t>
  </si>
  <si>
    <t>passion_index_11,</t>
  </si>
  <si>
    <t>load_weight_11,</t>
  </si>
  <si>
    <t>prize_info_obtain_prize_11,</t>
  </si>
  <si>
    <t>prize_info_profit_11,</t>
  </si>
  <si>
    <t>IDM_12,</t>
  </si>
  <si>
    <t>jockey_index_12,</t>
  </si>
  <si>
    <t>uptone_index_12,</t>
  </si>
  <si>
    <t>info_index_12,</t>
  </si>
  <si>
    <t>comprehension_index_12,</t>
  </si>
  <si>
    <t>rotation_12,</t>
  </si>
  <si>
    <t>torture_index_12,</t>
  </si>
  <si>
    <t>stable_index_12,</t>
  </si>
  <si>
    <t>jockey_anticipated_serial_rate_12,</t>
  </si>
  <si>
    <t>passion_index_12,</t>
  </si>
  <si>
    <t>load_weight_12,</t>
  </si>
  <si>
    <t>prize_info_obtain_prize_12,</t>
  </si>
  <si>
    <t>prize_info_profit_12,</t>
  </si>
  <si>
    <t>IDM_13,</t>
  </si>
  <si>
    <t>jockey_index_13,</t>
  </si>
  <si>
    <t>uptone_index_13,</t>
  </si>
  <si>
    <t>info_index_13,</t>
  </si>
  <si>
    <t>comprehension_index_13,</t>
  </si>
  <si>
    <t>rotation_13,</t>
  </si>
  <si>
    <t>torture_index_13,</t>
  </si>
  <si>
    <t>stable_index_13,</t>
  </si>
  <si>
    <t>jockey_anticipated_serial_rate_13,</t>
  </si>
  <si>
    <t>passion_index_13,</t>
  </si>
  <si>
    <t>load_weight_13,</t>
  </si>
  <si>
    <t>prize_info_obtain_prize_13,</t>
  </si>
  <si>
    <t>prize_info_profit_13,</t>
  </si>
  <si>
    <t>IDM_14,</t>
  </si>
  <si>
    <t>jockey_index_14,</t>
  </si>
  <si>
    <t>uptone_index_14,</t>
  </si>
  <si>
    <t>info_index_14,</t>
  </si>
  <si>
    <t>comprehension_index_14,</t>
  </si>
  <si>
    <t>rotation_14,</t>
  </si>
  <si>
    <t>torture_index_14,</t>
  </si>
  <si>
    <t>stable_index_14,</t>
  </si>
  <si>
    <t>jockey_anticipated_serial_rate_14,</t>
  </si>
  <si>
    <t>passion_index_14,</t>
  </si>
  <si>
    <t>load_weight_14,</t>
  </si>
  <si>
    <t>prize_info_obtain_prize_14,</t>
  </si>
  <si>
    <t>prize_info_profit_14,</t>
  </si>
  <si>
    <t>IDM_15,</t>
  </si>
  <si>
    <t>jockey_index_15,</t>
  </si>
  <si>
    <t>uptone_index_15,</t>
  </si>
  <si>
    <t>info_index_15,</t>
  </si>
  <si>
    <t>comprehension_index_15,</t>
  </si>
  <si>
    <t>rotation_15,</t>
  </si>
  <si>
    <t>torture_index_15,</t>
  </si>
  <si>
    <t>stable_index_15,</t>
  </si>
  <si>
    <t>jockey_anticipated_serial_rate_15,</t>
  </si>
  <si>
    <t>passion_index_15,</t>
  </si>
  <si>
    <t>load_weight_15,</t>
  </si>
  <si>
    <t>prize_info_obtain_prize_15,</t>
  </si>
  <si>
    <t>prize_info_profit_15,</t>
  </si>
  <si>
    <t>IDM_16,</t>
  </si>
  <si>
    <t>jockey_index_16,</t>
  </si>
  <si>
    <t>uptone_index_16,</t>
  </si>
  <si>
    <t>info_index_16,</t>
  </si>
  <si>
    <t>comprehension_index_16,</t>
  </si>
  <si>
    <t>rotation_16,</t>
  </si>
  <si>
    <t>torture_index_16,</t>
  </si>
  <si>
    <t>stable_index_16,</t>
  </si>
  <si>
    <t>jockey_anticipated_serial_rate_16,</t>
  </si>
  <si>
    <t>passion_index_16,</t>
  </si>
  <si>
    <t>load_weight_16,</t>
  </si>
  <si>
    <t>prize_info_obtain_prize_16,</t>
  </si>
  <si>
    <t>prize_info_profit_16,</t>
  </si>
  <si>
    <t>IDM_17,</t>
  </si>
  <si>
    <t>jockey_index_17,</t>
  </si>
  <si>
    <t>uptone_index_17,</t>
  </si>
  <si>
    <t>info_index_17,</t>
  </si>
  <si>
    <t>comprehension_index_17,</t>
  </si>
  <si>
    <t>rotation_17,</t>
  </si>
  <si>
    <t>torture_index_17,</t>
  </si>
  <si>
    <t>stable_index_17,</t>
  </si>
  <si>
    <t>jockey_anticipated_serial_rate_17,</t>
  </si>
  <si>
    <t>passion_index_17,</t>
  </si>
  <si>
    <t>load_weight_17,</t>
  </si>
  <si>
    <t>prize_info_obtain_prize_17,</t>
  </si>
  <si>
    <t>kyi</t>
    <phoneticPr fontId="1"/>
  </si>
  <si>
    <t>IDM_00,</t>
  </si>
  <si>
    <t>jockey_index_00,</t>
  </si>
  <si>
    <t>uptone_index_00,</t>
  </si>
  <si>
    <t>info_index_00,</t>
  </si>
  <si>
    <t>comprehension_index_00,</t>
  </si>
  <si>
    <t>rotation_00,</t>
  </si>
  <si>
    <t>torture_index_00,</t>
  </si>
  <si>
    <t>stable_index_00,</t>
  </si>
  <si>
    <t>jockey_anticipated_serial_rate_00,</t>
  </si>
  <si>
    <t>passion_index_00,</t>
  </si>
  <si>
    <t>load_weight_00,</t>
  </si>
  <si>
    <t>prize_info_obtain_prize_00,</t>
  </si>
  <si>
    <t>prize_info_profit_00,</t>
  </si>
  <si>
    <t>race_key</t>
    <phoneticPr fontId="1"/>
  </si>
  <si>
    <t>bac_ext.num_0to9,</t>
    <phoneticPr fontId="1"/>
  </si>
  <si>
    <t>is_win as label,</t>
  </si>
  <si>
    <t>prize_info_profit_17</t>
  </si>
  <si>
    <t>from deep_impact_vector_data.dawn_of_bq_no_interpolation_m</t>
  </si>
  <si>
    <t>where is_win = 0</t>
  </si>
  <si>
    <t>order  by num_0to9</t>
  </si>
  <si>
    <t>union all</t>
    <phoneticPr fontId="1"/>
  </si>
  <si>
    <t>where is_win = 1</t>
    <phoneticPr fontId="1"/>
  </si>
  <si>
    <t xml:space="preserve">(select </t>
    <phoneticPr fontId="1"/>
  </si>
  <si>
    <t>limit 15000)</t>
    <phoneticPr fontId="1"/>
  </si>
  <si>
    <t>limit 10000)</t>
    <phoneticPr fontId="1"/>
  </si>
  <si>
    <t xml:space="preserve">  ( model_type='logistic_reg',</t>
  </si>
  <si>
    <t>*</t>
    <phoneticPr fontId="1"/>
  </si>
  <si>
    <t>from</t>
    <phoneticPr fontId="1"/>
  </si>
  <si>
    <t xml:space="preserve">    max_iterations=10 ) AS</t>
    <phoneticPr fontId="1"/>
  </si>
  <si>
    <t>and num_0to9 &lt; 7</t>
    <phoneticPr fontId="1"/>
  </si>
  <si>
    <t>horse_no</t>
    <phoneticPr fontId="1"/>
  </si>
  <si>
    <t>with predict_data as (</t>
  </si>
  <si>
    <t xml:space="preserve">  select </t>
  </si>
  <si>
    <t xml:space="preserve">    dat.race_key,</t>
  </si>
  <si>
    <t xml:space="preserve">    is_win as answer,</t>
  </si>
  <si>
    <t xml:space="preserve">    horse_no,</t>
  </si>
  <si>
    <t xml:space="preserve">    weather_name,</t>
  </si>
  <si>
    <t xml:space="preserve">    grass_field_status_name,</t>
  </si>
  <si>
    <t xml:space="preserve">    dart_field_status_name,</t>
  </si>
  <si>
    <t xml:space="preserve">    grass_type_name,</t>
  </si>
  <si>
    <t xml:space="preserve">    race_condition_type_name,</t>
  </si>
  <si>
    <t xml:space="preserve">    race_condition_condition_name,</t>
  </si>
  <si>
    <t xml:space="preserve">    race_condition_mark_name,</t>
  </si>
  <si>
    <t xml:space="preserve">    race_condition_grade_name,</t>
  </si>
  <si>
    <t xml:space="preserve">    place_name,</t>
  </si>
  <si>
    <t xml:space="preserve">    horse_count,</t>
  </si>
  <si>
    <t xml:space="preserve">    summary_prize_1st,</t>
  </si>
  <si>
    <t xml:space="preserve">    summary_prize_2nd,</t>
  </si>
  <si>
    <t xml:space="preserve">    race_condition_distance,</t>
  </si>
  <si>
    <t xml:space="preserve">    race_condition_track_grass_dart_etc,</t>
  </si>
  <si>
    <t xml:space="preserve">    IDM_00,</t>
  </si>
  <si>
    <t xml:space="preserve">    jockey_index_00,</t>
  </si>
  <si>
    <t xml:space="preserve">    uptone_index_00,</t>
  </si>
  <si>
    <t xml:space="preserve">    info_index_00,</t>
  </si>
  <si>
    <t xml:space="preserve">    comprehension_index_00,</t>
  </si>
  <si>
    <t xml:space="preserve">    rotation_00,</t>
  </si>
  <si>
    <t xml:space="preserve">    torture_index_00,</t>
  </si>
  <si>
    <t xml:space="preserve">    stable_index_00,</t>
  </si>
  <si>
    <t xml:space="preserve">    jockey_anticipated_serial_rate_00,</t>
  </si>
  <si>
    <t xml:space="preserve">    passion_index_00,</t>
  </si>
  <si>
    <t xml:space="preserve">    load_weight_00,</t>
  </si>
  <si>
    <t xml:space="preserve">    prize_info_obtain_prize_00,</t>
  </si>
  <si>
    <t xml:space="preserve">    prize_info_profit_00,</t>
  </si>
  <si>
    <t xml:space="preserve">    IDM_01,</t>
  </si>
  <si>
    <t xml:space="preserve">    jockey_index_01,</t>
  </si>
  <si>
    <t xml:space="preserve">    uptone_index_01,</t>
  </si>
  <si>
    <t xml:space="preserve">    info_index_01,</t>
  </si>
  <si>
    <t xml:space="preserve">    comprehension_index_01,</t>
  </si>
  <si>
    <t xml:space="preserve">    rotation_01,</t>
  </si>
  <si>
    <t xml:space="preserve">    torture_index_01,</t>
  </si>
  <si>
    <t xml:space="preserve">    stable_index_01,</t>
  </si>
  <si>
    <t xml:space="preserve">    jockey_anticipated_serial_rate_01,</t>
  </si>
  <si>
    <t xml:space="preserve">    passion_index_01,</t>
  </si>
  <si>
    <t xml:space="preserve">    load_weight_01,</t>
  </si>
  <si>
    <t xml:space="preserve">    prize_info_obtain_prize_01,</t>
  </si>
  <si>
    <t xml:space="preserve">    prize_info_profit_01,</t>
  </si>
  <si>
    <t xml:space="preserve">    IDM_02,</t>
  </si>
  <si>
    <t xml:space="preserve">    jockey_index_02,</t>
  </si>
  <si>
    <t xml:space="preserve">    uptone_index_02,</t>
  </si>
  <si>
    <t xml:space="preserve">    info_index_02,</t>
  </si>
  <si>
    <t xml:space="preserve">    comprehension_index_02,</t>
  </si>
  <si>
    <t xml:space="preserve">    rotation_02,</t>
  </si>
  <si>
    <t xml:space="preserve">    torture_index_02,</t>
  </si>
  <si>
    <t xml:space="preserve">    stable_index_02,</t>
  </si>
  <si>
    <t xml:space="preserve">    jockey_anticipated_serial_rate_02,</t>
  </si>
  <si>
    <t xml:space="preserve">    passion_index_02,</t>
  </si>
  <si>
    <t xml:space="preserve">    load_weight_02,</t>
  </si>
  <si>
    <t xml:space="preserve">    prize_info_obtain_prize_02,</t>
  </si>
  <si>
    <t xml:space="preserve">    prize_info_profit_02,</t>
  </si>
  <si>
    <t xml:space="preserve">    IDM_03,</t>
  </si>
  <si>
    <t xml:space="preserve">    jockey_index_03,</t>
  </si>
  <si>
    <t xml:space="preserve">    uptone_index_03,</t>
  </si>
  <si>
    <t xml:space="preserve">    info_index_03,</t>
  </si>
  <si>
    <t xml:space="preserve">    comprehension_index_03,</t>
  </si>
  <si>
    <t xml:space="preserve">    rotation_03,</t>
  </si>
  <si>
    <t xml:space="preserve">    torture_index_03,</t>
  </si>
  <si>
    <t xml:space="preserve">    stable_index_03,</t>
  </si>
  <si>
    <t xml:space="preserve">    jockey_anticipated_serial_rate_03,</t>
  </si>
  <si>
    <t xml:space="preserve">    passion_index_03,</t>
  </si>
  <si>
    <t xml:space="preserve">    load_weight_03,</t>
  </si>
  <si>
    <t xml:space="preserve">    prize_info_obtain_prize_03,</t>
  </si>
  <si>
    <t xml:space="preserve">    prize_info_profit_03,</t>
  </si>
  <si>
    <t xml:space="preserve">    IDM_04,</t>
  </si>
  <si>
    <t xml:space="preserve">    jockey_index_04,</t>
  </si>
  <si>
    <t xml:space="preserve">    uptone_index_04,</t>
  </si>
  <si>
    <t xml:space="preserve">    info_index_04,</t>
  </si>
  <si>
    <t xml:space="preserve">    comprehension_index_04,</t>
  </si>
  <si>
    <t xml:space="preserve">    rotation_04,</t>
  </si>
  <si>
    <t xml:space="preserve">    torture_index_04,</t>
  </si>
  <si>
    <t xml:space="preserve">    stable_index_04,</t>
  </si>
  <si>
    <t xml:space="preserve">    jockey_anticipated_serial_rate_04,</t>
  </si>
  <si>
    <t xml:space="preserve">    passion_index_04,</t>
  </si>
  <si>
    <t xml:space="preserve">    load_weight_04,</t>
  </si>
  <si>
    <t xml:space="preserve">    prize_info_obtain_prize_04,</t>
  </si>
  <si>
    <t xml:space="preserve">    prize_info_profit_04,</t>
  </si>
  <si>
    <t xml:space="preserve">    IDM_05,</t>
  </si>
  <si>
    <t xml:space="preserve">    jockey_index_05,</t>
  </si>
  <si>
    <t xml:space="preserve">    uptone_index_05,</t>
  </si>
  <si>
    <t xml:space="preserve">    info_index_05,</t>
  </si>
  <si>
    <t xml:space="preserve">    comprehension_index_05,</t>
  </si>
  <si>
    <t xml:space="preserve">    rotation_05,</t>
  </si>
  <si>
    <t xml:space="preserve">    torture_index_05,</t>
  </si>
  <si>
    <t xml:space="preserve">    stable_index_05,</t>
  </si>
  <si>
    <t xml:space="preserve">    jockey_anticipated_serial_rate_05,</t>
  </si>
  <si>
    <t xml:space="preserve">    passion_index_05,</t>
  </si>
  <si>
    <t xml:space="preserve">    load_weight_05,</t>
  </si>
  <si>
    <t xml:space="preserve">    prize_info_obtain_prize_05,</t>
  </si>
  <si>
    <t xml:space="preserve">    prize_info_profit_05,</t>
  </si>
  <si>
    <t xml:space="preserve">    IDM_06,</t>
  </si>
  <si>
    <t xml:space="preserve">    jockey_index_06,</t>
  </si>
  <si>
    <t xml:space="preserve">    uptone_index_06,</t>
  </si>
  <si>
    <t xml:space="preserve">    info_index_06,</t>
  </si>
  <si>
    <t xml:space="preserve">    comprehension_index_06,</t>
  </si>
  <si>
    <t xml:space="preserve">    rotation_06,</t>
  </si>
  <si>
    <t xml:space="preserve">    torture_index_06,</t>
  </si>
  <si>
    <t xml:space="preserve">    stable_index_06,</t>
  </si>
  <si>
    <t xml:space="preserve">    jockey_anticipated_serial_rate_06,</t>
  </si>
  <si>
    <t xml:space="preserve">    passion_index_06,</t>
  </si>
  <si>
    <t xml:space="preserve">    load_weight_06,</t>
  </si>
  <si>
    <t xml:space="preserve">    prize_info_obtain_prize_06,</t>
  </si>
  <si>
    <t xml:space="preserve">    prize_info_profit_06,</t>
  </si>
  <si>
    <t xml:space="preserve">    IDM_07,</t>
  </si>
  <si>
    <t xml:space="preserve">    jockey_index_07,</t>
  </si>
  <si>
    <t xml:space="preserve">    uptone_index_07,</t>
  </si>
  <si>
    <t xml:space="preserve">    info_index_07,</t>
  </si>
  <si>
    <t xml:space="preserve">    comprehension_index_07,</t>
  </si>
  <si>
    <t xml:space="preserve">    rotation_07,</t>
  </si>
  <si>
    <t xml:space="preserve">    torture_index_07,</t>
  </si>
  <si>
    <t xml:space="preserve">    stable_index_07,</t>
  </si>
  <si>
    <t xml:space="preserve">    jockey_anticipated_serial_rate_07,</t>
  </si>
  <si>
    <t xml:space="preserve">    passion_index_07,</t>
  </si>
  <si>
    <t xml:space="preserve">    load_weight_07,</t>
  </si>
  <si>
    <t xml:space="preserve">    prize_info_obtain_prize_07,</t>
  </si>
  <si>
    <t xml:space="preserve">    prize_info_profit_07,</t>
  </si>
  <si>
    <t xml:space="preserve">    IDM_08,</t>
  </si>
  <si>
    <t xml:space="preserve">    jockey_index_08,</t>
  </si>
  <si>
    <t xml:space="preserve">    uptone_index_08,</t>
  </si>
  <si>
    <t xml:space="preserve">    info_index_08,</t>
  </si>
  <si>
    <t xml:space="preserve">    comprehension_index_08,</t>
  </si>
  <si>
    <t xml:space="preserve">    rotation_08,</t>
  </si>
  <si>
    <t xml:space="preserve">    torture_index_08,</t>
  </si>
  <si>
    <t xml:space="preserve">    stable_index_08,</t>
  </si>
  <si>
    <t xml:space="preserve">    jockey_anticipated_serial_rate_08,</t>
  </si>
  <si>
    <t xml:space="preserve">    passion_index_08,</t>
  </si>
  <si>
    <t xml:space="preserve">    load_weight_08,</t>
  </si>
  <si>
    <t xml:space="preserve">    prize_info_obtain_prize_08,</t>
  </si>
  <si>
    <t xml:space="preserve">    prize_info_profit_08,</t>
  </si>
  <si>
    <t xml:space="preserve">    IDM_09,</t>
  </si>
  <si>
    <t xml:space="preserve">    jockey_index_09,</t>
  </si>
  <si>
    <t xml:space="preserve">    uptone_index_09,</t>
  </si>
  <si>
    <t xml:space="preserve">    info_index_09,</t>
  </si>
  <si>
    <t xml:space="preserve">    comprehension_index_09,</t>
  </si>
  <si>
    <t xml:space="preserve">    rotation_09,</t>
  </si>
  <si>
    <t xml:space="preserve">    torture_index_09,</t>
  </si>
  <si>
    <t xml:space="preserve">    stable_index_09,</t>
  </si>
  <si>
    <t xml:space="preserve">    jockey_anticipated_serial_rate_09,</t>
  </si>
  <si>
    <t xml:space="preserve">    passion_index_09,</t>
  </si>
  <si>
    <t xml:space="preserve">    load_weight_09,</t>
  </si>
  <si>
    <t xml:space="preserve">    prize_info_obtain_prize_09,</t>
  </si>
  <si>
    <t xml:space="preserve">    prize_info_profit_09,</t>
  </si>
  <si>
    <t xml:space="preserve">    IDM_10,</t>
  </si>
  <si>
    <t xml:space="preserve">    jockey_index_10,</t>
  </si>
  <si>
    <t xml:space="preserve">    uptone_index_10,</t>
  </si>
  <si>
    <t xml:space="preserve">    info_index_10,</t>
  </si>
  <si>
    <t xml:space="preserve">    comprehension_index_10,</t>
  </si>
  <si>
    <t xml:space="preserve">    rotation_10,</t>
  </si>
  <si>
    <t xml:space="preserve">    torture_index_10,</t>
  </si>
  <si>
    <t xml:space="preserve">    stable_index_10,</t>
  </si>
  <si>
    <t xml:space="preserve">    jockey_anticipated_serial_rate_10,</t>
  </si>
  <si>
    <t xml:space="preserve">    passion_index_10,</t>
  </si>
  <si>
    <t xml:space="preserve">    load_weight_10,</t>
  </si>
  <si>
    <t xml:space="preserve">    prize_info_obtain_prize_10,</t>
  </si>
  <si>
    <t xml:space="preserve">    prize_info_profit_10,</t>
  </si>
  <si>
    <t xml:space="preserve">    IDM_11,</t>
  </si>
  <si>
    <t xml:space="preserve">    jockey_index_11,</t>
  </si>
  <si>
    <t xml:space="preserve">    uptone_index_11,</t>
  </si>
  <si>
    <t xml:space="preserve">    info_index_11,</t>
  </si>
  <si>
    <t xml:space="preserve">    comprehension_index_11,</t>
  </si>
  <si>
    <t xml:space="preserve">    rotation_11,</t>
  </si>
  <si>
    <t xml:space="preserve">    torture_index_11,</t>
  </si>
  <si>
    <t xml:space="preserve">    stable_index_11,</t>
  </si>
  <si>
    <t xml:space="preserve">    jockey_anticipated_serial_rate_11,</t>
  </si>
  <si>
    <t xml:space="preserve">    passion_index_11,</t>
  </si>
  <si>
    <t xml:space="preserve">    load_weight_11,</t>
  </si>
  <si>
    <t xml:space="preserve">    prize_info_obtain_prize_11,</t>
  </si>
  <si>
    <t xml:space="preserve">    prize_info_profit_11,</t>
  </si>
  <si>
    <t xml:space="preserve">    IDM_12,</t>
  </si>
  <si>
    <t xml:space="preserve">    jockey_index_12,</t>
  </si>
  <si>
    <t xml:space="preserve">    uptone_index_12,</t>
  </si>
  <si>
    <t xml:space="preserve">    info_index_12,</t>
  </si>
  <si>
    <t xml:space="preserve">    comprehension_index_12,</t>
  </si>
  <si>
    <t xml:space="preserve">    rotation_12,</t>
  </si>
  <si>
    <t xml:space="preserve">    torture_index_12,</t>
  </si>
  <si>
    <t xml:space="preserve">    stable_index_12,</t>
  </si>
  <si>
    <t xml:space="preserve">    jockey_anticipated_serial_rate_12,</t>
  </si>
  <si>
    <t xml:space="preserve">    passion_index_12,</t>
  </si>
  <si>
    <t xml:space="preserve">    load_weight_12,</t>
  </si>
  <si>
    <t xml:space="preserve">    prize_info_obtain_prize_12,</t>
  </si>
  <si>
    <t xml:space="preserve">    prize_info_profit_12,</t>
  </si>
  <si>
    <t xml:space="preserve">    IDM_13,</t>
  </si>
  <si>
    <t xml:space="preserve">    jockey_index_13,</t>
  </si>
  <si>
    <t xml:space="preserve">    uptone_index_13,</t>
  </si>
  <si>
    <t xml:space="preserve">    info_index_13,</t>
  </si>
  <si>
    <t xml:space="preserve">    comprehension_index_13,</t>
  </si>
  <si>
    <t xml:space="preserve">    rotation_13,</t>
  </si>
  <si>
    <t xml:space="preserve">    torture_index_13,</t>
  </si>
  <si>
    <t xml:space="preserve">    stable_index_13,</t>
  </si>
  <si>
    <t xml:space="preserve">    jockey_anticipated_serial_rate_13,</t>
  </si>
  <si>
    <t xml:space="preserve">    passion_index_13,</t>
  </si>
  <si>
    <t xml:space="preserve">    load_weight_13,</t>
  </si>
  <si>
    <t xml:space="preserve">    prize_info_obtain_prize_13,</t>
  </si>
  <si>
    <t xml:space="preserve">    prize_info_profit_13,</t>
  </si>
  <si>
    <t xml:space="preserve">    IDM_14,</t>
  </si>
  <si>
    <t xml:space="preserve">    jockey_index_14,</t>
  </si>
  <si>
    <t xml:space="preserve">    uptone_index_14,</t>
  </si>
  <si>
    <t xml:space="preserve">    info_index_14,</t>
  </si>
  <si>
    <t xml:space="preserve">    comprehension_index_14,</t>
  </si>
  <si>
    <t xml:space="preserve">    rotation_14,</t>
  </si>
  <si>
    <t xml:space="preserve">    torture_index_14,</t>
  </si>
  <si>
    <t xml:space="preserve">    stable_index_14,</t>
  </si>
  <si>
    <t xml:space="preserve">    jockey_anticipated_serial_rate_14,</t>
  </si>
  <si>
    <t xml:space="preserve">    passion_index_14,</t>
  </si>
  <si>
    <t xml:space="preserve">    load_weight_14,</t>
  </si>
  <si>
    <t xml:space="preserve">    prize_info_obtain_prize_14,</t>
  </si>
  <si>
    <t xml:space="preserve">    prize_info_profit_14,</t>
  </si>
  <si>
    <t xml:space="preserve">    IDM_15,</t>
  </si>
  <si>
    <t xml:space="preserve">    jockey_index_15,</t>
  </si>
  <si>
    <t xml:space="preserve">    uptone_index_15,</t>
  </si>
  <si>
    <t xml:space="preserve">    info_index_15,</t>
  </si>
  <si>
    <t xml:space="preserve">    comprehension_index_15,</t>
  </si>
  <si>
    <t xml:space="preserve">    rotation_15,</t>
  </si>
  <si>
    <t xml:space="preserve">    torture_index_15,</t>
  </si>
  <si>
    <t xml:space="preserve">    stable_index_15,</t>
  </si>
  <si>
    <t xml:space="preserve">    jockey_anticipated_serial_rate_15,</t>
  </si>
  <si>
    <t xml:space="preserve">    passion_index_15,</t>
  </si>
  <si>
    <t xml:space="preserve">    load_weight_15,</t>
  </si>
  <si>
    <t xml:space="preserve">    prize_info_obtain_prize_15,</t>
  </si>
  <si>
    <t xml:space="preserve">    prize_info_profit_15,</t>
  </si>
  <si>
    <t xml:space="preserve">    IDM_16,</t>
  </si>
  <si>
    <t xml:space="preserve">    jockey_index_16,</t>
  </si>
  <si>
    <t xml:space="preserve">    uptone_index_16,</t>
  </si>
  <si>
    <t xml:space="preserve">    info_index_16,</t>
  </si>
  <si>
    <t xml:space="preserve">    comprehension_index_16,</t>
  </si>
  <si>
    <t xml:space="preserve">    rotation_16,</t>
  </si>
  <si>
    <t xml:space="preserve">    torture_index_16,</t>
  </si>
  <si>
    <t xml:space="preserve">    stable_index_16,</t>
  </si>
  <si>
    <t xml:space="preserve">    jockey_anticipated_serial_rate_16,</t>
  </si>
  <si>
    <t xml:space="preserve">    passion_index_16,</t>
  </si>
  <si>
    <t xml:space="preserve">    load_weight_16,</t>
  </si>
  <si>
    <t xml:space="preserve">    prize_info_obtain_prize_16,</t>
  </si>
  <si>
    <t xml:space="preserve">    prize_info_profit_16,</t>
  </si>
  <si>
    <t xml:space="preserve">    IDM_17,</t>
  </si>
  <si>
    <t xml:space="preserve">    jockey_index_17,</t>
  </si>
  <si>
    <t xml:space="preserve">    uptone_index_17,</t>
  </si>
  <si>
    <t xml:space="preserve">    info_index_17,</t>
  </si>
  <si>
    <t xml:space="preserve">    comprehension_index_17,</t>
  </si>
  <si>
    <t xml:space="preserve">    rotation_17,</t>
  </si>
  <si>
    <t xml:space="preserve">    torture_index_17,</t>
  </si>
  <si>
    <t xml:space="preserve">    stable_index_17,</t>
  </si>
  <si>
    <t xml:space="preserve">    jockey_anticipated_serial_rate_17,</t>
  </si>
  <si>
    <t xml:space="preserve">    passion_index_17,</t>
  </si>
  <si>
    <t xml:space="preserve">    load_weight_17,</t>
  </si>
  <si>
    <t xml:space="preserve">    prize_info_obtain_prize_17,</t>
  </si>
  <si>
    <t xml:space="preserve">    prize_info_profit_17</t>
  </si>
  <si>
    <t xml:space="preserve">  inner join (</t>
  </si>
  <si>
    <t xml:space="preserve">  ) limitter on dat.race_key = limitter.race_key</t>
  </si>
  <si>
    <t>dob</t>
    <phoneticPr fontId="1"/>
  </si>
  <si>
    <t>select</t>
  </si>
  <si>
    <t>winner_record.race_key,</t>
  </si>
  <si>
    <t>winner_record.horse_no,</t>
  </si>
  <si>
    <t>winner_record.answer</t>
  </si>
  <si>
    <t>partitioning_date</t>
    <phoneticPr fontId="1"/>
  </si>
  <si>
    <t>kyi.partitioning_date,</t>
    <phoneticPr fontId="1"/>
  </si>
  <si>
    <t>),</t>
  </si>
  <si>
    <t>(select race_key,max(predicted_label_probs[offset(0)].prob) prob from result_view where predicted_label_probs[offset(0)].label = 1 group by race_key) winner</t>
  </si>
  <si>
    <t xml:space="preserve">  from `yu-it-base.deep_impact_vector_data.dawn_of_bq_no_interpolation_m` dat</t>
  </si>
  <si>
    <t>from deep_impact_vector_data.dawn_of_bq_no_interpolation_m</t>
    <phoneticPr fontId="1"/>
  </si>
  <si>
    <t>inner join result_view winner_record on winner_record.predicted_label_probs[offset(0)].label = 1 and winner.race_key = winner_record.race_key and winner.prob = winner_record.predicted_label_probs[offset(0)].prob</t>
  </si>
  <si>
    <t xml:space="preserve">    limitter.date,</t>
  </si>
  <si>
    <t xml:space="preserve">    limitter.num_0to9,</t>
  </si>
  <si>
    <t>#レース単位に集約し、一番一着の確立が高いものを導き出す。</t>
    <rPh sb="4" eb="6">
      <t>タンイ</t>
    </rPh>
    <rPh sb="7" eb="9">
      <t>シュウヤク</t>
    </rPh>
    <rPh sb="11" eb="13">
      <t>イチバン</t>
    </rPh>
    <rPh sb="13" eb="15">
      <t>イッチャク</t>
    </rPh>
    <rPh sb="16" eb="18">
      <t>カクリツ</t>
    </rPh>
    <rPh sb="19" eb="20">
      <t>タカ</t>
    </rPh>
    <rPh sb="24" eb="25">
      <t>ミチビ</t>
    </rPh>
    <rPh sb="26" eb="27">
      <t>ダ</t>
    </rPh>
    <phoneticPr fontId="1"/>
  </si>
  <si>
    <t>モデル定義</t>
    <rPh sb="3" eb="5">
      <t>テイギ</t>
    </rPh>
    <phoneticPr fontId="1"/>
  </si>
  <si>
    <t>and race_key_year &lt;&gt; '18'</t>
    <phoneticPr fontId="1"/>
  </si>
  <si>
    <t>dawn_of_bq学習用データセット(dawn_of_bq_no_interplation_input)</t>
    <rPh sb="10" eb="13">
      <t>ガクシュウヨウ</t>
    </rPh>
    <phoneticPr fontId="1"/>
  </si>
  <si>
    <t>create model deep_impact_analysis_data.dawn_of_bq_no_interpolation_model</t>
    <phoneticPr fontId="1"/>
  </si>
  <si>
    <t>deep_impact_analysis_data.dawn_of_bq_no_interpolation_input_m</t>
    <phoneticPr fontId="1"/>
  </si>
  <si>
    <t>result_view as (SELECT * FROM ML.PREDICT(MODEL `yu-it-base.deep_impact_analysis_data.dawn_of_bq_no_interpolation_model`, table predict_data))</t>
  </si>
  <si>
    <t>winner_record.date,</t>
  </si>
  <si>
    <t>winner_record.place_name,</t>
  </si>
  <si>
    <t xml:space="preserve">    limitter.race_name,</t>
  </si>
  <si>
    <t>winner_record.race_name,</t>
  </si>
  <si>
    <t xml:space="preserve">   select num_0to9, race_key,race_name,date from `yu-it-base.deep_impact_vector_data.mining_material_bac_extend_v2_m`</t>
  </si>
  <si>
    <t>select * from (</t>
  </si>
  <si>
    <t>date &gt;= '2018-05-27'</t>
  </si>
  <si>
    <t>--and place_name = '東京'</t>
  </si>
  <si>
    <t>winner.prob,</t>
    <phoneticPr fontId="1"/>
  </si>
  <si>
    <t>winner_record.num_0to9,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</si>
</sst>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5" xfId="0" applyFill="1" applyBorder="1">
      <alignment vertical="center"/>
    </xf>
    <xf numFmtId="0" fontId="0" fillId="2" borderId="3" xfId="0" applyFill="1" applyBorder="1">
      <alignment vertical="center"/>
    </xf>
    <xf numFmtId="0" fontId="0" fillId="2" borderId="2" xfId="0" applyFill="1" applyBorder="1">
      <alignment vertical="center"/>
    </xf>
    <xf numFmtId="0" fontId="0" fillId="2" borderId="6" xfId="0" applyFill="1" applyBorder="1">
      <alignment vertical="center"/>
    </xf>
    <xf numFmtId="0" fontId="0" fillId="2" borderId="4" xfId="0" applyFill="1" applyBorder="1" applyAlignment="1">
      <alignment vertical="center" wrapText="1"/>
    </xf>
    <xf numFmtId="0" fontId="0" fillId="3" borderId="1" xfId="0" applyFill="1" applyBorder="1">
      <alignment vertical="center"/>
    </xf>
    <xf numFmtId="0" fontId="0" fillId="0" borderId="1" xfId="0" applyFill="1" applyBorder="1">
      <alignment vertical="center"/>
    </xf>
    <xf numFmtId="0" fontId="0" fillId="0" borderId="0" xfId="0" applyFill="1">
      <alignment vertical="center"/>
    </xf>
    <xf numFmtId="0" fontId="0" fillId="0" borderId="1" xfId="0" applyFill="1" applyBorder="1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7</xdr:col>
      <xdr:colOff>2490787</xdr:colOff>
      <xdr:row>12</xdr:row>
      <xdr:rowOff>61912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A3333E55-197C-46BE-8CA3-EA203B7C11B3}"/>
            </a:ext>
          </a:extLst>
        </xdr:cNvPr>
        <xdr:cNvSpPr txBox="1"/>
      </xdr:nvSpPr>
      <xdr:spPr>
        <a:xfrm>
          <a:off x="685800" y="447675"/>
          <a:ext cx="10453687" cy="230028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</a:t>
          </a: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`yu-it-base.jrdb_raw_data.a_bac` bac</a:t>
          </a: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inner join `yu-it-base.jrdb_raw_data.a_kab` kab  on</a:t>
          </a: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bac.partitioning_date = kab.partitioning_date</a:t>
          </a: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and bac.race_key_place_code = kab.held_key_place_code</a:t>
          </a: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inner join `yu-it-base.jrdb_raw_data.a_kyi` kyi  on</a:t>
          </a: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bac.partitioning_date = kyi.partitioning_date</a:t>
          </a: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and bac.race_key_place_code = kyi.race_key_place_code</a:t>
          </a: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and bac.race_key_round = kyi.race_key_round</a:t>
          </a: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inner join  `yu-it-base.jrdb_raw_data_schema_info.category_mst` cat_place</a:t>
          </a: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on</a:t>
          </a: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cat_place.table_name = 'a_kyi' and cat_place.column_pysical_name = 'race_key_place_code'</a:t>
          </a: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and cat_place.category = kyi.race_key_place_code </a:t>
          </a: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left outer join `yu-it-base.jrdb_raw_data.a_sed` sed  on</a:t>
          </a: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bac.partitioning_date = sed.partitioning_date</a:t>
          </a: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and bac.race_key_place_code = sed.race_key_place_code</a:t>
          </a: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and bac.race_key_round = sed.race_key_round</a:t>
          </a: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and kyi.horse_no = sed.horse_no</a:t>
          </a: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and sed.horse_performance_order = 1</a:t>
          </a: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group by concat(format_datetime("%F",bac.date),"_",kyi.race_key_place_code,kyi.race_key_round) ,kyi.race_key_place_code,kyi.race_key_year,kyi.race_key_no,kyi.race_key_day,kyi.race_key_round</a:t>
          </a:r>
        </a:p>
        <a:p>
          <a:endParaRPr kumimoji="1" lang="en-US" altLang="ja-JP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kumimoji="1" lang="en-US" altLang="ja-JP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1</xdr:rowOff>
    </xdr:from>
    <xdr:to>
      <xdr:col>7</xdr:col>
      <xdr:colOff>2262187</xdr:colOff>
      <xdr:row>12</xdr:row>
      <xdr:rowOff>195264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84E81825-3046-48F5-A997-474B45D5F121}"/>
            </a:ext>
          </a:extLst>
        </xdr:cNvPr>
        <xdr:cNvSpPr txBox="1"/>
      </xdr:nvSpPr>
      <xdr:spPr>
        <a:xfrm>
          <a:off x="685800" y="447676"/>
          <a:ext cx="10453687" cy="243363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</a:t>
          </a: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`yu-it-base.deep_impact_vector_data.mining_material_bac_extend_v2_m` bac_ext</a:t>
          </a:r>
          <a:endParaRPr lang="ja-JP" altLang="ja-JP" sz="1000">
            <a:effectLst/>
          </a:endParaRPr>
        </a:p>
        <a:p>
          <a:r>
            <a:rPr kumimoji="1" lang="en-US" altLang="ja-JP" sz="1000"/>
            <a:t> inner join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dawn_of_bq_axis dob</a:t>
          </a:r>
          <a:endParaRPr lang="ja-JP" altLang="ja-JP" sz="1000">
            <a:effectLst/>
          </a:endParaRPr>
        </a:p>
        <a:p>
          <a:r>
            <a:rPr kumimoji="1" lang="en-US" altLang="ja-JP" sz="1000"/>
            <a:t> on</a:t>
          </a:r>
        </a:p>
        <a:p>
          <a:r>
            <a:rPr kumimoji="1" lang="en-US" altLang="ja-JP" sz="1000"/>
            <a:t>   dob.race_key_place_code = bac_ext.race_key_place_code and </a:t>
          </a:r>
        </a:p>
        <a:p>
          <a:r>
            <a:rPr kumimoji="1" lang="en-US" altLang="ja-JP" sz="1000"/>
            <a:t>   dob.race_key_year = bac_ext.race_key_year and </a:t>
          </a:r>
        </a:p>
        <a:p>
          <a:r>
            <a:rPr kumimoji="1" lang="en-US" altLang="ja-JP" sz="1000"/>
            <a:t>   dob.race_key_no = bac_ext.race_key_no and </a:t>
          </a:r>
        </a:p>
        <a:p>
          <a:r>
            <a:rPr kumimoji="1" lang="en-US" altLang="ja-JP" sz="1000"/>
            <a:t>   dob.race_key_day = bac_ext.race_key_day and </a:t>
          </a:r>
        </a:p>
        <a:p>
          <a:r>
            <a:rPr kumimoji="1" lang="en-US" altLang="ja-JP" sz="1000"/>
            <a:t>   dob.race_key_round = bac_ext.race_key_round and </a:t>
          </a:r>
        </a:p>
        <a:p>
          <a:endParaRPr kumimoji="1" lang="en-US" altLang="ja-JP" sz="1000"/>
        </a:p>
      </xdr:txBody>
    </xdr:sp>
    <xdr:clientData/>
  </xdr:twoCellAnchor>
  <xdr:twoCellAnchor>
    <xdr:from>
      <xdr:col>5</xdr:col>
      <xdr:colOff>857249</xdr:colOff>
      <xdr:row>9</xdr:row>
      <xdr:rowOff>9525</xdr:rowOff>
    </xdr:from>
    <xdr:to>
      <xdr:col>7</xdr:col>
      <xdr:colOff>1562099</xdr:colOff>
      <xdr:row>15</xdr:row>
      <xdr:rowOff>0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74EE4DAC-F881-4AB5-B0DD-91FE85F0C12D}"/>
            </a:ext>
          </a:extLst>
        </xdr:cNvPr>
        <xdr:cNvSpPr txBox="1"/>
      </xdr:nvSpPr>
      <xdr:spPr>
        <a:xfrm>
          <a:off x="6338887" y="2024063"/>
          <a:ext cx="4100512" cy="149066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dawn_of_bq_axis</a:t>
          </a:r>
          <a:r>
            <a:rPr kumimoji="1" lang="ja-JP" altLang="en-US" sz="1100"/>
            <a:t>を線形補完すれば</a:t>
          </a:r>
          <a:r>
            <a:rPr kumimoji="1" lang="en-US" altLang="ja-JP" sz="1100"/>
            <a:t>OK</a:t>
          </a:r>
          <a:r>
            <a:rPr kumimoji="1" lang="ja-JP" altLang="en-US" sz="1100"/>
            <a:t>。</a:t>
          </a:r>
          <a:endParaRPr kumimoji="1" lang="en-US" altLang="ja-JP" sz="1100"/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</a:t>
          </a: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select </a:t>
          </a:r>
          <a:endParaRPr lang="ja-JP" altLang="ja-JP">
            <a:effectLst/>
          </a:endParaRP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horse_count,</a:t>
          </a:r>
          <a:endParaRPr lang="ja-JP" altLang="ja-JP">
            <a:effectLst/>
          </a:endParaRP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array_agg(v_horse_no order by v_horse_no) v_horse_no,</a:t>
          </a:r>
          <a:endParaRPr lang="ja-JP" altLang="ja-JP">
            <a:effectLst/>
          </a:endParaRP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array_agg(horse_no_from order by v_horse_no) horse_no_from,</a:t>
          </a:r>
          <a:endParaRPr lang="ja-JP" altLang="ja-JP">
            <a:effectLst/>
          </a:endParaRP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array_agg(horse_no_to order by v_horse_no) horse_no_to,</a:t>
          </a:r>
          <a:endParaRPr lang="ja-JP" altLang="ja-JP">
            <a:effectLst/>
          </a:endParaRP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array_agg(denominator order by v_horse_no) denominator,</a:t>
          </a:r>
          <a:endParaRPr lang="ja-JP" altLang="ja-JP">
            <a:effectLst/>
          </a:endParaRP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array_agg(numerator order by v_horse_no) numerator</a:t>
          </a:r>
          <a:endParaRPr lang="ja-JP" altLang="ja-JP">
            <a:effectLst/>
          </a:endParaRP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 deep_impact_vector_data_control_info.linear_interpolation_params</a:t>
          </a:r>
          <a:endParaRPr lang="ja-JP" altLang="ja-JP">
            <a:effectLst/>
          </a:endParaRP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group by</a:t>
          </a:r>
          <a:endParaRPr lang="ja-JP" altLang="ja-JP">
            <a:effectLst/>
          </a:endParaRP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horse_count</a:t>
          </a:r>
          <a:endParaRPr lang="ja-JP" altLang="ja-JP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/>
            <a:t>)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imterpolation</a:t>
          </a:r>
          <a:endParaRPr lang="ja-JP" altLang="ja-JP">
            <a:effectLst/>
          </a:endParaRPr>
        </a:p>
        <a:p>
          <a:endParaRPr kumimoji="1" lang="ja-JP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1</xdr:rowOff>
    </xdr:from>
    <xdr:to>
      <xdr:col>7</xdr:col>
      <xdr:colOff>2262187</xdr:colOff>
      <xdr:row>12</xdr:row>
      <xdr:rowOff>195264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83A2FCF6-0B6F-481B-ADB9-1BA6F670B2AF}"/>
            </a:ext>
          </a:extLst>
        </xdr:cNvPr>
        <xdr:cNvSpPr txBox="1"/>
      </xdr:nvSpPr>
      <xdr:spPr>
        <a:xfrm>
          <a:off x="685800" y="447676"/>
          <a:ext cx="10453687" cy="243363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000"/>
            <a:t>from</a:t>
          </a:r>
        </a:p>
        <a:p>
          <a:r>
            <a:rPr kumimoji="1" lang="en-US" altLang="ja-JP" sz="1000"/>
            <a:t> `yu-it-base.deep_impact_vector_data.mining_material_bac_extend_v2_m` bac_ext</a:t>
          </a:r>
        </a:p>
        <a:p>
          <a:r>
            <a:rPr kumimoji="1" lang="en-US" altLang="ja-JP" sz="1000"/>
            <a:t> inner join </a:t>
          </a:r>
        </a:p>
        <a:p>
          <a:r>
            <a:rPr kumimoji="1" lang="en-US" altLang="ja-JP" sz="1000"/>
            <a:t> `yu-it-base.deep_impact_vector_data.dawn_of_bq_axis_m` dob</a:t>
          </a:r>
        </a:p>
        <a:p>
          <a:r>
            <a:rPr kumimoji="1" lang="en-US" altLang="ja-JP" sz="1000"/>
            <a:t> on</a:t>
          </a:r>
        </a:p>
        <a:p>
          <a:r>
            <a:rPr kumimoji="1" lang="en-US" altLang="ja-JP" sz="1000"/>
            <a:t>   dob.race_key_place_code = bac_ext.race_key_place_code and </a:t>
          </a:r>
        </a:p>
        <a:p>
          <a:r>
            <a:rPr kumimoji="1" lang="en-US" altLang="ja-JP" sz="1000"/>
            <a:t>   dob.race_key_year = bac_ext.race_key_year and </a:t>
          </a:r>
        </a:p>
        <a:p>
          <a:r>
            <a:rPr kumimoji="1" lang="en-US" altLang="ja-JP" sz="1000"/>
            <a:t>   dob.race_key_no = bac_ext.race_key_no and </a:t>
          </a:r>
        </a:p>
        <a:p>
          <a:r>
            <a:rPr kumimoji="1" lang="en-US" altLang="ja-JP" sz="1000"/>
            <a:t>   dob.race_key_day = bac_ext.race_key_day and </a:t>
          </a:r>
        </a:p>
        <a:p>
          <a:r>
            <a:rPr kumimoji="1" lang="en-US" altLang="ja-JP" sz="1000"/>
            <a:t>   dob.race_key_round = bac_ext.race_key_round and</a:t>
          </a:r>
        </a:p>
        <a:p>
          <a:r>
            <a:rPr kumimoji="1" lang="en-US" altLang="ja-JP" sz="1000"/>
            <a:t>   dob.partitioning_date = bac_ext.partitioning_date </a:t>
          </a:r>
        </a:p>
        <a:p>
          <a:r>
            <a:rPr kumimoji="1" lang="en-US" altLang="ja-JP" sz="1000"/>
            <a:t>inner join</a:t>
          </a:r>
        </a:p>
        <a:p>
          <a:r>
            <a:rPr kumimoji="1" lang="en-US" altLang="ja-JP" sz="1000"/>
            <a:t> `yu-it-base.jrdb_raw_data.a_kyi` kyi</a:t>
          </a:r>
        </a:p>
        <a:p>
          <a:r>
            <a:rPr kumimoji="1" lang="en-US" altLang="ja-JP" sz="1000"/>
            <a:t> on</a:t>
          </a:r>
        </a:p>
        <a:p>
          <a:r>
            <a:rPr kumimoji="1" lang="en-US" altLang="ja-JP" sz="1000"/>
            <a:t>   kyi.partitioning_date = bac_ext.partitioning_date and </a:t>
          </a:r>
        </a:p>
        <a:p>
          <a:r>
            <a:rPr kumimoji="1" lang="en-US" altLang="ja-JP" sz="1000"/>
            <a:t>   kyi.race_key_place_code = bac_ext.race_key_place_code and </a:t>
          </a:r>
        </a:p>
        <a:p>
          <a:r>
            <a:rPr kumimoji="1" lang="en-US" altLang="ja-JP" sz="1000"/>
            <a:t>   kyi.race_key_year = bac_ext.race_key_year and </a:t>
          </a:r>
        </a:p>
        <a:p>
          <a:r>
            <a:rPr kumimoji="1" lang="en-US" altLang="ja-JP" sz="1000"/>
            <a:t>   kyi.race_key_no = bac_ext.race_key_no and </a:t>
          </a:r>
        </a:p>
        <a:p>
          <a:r>
            <a:rPr kumimoji="1" lang="en-US" altLang="ja-JP" sz="1000"/>
            <a:t>   kyi.race_key_day = bac_ext.race_key_day and </a:t>
          </a:r>
        </a:p>
        <a:p>
          <a:r>
            <a:rPr kumimoji="1" lang="en-US" altLang="ja-JP" sz="1000"/>
            <a:t>   kyi.race_key_round = bac_ext.race_key_round and </a:t>
          </a:r>
        </a:p>
        <a:p>
          <a:r>
            <a:rPr kumimoji="1" lang="en-US" altLang="ja-JP" sz="1000"/>
            <a:t>   kyi.horse_no = dob.horse_no </a:t>
          </a:r>
        </a:p>
        <a:p>
          <a:r>
            <a:rPr kumimoji="1" lang="en-US" altLang="ja-JP" sz="1000"/>
            <a:t>left join </a:t>
          </a:r>
        </a:p>
        <a:p>
          <a:r>
            <a:rPr kumimoji="1" lang="en-US" altLang="ja-JP" sz="1000"/>
            <a:t> `yu-it-base.jrdb_raw_data.a_sed` sed</a:t>
          </a:r>
        </a:p>
        <a:p>
          <a:r>
            <a:rPr kumimoji="1" lang="en-US" altLang="ja-JP" sz="1000"/>
            <a:t> on</a:t>
          </a:r>
        </a:p>
        <a:p>
          <a:r>
            <a:rPr kumimoji="1" lang="en-US" altLang="ja-JP" sz="1000"/>
            <a:t>   sed.partitioning_date = bac_ext.partitioning_date and </a:t>
          </a:r>
        </a:p>
        <a:p>
          <a:r>
            <a:rPr kumimoji="1" lang="en-US" altLang="ja-JP" sz="1000"/>
            <a:t>   sed.race_key_place_code = bac_ext.race_key_place_code and </a:t>
          </a:r>
        </a:p>
        <a:p>
          <a:r>
            <a:rPr kumimoji="1" lang="en-US" altLang="ja-JP" sz="1000"/>
            <a:t>   sed.race_key_year = bac_ext.race_key_year and </a:t>
          </a:r>
        </a:p>
        <a:p>
          <a:r>
            <a:rPr kumimoji="1" lang="en-US" altLang="ja-JP" sz="1000"/>
            <a:t>   sed.race_key_no = bac_ext.race_key_no and </a:t>
          </a:r>
        </a:p>
        <a:p>
          <a:r>
            <a:rPr kumimoji="1" lang="en-US" altLang="ja-JP" sz="1000"/>
            <a:t>   sed.race_key_day = bac_ext.race_key_day and </a:t>
          </a:r>
        </a:p>
        <a:p>
          <a:r>
            <a:rPr kumimoji="1" lang="en-US" altLang="ja-JP" sz="1000"/>
            <a:t>   sed.race_key_round = bac_ext.race_key_round and </a:t>
          </a:r>
        </a:p>
        <a:p>
          <a:r>
            <a:rPr kumimoji="1" lang="en-US" altLang="ja-JP" sz="1000"/>
            <a:t>   sed.horse_no = dob.horse_no and </a:t>
          </a:r>
        </a:p>
        <a:p>
          <a:r>
            <a:rPr kumimoji="1" lang="en-US" altLang="ja-JP" sz="1000"/>
            <a:t>   sed.horse_performance_order = 1</a:t>
          </a:r>
        </a:p>
        <a:p>
          <a:endParaRPr kumimoji="1" lang="en-US" altLang="ja-JP" sz="1000"/>
        </a:p>
        <a:p>
          <a:endParaRPr kumimoji="1" lang="en-US" altLang="ja-JP" sz="1000"/>
        </a:p>
      </xdr:txBody>
    </xdr:sp>
    <xdr:clientData/>
  </xdr:twoCellAnchor>
  <xdr:twoCellAnchor>
    <xdr:from>
      <xdr:col>5</xdr:col>
      <xdr:colOff>857249</xdr:colOff>
      <xdr:row>9</xdr:row>
      <xdr:rowOff>9525</xdr:rowOff>
    </xdr:from>
    <xdr:to>
      <xdr:col>7</xdr:col>
      <xdr:colOff>1562099</xdr:colOff>
      <xdr:row>15</xdr:row>
      <xdr:rowOff>157163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92D519E8-3F9E-4C28-830D-C1D1A0EBCCB7}"/>
            </a:ext>
          </a:extLst>
        </xdr:cNvPr>
        <xdr:cNvSpPr txBox="1"/>
      </xdr:nvSpPr>
      <xdr:spPr>
        <a:xfrm>
          <a:off x="6338887" y="2024063"/>
          <a:ext cx="4100512" cy="149066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dawn_of_bq_axis</a:t>
          </a:r>
          <a:r>
            <a:rPr kumimoji="1" lang="ja-JP" altLang="en-US" sz="1100"/>
            <a:t>を線形補完すれば</a:t>
          </a:r>
          <a:r>
            <a:rPr kumimoji="1" lang="en-US" altLang="ja-JP" sz="1100"/>
            <a:t>OK</a:t>
          </a:r>
          <a:r>
            <a:rPr kumimoji="1" lang="ja-JP" altLang="en-US" sz="1100"/>
            <a:t>。</a:t>
          </a:r>
          <a:endParaRPr kumimoji="1" lang="en-US" altLang="ja-JP" sz="1100"/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</a:t>
          </a: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select </a:t>
          </a:r>
          <a:endParaRPr lang="ja-JP" altLang="ja-JP">
            <a:effectLst/>
          </a:endParaRP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horse_count,</a:t>
          </a:r>
          <a:endParaRPr lang="ja-JP" altLang="ja-JP">
            <a:effectLst/>
          </a:endParaRP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array_agg(v_horse_no order by v_horse_no) v_horse_no,</a:t>
          </a:r>
          <a:endParaRPr lang="ja-JP" altLang="ja-JP">
            <a:effectLst/>
          </a:endParaRP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array_agg(horse_no_from order by v_horse_no) horse_no_from,</a:t>
          </a:r>
          <a:endParaRPr lang="ja-JP" altLang="ja-JP">
            <a:effectLst/>
          </a:endParaRP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array_agg(horse_no_to order by v_horse_no) horse_no_to,</a:t>
          </a:r>
          <a:endParaRPr lang="ja-JP" altLang="ja-JP">
            <a:effectLst/>
          </a:endParaRP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array_agg(denominator order by v_horse_no) denominator,</a:t>
          </a:r>
          <a:endParaRPr lang="ja-JP" altLang="ja-JP">
            <a:effectLst/>
          </a:endParaRP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array_agg(numerator order by v_horse_no) numerator</a:t>
          </a:r>
          <a:endParaRPr lang="ja-JP" altLang="ja-JP">
            <a:effectLst/>
          </a:endParaRP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 deep_impact_vector_data_control_info.linear_interpolation_params</a:t>
          </a:r>
          <a:endParaRPr lang="ja-JP" altLang="ja-JP">
            <a:effectLst/>
          </a:endParaRP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group by</a:t>
          </a:r>
          <a:endParaRPr lang="ja-JP" altLang="ja-JP">
            <a:effectLst/>
          </a:endParaRP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horse_count</a:t>
          </a:r>
          <a:endParaRPr lang="ja-JP" altLang="ja-JP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/>
            <a:t>)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imterpolation</a:t>
          </a:r>
          <a:endParaRPr lang="ja-JP" altLang="ja-JP">
            <a:effectLst/>
          </a:endParaRPr>
        </a:p>
        <a:p>
          <a:endParaRPr kumimoji="1" lang="ja-JP" alt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7</xdr:col>
      <xdr:colOff>2262187</xdr:colOff>
      <xdr:row>12</xdr:row>
      <xdr:rowOff>61912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4A6C24DB-EAB3-4B97-8700-6E18E2B489B8}"/>
            </a:ext>
          </a:extLst>
        </xdr:cNvPr>
        <xdr:cNvSpPr txBox="1"/>
      </xdr:nvSpPr>
      <xdr:spPr>
        <a:xfrm>
          <a:off x="685800" y="447675"/>
          <a:ext cx="10453687" cy="230028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0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</a:t>
          </a:r>
        </a:p>
        <a:p>
          <a:r>
            <a:rPr kumimoji="1" lang="en-US" altLang="ja-JP" sz="10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`yu-it-base.jrdb_raw_data.a_kyi` kyi</a:t>
          </a:r>
        </a:p>
        <a:p>
          <a:r>
            <a:rPr kumimoji="1" lang="en-US" altLang="ja-JP" sz="10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inner join </a:t>
          </a:r>
        </a:p>
        <a:p>
          <a:r>
            <a:rPr kumimoji="1" lang="en-US" altLang="ja-JP" sz="10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`yu-it-base.jrdb_raw_data.a_kyi` kyi2</a:t>
          </a:r>
        </a:p>
        <a:p>
          <a:r>
            <a:rPr kumimoji="1" lang="en-US" altLang="ja-JP" sz="10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on </a:t>
          </a:r>
        </a:p>
        <a:p>
          <a:r>
            <a:rPr kumimoji="1" lang="en-US" altLang="ja-JP" sz="10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kyi.race_key_place_code = kyi2.race_key_place_code and </a:t>
          </a:r>
        </a:p>
        <a:p>
          <a:r>
            <a:rPr kumimoji="1" lang="en-US" altLang="ja-JP" sz="10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kyi.race_key_year = kyi2.race_key_year and </a:t>
          </a:r>
        </a:p>
        <a:p>
          <a:r>
            <a:rPr kumimoji="1" lang="en-US" altLang="ja-JP" sz="10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kyi.race_key_no = kyi2.race_key_no and </a:t>
          </a:r>
        </a:p>
        <a:p>
          <a:r>
            <a:rPr kumimoji="1" lang="en-US" altLang="ja-JP" sz="10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kyi.race_key_day = kyi2.race_key_day and </a:t>
          </a:r>
        </a:p>
        <a:p>
          <a:r>
            <a:rPr kumimoji="1" lang="en-US" altLang="ja-JP" sz="10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kyi.race_key_round = kyi2.race_key_round and</a:t>
          </a:r>
        </a:p>
        <a:p>
          <a:r>
            <a:rPr kumimoji="1" lang="en-US" altLang="ja-JP" sz="10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kyi.partitioning_date  = kyi2.partitioning_date and</a:t>
          </a:r>
        </a:p>
        <a:p>
          <a:r>
            <a:rPr kumimoji="1" lang="en-US" altLang="ja-JP" sz="10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kyi.horse_no &lt;&gt; kyi2.horse_no</a:t>
          </a:r>
        </a:p>
        <a:p>
          <a:r>
            <a:rPr kumimoji="1" lang="en-US" altLang="ja-JP" sz="10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group by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kyi.partitioning_date,</a:t>
          </a:r>
          <a:endParaRPr kumimoji="1" lang="en-US" altLang="ja-JP" sz="1000" b="0" i="0" u="none" strike="noStrike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en-US" altLang="ja-JP" sz="10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kyi.race_key_place_code,</a:t>
          </a:r>
        </a:p>
        <a:p>
          <a:r>
            <a:rPr kumimoji="1" lang="en-US" altLang="ja-JP" sz="10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kyi.race_key_year,</a:t>
          </a:r>
        </a:p>
        <a:p>
          <a:r>
            <a:rPr kumimoji="1" lang="en-US" altLang="ja-JP" sz="10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kyi.race_key_no,</a:t>
          </a:r>
        </a:p>
        <a:p>
          <a:r>
            <a:rPr kumimoji="1" lang="en-US" altLang="ja-JP" sz="10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kyi.race_key_day,</a:t>
          </a:r>
        </a:p>
        <a:p>
          <a:r>
            <a:rPr kumimoji="1" lang="en-US" altLang="ja-JP" sz="10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kyi.race_key_round,</a:t>
          </a:r>
        </a:p>
        <a:p>
          <a:r>
            <a:rPr kumimoji="1" lang="en-US" altLang="ja-JP" sz="10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kyi.horse_no</a:t>
          </a:r>
        </a:p>
        <a:p>
          <a:endParaRPr kumimoji="1" lang="en-US" altLang="ja-JP" sz="1000" b="0" i="0" u="none" strike="noStrike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7</xdr:col>
      <xdr:colOff>2262187</xdr:colOff>
      <xdr:row>12</xdr:row>
      <xdr:rowOff>61912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3ECF6B4E-CEAE-4926-926D-1003CE07AA42}"/>
            </a:ext>
          </a:extLst>
        </xdr:cNvPr>
        <xdr:cNvSpPr txBox="1"/>
      </xdr:nvSpPr>
      <xdr:spPr>
        <a:xfrm>
          <a:off x="685800" y="447675"/>
          <a:ext cx="10453687" cy="230028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000"/>
            <a:t>from</a:t>
          </a:r>
        </a:p>
        <a:p>
          <a:r>
            <a:rPr kumimoji="1" lang="en-US" altLang="ja-JP" sz="1000"/>
            <a:t>    jrdb_raw_data.a_kyi kyi</a:t>
          </a:r>
        </a:p>
        <a:p>
          <a:r>
            <a:rPr kumimoji="1" lang="en-US" altLang="ja-JP" sz="1000"/>
            <a:t>    inner join </a:t>
          </a:r>
        </a:p>
        <a:p>
          <a:r>
            <a:rPr kumimoji="1" lang="en-US" altLang="ja-JP" sz="1000"/>
            <a:t>     jrdb_raw_data.a_kyi kyi2</a:t>
          </a:r>
        </a:p>
        <a:p>
          <a:r>
            <a:rPr kumimoji="1" lang="en-US" altLang="ja-JP" sz="1000"/>
            <a:t>     on </a:t>
          </a:r>
        </a:p>
        <a:p>
          <a:r>
            <a:rPr kumimoji="1" lang="en-US" altLang="ja-JP" sz="1000"/>
            <a:t>        kyi.race_key_place_code = kyi2.race_key_place_code and </a:t>
          </a:r>
        </a:p>
        <a:p>
          <a:r>
            <a:rPr kumimoji="1" lang="en-US" altLang="ja-JP" sz="1000"/>
            <a:t>        kyi.race_key_year = kyi2.race_key_year and </a:t>
          </a:r>
        </a:p>
        <a:p>
          <a:r>
            <a:rPr kumimoji="1" lang="en-US" altLang="ja-JP" sz="1000"/>
            <a:t>        kyi.race_key_no = kyi2.race_key_no and </a:t>
          </a:r>
        </a:p>
        <a:p>
          <a:r>
            <a:rPr kumimoji="1" lang="en-US" altLang="ja-JP" sz="1000"/>
            <a:t>        kyi.race_key_day = kyi2.race_key_day and </a:t>
          </a:r>
        </a:p>
        <a:p>
          <a:r>
            <a:rPr kumimoji="1" lang="en-US" altLang="ja-JP" sz="1000"/>
            <a:t>        kyi.race_key_round = kyi2.race_key_round and</a:t>
          </a:r>
        </a:p>
        <a:p>
          <a:r>
            <a:rPr kumimoji="1" lang="en-US" altLang="ja-JP" sz="1000"/>
            <a:t>        kyi.horse_no &lt;&gt; kyi2.horse_no</a:t>
          </a:r>
          <a:endParaRPr lang="en-US" altLang="ja-JP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en-US" altLang="ja-JP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#where</a:t>
          </a:r>
          <a:r>
            <a:rPr kumimoji="1" lang="en-US" altLang="ja-JP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kyi.race_key_year &lt; '10' #</a:t>
          </a:r>
          <a:r>
            <a:rPr kumimoji="1" lang="ja-JP" altLang="en-US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分割しないとリソースが足りない、</a:t>
          </a:r>
          <a:r>
            <a:rPr kumimoji="1" lang="en-US" altLang="ja-JP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en-US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回に分けて</a:t>
          </a:r>
          <a:r>
            <a:rPr kumimoji="1" lang="en-US" altLang="ja-JP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SQL</a:t>
          </a:r>
          <a:r>
            <a:rPr kumimoji="1" lang="ja-JP" altLang="en-US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ながして一つのテーブルに入れた方がよい</a:t>
          </a:r>
          <a:endParaRPr kumimoji="1" lang="en-US" altLang="ja-JP" sz="1000" b="0" i="0" u="none" strike="noStrike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en-US" altLang="ja-JP" sz="1000"/>
            <a:t>order by </a:t>
          </a:r>
        </a:p>
        <a:p>
          <a:r>
            <a:rPr kumimoji="1" lang="en-US" altLang="ja-JP" sz="1000"/>
            <a:t>    1,2,3,4,5,6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ithub/deep_impact/documents/data_characteristic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cros"/>
      <sheetName val="data_characteristics"/>
      <sheetName val="statistics"/>
      <sheetName val="old_tyb"/>
      <sheetName val="統計量の種類"/>
      <sheetName val="category_mst"/>
      <sheetName val="linear_interpolation_params"/>
      <sheetName val="その他テーブル"/>
      <sheetName val="入力規則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01E4D-37E5-4986-8F73-B634218A7C18}">
  <sheetPr codeName="Sheet1"/>
  <dimension ref="A2:A7"/>
  <sheetViews>
    <sheetView workbookViewId="0"/>
  </sheetViews>
  <sheetFormatPr defaultRowHeight="17.649999999999999" x14ac:dyDescent="0.7"/>
  <sheetData>
    <row r="2" spans="1:1" x14ac:dyDescent="0.7">
      <c r="A2" t="s">
        <v>45</v>
      </c>
    </row>
    <row r="3" spans="1:1" x14ac:dyDescent="0.7">
      <c r="A3" t="s">
        <v>46</v>
      </c>
    </row>
    <row r="5" spans="1:1" x14ac:dyDescent="0.7">
      <c r="A5" t="s">
        <v>47</v>
      </c>
    </row>
    <row r="6" spans="1:1" x14ac:dyDescent="0.7">
      <c r="A6" t="s">
        <v>48</v>
      </c>
    </row>
    <row r="7" spans="1:1" x14ac:dyDescent="0.7">
      <c r="A7" t="s">
        <v>49</v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B74C9-A539-442E-986A-7C1ED45A04D5}">
  <sheetPr codeName="Sheet2"/>
  <dimension ref="A1:A2"/>
  <sheetViews>
    <sheetView workbookViewId="0">
      <selection activeCell="A3" sqref="A3"/>
    </sheetView>
  </sheetViews>
  <sheetFormatPr defaultRowHeight="17.649999999999999" x14ac:dyDescent="0.7"/>
  <sheetData>
    <row r="1" spans="1:1" x14ac:dyDescent="0.7">
      <c r="A1" t="s">
        <v>64</v>
      </c>
    </row>
    <row r="2" spans="1:1" x14ac:dyDescent="0.7">
      <c r="A2" t="s">
        <v>60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21C11-18EB-45FA-8DDB-5B97184FB050}">
  <sheetPr codeName="Sheet3"/>
  <dimension ref="A2:J98"/>
  <sheetViews>
    <sheetView topLeftCell="A76" workbookViewId="0">
      <selection activeCell="D98" sqref="D98"/>
    </sheetView>
  </sheetViews>
  <sheetFormatPr defaultRowHeight="17.649999999999999" x14ac:dyDescent="0.7"/>
  <cols>
    <col min="4" max="4" width="32.9375" bestFit="1" customWidth="1"/>
    <col min="6" max="6" width="11.625" bestFit="1" customWidth="1"/>
    <col min="7" max="8" width="32.9375" bestFit="1" customWidth="1"/>
    <col min="9" max="9" width="10.0625" bestFit="1" customWidth="1"/>
    <col min="10" max="10" width="128.5625" bestFit="1" customWidth="1"/>
  </cols>
  <sheetData>
    <row r="2" spans="1:10" x14ac:dyDescent="0.7">
      <c r="B2" t="s">
        <v>39</v>
      </c>
    </row>
    <row r="14" spans="1:10" x14ac:dyDescent="0.7">
      <c r="B14" s="2"/>
      <c r="C14" s="2"/>
      <c r="D14" s="3"/>
      <c r="E14" s="3"/>
      <c r="F14" s="4" t="s">
        <v>12</v>
      </c>
      <c r="G14" s="3"/>
      <c r="H14" s="3"/>
      <c r="I14" s="4" t="s">
        <v>40</v>
      </c>
      <c r="J14" s="3"/>
    </row>
    <row r="15" spans="1:10" x14ac:dyDescent="0.7">
      <c r="B15" s="5" t="s">
        <v>38</v>
      </c>
      <c r="C15" s="5" t="s">
        <v>34</v>
      </c>
      <c r="D15" s="6" t="s">
        <v>35</v>
      </c>
      <c r="E15" s="6" t="s">
        <v>5</v>
      </c>
      <c r="F15" s="7" t="s">
        <v>13</v>
      </c>
      <c r="G15" s="7" t="s">
        <v>14</v>
      </c>
      <c r="H15" s="6" t="s">
        <v>37</v>
      </c>
      <c r="I15" s="7" t="s">
        <v>34</v>
      </c>
      <c r="J15" s="7" t="s">
        <v>40</v>
      </c>
    </row>
    <row r="16" spans="1:10" s="9" customFormat="1" x14ac:dyDescent="0.7">
      <c r="A16"/>
      <c r="B16" s="1">
        <f>IF(D16&lt;&gt;"",ROW()-15,"")</f>
        <v>1</v>
      </c>
      <c r="C16" s="8"/>
      <c r="D16" s="10" t="s">
        <v>42</v>
      </c>
      <c r="E16" s="1" t="s">
        <v>6</v>
      </c>
      <c r="F16" s="8" t="s">
        <v>43</v>
      </c>
      <c r="G16" s="8" t="s">
        <v>43</v>
      </c>
      <c r="H16" s="10"/>
      <c r="I16" s="8"/>
      <c r="J16" s="8" t="s">
        <v>44</v>
      </c>
    </row>
    <row r="17" spans="2:10" x14ac:dyDescent="0.7">
      <c r="B17" s="1">
        <f t="shared" ref="B17:B75" si="0">IF(D17&lt;&gt;"",ROW()-15,"")</f>
        <v>2</v>
      </c>
      <c r="C17" s="1"/>
      <c r="D17" s="1" t="s">
        <v>0</v>
      </c>
      <c r="E17" s="1" t="s">
        <v>6</v>
      </c>
      <c r="F17" s="1" t="s">
        <v>174</v>
      </c>
      <c r="G17" s="1" t="s">
        <v>0</v>
      </c>
      <c r="H17" s="1"/>
      <c r="I17" s="1"/>
      <c r="J17" s="1" t="str">
        <f>F17&amp;"."&amp;G17&amp;","</f>
        <v>kyi.race_key_place_code,</v>
      </c>
    </row>
    <row r="18" spans="2:10" x14ac:dyDescent="0.7">
      <c r="B18" s="1">
        <f t="shared" si="0"/>
        <v>3</v>
      </c>
      <c r="C18" s="1"/>
      <c r="D18" s="1" t="s">
        <v>1</v>
      </c>
      <c r="E18" s="1" t="s">
        <v>6</v>
      </c>
      <c r="F18" s="1" t="s">
        <v>174</v>
      </c>
      <c r="G18" s="1" t="s">
        <v>1</v>
      </c>
      <c r="H18" s="1"/>
      <c r="I18" s="1"/>
      <c r="J18" s="1" t="str">
        <f t="shared" ref="J18:J21" si="1">F18&amp;"."&amp;G18&amp;","</f>
        <v>kyi.race_key_year,</v>
      </c>
    </row>
    <row r="19" spans="2:10" x14ac:dyDescent="0.7">
      <c r="B19" s="1">
        <f t="shared" si="0"/>
        <v>4</v>
      </c>
      <c r="C19" s="1"/>
      <c r="D19" s="1" t="s">
        <v>2</v>
      </c>
      <c r="E19" s="1" t="s">
        <v>6</v>
      </c>
      <c r="F19" s="1" t="s">
        <v>174</v>
      </c>
      <c r="G19" s="1" t="s">
        <v>2</v>
      </c>
      <c r="H19" s="1"/>
      <c r="I19" s="1"/>
      <c r="J19" s="1" t="str">
        <f t="shared" si="1"/>
        <v>kyi.race_key_no,</v>
      </c>
    </row>
    <row r="20" spans="2:10" x14ac:dyDescent="0.7">
      <c r="B20" s="1">
        <f t="shared" si="0"/>
        <v>5</v>
      </c>
      <c r="C20" s="1"/>
      <c r="D20" s="1" t="s">
        <v>3</v>
      </c>
      <c r="E20" s="1" t="s">
        <v>6</v>
      </c>
      <c r="F20" s="1" t="s">
        <v>174</v>
      </c>
      <c r="G20" s="1" t="s">
        <v>3</v>
      </c>
      <c r="H20" s="1"/>
      <c r="I20" s="1"/>
      <c r="J20" s="1" t="str">
        <f t="shared" si="1"/>
        <v>kyi.race_key_day,</v>
      </c>
    </row>
    <row r="21" spans="2:10" x14ac:dyDescent="0.7">
      <c r="B21" s="1">
        <f t="shared" si="0"/>
        <v>6</v>
      </c>
      <c r="C21" s="1"/>
      <c r="D21" s="1" t="s">
        <v>4</v>
      </c>
      <c r="E21" s="1" t="s">
        <v>6</v>
      </c>
      <c r="F21" s="1" t="s">
        <v>174</v>
      </c>
      <c r="G21" s="1" t="s">
        <v>4</v>
      </c>
      <c r="H21" s="1"/>
      <c r="I21" s="1"/>
      <c r="J21" s="1" t="str">
        <f t="shared" si="1"/>
        <v>kyi.race_key_round,</v>
      </c>
    </row>
    <row r="22" spans="2:10" x14ac:dyDescent="0.7">
      <c r="B22" s="1">
        <f t="shared" si="0"/>
        <v>7</v>
      </c>
      <c r="C22" s="1"/>
      <c r="D22" s="1" t="s">
        <v>56</v>
      </c>
      <c r="E22" s="1" t="s">
        <v>51</v>
      </c>
      <c r="F22" s="1" t="s">
        <v>54</v>
      </c>
      <c r="G22" s="1" t="s">
        <v>55</v>
      </c>
      <c r="H22" s="1" t="s">
        <v>53</v>
      </c>
      <c r="I22" s="1"/>
      <c r="J22" s="1" t="str">
        <f>"max(cat_place."&amp;G22&amp;") as "&amp;D22&amp;","</f>
        <v>max(cat_place.meaning) as place_name,</v>
      </c>
    </row>
    <row r="23" spans="2:10" x14ac:dyDescent="0.7">
      <c r="B23" s="1">
        <f t="shared" si="0"/>
        <v>8</v>
      </c>
      <c r="C23" s="1"/>
      <c r="D23" s="1" t="s">
        <v>23</v>
      </c>
      <c r="E23" s="1" t="s">
        <v>10</v>
      </c>
      <c r="F23" s="1" t="s">
        <v>177</v>
      </c>
      <c r="G23" s="1" t="s">
        <v>23</v>
      </c>
      <c r="H23" s="1"/>
      <c r="I23" s="1"/>
      <c r="J23" s="1" t="str">
        <f t="shared" ref="J23:J73" si="2">"max("&amp;F23&amp;"."&amp;G23&amp;") as "&amp;D23&amp;","</f>
        <v>max(kab.weather_code) as weather_code,</v>
      </c>
    </row>
    <row r="24" spans="2:10" x14ac:dyDescent="0.7">
      <c r="B24" s="1">
        <f t="shared" si="0"/>
        <v>9</v>
      </c>
      <c r="C24" s="1"/>
      <c r="D24" s="1" t="s">
        <v>24</v>
      </c>
      <c r="E24" s="1" t="s">
        <v>10</v>
      </c>
      <c r="F24" s="1" t="s">
        <v>177</v>
      </c>
      <c r="G24" s="1" t="s">
        <v>24</v>
      </c>
      <c r="H24" s="1"/>
      <c r="I24" s="1"/>
      <c r="J24" s="1" t="str">
        <f t="shared" si="2"/>
        <v>max(kab.grass_field_status_code) as grass_field_status_code,</v>
      </c>
    </row>
    <row r="25" spans="2:10" x14ac:dyDescent="0.7">
      <c r="B25" s="1">
        <f t="shared" si="0"/>
        <v>10</v>
      </c>
      <c r="C25" s="1"/>
      <c r="D25" s="1" t="s">
        <v>25</v>
      </c>
      <c r="E25" s="1" t="s">
        <v>10</v>
      </c>
      <c r="F25" s="1" t="s">
        <v>177</v>
      </c>
      <c r="G25" s="1" t="s">
        <v>25</v>
      </c>
      <c r="H25" s="1"/>
      <c r="I25" s="1"/>
      <c r="J25" s="1" t="str">
        <f t="shared" si="2"/>
        <v>max(kab.dart_field_status_code) as dart_field_status_code,</v>
      </c>
    </row>
    <row r="26" spans="2:10" x14ac:dyDescent="0.7">
      <c r="B26" s="1">
        <f t="shared" si="0"/>
        <v>11</v>
      </c>
      <c r="C26" s="1"/>
      <c r="D26" s="1" t="s">
        <v>65</v>
      </c>
      <c r="E26" s="1" t="s">
        <v>41</v>
      </c>
      <c r="F26" s="1" t="s">
        <v>176</v>
      </c>
      <c r="G26" s="1" t="s">
        <v>65</v>
      </c>
      <c r="H26" s="1" t="s">
        <v>105</v>
      </c>
      <c r="I26" s="1"/>
      <c r="J26" s="1" t="str">
        <f t="shared" si="2"/>
        <v>max(bac.date) as date,</v>
      </c>
    </row>
    <row r="27" spans="2:10" x14ac:dyDescent="0.7">
      <c r="B27" s="1">
        <f t="shared" si="0"/>
        <v>12</v>
      </c>
      <c r="C27" s="1"/>
      <c r="D27" s="1" t="s">
        <v>66</v>
      </c>
      <c r="E27" s="1" t="s">
        <v>102</v>
      </c>
      <c r="F27" s="1" t="s">
        <v>176</v>
      </c>
      <c r="G27" s="1" t="s">
        <v>66</v>
      </c>
      <c r="H27" s="1" t="s">
        <v>106</v>
      </c>
      <c r="I27" s="1"/>
      <c r="J27" s="1" t="str">
        <f t="shared" si="2"/>
        <v>max(bac.time_to_start) as time_to_start,</v>
      </c>
    </row>
    <row r="28" spans="2:10" x14ac:dyDescent="0.7">
      <c r="B28" s="1">
        <f t="shared" si="0"/>
        <v>13</v>
      </c>
      <c r="C28" s="1"/>
      <c r="D28" s="1" t="s">
        <v>7</v>
      </c>
      <c r="E28" s="1" t="s">
        <v>9</v>
      </c>
      <c r="F28" s="1" t="s">
        <v>176</v>
      </c>
      <c r="G28" s="1" t="s">
        <v>7</v>
      </c>
      <c r="H28" s="1" t="s">
        <v>107</v>
      </c>
      <c r="I28" s="1"/>
      <c r="J28" s="1" t="str">
        <f t="shared" si="2"/>
        <v>max(bac.race_condition_distance) as race_condition_distance,</v>
      </c>
    </row>
    <row r="29" spans="2:10" x14ac:dyDescent="0.7">
      <c r="B29" s="1">
        <f t="shared" si="0"/>
        <v>14</v>
      </c>
      <c r="C29" s="1"/>
      <c r="D29" s="1" t="s">
        <v>8</v>
      </c>
      <c r="E29" s="1" t="s">
        <v>10</v>
      </c>
      <c r="F29" s="1" t="s">
        <v>176</v>
      </c>
      <c r="G29" s="1" t="s">
        <v>8</v>
      </c>
      <c r="H29" s="1" t="s">
        <v>108</v>
      </c>
      <c r="I29" s="1"/>
      <c r="J29" s="1" t="str">
        <f t="shared" si="2"/>
        <v>max(bac.race_condition_track_grass_dart_etc) as race_condition_track_grass_dart_etc,</v>
      </c>
    </row>
    <row r="30" spans="2:10" x14ac:dyDescent="0.7">
      <c r="B30" s="1">
        <f t="shared" si="0"/>
        <v>15</v>
      </c>
      <c r="C30" s="1"/>
      <c r="D30" s="1" t="s">
        <v>67</v>
      </c>
      <c r="E30" s="1" t="s">
        <v>10</v>
      </c>
      <c r="F30" s="1" t="s">
        <v>176</v>
      </c>
      <c r="G30" s="1" t="s">
        <v>67</v>
      </c>
      <c r="H30" s="1" t="s">
        <v>109</v>
      </c>
      <c r="I30" s="1"/>
      <c r="J30" s="1" t="str">
        <f t="shared" si="2"/>
        <v>max(bac.race_condition_track_right_left) as race_condition_track_right_left,</v>
      </c>
    </row>
    <row r="31" spans="2:10" x14ac:dyDescent="0.7">
      <c r="B31" s="1">
        <f t="shared" si="0"/>
        <v>16</v>
      </c>
      <c r="C31" s="1"/>
      <c r="D31" s="1" t="s">
        <v>68</v>
      </c>
      <c r="E31" s="1" t="s">
        <v>10</v>
      </c>
      <c r="F31" s="1" t="s">
        <v>176</v>
      </c>
      <c r="G31" s="1" t="s">
        <v>68</v>
      </c>
      <c r="H31" s="1" t="s">
        <v>110</v>
      </c>
      <c r="I31" s="1"/>
      <c r="J31" s="1" t="str">
        <f t="shared" si="2"/>
        <v>max(bac.race_condition_track_inner_outer) as race_condition_track_inner_outer,</v>
      </c>
    </row>
    <row r="32" spans="2:10" x14ac:dyDescent="0.7">
      <c r="B32" s="1">
        <f t="shared" si="0"/>
        <v>17</v>
      </c>
      <c r="C32" s="1"/>
      <c r="D32" s="1" t="s">
        <v>69</v>
      </c>
      <c r="E32" s="1" t="s">
        <v>10</v>
      </c>
      <c r="F32" s="1" t="s">
        <v>176</v>
      </c>
      <c r="G32" s="1" t="s">
        <v>69</v>
      </c>
      <c r="H32" s="1" t="s">
        <v>111</v>
      </c>
      <c r="I32" s="1"/>
      <c r="J32" s="1" t="str">
        <f t="shared" si="2"/>
        <v>max(bac.race_condition_type) as race_condition_type,</v>
      </c>
    </row>
    <row r="33" spans="2:10" x14ac:dyDescent="0.7">
      <c r="B33" s="1">
        <f t="shared" si="0"/>
        <v>18</v>
      </c>
      <c r="C33" s="1"/>
      <c r="D33" s="1" t="s">
        <v>11</v>
      </c>
      <c r="E33" s="1" t="s">
        <v>10</v>
      </c>
      <c r="F33" s="1" t="s">
        <v>176</v>
      </c>
      <c r="G33" s="1" t="s">
        <v>11</v>
      </c>
      <c r="H33" s="1" t="s">
        <v>112</v>
      </c>
      <c r="I33" s="1"/>
      <c r="J33" s="1" t="str">
        <f t="shared" si="2"/>
        <v>max(bac.race_condition_condition) as race_condition_condition,</v>
      </c>
    </row>
    <row r="34" spans="2:10" x14ac:dyDescent="0.7">
      <c r="B34" s="1">
        <f t="shared" si="0"/>
        <v>19</v>
      </c>
      <c r="C34" s="1"/>
      <c r="D34" s="1" t="s">
        <v>70</v>
      </c>
      <c r="E34" s="1" t="s">
        <v>10</v>
      </c>
      <c r="F34" s="1" t="s">
        <v>176</v>
      </c>
      <c r="G34" s="1" t="s">
        <v>70</v>
      </c>
      <c r="H34" s="1" t="s">
        <v>113</v>
      </c>
      <c r="I34" s="1"/>
      <c r="J34" s="1" t="str">
        <f t="shared" si="2"/>
        <v>max(bac.race_condition_mark) as race_condition_mark,</v>
      </c>
    </row>
    <row r="35" spans="2:10" x14ac:dyDescent="0.7">
      <c r="B35" s="1">
        <f t="shared" si="0"/>
        <v>20</v>
      </c>
      <c r="C35" s="1"/>
      <c r="D35" s="1" t="s">
        <v>71</v>
      </c>
      <c r="E35" s="1" t="s">
        <v>10</v>
      </c>
      <c r="F35" s="1" t="s">
        <v>176</v>
      </c>
      <c r="G35" s="1" t="s">
        <v>71</v>
      </c>
      <c r="H35" s="1" t="s">
        <v>114</v>
      </c>
      <c r="I35" s="1"/>
      <c r="J35" s="1" t="str">
        <f t="shared" si="2"/>
        <v>max(bac.race_condition_weight) as race_condition_weight,</v>
      </c>
    </row>
    <row r="36" spans="2:10" x14ac:dyDescent="0.7">
      <c r="B36" s="1">
        <f t="shared" si="0"/>
        <v>21</v>
      </c>
      <c r="C36" s="1"/>
      <c r="D36" s="1" t="s">
        <v>72</v>
      </c>
      <c r="E36" s="1" t="s">
        <v>10</v>
      </c>
      <c r="F36" s="1" t="s">
        <v>176</v>
      </c>
      <c r="G36" s="1" t="s">
        <v>72</v>
      </c>
      <c r="H36" s="1" t="s">
        <v>115</v>
      </c>
      <c r="I36" s="1"/>
      <c r="J36" s="1" t="str">
        <f t="shared" si="2"/>
        <v>max(bac.race_condition_grade) as race_condition_grade,</v>
      </c>
    </row>
    <row r="37" spans="2:10" x14ac:dyDescent="0.7">
      <c r="B37" s="1">
        <f t="shared" si="0"/>
        <v>22</v>
      </c>
      <c r="C37" s="1"/>
      <c r="D37" s="1" t="s">
        <v>73</v>
      </c>
      <c r="E37" s="1" t="s">
        <v>103</v>
      </c>
      <c r="F37" s="1" t="s">
        <v>176</v>
      </c>
      <c r="G37" s="1" t="s">
        <v>73</v>
      </c>
      <c r="H37" s="1" t="s">
        <v>116</v>
      </c>
      <c r="I37" s="1"/>
      <c r="J37" s="1" t="str">
        <f t="shared" si="2"/>
        <v>max(bac.race_name) as race_name,</v>
      </c>
    </row>
    <row r="38" spans="2:10" x14ac:dyDescent="0.7">
      <c r="B38" s="1">
        <f t="shared" si="0"/>
        <v>23</v>
      </c>
      <c r="C38" s="1"/>
      <c r="D38" s="1" t="s">
        <v>74</v>
      </c>
      <c r="E38" s="1" t="s">
        <v>103</v>
      </c>
      <c r="F38" s="1" t="s">
        <v>176</v>
      </c>
      <c r="G38" s="1" t="s">
        <v>74</v>
      </c>
      <c r="H38" s="1" t="s">
        <v>117</v>
      </c>
      <c r="I38" s="1"/>
      <c r="J38" s="1" t="str">
        <f t="shared" si="2"/>
        <v>max(bac.count1) as count1,</v>
      </c>
    </row>
    <row r="39" spans="2:10" x14ac:dyDescent="0.7">
      <c r="B39" s="1">
        <f t="shared" si="0"/>
        <v>24</v>
      </c>
      <c r="C39" s="1"/>
      <c r="D39" s="1" t="s">
        <v>15</v>
      </c>
      <c r="E39" s="1" t="s">
        <v>9</v>
      </c>
      <c r="F39" s="1" t="s">
        <v>176</v>
      </c>
      <c r="G39" s="1" t="s">
        <v>15</v>
      </c>
      <c r="H39" s="1" t="s">
        <v>118</v>
      </c>
      <c r="I39" s="1"/>
      <c r="J39" s="1" t="str">
        <f t="shared" si="2"/>
        <v>max(bac.horse_count) as horse_count,</v>
      </c>
    </row>
    <row r="40" spans="2:10" x14ac:dyDescent="0.7">
      <c r="B40" s="1">
        <f t="shared" si="0"/>
        <v>25</v>
      </c>
      <c r="C40" s="1"/>
      <c r="D40" s="1" t="s">
        <v>75</v>
      </c>
      <c r="E40" s="1" t="s">
        <v>10</v>
      </c>
      <c r="F40" s="1" t="s">
        <v>176</v>
      </c>
      <c r="G40" s="1" t="s">
        <v>75</v>
      </c>
      <c r="H40" s="1" t="s">
        <v>119</v>
      </c>
      <c r="I40" s="1"/>
      <c r="J40" s="1" t="str">
        <f t="shared" si="2"/>
        <v>max(bac.course) as course,</v>
      </c>
    </row>
    <row r="41" spans="2:10" x14ac:dyDescent="0.7">
      <c r="B41" s="1">
        <f t="shared" si="0"/>
        <v>26</v>
      </c>
      <c r="C41" s="1"/>
      <c r="D41" s="1" t="s">
        <v>76</v>
      </c>
      <c r="E41" s="1" t="s">
        <v>10</v>
      </c>
      <c r="F41" s="1" t="s">
        <v>176</v>
      </c>
      <c r="G41" s="1" t="s">
        <v>76</v>
      </c>
      <c r="H41" s="1" t="s">
        <v>120</v>
      </c>
      <c r="I41" s="1"/>
      <c r="J41" s="1" t="str">
        <f t="shared" si="2"/>
        <v>max(bac.held_class) as held_class,</v>
      </c>
    </row>
    <row r="42" spans="2:10" x14ac:dyDescent="0.7">
      <c r="B42" s="1">
        <f t="shared" si="0"/>
        <v>27</v>
      </c>
      <c r="C42" s="1"/>
      <c r="D42" s="1" t="s">
        <v>77</v>
      </c>
      <c r="E42" s="1" t="s">
        <v>103</v>
      </c>
      <c r="F42" s="1" t="s">
        <v>176</v>
      </c>
      <c r="G42" s="1" t="s">
        <v>77</v>
      </c>
      <c r="H42" s="1" t="s">
        <v>121</v>
      </c>
      <c r="I42" s="1"/>
      <c r="J42" s="1" t="str">
        <f t="shared" si="2"/>
        <v>max(bac.race_short_name) as race_short_name,</v>
      </c>
    </row>
    <row r="43" spans="2:10" x14ac:dyDescent="0.7">
      <c r="B43" s="1">
        <f t="shared" si="0"/>
        <v>28</v>
      </c>
      <c r="C43" s="1"/>
      <c r="D43" s="1" t="s">
        <v>78</v>
      </c>
      <c r="E43" s="1" t="s">
        <v>103</v>
      </c>
      <c r="F43" s="1" t="s">
        <v>176</v>
      </c>
      <c r="G43" s="1" t="s">
        <v>78</v>
      </c>
      <c r="H43" s="1" t="s">
        <v>122</v>
      </c>
      <c r="I43" s="1"/>
      <c r="J43" s="1" t="str">
        <f t="shared" si="2"/>
        <v>max(bac.race_name_9) as race_name_9,</v>
      </c>
    </row>
    <row r="44" spans="2:10" x14ac:dyDescent="0.7">
      <c r="B44" s="1">
        <f t="shared" si="0"/>
        <v>29</v>
      </c>
      <c r="C44" s="1"/>
      <c r="D44" s="1" t="s">
        <v>79</v>
      </c>
      <c r="E44" s="1" t="s">
        <v>10</v>
      </c>
      <c r="F44" s="1" t="s">
        <v>176</v>
      </c>
      <c r="G44" s="1" t="s">
        <v>79</v>
      </c>
      <c r="H44" s="1" t="s">
        <v>123</v>
      </c>
      <c r="I44" s="1"/>
      <c r="J44" s="1" t="str">
        <f t="shared" si="2"/>
        <v>max(bac.data_category) as data_category,</v>
      </c>
    </row>
    <row r="45" spans="2:10" x14ac:dyDescent="0.7">
      <c r="B45" s="1">
        <f t="shared" si="0"/>
        <v>30</v>
      </c>
      <c r="C45" s="1"/>
      <c r="D45" s="1" t="s">
        <v>16</v>
      </c>
      <c r="E45" s="1" t="s">
        <v>9</v>
      </c>
      <c r="F45" s="1" t="s">
        <v>176</v>
      </c>
      <c r="G45" s="1" t="s">
        <v>16</v>
      </c>
      <c r="H45" s="1" t="s">
        <v>124</v>
      </c>
      <c r="I45" s="1"/>
      <c r="J45" s="1" t="str">
        <f t="shared" si="2"/>
        <v>max(bac.prize_1st) as prize_1st,</v>
      </c>
    </row>
    <row r="46" spans="2:10" x14ac:dyDescent="0.7">
      <c r="B46" s="1">
        <f t="shared" si="0"/>
        <v>31</v>
      </c>
      <c r="C46" s="1"/>
      <c r="D46" s="1" t="s">
        <v>17</v>
      </c>
      <c r="E46" s="1" t="s">
        <v>9</v>
      </c>
      <c r="F46" s="1" t="s">
        <v>176</v>
      </c>
      <c r="G46" s="1" t="s">
        <v>17</v>
      </c>
      <c r="H46" s="1" t="s">
        <v>125</v>
      </c>
      <c r="I46" s="1"/>
      <c r="J46" s="1" t="str">
        <f t="shared" si="2"/>
        <v>max(bac.prize_2nd) as prize_2nd,</v>
      </c>
    </row>
    <row r="47" spans="2:10" x14ac:dyDescent="0.7">
      <c r="B47" s="1">
        <f t="shared" si="0"/>
        <v>32</v>
      </c>
      <c r="C47" s="1"/>
      <c r="D47" s="1" t="s">
        <v>18</v>
      </c>
      <c r="E47" s="1" t="s">
        <v>9</v>
      </c>
      <c r="F47" s="1" t="s">
        <v>176</v>
      </c>
      <c r="G47" s="1" t="s">
        <v>18</v>
      </c>
      <c r="H47" s="1" t="s">
        <v>126</v>
      </c>
      <c r="I47" s="1"/>
      <c r="J47" s="1" t="str">
        <f t="shared" si="2"/>
        <v>max(bac.prize_3rd) as prize_3rd,</v>
      </c>
    </row>
    <row r="48" spans="2:10" x14ac:dyDescent="0.7">
      <c r="B48" s="1">
        <f t="shared" si="0"/>
        <v>33</v>
      </c>
      <c r="C48" s="1"/>
      <c r="D48" s="1" t="s">
        <v>19</v>
      </c>
      <c r="E48" s="1" t="s">
        <v>9</v>
      </c>
      <c r="F48" s="1" t="s">
        <v>176</v>
      </c>
      <c r="G48" s="1" t="s">
        <v>19</v>
      </c>
      <c r="H48" s="1" t="s">
        <v>127</v>
      </c>
      <c r="I48" s="1"/>
      <c r="J48" s="1" t="str">
        <f t="shared" si="2"/>
        <v>max(bac.prize_4th) as prize_4th,</v>
      </c>
    </row>
    <row r="49" spans="2:10" x14ac:dyDescent="0.7">
      <c r="B49" s="1">
        <f t="shared" si="0"/>
        <v>34</v>
      </c>
      <c r="C49" s="1"/>
      <c r="D49" s="1" t="s">
        <v>20</v>
      </c>
      <c r="E49" s="1" t="s">
        <v>9</v>
      </c>
      <c r="F49" s="1" t="s">
        <v>176</v>
      </c>
      <c r="G49" s="1" t="s">
        <v>20</v>
      </c>
      <c r="H49" s="1" t="s">
        <v>128</v>
      </c>
      <c r="I49" s="1"/>
      <c r="J49" s="1" t="str">
        <f t="shared" si="2"/>
        <v>max(bac.prize_5th) as prize_5th,</v>
      </c>
    </row>
    <row r="50" spans="2:10" x14ac:dyDescent="0.7">
      <c r="B50" s="1">
        <f t="shared" si="0"/>
        <v>35</v>
      </c>
      <c r="C50" s="1"/>
      <c r="D50" s="1" t="s">
        <v>21</v>
      </c>
      <c r="E50" s="1" t="s">
        <v>9</v>
      </c>
      <c r="F50" s="1" t="s">
        <v>176</v>
      </c>
      <c r="G50" s="1" t="s">
        <v>21</v>
      </c>
      <c r="H50" s="1" t="s">
        <v>129</v>
      </c>
      <c r="I50" s="1"/>
      <c r="J50" s="1" t="str">
        <f t="shared" si="2"/>
        <v>max(bac.summary_prize_1st) as summary_prize_1st,</v>
      </c>
    </row>
    <row r="51" spans="2:10" x14ac:dyDescent="0.7">
      <c r="B51" s="1">
        <f t="shared" si="0"/>
        <v>36</v>
      </c>
      <c r="C51" s="1"/>
      <c r="D51" s="1" t="s">
        <v>22</v>
      </c>
      <c r="E51" s="1" t="s">
        <v>9</v>
      </c>
      <c r="F51" s="1" t="s">
        <v>176</v>
      </c>
      <c r="G51" s="1" t="s">
        <v>22</v>
      </c>
      <c r="H51" s="1" t="s">
        <v>130</v>
      </c>
      <c r="I51" s="1"/>
      <c r="J51" s="1" t="str">
        <f t="shared" si="2"/>
        <v>max(bac.summary_prize_2nd) as summary_prize_2nd,</v>
      </c>
    </row>
    <row r="52" spans="2:10" x14ac:dyDescent="0.7">
      <c r="B52" s="1">
        <f t="shared" si="0"/>
        <v>37</v>
      </c>
      <c r="C52" s="1"/>
      <c r="D52" s="1" t="s">
        <v>80</v>
      </c>
      <c r="E52" s="1" t="s">
        <v>10</v>
      </c>
      <c r="F52" s="1" t="s">
        <v>176</v>
      </c>
      <c r="G52" s="1" t="s">
        <v>80</v>
      </c>
      <c r="H52" s="1" t="s">
        <v>131</v>
      </c>
      <c r="I52" s="1"/>
      <c r="J52" s="1" t="str">
        <f t="shared" si="2"/>
        <v>max(bac.sold_flag) as sold_flag,</v>
      </c>
    </row>
    <row r="53" spans="2:10" x14ac:dyDescent="0.7">
      <c r="B53" s="1">
        <f t="shared" si="0"/>
        <v>38</v>
      </c>
      <c r="C53" s="1"/>
      <c r="D53" s="1" t="s">
        <v>81</v>
      </c>
      <c r="E53" s="1" t="s">
        <v>10</v>
      </c>
      <c r="F53" s="1" t="s">
        <v>176</v>
      </c>
      <c r="G53" s="1" t="s">
        <v>81</v>
      </c>
      <c r="H53" s="1" t="s">
        <v>132</v>
      </c>
      <c r="I53" s="1"/>
      <c r="J53" s="1" t="str">
        <f t="shared" si="2"/>
        <v>max(bac.win5flag) as win5flag,</v>
      </c>
    </row>
    <row r="54" spans="2:10" x14ac:dyDescent="0.7">
      <c r="B54" s="1">
        <f t="shared" si="0"/>
        <v>39</v>
      </c>
      <c r="C54" s="1"/>
      <c r="D54" s="1" t="s">
        <v>82</v>
      </c>
      <c r="E54" s="1" t="s">
        <v>10</v>
      </c>
      <c r="F54" s="1" t="s">
        <v>178</v>
      </c>
      <c r="G54" s="1" t="s">
        <v>82</v>
      </c>
      <c r="H54" s="1" t="s">
        <v>133</v>
      </c>
      <c r="I54" s="1"/>
      <c r="J54" s="1" t="str">
        <f t="shared" si="2"/>
        <v>max(kab.day_of_week) as day_of_week,</v>
      </c>
    </row>
    <row r="55" spans="2:10" x14ac:dyDescent="0.7">
      <c r="B55" s="1">
        <f t="shared" si="0"/>
        <v>40</v>
      </c>
      <c r="C55" s="1"/>
      <c r="D55" s="1" t="s">
        <v>83</v>
      </c>
      <c r="E55" s="1" t="s">
        <v>10</v>
      </c>
      <c r="F55" s="1" t="s">
        <v>178</v>
      </c>
      <c r="G55" s="1" t="s">
        <v>83</v>
      </c>
      <c r="H55" s="1" t="s">
        <v>134</v>
      </c>
      <c r="I55" s="1"/>
      <c r="J55" s="1" t="str">
        <f t="shared" si="2"/>
        <v>max(kab.grass_field_status_inner) as grass_field_status_inner,</v>
      </c>
    </row>
    <row r="56" spans="2:10" x14ac:dyDescent="0.7">
      <c r="B56" s="1">
        <f t="shared" si="0"/>
        <v>41</v>
      </c>
      <c r="C56" s="1"/>
      <c r="D56" s="1" t="s">
        <v>84</v>
      </c>
      <c r="E56" s="1" t="s">
        <v>10</v>
      </c>
      <c r="F56" s="1" t="s">
        <v>178</v>
      </c>
      <c r="G56" s="1" t="s">
        <v>84</v>
      </c>
      <c r="H56" s="1" t="s">
        <v>135</v>
      </c>
      <c r="I56" s="1"/>
      <c r="J56" s="1" t="str">
        <f t="shared" si="2"/>
        <v>max(kab.grass_field_status_middle) as grass_field_status_middle,</v>
      </c>
    </row>
    <row r="57" spans="2:10" x14ac:dyDescent="0.7">
      <c r="B57" s="1">
        <f t="shared" si="0"/>
        <v>42</v>
      </c>
      <c r="C57" s="1"/>
      <c r="D57" s="1" t="s">
        <v>85</v>
      </c>
      <c r="E57" s="1" t="s">
        <v>10</v>
      </c>
      <c r="F57" s="1" t="s">
        <v>178</v>
      </c>
      <c r="G57" s="1" t="s">
        <v>85</v>
      </c>
      <c r="H57" s="1" t="s">
        <v>136</v>
      </c>
      <c r="I57" s="1"/>
      <c r="J57" s="1" t="str">
        <f t="shared" si="2"/>
        <v>max(kab.grass_field_status_outer) as grass_field_status_outer,</v>
      </c>
    </row>
    <row r="58" spans="2:10" x14ac:dyDescent="0.7">
      <c r="B58" s="1">
        <f t="shared" si="0"/>
        <v>43</v>
      </c>
      <c r="C58" s="1"/>
      <c r="D58" s="1" t="s">
        <v>86</v>
      </c>
      <c r="E58" s="1" t="s">
        <v>104</v>
      </c>
      <c r="F58" s="1" t="s">
        <v>178</v>
      </c>
      <c r="G58" s="1" t="s">
        <v>86</v>
      </c>
      <c r="H58" s="1" t="s">
        <v>137</v>
      </c>
      <c r="I58" s="1"/>
      <c r="J58" s="1" t="str">
        <f t="shared" si="2"/>
        <v>max(kab.grass_field_fidderence) as grass_field_fidderence,</v>
      </c>
    </row>
    <row r="59" spans="2:10" x14ac:dyDescent="0.7">
      <c r="B59" s="1">
        <f t="shared" si="0"/>
        <v>44</v>
      </c>
      <c r="C59" s="1"/>
      <c r="D59" s="1" t="s">
        <v>87</v>
      </c>
      <c r="E59" s="1" t="s">
        <v>104</v>
      </c>
      <c r="F59" s="1" t="s">
        <v>178</v>
      </c>
      <c r="G59" s="1" t="s">
        <v>87</v>
      </c>
      <c r="H59" s="1" t="s">
        <v>138</v>
      </c>
      <c r="I59" s="1"/>
      <c r="J59" s="1" t="str">
        <f t="shared" si="2"/>
        <v>max(kab.linear_field_difference_great_inner) as linear_field_difference_great_inner,</v>
      </c>
    </row>
    <row r="60" spans="2:10" x14ac:dyDescent="0.7">
      <c r="B60" s="1">
        <f t="shared" si="0"/>
        <v>45</v>
      </c>
      <c r="C60" s="1"/>
      <c r="D60" s="1" t="s">
        <v>88</v>
      </c>
      <c r="E60" s="1" t="s">
        <v>104</v>
      </c>
      <c r="F60" s="1" t="s">
        <v>178</v>
      </c>
      <c r="G60" s="1" t="s">
        <v>88</v>
      </c>
      <c r="H60" s="1" t="s">
        <v>139</v>
      </c>
      <c r="I60" s="1"/>
      <c r="J60" s="1" t="str">
        <f t="shared" si="2"/>
        <v>max(kab.linear_field_difference_inner) as linear_field_difference_inner,</v>
      </c>
    </row>
    <row r="61" spans="2:10" x14ac:dyDescent="0.7">
      <c r="B61" s="1">
        <f t="shared" si="0"/>
        <v>46</v>
      </c>
      <c r="C61" s="1"/>
      <c r="D61" s="1" t="s">
        <v>89</v>
      </c>
      <c r="E61" s="1" t="s">
        <v>104</v>
      </c>
      <c r="F61" s="1" t="s">
        <v>178</v>
      </c>
      <c r="G61" s="1" t="s">
        <v>89</v>
      </c>
      <c r="H61" s="1" t="s">
        <v>140</v>
      </c>
      <c r="I61" s="1"/>
      <c r="J61" s="1" t="str">
        <f t="shared" si="2"/>
        <v>max(kab.linear_field_difference_middle) as linear_field_difference_middle,</v>
      </c>
    </row>
    <row r="62" spans="2:10" x14ac:dyDescent="0.7">
      <c r="B62" s="1">
        <f t="shared" si="0"/>
        <v>47</v>
      </c>
      <c r="C62" s="1"/>
      <c r="D62" s="1" t="s">
        <v>90</v>
      </c>
      <c r="E62" s="1" t="s">
        <v>104</v>
      </c>
      <c r="F62" s="1" t="s">
        <v>178</v>
      </c>
      <c r="G62" s="1" t="s">
        <v>90</v>
      </c>
      <c r="H62" s="1" t="s">
        <v>141</v>
      </c>
      <c r="I62" s="1"/>
      <c r="J62" s="1" t="str">
        <f t="shared" si="2"/>
        <v>max(kab.linear_field_difference_outer) as linear_field_difference_outer,</v>
      </c>
    </row>
    <row r="63" spans="2:10" x14ac:dyDescent="0.7">
      <c r="B63" s="1">
        <f t="shared" si="0"/>
        <v>48</v>
      </c>
      <c r="C63" s="1"/>
      <c r="D63" s="1" t="s">
        <v>91</v>
      </c>
      <c r="E63" s="1" t="s">
        <v>104</v>
      </c>
      <c r="F63" s="1" t="s">
        <v>178</v>
      </c>
      <c r="G63" s="1" t="s">
        <v>91</v>
      </c>
      <c r="H63" s="1" t="s">
        <v>142</v>
      </c>
      <c r="I63" s="1"/>
      <c r="J63" s="1" t="str">
        <f t="shared" si="2"/>
        <v>max(kab.linear_field_difference_great_outer) as linear_field_difference_great_outer,</v>
      </c>
    </row>
    <row r="64" spans="2:10" x14ac:dyDescent="0.7">
      <c r="B64" s="1">
        <f t="shared" si="0"/>
        <v>49</v>
      </c>
      <c r="C64" s="1"/>
      <c r="D64" s="1" t="s">
        <v>92</v>
      </c>
      <c r="E64" s="1" t="s">
        <v>10</v>
      </c>
      <c r="F64" s="1" t="s">
        <v>178</v>
      </c>
      <c r="G64" s="1" t="s">
        <v>92</v>
      </c>
      <c r="H64" s="1" t="s">
        <v>143</v>
      </c>
      <c r="I64" s="1"/>
      <c r="J64" s="1" t="str">
        <f t="shared" si="2"/>
        <v>max(kab.dart_field_status_inner) as dart_field_status_inner,</v>
      </c>
    </row>
    <row r="65" spans="2:10" x14ac:dyDescent="0.7">
      <c r="B65" s="1">
        <f t="shared" si="0"/>
        <v>50</v>
      </c>
      <c r="C65" s="1"/>
      <c r="D65" s="1" t="s">
        <v>93</v>
      </c>
      <c r="E65" s="1" t="s">
        <v>10</v>
      </c>
      <c r="F65" s="1" t="s">
        <v>178</v>
      </c>
      <c r="G65" s="1" t="s">
        <v>93</v>
      </c>
      <c r="H65" s="1" t="s">
        <v>144</v>
      </c>
      <c r="I65" s="1"/>
      <c r="J65" s="1" t="str">
        <f t="shared" si="2"/>
        <v>max(kab.dart_field_status_middle) as dart_field_status_middle,</v>
      </c>
    </row>
    <row r="66" spans="2:10" x14ac:dyDescent="0.7">
      <c r="B66" s="1">
        <f t="shared" si="0"/>
        <v>51</v>
      </c>
      <c r="C66" s="1"/>
      <c r="D66" s="1" t="s">
        <v>94</v>
      </c>
      <c r="E66" s="1" t="s">
        <v>10</v>
      </c>
      <c r="F66" s="1" t="s">
        <v>178</v>
      </c>
      <c r="G66" s="1" t="s">
        <v>94</v>
      </c>
      <c r="H66" s="1" t="s">
        <v>145</v>
      </c>
      <c r="I66" s="1"/>
      <c r="J66" s="1" t="str">
        <f t="shared" si="2"/>
        <v>max(kab.dart_field_status_outer) as dart_field_status_outer,</v>
      </c>
    </row>
    <row r="67" spans="2:10" x14ac:dyDescent="0.7">
      <c r="B67" s="1">
        <f t="shared" si="0"/>
        <v>52</v>
      </c>
      <c r="C67" s="1"/>
      <c r="D67" s="1" t="s">
        <v>95</v>
      </c>
      <c r="E67" s="1" t="s">
        <v>9</v>
      </c>
      <c r="F67" s="1" t="s">
        <v>178</v>
      </c>
      <c r="G67" s="1" t="s">
        <v>95</v>
      </c>
      <c r="H67" s="1" t="s">
        <v>146</v>
      </c>
      <c r="I67" s="1"/>
      <c r="J67" s="1" t="str">
        <f t="shared" si="2"/>
        <v>max(kab.dart_field_difference) as dart_field_difference,</v>
      </c>
    </row>
    <row r="68" spans="2:10" x14ac:dyDescent="0.7">
      <c r="B68" s="1">
        <f t="shared" si="0"/>
        <v>53</v>
      </c>
      <c r="C68" s="1"/>
      <c r="D68" s="1" t="s">
        <v>96</v>
      </c>
      <c r="E68" s="1" t="s">
        <v>9</v>
      </c>
      <c r="F68" s="1" t="s">
        <v>178</v>
      </c>
      <c r="G68" s="1" t="s">
        <v>96</v>
      </c>
      <c r="H68" s="1" t="s">
        <v>147</v>
      </c>
      <c r="I68" s="1"/>
      <c r="J68" s="1" t="str">
        <f t="shared" si="2"/>
        <v>max(kab.consecutive_victory_count) as consecutive_victory_count,</v>
      </c>
    </row>
    <row r="69" spans="2:10" x14ac:dyDescent="0.7">
      <c r="B69" s="1">
        <f t="shared" si="0"/>
        <v>54</v>
      </c>
      <c r="C69" s="1"/>
      <c r="D69" s="1" t="s">
        <v>97</v>
      </c>
      <c r="E69" s="1" t="s">
        <v>10</v>
      </c>
      <c r="F69" s="1" t="s">
        <v>178</v>
      </c>
      <c r="G69" s="1" t="s">
        <v>97</v>
      </c>
      <c r="H69" s="1" t="s">
        <v>148</v>
      </c>
      <c r="I69" s="1"/>
      <c r="J69" s="1" t="str">
        <f t="shared" si="2"/>
        <v>max(kab.grass_type) as grass_type,</v>
      </c>
    </row>
    <row r="70" spans="2:10" x14ac:dyDescent="0.7">
      <c r="B70" s="1">
        <f t="shared" si="0"/>
        <v>55</v>
      </c>
      <c r="C70" s="1"/>
      <c r="D70" s="1" t="s">
        <v>98</v>
      </c>
      <c r="E70" s="1" t="s">
        <v>9</v>
      </c>
      <c r="F70" s="1" t="s">
        <v>178</v>
      </c>
      <c r="G70" s="1" t="s">
        <v>98</v>
      </c>
      <c r="H70" s="1" t="s">
        <v>149</v>
      </c>
      <c r="I70" s="1"/>
      <c r="J70" s="1" t="str">
        <f t="shared" si="2"/>
        <v>max(kab.grass_length) as grass_length,</v>
      </c>
    </row>
    <row r="71" spans="2:10" x14ac:dyDescent="0.7">
      <c r="B71" s="1">
        <f t="shared" si="0"/>
        <v>56</v>
      </c>
      <c r="C71" s="1"/>
      <c r="D71" s="1" t="s">
        <v>99</v>
      </c>
      <c r="E71" s="1" t="s">
        <v>10</v>
      </c>
      <c r="F71" s="1" t="s">
        <v>178</v>
      </c>
      <c r="G71" s="1" t="s">
        <v>99</v>
      </c>
      <c r="H71" s="1" t="s">
        <v>150</v>
      </c>
      <c r="I71" s="1"/>
      <c r="J71" s="1" t="str">
        <f t="shared" si="2"/>
        <v>max(kab.pressure_transfer) as pressure_transfer,</v>
      </c>
    </row>
    <row r="72" spans="2:10" x14ac:dyDescent="0.7">
      <c r="B72" s="1">
        <f t="shared" si="0"/>
        <v>57</v>
      </c>
      <c r="C72" s="1"/>
      <c r="D72" s="1" t="s">
        <v>100</v>
      </c>
      <c r="E72" s="1" t="s">
        <v>10</v>
      </c>
      <c r="F72" s="1" t="s">
        <v>178</v>
      </c>
      <c r="G72" s="1" t="s">
        <v>100</v>
      </c>
      <c r="H72" s="1" t="s">
        <v>151</v>
      </c>
      <c r="I72" s="1"/>
      <c r="J72" s="1" t="str">
        <f t="shared" si="2"/>
        <v>max(kab.freezing_avoidance) as freezing_avoidance,</v>
      </c>
    </row>
    <row r="73" spans="2:10" x14ac:dyDescent="0.7">
      <c r="B73" s="1">
        <f t="shared" si="0"/>
        <v>58</v>
      </c>
      <c r="C73" s="1"/>
      <c r="D73" s="1" t="s">
        <v>101</v>
      </c>
      <c r="E73" s="1" t="s">
        <v>9</v>
      </c>
      <c r="F73" s="1" t="s">
        <v>178</v>
      </c>
      <c r="G73" s="1" t="s">
        <v>101</v>
      </c>
      <c r="H73" s="1" t="s">
        <v>152</v>
      </c>
      <c r="I73" s="1"/>
      <c r="J73" s="1" t="str">
        <f t="shared" si="2"/>
        <v>max(kab.rain) as rain,</v>
      </c>
    </row>
    <row r="74" spans="2:10" x14ac:dyDescent="0.7">
      <c r="B74" s="1">
        <f t="shared" si="0"/>
        <v>59</v>
      </c>
      <c r="C74" s="1"/>
      <c r="D74" s="1" t="s">
        <v>153</v>
      </c>
      <c r="E74" s="1" t="s">
        <v>9</v>
      </c>
      <c r="F74" s="1" t="s">
        <v>175</v>
      </c>
      <c r="G74" s="1" t="s">
        <v>26</v>
      </c>
      <c r="H74" s="1"/>
      <c r="I74" s="1"/>
      <c r="J74" s="1" t="str">
        <f>"max("&amp;F74&amp;"."&amp;G74&amp;") as "&amp;G74&amp;"_max,"</f>
        <v>max(kyi.IDM) as IDM_max,</v>
      </c>
    </row>
    <row r="75" spans="2:10" x14ac:dyDescent="0.7">
      <c r="B75" s="1">
        <f t="shared" si="0"/>
        <v>60</v>
      </c>
      <c r="C75" s="1"/>
      <c r="D75" s="1" t="s">
        <v>154</v>
      </c>
      <c r="E75" s="1" t="s">
        <v>9</v>
      </c>
      <c r="F75" s="1" t="s">
        <v>175</v>
      </c>
      <c r="G75" s="1" t="s">
        <v>26</v>
      </c>
      <c r="H75" s="1"/>
      <c r="I75" s="1"/>
      <c r="J75" s="1" t="str">
        <f>"min("&amp;F75&amp;"."&amp;G75&amp;") as "&amp;G75&amp;"_min,"</f>
        <v>min(kyi.IDM) as IDM_min,</v>
      </c>
    </row>
    <row r="76" spans="2:10" x14ac:dyDescent="0.7">
      <c r="B76" s="1">
        <f t="shared" ref="B76:B98" si="3">IF(D76&lt;&gt;"",ROW()-15,"")</f>
        <v>61</v>
      </c>
      <c r="C76" s="1"/>
      <c r="D76" s="1" t="s">
        <v>155</v>
      </c>
      <c r="E76" s="1" t="s">
        <v>9</v>
      </c>
      <c r="F76" s="1" t="s">
        <v>175</v>
      </c>
      <c r="G76" s="1" t="s">
        <v>27</v>
      </c>
      <c r="H76" s="1"/>
      <c r="I76" s="1"/>
      <c r="J76" s="1" t="str">
        <f t="shared" ref="J76" si="4">"max("&amp;F76&amp;"."&amp;G76&amp;") as "&amp;G76&amp;"_max,"</f>
        <v>max(kyi.jockey_index) as jockey_index_max,</v>
      </c>
    </row>
    <row r="77" spans="2:10" x14ac:dyDescent="0.7">
      <c r="B77" s="1">
        <f t="shared" si="3"/>
        <v>62</v>
      </c>
      <c r="C77" s="1"/>
      <c r="D77" s="1" t="s">
        <v>156</v>
      </c>
      <c r="E77" s="1" t="s">
        <v>9</v>
      </c>
      <c r="F77" s="1" t="s">
        <v>175</v>
      </c>
      <c r="G77" s="1" t="s">
        <v>27</v>
      </c>
      <c r="H77" s="1"/>
      <c r="I77" s="1"/>
      <c r="J77" s="1" t="str">
        <f t="shared" ref="J77" si="5">"min("&amp;F77&amp;"."&amp;G77&amp;") as "&amp;G77&amp;"_min,"</f>
        <v>min(kyi.jockey_index) as jockey_index_min,</v>
      </c>
    </row>
    <row r="78" spans="2:10" x14ac:dyDescent="0.7">
      <c r="B78" s="1">
        <f t="shared" si="3"/>
        <v>63</v>
      </c>
      <c r="C78" s="1"/>
      <c r="D78" s="1" t="s">
        <v>157</v>
      </c>
      <c r="E78" s="1" t="s">
        <v>9</v>
      </c>
      <c r="F78" s="1" t="s">
        <v>175</v>
      </c>
      <c r="G78" s="1" t="s">
        <v>28</v>
      </c>
      <c r="H78" s="1"/>
      <c r="I78" s="1"/>
      <c r="J78" s="1" t="str">
        <f t="shared" ref="J78" si="6">"max("&amp;F78&amp;"."&amp;G78&amp;") as "&amp;G78&amp;"_max,"</f>
        <v>max(kyi.info_index) as info_index_max,</v>
      </c>
    </row>
    <row r="79" spans="2:10" x14ac:dyDescent="0.7">
      <c r="B79" s="1">
        <f t="shared" si="3"/>
        <v>64</v>
      </c>
      <c r="C79" s="1"/>
      <c r="D79" s="1" t="s">
        <v>158</v>
      </c>
      <c r="E79" s="1" t="s">
        <v>9</v>
      </c>
      <c r="F79" s="1" t="s">
        <v>175</v>
      </c>
      <c r="G79" s="1" t="s">
        <v>28</v>
      </c>
      <c r="H79" s="1"/>
      <c r="I79" s="1"/>
      <c r="J79" s="1" t="str">
        <f t="shared" ref="J79" si="7">"min("&amp;F79&amp;"."&amp;G79&amp;") as "&amp;G79&amp;"_min,"</f>
        <v>min(kyi.info_index) as info_index_min,</v>
      </c>
    </row>
    <row r="80" spans="2:10" x14ac:dyDescent="0.7">
      <c r="B80" s="1">
        <f t="shared" si="3"/>
        <v>65</v>
      </c>
      <c r="C80" s="1"/>
      <c r="D80" s="1" t="s">
        <v>159</v>
      </c>
      <c r="E80" s="1" t="s">
        <v>9</v>
      </c>
      <c r="F80" s="1" t="s">
        <v>175</v>
      </c>
      <c r="G80" s="1" t="s">
        <v>29</v>
      </c>
      <c r="H80" s="1"/>
      <c r="I80" s="1"/>
      <c r="J80" s="1" t="str">
        <f t="shared" ref="J80" si="8">"max("&amp;F80&amp;"."&amp;G80&amp;") as "&amp;G80&amp;"_max,"</f>
        <v>max(kyi.comprehension_index) as comprehension_index_max,</v>
      </c>
    </row>
    <row r="81" spans="2:10" x14ac:dyDescent="0.7">
      <c r="B81" s="1">
        <f t="shared" si="3"/>
        <v>66</v>
      </c>
      <c r="C81" s="1"/>
      <c r="D81" s="1" t="s">
        <v>160</v>
      </c>
      <c r="E81" s="1" t="s">
        <v>9</v>
      </c>
      <c r="F81" s="1" t="s">
        <v>175</v>
      </c>
      <c r="G81" s="1" t="s">
        <v>29</v>
      </c>
      <c r="H81" s="1"/>
      <c r="I81" s="1"/>
      <c r="J81" s="1" t="str">
        <f t="shared" ref="J81" si="9">"min("&amp;F81&amp;"."&amp;G81&amp;") as "&amp;G81&amp;"_min,"</f>
        <v>min(kyi.comprehension_index) as comprehension_index_min,</v>
      </c>
    </row>
    <row r="82" spans="2:10" x14ac:dyDescent="0.7">
      <c r="B82" s="1">
        <f t="shared" si="3"/>
        <v>67</v>
      </c>
      <c r="C82" s="1"/>
      <c r="D82" s="1" t="s">
        <v>161</v>
      </c>
      <c r="E82" s="1" t="s">
        <v>9</v>
      </c>
      <c r="F82" s="1" t="s">
        <v>175</v>
      </c>
      <c r="G82" s="1" t="s">
        <v>30</v>
      </c>
      <c r="H82" s="1"/>
      <c r="I82" s="1"/>
      <c r="J82" s="1" t="str">
        <f t="shared" ref="J82" si="10">"max("&amp;F82&amp;"."&amp;G82&amp;") as "&amp;G82&amp;"_max,"</f>
        <v>max(kyi.torture_index) as torture_index_max,</v>
      </c>
    </row>
    <row r="83" spans="2:10" x14ac:dyDescent="0.7">
      <c r="B83" s="1">
        <f t="shared" si="3"/>
        <v>68</v>
      </c>
      <c r="C83" s="1"/>
      <c r="D83" s="1" t="s">
        <v>162</v>
      </c>
      <c r="E83" s="1" t="s">
        <v>9</v>
      </c>
      <c r="F83" s="1" t="s">
        <v>175</v>
      </c>
      <c r="G83" s="1" t="s">
        <v>30</v>
      </c>
      <c r="H83" s="1"/>
      <c r="I83" s="1"/>
      <c r="J83" s="1" t="str">
        <f t="shared" ref="J83" si="11">"min("&amp;F83&amp;"."&amp;G83&amp;") as "&amp;G83&amp;"_min,"</f>
        <v>min(kyi.torture_index) as torture_index_min,</v>
      </c>
    </row>
    <row r="84" spans="2:10" x14ac:dyDescent="0.7">
      <c r="B84" s="1">
        <f t="shared" si="3"/>
        <v>69</v>
      </c>
      <c r="C84" s="1"/>
      <c r="D84" s="1" t="s">
        <v>163</v>
      </c>
      <c r="E84" s="1" t="s">
        <v>9</v>
      </c>
      <c r="F84" s="1" t="s">
        <v>175</v>
      </c>
      <c r="G84" s="1" t="s">
        <v>31</v>
      </c>
      <c r="H84" s="1"/>
      <c r="I84" s="1"/>
      <c r="J84" s="1" t="str">
        <f t="shared" ref="J84" si="12">"max("&amp;F84&amp;"."&amp;G84&amp;") as "&amp;G84&amp;"_max,"</f>
        <v>max(kyi.passion_index) as passion_index_max,</v>
      </c>
    </row>
    <row r="85" spans="2:10" x14ac:dyDescent="0.7">
      <c r="B85" s="1">
        <f t="shared" si="3"/>
        <v>70</v>
      </c>
      <c r="C85" s="1"/>
      <c r="D85" s="1" t="s">
        <v>164</v>
      </c>
      <c r="E85" s="1" t="s">
        <v>9</v>
      </c>
      <c r="F85" s="1" t="s">
        <v>175</v>
      </c>
      <c r="G85" s="1" t="s">
        <v>31</v>
      </c>
      <c r="H85" s="1"/>
      <c r="I85" s="1"/>
      <c r="J85" s="1" t="str">
        <f t="shared" ref="J85" si="13">"min("&amp;F85&amp;"."&amp;G85&amp;") as "&amp;G85&amp;"_min,"</f>
        <v>min(kyi.passion_index) as passion_index_min,</v>
      </c>
    </row>
    <row r="86" spans="2:10" x14ac:dyDescent="0.7">
      <c r="B86" s="1">
        <f t="shared" si="3"/>
        <v>71</v>
      </c>
      <c r="C86" s="1"/>
      <c r="D86" s="1" t="s">
        <v>165</v>
      </c>
      <c r="E86" s="1" t="s">
        <v>9</v>
      </c>
      <c r="F86" s="1" t="s">
        <v>175</v>
      </c>
      <c r="G86" s="1" t="s">
        <v>33</v>
      </c>
      <c r="H86" s="1"/>
      <c r="I86" s="1"/>
      <c r="J86" s="1" t="str">
        <f t="shared" ref="J86" si="14">"max("&amp;F86&amp;"."&amp;G86&amp;") as "&amp;G86&amp;"_max,"</f>
        <v>max(kyi.prize_info_obtain_prize) as prize_info_obtain_prize_max,</v>
      </c>
    </row>
    <row r="87" spans="2:10" x14ac:dyDescent="0.7">
      <c r="B87" s="1">
        <f t="shared" si="3"/>
        <v>72</v>
      </c>
      <c r="C87" s="1"/>
      <c r="D87" s="1" t="s">
        <v>166</v>
      </c>
      <c r="E87" s="1" t="s">
        <v>9</v>
      </c>
      <c r="F87" s="1" t="s">
        <v>175</v>
      </c>
      <c r="G87" s="1" t="s">
        <v>33</v>
      </c>
      <c r="H87" s="1"/>
      <c r="I87" s="1"/>
      <c r="J87" s="1" t="str">
        <f t="shared" ref="J87" si="15">"min("&amp;F87&amp;"."&amp;G87&amp;") as "&amp;G87&amp;"_min,"</f>
        <v>min(kyi.prize_info_obtain_prize) as prize_info_obtain_prize_min,</v>
      </c>
    </row>
    <row r="88" spans="2:10" x14ac:dyDescent="0.7">
      <c r="B88" s="1">
        <f t="shared" ref="B88:B90" si="16">IF(D88&lt;&gt;"",ROW()-15,"")</f>
        <v>73</v>
      </c>
      <c r="C88" s="1"/>
      <c r="D88" s="1" t="s">
        <v>181</v>
      </c>
      <c r="E88" s="1" t="s">
        <v>51</v>
      </c>
      <c r="F88" s="1" t="s">
        <v>175</v>
      </c>
      <c r="G88" s="1" t="s">
        <v>50</v>
      </c>
      <c r="H88" s="1"/>
      <c r="I88" s="1"/>
      <c r="J88" s="1" t="str">
        <f>"max(case when sed.horse_no = kyi.horse_no then "&amp;F88&amp;"."&amp;G88&amp;" else null end) as "&amp;D88&amp;","</f>
        <v>max(case when sed.horse_no = kyi.horse_no then kyi.horse_name else null end) as horse_name_no1_horse,</v>
      </c>
    </row>
    <row r="89" spans="2:10" x14ac:dyDescent="0.7">
      <c r="B89" s="1">
        <f t="shared" ref="B89" si="17">IF(D89&lt;&gt;"",ROW()-15,"")</f>
        <v>74</v>
      </c>
      <c r="C89" s="1"/>
      <c r="D89" s="1" t="s">
        <v>182</v>
      </c>
      <c r="E89" s="1" t="s">
        <v>6</v>
      </c>
      <c r="F89" s="1" t="s">
        <v>175</v>
      </c>
      <c r="G89" s="1" t="s">
        <v>52</v>
      </c>
      <c r="H89" s="1"/>
      <c r="I89" s="1"/>
      <c r="J89" s="1" t="str">
        <f t="shared" ref="J89" si="18">"max(case when sed.horse_no = kyi.horse_no then "&amp;F89&amp;"."&amp;G89&amp;" else null end) as "&amp;D89&amp;","</f>
        <v>max(case when sed.horse_no = kyi.horse_no then kyi.register_no else null end) as register_no_no1_horse,</v>
      </c>
    </row>
    <row r="90" spans="2:10" x14ac:dyDescent="0.7">
      <c r="B90" s="1">
        <f t="shared" si="16"/>
        <v>75</v>
      </c>
      <c r="C90" s="1"/>
      <c r="D90" s="1" t="s">
        <v>183</v>
      </c>
      <c r="E90" s="1" t="s">
        <v>6</v>
      </c>
      <c r="F90" s="1" t="s">
        <v>175</v>
      </c>
      <c r="G90" s="1" t="s">
        <v>184</v>
      </c>
      <c r="H90" s="1"/>
      <c r="I90" s="1"/>
      <c r="J90" s="1" t="str">
        <f t="shared" ref="J90" si="19">"max(case when sed.horse_no = kyi.horse_no then "&amp;F90&amp;"."&amp;G90&amp;" else null end) as "&amp;D90&amp;","</f>
        <v>max(case when sed.horse_no = kyi.horse_no then kyi.horse_no else null end) as horse_no_no1_horse,</v>
      </c>
    </row>
    <row r="91" spans="2:10" x14ac:dyDescent="0.7">
      <c r="B91" s="1">
        <f t="shared" si="3"/>
        <v>76</v>
      </c>
      <c r="C91" s="1"/>
      <c r="D91" s="1" t="s">
        <v>167</v>
      </c>
      <c r="E91" s="1" t="s">
        <v>9</v>
      </c>
      <c r="F91" s="1" t="s">
        <v>175</v>
      </c>
      <c r="G91" s="1" t="s">
        <v>26</v>
      </c>
      <c r="H91" s="1"/>
      <c r="I91" s="1"/>
      <c r="J91" s="1" t="str">
        <f>"max(case when sed.horse_no = kyi.horse_no then "&amp;F91&amp;"."&amp;G91&amp;" else null end) as "&amp;D91&amp;","</f>
        <v>max(case when sed.horse_no = kyi.horse_no then kyi.IDM else null end) as IDM_no1_horse,</v>
      </c>
    </row>
    <row r="92" spans="2:10" x14ac:dyDescent="0.7">
      <c r="B92" s="1">
        <f t="shared" si="3"/>
        <v>77</v>
      </c>
      <c r="C92" s="1"/>
      <c r="D92" s="1" t="s">
        <v>168</v>
      </c>
      <c r="E92" s="1" t="s">
        <v>9</v>
      </c>
      <c r="F92" s="1" t="s">
        <v>175</v>
      </c>
      <c r="G92" s="1" t="s">
        <v>27</v>
      </c>
      <c r="H92" s="1"/>
      <c r="I92" s="1"/>
      <c r="J92" s="1" t="str">
        <f t="shared" ref="J92:J97" si="20">"max(case when sed.horse_no = kyi.horse_no then "&amp;F92&amp;"."&amp;G92&amp;" else null end) as "&amp;D92&amp;","</f>
        <v>max(case when sed.horse_no = kyi.horse_no then kyi.jockey_index else null end) as jockey_index_no1_horse,</v>
      </c>
    </row>
    <row r="93" spans="2:10" x14ac:dyDescent="0.7">
      <c r="B93" s="1">
        <f t="shared" si="3"/>
        <v>78</v>
      </c>
      <c r="C93" s="1"/>
      <c r="D93" s="1" t="s">
        <v>169</v>
      </c>
      <c r="E93" s="1" t="s">
        <v>9</v>
      </c>
      <c r="F93" s="1" t="s">
        <v>175</v>
      </c>
      <c r="G93" s="1" t="s">
        <v>28</v>
      </c>
      <c r="H93" s="1"/>
      <c r="I93" s="1"/>
      <c r="J93" s="1" t="str">
        <f t="shared" si="20"/>
        <v>max(case when sed.horse_no = kyi.horse_no then kyi.info_index else null end) as info_index_no1_horse,</v>
      </c>
    </row>
    <row r="94" spans="2:10" x14ac:dyDescent="0.7">
      <c r="B94" s="1">
        <f t="shared" si="3"/>
        <v>79</v>
      </c>
      <c r="C94" s="1"/>
      <c r="D94" s="1" t="s">
        <v>170</v>
      </c>
      <c r="E94" s="1" t="s">
        <v>9</v>
      </c>
      <c r="F94" s="1" t="s">
        <v>175</v>
      </c>
      <c r="G94" s="1" t="s">
        <v>29</v>
      </c>
      <c r="H94" s="1"/>
      <c r="I94" s="1"/>
      <c r="J94" s="1" t="str">
        <f t="shared" si="20"/>
        <v>max(case when sed.horse_no = kyi.horse_no then kyi.comprehension_index else null end) as comprehension_index_no1_horse,</v>
      </c>
    </row>
    <row r="95" spans="2:10" x14ac:dyDescent="0.7">
      <c r="B95" s="1">
        <f t="shared" si="3"/>
        <v>80</v>
      </c>
      <c r="C95" s="1"/>
      <c r="D95" s="1" t="s">
        <v>171</v>
      </c>
      <c r="E95" s="1" t="s">
        <v>9</v>
      </c>
      <c r="F95" s="1" t="s">
        <v>175</v>
      </c>
      <c r="G95" s="1" t="s">
        <v>30</v>
      </c>
      <c r="H95" s="1"/>
      <c r="I95" s="1"/>
      <c r="J95" s="1" t="str">
        <f t="shared" si="20"/>
        <v>max(case when sed.horse_no = kyi.horse_no then kyi.torture_index else null end) as torture_index_no1_horse,</v>
      </c>
    </row>
    <row r="96" spans="2:10" x14ac:dyDescent="0.7">
      <c r="B96" s="1">
        <f t="shared" si="3"/>
        <v>81</v>
      </c>
      <c r="C96" s="1"/>
      <c r="D96" s="1" t="s">
        <v>172</v>
      </c>
      <c r="E96" s="1" t="s">
        <v>9</v>
      </c>
      <c r="F96" s="1" t="s">
        <v>175</v>
      </c>
      <c r="G96" s="1" t="s">
        <v>31</v>
      </c>
      <c r="H96" s="1"/>
      <c r="I96" s="1"/>
      <c r="J96" s="1" t="str">
        <f t="shared" si="20"/>
        <v>max(case when sed.horse_no = kyi.horse_no then kyi.passion_index else null end) as passion_index_no1_horse,</v>
      </c>
    </row>
    <row r="97" spans="2:10" x14ac:dyDescent="0.7">
      <c r="B97" s="1">
        <f t="shared" si="3"/>
        <v>82</v>
      </c>
      <c r="C97" s="1"/>
      <c r="D97" s="1" t="s">
        <v>173</v>
      </c>
      <c r="E97" s="1" t="s">
        <v>9</v>
      </c>
      <c r="F97" s="1" t="s">
        <v>175</v>
      </c>
      <c r="G97" s="1" t="s">
        <v>33</v>
      </c>
      <c r="H97" s="1"/>
      <c r="I97" s="1"/>
      <c r="J97" s="1" t="str">
        <f t="shared" si="20"/>
        <v>max(case when sed.horse_no = kyi.horse_no then kyi.prize_info_obtain_prize else null end) as prize_info_obtain_prize_no1_horse,</v>
      </c>
    </row>
    <row r="98" spans="2:10" x14ac:dyDescent="0.7">
      <c r="B98" s="1">
        <f t="shared" si="3"/>
        <v>83</v>
      </c>
      <c r="C98" s="1"/>
      <c r="D98" s="1" t="s">
        <v>179</v>
      </c>
      <c r="E98" s="1" t="s">
        <v>9</v>
      </c>
      <c r="F98" s="1" t="s">
        <v>180</v>
      </c>
      <c r="G98" s="1" t="s">
        <v>179</v>
      </c>
      <c r="H98" s="1"/>
      <c r="I98" s="1"/>
      <c r="J98" s="1" t="str">
        <f t="shared" ref="J98" si="21">"max("&amp;F98&amp;"."&amp;G98&amp;") as "&amp;D98&amp;","</f>
        <v>max(sed.refunds_single) as refunds_single,</v>
      </c>
    </row>
  </sheetData>
  <phoneticPr fontId="1"/>
  <pageMargins left="0.7" right="0.7" top="0.75" bottom="0.75" header="0.3" footer="0.3"/>
  <pageSetup paperSize="9" orientation="portrait" horizontalDpi="4294967293" verticalDpi="0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4D77912-069C-4C2F-B645-103722337116}">
          <x14:formula1>
            <xm:f>[data_characteristics.xlsm]入力規則!#REF!</xm:f>
          </x14:formula1>
          <xm:sqref>E15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4B350-3482-4DBD-A558-D694998D2408}">
  <sheetPr codeName="Sheet18"/>
  <dimension ref="B2:I640"/>
  <sheetViews>
    <sheetView tabSelected="1" topLeftCell="H268" workbookViewId="0">
      <selection activeCell="I280" sqref="I280"/>
    </sheetView>
  </sheetViews>
  <sheetFormatPr defaultRowHeight="17.649999999999999" x14ac:dyDescent="0.7"/>
  <cols>
    <col min="4" max="4" width="35.9375" bestFit="1" customWidth="1"/>
    <col min="6" max="6" width="11.625" bestFit="1" customWidth="1"/>
    <col min="7" max="7" width="50.4375" bestFit="1" customWidth="1"/>
    <col min="8" max="8" width="32.9375" bestFit="1" customWidth="1"/>
    <col min="9" max="9" width="27.375" bestFit="1" customWidth="1"/>
    <col min="10" max="10" width="101.3125" customWidth="1"/>
  </cols>
  <sheetData>
    <row r="2" spans="2:9" x14ac:dyDescent="0.7">
      <c r="B2" t="s">
        <v>783</v>
      </c>
      <c r="F2" t="s">
        <v>781</v>
      </c>
      <c r="I2" t="s">
        <v>780</v>
      </c>
    </row>
    <row r="3" spans="2:9" x14ac:dyDescent="0.7">
      <c r="B3" t="s">
        <v>502</v>
      </c>
      <c r="F3" t="s">
        <v>784</v>
      </c>
      <c r="I3" t="s">
        <v>511</v>
      </c>
    </row>
    <row r="4" spans="2:9" x14ac:dyDescent="0.7">
      <c r="B4" t="s">
        <v>495</v>
      </c>
      <c r="F4" t="s">
        <v>241</v>
      </c>
      <c r="I4" t="s">
        <v>512</v>
      </c>
    </row>
    <row r="5" spans="2:9" x14ac:dyDescent="0.7">
      <c r="B5" t="s">
        <v>245</v>
      </c>
      <c r="F5" t="s">
        <v>505</v>
      </c>
      <c r="I5" t="s">
        <v>513</v>
      </c>
    </row>
    <row r="6" spans="2:9" x14ac:dyDescent="0.7">
      <c r="B6" t="s">
        <v>246</v>
      </c>
      <c r="F6" t="s">
        <v>243</v>
      </c>
      <c r="I6" t="s">
        <v>778</v>
      </c>
    </row>
    <row r="7" spans="2:9" x14ac:dyDescent="0.7">
      <c r="B7" t="s">
        <v>247</v>
      </c>
      <c r="F7" t="s">
        <v>244</v>
      </c>
      <c r="I7" t="s">
        <v>779</v>
      </c>
    </row>
    <row r="8" spans="2:9" x14ac:dyDescent="0.7">
      <c r="B8" t="s">
        <v>248</v>
      </c>
      <c r="F8" t="s">
        <v>508</v>
      </c>
      <c r="I8" t="s">
        <v>789</v>
      </c>
    </row>
    <row r="9" spans="2:9" x14ac:dyDescent="0.7">
      <c r="B9" t="s">
        <v>249</v>
      </c>
      <c r="F9" t="s">
        <v>242</v>
      </c>
      <c r="I9" t="s">
        <v>514</v>
      </c>
    </row>
    <row r="10" spans="2:9" x14ac:dyDescent="0.7">
      <c r="B10" t="s">
        <v>250</v>
      </c>
      <c r="F10" t="s">
        <v>506</v>
      </c>
      <c r="I10" t="s">
        <v>515</v>
      </c>
    </row>
    <row r="11" spans="2:9" x14ac:dyDescent="0.7">
      <c r="B11" t="s">
        <v>251</v>
      </c>
      <c r="F11" t="s">
        <v>507</v>
      </c>
      <c r="I11" t="s">
        <v>516</v>
      </c>
    </row>
    <row r="12" spans="2:9" x14ac:dyDescent="0.7">
      <c r="B12" t="s">
        <v>252</v>
      </c>
      <c r="F12" t="s">
        <v>785</v>
      </c>
      <c r="I12" t="s">
        <v>517</v>
      </c>
    </row>
    <row r="13" spans="2:9" x14ac:dyDescent="0.7">
      <c r="B13" t="s">
        <v>253</v>
      </c>
      <c r="I13" t="s">
        <v>518</v>
      </c>
    </row>
    <row r="14" spans="2:9" x14ac:dyDescent="0.7">
      <c r="B14" t="s">
        <v>254</v>
      </c>
      <c r="I14" t="s">
        <v>519</v>
      </c>
    </row>
    <row r="15" spans="2:9" x14ac:dyDescent="0.7">
      <c r="B15" t="s">
        <v>255</v>
      </c>
      <c r="I15" t="s">
        <v>520</v>
      </c>
    </row>
    <row r="16" spans="2:9" x14ac:dyDescent="0.7">
      <c r="B16" t="s">
        <v>256</v>
      </c>
      <c r="I16" t="s">
        <v>521</v>
      </c>
    </row>
    <row r="17" spans="2:9" x14ac:dyDescent="0.7">
      <c r="B17" t="s">
        <v>257</v>
      </c>
      <c r="I17" t="s">
        <v>522</v>
      </c>
    </row>
    <row r="18" spans="2:9" x14ac:dyDescent="0.7">
      <c r="B18" t="s">
        <v>258</v>
      </c>
      <c r="I18" t="s">
        <v>523</v>
      </c>
    </row>
    <row r="19" spans="2:9" x14ac:dyDescent="0.7">
      <c r="B19" t="s">
        <v>480</v>
      </c>
      <c r="I19" t="s">
        <v>524</v>
      </c>
    </row>
    <row r="20" spans="2:9" x14ac:dyDescent="0.7">
      <c r="B20" t="s">
        <v>481</v>
      </c>
      <c r="I20" t="s">
        <v>525</v>
      </c>
    </row>
    <row r="21" spans="2:9" x14ac:dyDescent="0.7">
      <c r="B21" t="s">
        <v>482</v>
      </c>
      <c r="I21" t="s">
        <v>526</v>
      </c>
    </row>
    <row r="22" spans="2:9" x14ac:dyDescent="0.7">
      <c r="B22" t="s">
        <v>483</v>
      </c>
      <c r="I22" t="s">
        <v>527</v>
      </c>
    </row>
    <row r="23" spans="2:9" x14ac:dyDescent="0.7">
      <c r="B23" t="s">
        <v>484</v>
      </c>
      <c r="I23" t="s">
        <v>528</v>
      </c>
    </row>
    <row r="24" spans="2:9" x14ac:dyDescent="0.7">
      <c r="B24" t="s">
        <v>485</v>
      </c>
      <c r="I24" t="s">
        <v>529</v>
      </c>
    </row>
    <row r="25" spans="2:9" x14ac:dyDescent="0.7">
      <c r="B25" t="s">
        <v>486</v>
      </c>
      <c r="I25" t="s">
        <v>530</v>
      </c>
    </row>
    <row r="26" spans="2:9" x14ac:dyDescent="0.7">
      <c r="B26" t="s">
        <v>487</v>
      </c>
      <c r="I26" t="s">
        <v>531</v>
      </c>
    </row>
    <row r="27" spans="2:9" x14ac:dyDescent="0.7">
      <c r="B27" t="s">
        <v>488</v>
      </c>
      <c r="I27" t="s">
        <v>532</v>
      </c>
    </row>
    <row r="28" spans="2:9" x14ac:dyDescent="0.7">
      <c r="B28" t="s">
        <v>489</v>
      </c>
      <c r="I28" t="s">
        <v>533</v>
      </c>
    </row>
    <row r="29" spans="2:9" x14ac:dyDescent="0.7">
      <c r="B29" t="s">
        <v>490</v>
      </c>
      <c r="I29" t="s">
        <v>534</v>
      </c>
    </row>
    <row r="30" spans="2:9" x14ac:dyDescent="0.7">
      <c r="B30" t="s">
        <v>491</v>
      </c>
      <c r="I30" t="s">
        <v>535</v>
      </c>
    </row>
    <row r="31" spans="2:9" x14ac:dyDescent="0.7">
      <c r="B31" t="s">
        <v>492</v>
      </c>
      <c r="I31" t="s">
        <v>536</v>
      </c>
    </row>
    <row r="32" spans="2:9" x14ac:dyDescent="0.7">
      <c r="B32" t="s">
        <v>259</v>
      </c>
      <c r="I32" t="s">
        <v>537</v>
      </c>
    </row>
    <row r="33" spans="2:9" x14ac:dyDescent="0.7">
      <c r="B33" t="s">
        <v>260</v>
      </c>
      <c r="I33" t="s">
        <v>538</v>
      </c>
    </row>
    <row r="34" spans="2:9" x14ac:dyDescent="0.7">
      <c r="B34" t="s">
        <v>261</v>
      </c>
      <c r="I34" t="s">
        <v>539</v>
      </c>
    </row>
    <row r="35" spans="2:9" x14ac:dyDescent="0.7">
      <c r="B35" t="s">
        <v>262</v>
      </c>
      <c r="I35" t="s">
        <v>540</v>
      </c>
    </row>
    <row r="36" spans="2:9" x14ac:dyDescent="0.7">
      <c r="B36" t="s">
        <v>263</v>
      </c>
      <c r="I36" t="s">
        <v>541</v>
      </c>
    </row>
    <row r="37" spans="2:9" x14ac:dyDescent="0.7">
      <c r="B37" t="s">
        <v>264</v>
      </c>
      <c r="I37" t="s">
        <v>542</v>
      </c>
    </row>
    <row r="38" spans="2:9" x14ac:dyDescent="0.7">
      <c r="B38" t="s">
        <v>265</v>
      </c>
      <c r="I38" t="s">
        <v>543</v>
      </c>
    </row>
    <row r="39" spans="2:9" x14ac:dyDescent="0.7">
      <c r="B39" t="s">
        <v>266</v>
      </c>
      <c r="I39" t="s">
        <v>544</v>
      </c>
    </row>
    <row r="40" spans="2:9" x14ac:dyDescent="0.7">
      <c r="B40" t="s">
        <v>267</v>
      </c>
      <c r="I40" t="s">
        <v>545</v>
      </c>
    </row>
    <row r="41" spans="2:9" x14ac:dyDescent="0.7">
      <c r="B41" t="s">
        <v>268</v>
      </c>
      <c r="I41" t="s">
        <v>546</v>
      </c>
    </row>
    <row r="42" spans="2:9" x14ac:dyDescent="0.7">
      <c r="B42" t="s">
        <v>269</v>
      </c>
      <c r="I42" t="s">
        <v>547</v>
      </c>
    </row>
    <row r="43" spans="2:9" x14ac:dyDescent="0.7">
      <c r="B43" t="s">
        <v>270</v>
      </c>
      <c r="I43" t="s">
        <v>548</v>
      </c>
    </row>
    <row r="44" spans="2:9" x14ac:dyDescent="0.7">
      <c r="B44" t="s">
        <v>271</v>
      </c>
      <c r="I44" t="s">
        <v>549</v>
      </c>
    </row>
    <row r="45" spans="2:9" x14ac:dyDescent="0.7">
      <c r="B45" t="s">
        <v>272</v>
      </c>
      <c r="I45" t="s">
        <v>550</v>
      </c>
    </row>
    <row r="46" spans="2:9" x14ac:dyDescent="0.7">
      <c r="B46" t="s">
        <v>273</v>
      </c>
      <c r="I46" t="s">
        <v>551</v>
      </c>
    </row>
    <row r="47" spans="2:9" x14ac:dyDescent="0.7">
      <c r="B47" t="s">
        <v>274</v>
      </c>
      <c r="I47" t="s">
        <v>552</v>
      </c>
    </row>
    <row r="48" spans="2:9" x14ac:dyDescent="0.7">
      <c r="B48" t="s">
        <v>275</v>
      </c>
      <c r="I48" t="s">
        <v>553</v>
      </c>
    </row>
    <row r="49" spans="2:9" x14ac:dyDescent="0.7">
      <c r="B49" t="s">
        <v>276</v>
      </c>
      <c r="I49" t="s">
        <v>554</v>
      </c>
    </row>
    <row r="50" spans="2:9" x14ac:dyDescent="0.7">
      <c r="B50" t="s">
        <v>277</v>
      </c>
      <c r="I50" t="s">
        <v>555</v>
      </c>
    </row>
    <row r="51" spans="2:9" x14ac:dyDescent="0.7">
      <c r="B51" t="s">
        <v>278</v>
      </c>
      <c r="I51" t="s">
        <v>556</v>
      </c>
    </row>
    <row r="52" spans="2:9" x14ac:dyDescent="0.7">
      <c r="B52" t="s">
        <v>279</v>
      </c>
      <c r="I52" t="s">
        <v>557</v>
      </c>
    </row>
    <row r="53" spans="2:9" x14ac:dyDescent="0.7">
      <c r="B53" t="s">
        <v>280</v>
      </c>
      <c r="I53" t="s">
        <v>558</v>
      </c>
    </row>
    <row r="54" spans="2:9" x14ac:dyDescent="0.7">
      <c r="B54" t="s">
        <v>281</v>
      </c>
      <c r="I54" t="s">
        <v>559</v>
      </c>
    </row>
    <row r="55" spans="2:9" x14ac:dyDescent="0.7">
      <c r="B55" t="s">
        <v>282</v>
      </c>
      <c r="I55" t="s">
        <v>560</v>
      </c>
    </row>
    <row r="56" spans="2:9" x14ac:dyDescent="0.7">
      <c r="B56" t="s">
        <v>283</v>
      </c>
      <c r="I56" t="s">
        <v>561</v>
      </c>
    </row>
    <row r="57" spans="2:9" x14ac:dyDescent="0.7">
      <c r="B57" t="s">
        <v>284</v>
      </c>
      <c r="I57" t="s">
        <v>562</v>
      </c>
    </row>
    <row r="58" spans="2:9" x14ac:dyDescent="0.7">
      <c r="B58" t="s">
        <v>285</v>
      </c>
      <c r="I58" t="s">
        <v>563</v>
      </c>
    </row>
    <row r="59" spans="2:9" x14ac:dyDescent="0.7">
      <c r="B59" t="s">
        <v>286</v>
      </c>
      <c r="I59" t="s">
        <v>564</v>
      </c>
    </row>
    <row r="60" spans="2:9" x14ac:dyDescent="0.7">
      <c r="B60" t="s">
        <v>287</v>
      </c>
      <c r="I60" t="s">
        <v>565</v>
      </c>
    </row>
    <row r="61" spans="2:9" x14ac:dyDescent="0.7">
      <c r="B61" t="s">
        <v>288</v>
      </c>
      <c r="I61" t="s">
        <v>566</v>
      </c>
    </row>
    <row r="62" spans="2:9" x14ac:dyDescent="0.7">
      <c r="B62" t="s">
        <v>289</v>
      </c>
      <c r="I62" t="s">
        <v>567</v>
      </c>
    </row>
    <row r="63" spans="2:9" x14ac:dyDescent="0.7">
      <c r="B63" t="s">
        <v>290</v>
      </c>
      <c r="I63" t="s">
        <v>568</v>
      </c>
    </row>
    <row r="64" spans="2:9" x14ac:dyDescent="0.7">
      <c r="B64" t="s">
        <v>291</v>
      </c>
      <c r="I64" t="s">
        <v>569</v>
      </c>
    </row>
    <row r="65" spans="2:9" x14ac:dyDescent="0.7">
      <c r="B65" t="s">
        <v>292</v>
      </c>
      <c r="I65" t="s">
        <v>570</v>
      </c>
    </row>
    <row r="66" spans="2:9" x14ac:dyDescent="0.7">
      <c r="B66" t="s">
        <v>293</v>
      </c>
      <c r="I66" t="s">
        <v>571</v>
      </c>
    </row>
    <row r="67" spans="2:9" x14ac:dyDescent="0.7">
      <c r="B67" t="s">
        <v>294</v>
      </c>
      <c r="I67" t="s">
        <v>572</v>
      </c>
    </row>
    <row r="68" spans="2:9" x14ac:dyDescent="0.7">
      <c r="B68" t="s">
        <v>295</v>
      </c>
      <c r="I68" t="s">
        <v>573</v>
      </c>
    </row>
    <row r="69" spans="2:9" x14ac:dyDescent="0.7">
      <c r="B69" t="s">
        <v>296</v>
      </c>
      <c r="I69" t="s">
        <v>574</v>
      </c>
    </row>
    <row r="70" spans="2:9" x14ac:dyDescent="0.7">
      <c r="B70" t="s">
        <v>297</v>
      </c>
      <c r="I70" t="s">
        <v>575</v>
      </c>
    </row>
    <row r="71" spans="2:9" x14ac:dyDescent="0.7">
      <c r="B71" t="s">
        <v>298</v>
      </c>
      <c r="I71" t="s">
        <v>576</v>
      </c>
    </row>
    <row r="72" spans="2:9" x14ac:dyDescent="0.7">
      <c r="B72" t="s">
        <v>299</v>
      </c>
      <c r="I72" t="s">
        <v>577</v>
      </c>
    </row>
    <row r="73" spans="2:9" x14ac:dyDescent="0.7">
      <c r="B73" t="s">
        <v>300</v>
      </c>
      <c r="I73" t="s">
        <v>578</v>
      </c>
    </row>
    <row r="74" spans="2:9" x14ac:dyDescent="0.7">
      <c r="B74" t="s">
        <v>301</v>
      </c>
      <c r="I74" t="s">
        <v>579</v>
      </c>
    </row>
    <row r="75" spans="2:9" x14ac:dyDescent="0.7">
      <c r="B75" t="s">
        <v>302</v>
      </c>
      <c r="I75" t="s">
        <v>580</v>
      </c>
    </row>
    <row r="76" spans="2:9" x14ac:dyDescent="0.7">
      <c r="B76" t="s">
        <v>303</v>
      </c>
      <c r="I76" t="s">
        <v>581</v>
      </c>
    </row>
    <row r="77" spans="2:9" x14ac:dyDescent="0.7">
      <c r="B77" t="s">
        <v>304</v>
      </c>
      <c r="I77" t="s">
        <v>582</v>
      </c>
    </row>
    <row r="78" spans="2:9" x14ac:dyDescent="0.7">
      <c r="B78" t="s">
        <v>305</v>
      </c>
      <c r="I78" t="s">
        <v>583</v>
      </c>
    </row>
    <row r="79" spans="2:9" x14ac:dyDescent="0.7">
      <c r="B79" t="s">
        <v>306</v>
      </c>
      <c r="I79" t="s">
        <v>584</v>
      </c>
    </row>
    <row r="80" spans="2:9" x14ac:dyDescent="0.7">
      <c r="B80" t="s">
        <v>307</v>
      </c>
      <c r="I80" t="s">
        <v>585</v>
      </c>
    </row>
    <row r="81" spans="2:9" x14ac:dyDescent="0.7">
      <c r="B81" t="s">
        <v>308</v>
      </c>
      <c r="I81" t="s">
        <v>586</v>
      </c>
    </row>
    <row r="82" spans="2:9" x14ac:dyDescent="0.7">
      <c r="B82" t="s">
        <v>309</v>
      </c>
      <c r="I82" t="s">
        <v>587</v>
      </c>
    </row>
    <row r="83" spans="2:9" x14ac:dyDescent="0.7">
      <c r="B83" t="s">
        <v>310</v>
      </c>
      <c r="I83" t="s">
        <v>588</v>
      </c>
    </row>
    <row r="84" spans="2:9" x14ac:dyDescent="0.7">
      <c r="B84" t="s">
        <v>311</v>
      </c>
      <c r="I84" t="s">
        <v>589</v>
      </c>
    </row>
    <row r="85" spans="2:9" x14ac:dyDescent="0.7">
      <c r="B85" t="s">
        <v>312</v>
      </c>
      <c r="I85" t="s">
        <v>590</v>
      </c>
    </row>
    <row r="86" spans="2:9" x14ac:dyDescent="0.7">
      <c r="B86" t="s">
        <v>313</v>
      </c>
      <c r="I86" t="s">
        <v>591</v>
      </c>
    </row>
    <row r="87" spans="2:9" x14ac:dyDescent="0.7">
      <c r="B87" t="s">
        <v>314</v>
      </c>
      <c r="I87" t="s">
        <v>592</v>
      </c>
    </row>
    <row r="88" spans="2:9" x14ac:dyDescent="0.7">
      <c r="B88" t="s">
        <v>315</v>
      </c>
      <c r="I88" t="s">
        <v>593</v>
      </c>
    </row>
    <row r="89" spans="2:9" x14ac:dyDescent="0.7">
      <c r="B89" t="s">
        <v>316</v>
      </c>
      <c r="I89" t="s">
        <v>594</v>
      </c>
    </row>
    <row r="90" spans="2:9" x14ac:dyDescent="0.7">
      <c r="B90" t="s">
        <v>317</v>
      </c>
      <c r="I90" t="s">
        <v>595</v>
      </c>
    </row>
    <row r="91" spans="2:9" x14ac:dyDescent="0.7">
      <c r="B91" t="s">
        <v>318</v>
      </c>
      <c r="I91" t="s">
        <v>596</v>
      </c>
    </row>
    <row r="92" spans="2:9" x14ac:dyDescent="0.7">
      <c r="B92" t="s">
        <v>319</v>
      </c>
      <c r="I92" t="s">
        <v>597</v>
      </c>
    </row>
    <row r="93" spans="2:9" x14ac:dyDescent="0.7">
      <c r="B93" t="s">
        <v>320</v>
      </c>
      <c r="I93" t="s">
        <v>598</v>
      </c>
    </row>
    <row r="94" spans="2:9" x14ac:dyDescent="0.7">
      <c r="B94" t="s">
        <v>321</v>
      </c>
      <c r="I94" t="s">
        <v>599</v>
      </c>
    </row>
    <row r="95" spans="2:9" x14ac:dyDescent="0.7">
      <c r="B95" t="s">
        <v>322</v>
      </c>
      <c r="I95" t="s">
        <v>600</v>
      </c>
    </row>
    <row r="96" spans="2:9" x14ac:dyDescent="0.7">
      <c r="B96" t="s">
        <v>323</v>
      </c>
      <c r="I96" t="s">
        <v>601</v>
      </c>
    </row>
    <row r="97" spans="2:9" x14ac:dyDescent="0.7">
      <c r="B97" t="s">
        <v>324</v>
      </c>
      <c r="I97" t="s">
        <v>602</v>
      </c>
    </row>
    <row r="98" spans="2:9" x14ac:dyDescent="0.7">
      <c r="B98" t="s">
        <v>325</v>
      </c>
      <c r="I98" t="s">
        <v>603</v>
      </c>
    </row>
    <row r="99" spans="2:9" x14ac:dyDescent="0.7">
      <c r="B99" t="s">
        <v>326</v>
      </c>
      <c r="I99" t="s">
        <v>604</v>
      </c>
    </row>
    <row r="100" spans="2:9" x14ac:dyDescent="0.7">
      <c r="B100" t="s">
        <v>327</v>
      </c>
      <c r="I100" t="s">
        <v>605</v>
      </c>
    </row>
    <row r="101" spans="2:9" x14ac:dyDescent="0.7">
      <c r="B101" t="s">
        <v>328</v>
      </c>
      <c r="I101" t="s">
        <v>606</v>
      </c>
    </row>
    <row r="102" spans="2:9" x14ac:dyDescent="0.7">
      <c r="B102" t="s">
        <v>329</v>
      </c>
      <c r="I102" t="s">
        <v>607</v>
      </c>
    </row>
    <row r="103" spans="2:9" x14ac:dyDescent="0.7">
      <c r="B103" t="s">
        <v>330</v>
      </c>
      <c r="I103" t="s">
        <v>608</v>
      </c>
    </row>
    <row r="104" spans="2:9" x14ac:dyDescent="0.7">
      <c r="B104" t="s">
        <v>331</v>
      </c>
      <c r="I104" t="s">
        <v>609</v>
      </c>
    </row>
    <row r="105" spans="2:9" x14ac:dyDescent="0.7">
      <c r="B105" t="s">
        <v>332</v>
      </c>
      <c r="I105" t="s">
        <v>610</v>
      </c>
    </row>
    <row r="106" spans="2:9" x14ac:dyDescent="0.7">
      <c r="B106" t="s">
        <v>333</v>
      </c>
      <c r="I106" t="s">
        <v>611</v>
      </c>
    </row>
    <row r="107" spans="2:9" x14ac:dyDescent="0.7">
      <c r="B107" t="s">
        <v>334</v>
      </c>
      <c r="I107" t="s">
        <v>612</v>
      </c>
    </row>
    <row r="108" spans="2:9" x14ac:dyDescent="0.7">
      <c r="B108" t="s">
        <v>335</v>
      </c>
      <c r="I108" t="s">
        <v>613</v>
      </c>
    </row>
    <row r="109" spans="2:9" x14ac:dyDescent="0.7">
      <c r="B109" t="s">
        <v>336</v>
      </c>
      <c r="I109" t="s">
        <v>614</v>
      </c>
    </row>
    <row r="110" spans="2:9" x14ac:dyDescent="0.7">
      <c r="B110" t="s">
        <v>337</v>
      </c>
      <c r="I110" t="s">
        <v>615</v>
      </c>
    </row>
    <row r="111" spans="2:9" x14ac:dyDescent="0.7">
      <c r="B111" t="s">
        <v>338</v>
      </c>
      <c r="I111" t="s">
        <v>616</v>
      </c>
    </row>
    <row r="112" spans="2:9" x14ac:dyDescent="0.7">
      <c r="B112" t="s">
        <v>339</v>
      </c>
      <c r="I112" t="s">
        <v>617</v>
      </c>
    </row>
    <row r="113" spans="2:9" x14ac:dyDescent="0.7">
      <c r="B113" t="s">
        <v>340</v>
      </c>
      <c r="I113" t="s">
        <v>618</v>
      </c>
    </row>
    <row r="114" spans="2:9" x14ac:dyDescent="0.7">
      <c r="B114" t="s">
        <v>341</v>
      </c>
      <c r="I114" t="s">
        <v>619</v>
      </c>
    </row>
    <row r="115" spans="2:9" x14ac:dyDescent="0.7">
      <c r="B115" t="s">
        <v>342</v>
      </c>
      <c r="I115" t="s">
        <v>620</v>
      </c>
    </row>
    <row r="116" spans="2:9" x14ac:dyDescent="0.7">
      <c r="B116" t="s">
        <v>343</v>
      </c>
      <c r="I116" t="s">
        <v>621</v>
      </c>
    </row>
    <row r="117" spans="2:9" x14ac:dyDescent="0.7">
      <c r="B117" t="s">
        <v>344</v>
      </c>
      <c r="I117" t="s">
        <v>622</v>
      </c>
    </row>
    <row r="118" spans="2:9" x14ac:dyDescent="0.7">
      <c r="B118" t="s">
        <v>345</v>
      </c>
      <c r="I118" t="s">
        <v>623</v>
      </c>
    </row>
    <row r="119" spans="2:9" x14ac:dyDescent="0.7">
      <c r="B119" t="s">
        <v>346</v>
      </c>
      <c r="I119" t="s">
        <v>624</v>
      </c>
    </row>
    <row r="120" spans="2:9" x14ac:dyDescent="0.7">
      <c r="B120" t="s">
        <v>347</v>
      </c>
      <c r="I120" t="s">
        <v>625</v>
      </c>
    </row>
    <row r="121" spans="2:9" x14ac:dyDescent="0.7">
      <c r="B121" t="s">
        <v>348</v>
      </c>
      <c r="I121" t="s">
        <v>626</v>
      </c>
    </row>
    <row r="122" spans="2:9" x14ac:dyDescent="0.7">
      <c r="B122" t="s">
        <v>349</v>
      </c>
      <c r="I122" t="s">
        <v>627</v>
      </c>
    </row>
    <row r="123" spans="2:9" x14ac:dyDescent="0.7">
      <c r="B123" t="s">
        <v>350</v>
      </c>
      <c r="I123" t="s">
        <v>628</v>
      </c>
    </row>
    <row r="124" spans="2:9" x14ac:dyDescent="0.7">
      <c r="B124" t="s">
        <v>351</v>
      </c>
      <c r="I124" t="s">
        <v>629</v>
      </c>
    </row>
    <row r="125" spans="2:9" x14ac:dyDescent="0.7">
      <c r="B125" t="s">
        <v>352</v>
      </c>
      <c r="I125" t="s">
        <v>630</v>
      </c>
    </row>
    <row r="126" spans="2:9" x14ac:dyDescent="0.7">
      <c r="B126" t="s">
        <v>353</v>
      </c>
      <c r="I126" t="s">
        <v>631</v>
      </c>
    </row>
    <row r="127" spans="2:9" x14ac:dyDescent="0.7">
      <c r="B127" t="s">
        <v>354</v>
      </c>
      <c r="I127" t="s">
        <v>632</v>
      </c>
    </row>
    <row r="128" spans="2:9" x14ac:dyDescent="0.7">
      <c r="B128" t="s">
        <v>355</v>
      </c>
      <c r="I128" t="s">
        <v>633</v>
      </c>
    </row>
    <row r="129" spans="2:9" x14ac:dyDescent="0.7">
      <c r="B129" t="s">
        <v>356</v>
      </c>
      <c r="I129" t="s">
        <v>634</v>
      </c>
    </row>
    <row r="130" spans="2:9" x14ac:dyDescent="0.7">
      <c r="B130" t="s">
        <v>357</v>
      </c>
      <c r="I130" t="s">
        <v>635</v>
      </c>
    </row>
    <row r="131" spans="2:9" x14ac:dyDescent="0.7">
      <c r="B131" t="s">
        <v>358</v>
      </c>
      <c r="I131" t="s">
        <v>636</v>
      </c>
    </row>
    <row r="132" spans="2:9" x14ac:dyDescent="0.7">
      <c r="B132" t="s">
        <v>359</v>
      </c>
      <c r="I132" t="s">
        <v>637</v>
      </c>
    </row>
    <row r="133" spans="2:9" x14ac:dyDescent="0.7">
      <c r="B133" t="s">
        <v>360</v>
      </c>
      <c r="I133" t="s">
        <v>638</v>
      </c>
    </row>
    <row r="134" spans="2:9" x14ac:dyDescent="0.7">
      <c r="B134" t="s">
        <v>361</v>
      </c>
      <c r="I134" t="s">
        <v>639</v>
      </c>
    </row>
    <row r="135" spans="2:9" x14ac:dyDescent="0.7">
      <c r="B135" t="s">
        <v>362</v>
      </c>
      <c r="I135" t="s">
        <v>640</v>
      </c>
    </row>
    <row r="136" spans="2:9" x14ac:dyDescent="0.7">
      <c r="B136" t="s">
        <v>363</v>
      </c>
      <c r="I136" t="s">
        <v>641</v>
      </c>
    </row>
    <row r="137" spans="2:9" x14ac:dyDescent="0.7">
      <c r="B137" t="s">
        <v>364</v>
      </c>
      <c r="I137" t="s">
        <v>642</v>
      </c>
    </row>
    <row r="138" spans="2:9" x14ac:dyDescent="0.7">
      <c r="B138" t="s">
        <v>365</v>
      </c>
      <c r="I138" t="s">
        <v>643</v>
      </c>
    </row>
    <row r="139" spans="2:9" x14ac:dyDescent="0.7">
      <c r="B139" t="s">
        <v>366</v>
      </c>
      <c r="I139" t="s">
        <v>644</v>
      </c>
    </row>
    <row r="140" spans="2:9" x14ac:dyDescent="0.7">
      <c r="B140" t="s">
        <v>367</v>
      </c>
      <c r="I140" t="s">
        <v>645</v>
      </c>
    </row>
    <row r="141" spans="2:9" x14ac:dyDescent="0.7">
      <c r="B141" t="s">
        <v>368</v>
      </c>
      <c r="I141" t="s">
        <v>646</v>
      </c>
    </row>
    <row r="142" spans="2:9" x14ac:dyDescent="0.7">
      <c r="B142" t="s">
        <v>369</v>
      </c>
      <c r="I142" t="s">
        <v>647</v>
      </c>
    </row>
    <row r="143" spans="2:9" x14ac:dyDescent="0.7">
      <c r="B143" t="s">
        <v>370</v>
      </c>
      <c r="I143" t="s">
        <v>648</v>
      </c>
    </row>
    <row r="144" spans="2:9" x14ac:dyDescent="0.7">
      <c r="B144" t="s">
        <v>371</v>
      </c>
      <c r="I144" t="s">
        <v>649</v>
      </c>
    </row>
    <row r="145" spans="2:9" x14ac:dyDescent="0.7">
      <c r="B145" t="s">
        <v>372</v>
      </c>
      <c r="I145" t="s">
        <v>650</v>
      </c>
    </row>
    <row r="146" spans="2:9" x14ac:dyDescent="0.7">
      <c r="B146" t="s">
        <v>373</v>
      </c>
      <c r="I146" t="s">
        <v>651</v>
      </c>
    </row>
    <row r="147" spans="2:9" x14ac:dyDescent="0.7">
      <c r="B147" t="s">
        <v>374</v>
      </c>
      <c r="I147" t="s">
        <v>652</v>
      </c>
    </row>
    <row r="148" spans="2:9" x14ac:dyDescent="0.7">
      <c r="B148" t="s">
        <v>375</v>
      </c>
      <c r="I148" t="s">
        <v>653</v>
      </c>
    </row>
    <row r="149" spans="2:9" x14ac:dyDescent="0.7">
      <c r="B149" t="s">
        <v>376</v>
      </c>
      <c r="I149" t="s">
        <v>654</v>
      </c>
    </row>
    <row r="150" spans="2:9" x14ac:dyDescent="0.7">
      <c r="B150" t="s">
        <v>377</v>
      </c>
      <c r="I150" t="s">
        <v>655</v>
      </c>
    </row>
    <row r="151" spans="2:9" x14ac:dyDescent="0.7">
      <c r="B151" t="s">
        <v>378</v>
      </c>
      <c r="I151" t="s">
        <v>656</v>
      </c>
    </row>
    <row r="152" spans="2:9" x14ac:dyDescent="0.7">
      <c r="B152" t="s">
        <v>379</v>
      </c>
      <c r="I152" t="s">
        <v>657</v>
      </c>
    </row>
    <row r="153" spans="2:9" x14ac:dyDescent="0.7">
      <c r="B153" t="s">
        <v>380</v>
      </c>
      <c r="I153" t="s">
        <v>658</v>
      </c>
    </row>
    <row r="154" spans="2:9" x14ac:dyDescent="0.7">
      <c r="B154" t="s">
        <v>381</v>
      </c>
      <c r="I154" t="s">
        <v>659</v>
      </c>
    </row>
    <row r="155" spans="2:9" x14ac:dyDescent="0.7">
      <c r="B155" t="s">
        <v>382</v>
      </c>
      <c r="I155" t="s">
        <v>660</v>
      </c>
    </row>
    <row r="156" spans="2:9" x14ac:dyDescent="0.7">
      <c r="B156" t="s">
        <v>383</v>
      </c>
      <c r="I156" t="s">
        <v>661</v>
      </c>
    </row>
    <row r="157" spans="2:9" x14ac:dyDescent="0.7">
      <c r="B157" t="s">
        <v>384</v>
      </c>
      <c r="I157" t="s">
        <v>662</v>
      </c>
    </row>
    <row r="158" spans="2:9" x14ac:dyDescent="0.7">
      <c r="B158" t="s">
        <v>385</v>
      </c>
      <c r="I158" t="s">
        <v>663</v>
      </c>
    </row>
    <row r="159" spans="2:9" x14ac:dyDescent="0.7">
      <c r="B159" t="s">
        <v>386</v>
      </c>
      <c r="I159" t="s">
        <v>664</v>
      </c>
    </row>
    <row r="160" spans="2:9" x14ac:dyDescent="0.7">
      <c r="B160" t="s">
        <v>387</v>
      </c>
      <c r="I160" t="s">
        <v>665</v>
      </c>
    </row>
    <row r="161" spans="2:9" x14ac:dyDescent="0.7">
      <c r="B161" t="s">
        <v>388</v>
      </c>
      <c r="I161" t="s">
        <v>666</v>
      </c>
    </row>
    <row r="162" spans="2:9" x14ac:dyDescent="0.7">
      <c r="B162" t="s">
        <v>389</v>
      </c>
      <c r="I162" t="s">
        <v>667</v>
      </c>
    </row>
    <row r="163" spans="2:9" x14ac:dyDescent="0.7">
      <c r="B163" t="s">
        <v>390</v>
      </c>
      <c r="I163" t="s">
        <v>668</v>
      </c>
    </row>
    <row r="164" spans="2:9" x14ac:dyDescent="0.7">
      <c r="B164" t="s">
        <v>391</v>
      </c>
      <c r="I164" t="s">
        <v>669</v>
      </c>
    </row>
    <row r="165" spans="2:9" x14ac:dyDescent="0.7">
      <c r="B165" t="s">
        <v>392</v>
      </c>
      <c r="I165" t="s">
        <v>670</v>
      </c>
    </row>
    <row r="166" spans="2:9" x14ac:dyDescent="0.7">
      <c r="B166" t="s">
        <v>393</v>
      </c>
      <c r="I166" t="s">
        <v>671</v>
      </c>
    </row>
    <row r="167" spans="2:9" x14ac:dyDescent="0.7">
      <c r="B167" t="s">
        <v>394</v>
      </c>
      <c r="I167" t="s">
        <v>672</v>
      </c>
    </row>
    <row r="168" spans="2:9" x14ac:dyDescent="0.7">
      <c r="B168" t="s">
        <v>395</v>
      </c>
      <c r="I168" t="s">
        <v>673</v>
      </c>
    </row>
    <row r="169" spans="2:9" x14ac:dyDescent="0.7">
      <c r="B169" t="s">
        <v>396</v>
      </c>
      <c r="I169" t="s">
        <v>674</v>
      </c>
    </row>
    <row r="170" spans="2:9" x14ac:dyDescent="0.7">
      <c r="B170" t="s">
        <v>397</v>
      </c>
      <c r="I170" t="s">
        <v>675</v>
      </c>
    </row>
    <row r="171" spans="2:9" x14ac:dyDescent="0.7">
      <c r="B171" t="s">
        <v>398</v>
      </c>
      <c r="I171" t="s">
        <v>676</v>
      </c>
    </row>
    <row r="172" spans="2:9" x14ac:dyDescent="0.7">
      <c r="B172" t="s">
        <v>399</v>
      </c>
      <c r="I172" t="s">
        <v>677</v>
      </c>
    </row>
    <row r="173" spans="2:9" x14ac:dyDescent="0.7">
      <c r="B173" t="s">
        <v>400</v>
      </c>
      <c r="I173" t="s">
        <v>678</v>
      </c>
    </row>
    <row r="174" spans="2:9" x14ac:dyDescent="0.7">
      <c r="B174" t="s">
        <v>401</v>
      </c>
      <c r="I174" t="s">
        <v>679</v>
      </c>
    </row>
    <row r="175" spans="2:9" x14ac:dyDescent="0.7">
      <c r="B175" t="s">
        <v>402</v>
      </c>
      <c r="I175" t="s">
        <v>680</v>
      </c>
    </row>
    <row r="176" spans="2:9" x14ac:dyDescent="0.7">
      <c r="B176" t="s">
        <v>403</v>
      </c>
      <c r="I176" t="s">
        <v>681</v>
      </c>
    </row>
    <row r="177" spans="2:9" x14ac:dyDescent="0.7">
      <c r="B177" t="s">
        <v>404</v>
      </c>
      <c r="I177" t="s">
        <v>682</v>
      </c>
    </row>
    <row r="178" spans="2:9" x14ac:dyDescent="0.7">
      <c r="B178" t="s">
        <v>405</v>
      </c>
      <c r="I178" t="s">
        <v>683</v>
      </c>
    </row>
    <row r="179" spans="2:9" x14ac:dyDescent="0.7">
      <c r="B179" t="s">
        <v>406</v>
      </c>
      <c r="I179" t="s">
        <v>684</v>
      </c>
    </row>
    <row r="180" spans="2:9" x14ac:dyDescent="0.7">
      <c r="B180" t="s">
        <v>407</v>
      </c>
      <c r="I180" t="s">
        <v>685</v>
      </c>
    </row>
    <row r="181" spans="2:9" x14ac:dyDescent="0.7">
      <c r="B181" t="s">
        <v>408</v>
      </c>
      <c r="I181" t="s">
        <v>686</v>
      </c>
    </row>
    <row r="182" spans="2:9" x14ac:dyDescent="0.7">
      <c r="B182" t="s">
        <v>409</v>
      </c>
      <c r="I182" t="s">
        <v>687</v>
      </c>
    </row>
    <row r="183" spans="2:9" x14ac:dyDescent="0.7">
      <c r="B183" t="s">
        <v>410</v>
      </c>
      <c r="I183" t="s">
        <v>688</v>
      </c>
    </row>
    <row r="184" spans="2:9" x14ac:dyDescent="0.7">
      <c r="B184" t="s">
        <v>411</v>
      </c>
      <c r="I184" t="s">
        <v>689</v>
      </c>
    </row>
    <row r="185" spans="2:9" x14ac:dyDescent="0.7">
      <c r="B185" t="s">
        <v>412</v>
      </c>
      <c r="I185" t="s">
        <v>690</v>
      </c>
    </row>
    <row r="186" spans="2:9" x14ac:dyDescent="0.7">
      <c r="B186" t="s">
        <v>413</v>
      </c>
      <c r="I186" t="s">
        <v>691</v>
      </c>
    </row>
    <row r="187" spans="2:9" x14ac:dyDescent="0.7">
      <c r="B187" t="s">
        <v>414</v>
      </c>
      <c r="I187" t="s">
        <v>692</v>
      </c>
    </row>
    <row r="188" spans="2:9" x14ac:dyDescent="0.7">
      <c r="B188" t="s">
        <v>415</v>
      </c>
      <c r="I188" t="s">
        <v>693</v>
      </c>
    </row>
    <row r="189" spans="2:9" x14ac:dyDescent="0.7">
      <c r="B189" t="s">
        <v>416</v>
      </c>
      <c r="I189" t="s">
        <v>694</v>
      </c>
    </row>
    <row r="190" spans="2:9" x14ac:dyDescent="0.7">
      <c r="B190" t="s">
        <v>417</v>
      </c>
      <c r="I190" t="s">
        <v>695</v>
      </c>
    </row>
    <row r="191" spans="2:9" x14ac:dyDescent="0.7">
      <c r="B191" t="s">
        <v>418</v>
      </c>
      <c r="I191" t="s">
        <v>696</v>
      </c>
    </row>
    <row r="192" spans="2:9" x14ac:dyDescent="0.7">
      <c r="B192" t="s">
        <v>419</v>
      </c>
      <c r="I192" t="s">
        <v>697</v>
      </c>
    </row>
    <row r="193" spans="2:9" x14ac:dyDescent="0.7">
      <c r="B193" t="s">
        <v>420</v>
      </c>
      <c r="I193" t="s">
        <v>698</v>
      </c>
    </row>
    <row r="194" spans="2:9" x14ac:dyDescent="0.7">
      <c r="B194" t="s">
        <v>421</v>
      </c>
      <c r="I194" t="s">
        <v>699</v>
      </c>
    </row>
    <row r="195" spans="2:9" x14ac:dyDescent="0.7">
      <c r="B195" t="s">
        <v>422</v>
      </c>
      <c r="I195" t="s">
        <v>700</v>
      </c>
    </row>
    <row r="196" spans="2:9" x14ac:dyDescent="0.7">
      <c r="B196" t="s">
        <v>423</v>
      </c>
      <c r="I196" t="s">
        <v>701</v>
      </c>
    </row>
    <row r="197" spans="2:9" x14ac:dyDescent="0.7">
      <c r="B197" t="s">
        <v>424</v>
      </c>
      <c r="I197" t="s">
        <v>702</v>
      </c>
    </row>
    <row r="198" spans="2:9" x14ac:dyDescent="0.7">
      <c r="B198" t="s">
        <v>425</v>
      </c>
      <c r="I198" t="s">
        <v>703</v>
      </c>
    </row>
    <row r="199" spans="2:9" x14ac:dyDescent="0.7">
      <c r="B199" t="s">
        <v>426</v>
      </c>
      <c r="I199" t="s">
        <v>704</v>
      </c>
    </row>
    <row r="200" spans="2:9" x14ac:dyDescent="0.7">
      <c r="B200" t="s">
        <v>427</v>
      </c>
      <c r="I200" t="s">
        <v>705</v>
      </c>
    </row>
    <row r="201" spans="2:9" x14ac:dyDescent="0.7">
      <c r="B201" t="s">
        <v>428</v>
      </c>
      <c r="I201" t="s">
        <v>706</v>
      </c>
    </row>
    <row r="202" spans="2:9" x14ac:dyDescent="0.7">
      <c r="B202" t="s">
        <v>429</v>
      </c>
      <c r="I202" t="s">
        <v>707</v>
      </c>
    </row>
    <row r="203" spans="2:9" x14ac:dyDescent="0.7">
      <c r="B203" t="s">
        <v>430</v>
      </c>
      <c r="I203" t="s">
        <v>708</v>
      </c>
    </row>
    <row r="204" spans="2:9" x14ac:dyDescent="0.7">
      <c r="B204" t="s">
        <v>431</v>
      </c>
      <c r="I204" t="s">
        <v>709</v>
      </c>
    </row>
    <row r="205" spans="2:9" x14ac:dyDescent="0.7">
      <c r="B205" t="s">
        <v>432</v>
      </c>
      <c r="I205" t="s">
        <v>710</v>
      </c>
    </row>
    <row r="206" spans="2:9" x14ac:dyDescent="0.7">
      <c r="B206" t="s">
        <v>433</v>
      </c>
      <c r="I206" t="s">
        <v>711</v>
      </c>
    </row>
    <row r="207" spans="2:9" x14ac:dyDescent="0.7">
      <c r="B207" t="s">
        <v>434</v>
      </c>
      <c r="I207" t="s">
        <v>712</v>
      </c>
    </row>
    <row r="208" spans="2:9" x14ac:dyDescent="0.7">
      <c r="B208" t="s">
        <v>435</v>
      </c>
      <c r="I208" t="s">
        <v>713</v>
      </c>
    </row>
    <row r="209" spans="2:9" x14ac:dyDescent="0.7">
      <c r="B209" t="s">
        <v>436</v>
      </c>
      <c r="I209" t="s">
        <v>714</v>
      </c>
    </row>
    <row r="210" spans="2:9" x14ac:dyDescent="0.7">
      <c r="B210" t="s">
        <v>437</v>
      </c>
      <c r="I210" t="s">
        <v>715</v>
      </c>
    </row>
    <row r="211" spans="2:9" x14ac:dyDescent="0.7">
      <c r="B211" t="s">
        <v>438</v>
      </c>
      <c r="I211" t="s">
        <v>716</v>
      </c>
    </row>
    <row r="212" spans="2:9" x14ac:dyDescent="0.7">
      <c r="B212" t="s">
        <v>439</v>
      </c>
      <c r="I212" t="s">
        <v>717</v>
      </c>
    </row>
    <row r="213" spans="2:9" x14ac:dyDescent="0.7">
      <c r="B213" t="s">
        <v>440</v>
      </c>
      <c r="I213" t="s">
        <v>718</v>
      </c>
    </row>
    <row r="214" spans="2:9" x14ac:dyDescent="0.7">
      <c r="B214" t="s">
        <v>441</v>
      </c>
      <c r="I214" t="s">
        <v>719</v>
      </c>
    </row>
    <row r="215" spans="2:9" x14ac:dyDescent="0.7">
      <c r="B215" t="s">
        <v>442</v>
      </c>
      <c r="I215" t="s">
        <v>720</v>
      </c>
    </row>
    <row r="216" spans="2:9" x14ac:dyDescent="0.7">
      <c r="B216" t="s">
        <v>443</v>
      </c>
      <c r="I216" t="s">
        <v>721</v>
      </c>
    </row>
    <row r="217" spans="2:9" x14ac:dyDescent="0.7">
      <c r="B217" t="s">
        <v>444</v>
      </c>
      <c r="I217" t="s">
        <v>722</v>
      </c>
    </row>
    <row r="218" spans="2:9" x14ac:dyDescent="0.7">
      <c r="B218" t="s">
        <v>445</v>
      </c>
      <c r="I218" t="s">
        <v>723</v>
      </c>
    </row>
    <row r="219" spans="2:9" x14ac:dyDescent="0.7">
      <c r="B219" t="s">
        <v>446</v>
      </c>
      <c r="I219" t="s">
        <v>724</v>
      </c>
    </row>
    <row r="220" spans="2:9" x14ac:dyDescent="0.7">
      <c r="B220" t="s">
        <v>447</v>
      </c>
      <c r="I220" t="s">
        <v>725</v>
      </c>
    </row>
    <row r="221" spans="2:9" x14ac:dyDescent="0.7">
      <c r="B221" t="s">
        <v>448</v>
      </c>
      <c r="I221" t="s">
        <v>726</v>
      </c>
    </row>
    <row r="222" spans="2:9" x14ac:dyDescent="0.7">
      <c r="B222" t="s">
        <v>449</v>
      </c>
      <c r="I222" t="s">
        <v>727</v>
      </c>
    </row>
    <row r="223" spans="2:9" x14ac:dyDescent="0.7">
      <c r="B223" t="s">
        <v>450</v>
      </c>
      <c r="I223" t="s">
        <v>728</v>
      </c>
    </row>
    <row r="224" spans="2:9" x14ac:dyDescent="0.7">
      <c r="B224" t="s">
        <v>451</v>
      </c>
      <c r="I224" t="s">
        <v>729</v>
      </c>
    </row>
    <row r="225" spans="2:9" x14ac:dyDescent="0.7">
      <c r="B225" t="s">
        <v>452</v>
      </c>
      <c r="I225" t="s">
        <v>730</v>
      </c>
    </row>
    <row r="226" spans="2:9" x14ac:dyDescent="0.7">
      <c r="B226" t="s">
        <v>453</v>
      </c>
      <c r="I226" t="s">
        <v>731</v>
      </c>
    </row>
    <row r="227" spans="2:9" x14ac:dyDescent="0.7">
      <c r="B227" t="s">
        <v>454</v>
      </c>
      <c r="I227" t="s">
        <v>732</v>
      </c>
    </row>
    <row r="228" spans="2:9" x14ac:dyDescent="0.7">
      <c r="B228" t="s">
        <v>455</v>
      </c>
      <c r="I228" t="s">
        <v>733</v>
      </c>
    </row>
    <row r="229" spans="2:9" x14ac:dyDescent="0.7">
      <c r="B229" t="s">
        <v>456</v>
      </c>
      <c r="I229" t="s">
        <v>734</v>
      </c>
    </row>
    <row r="230" spans="2:9" x14ac:dyDescent="0.7">
      <c r="B230" t="s">
        <v>457</v>
      </c>
      <c r="I230" t="s">
        <v>735</v>
      </c>
    </row>
    <row r="231" spans="2:9" x14ac:dyDescent="0.7">
      <c r="B231" t="s">
        <v>458</v>
      </c>
      <c r="I231" t="s">
        <v>736</v>
      </c>
    </row>
    <row r="232" spans="2:9" x14ac:dyDescent="0.7">
      <c r="B232" t="s">
        <v>459</v>
      </c>
      <c r="I232" t="s">
        <v>737</v>
      </c>
    </row>
    <row r="233" spans="2:9" x14ac:dyDescent="0.7">
      <c r="B233" t="s">
        <v>460</v>
      </c>
      <c r="I233" t="s">
        <v>738</v>
      </c>
    </row>
    <row r="234" spans="2:9" x14ac:dyDescent="0.7">
      <c r="B234" t="s">
        <v>461</v>
      </c>
      <c r="I234" t="s">
        <v>739</v>
      </c>
    </row>
    <row r="235" spans="2:9" x14ac:dyDescent="0.7">
      <c r="B235" t="s">
        <v>462</v>
      </c>
      <c r="I235" t="s">
        <v>740</v>
      </c>
    </row>
    <row r="236" spans="2:9" x14ac:dyDescent="0.7">
      <c r="B236" t="s">
        <v>463</v>
      </c>
      <c r="I236" t="s">
        <v>741</v>
      </c>
    </row>
    <row r="237" spans="2:9" x14ac:dyDescent="0.7">
      <c r="B237" t="s">
        <v>464</v>
      </c>
      <c r="I237" t="s">
        <v>742</v>
      </c>
    </row>
    <row r="238" spans="2:9" x14ac:dyDescent="0.7">
      <c r="B238" t="s">
        <v>465</v>
      </c>
      <c r="I238" t="s">
        <v>743</v>
      </c>
    </row>
    <row r="239" spans="2:9" x14ac:dyDescent="0.7">
      <c r="B239" t="s">
        <v>466</v>
      </c>
      <c r="I239" t="s">
        <v>744</v>
      </c>
    </row>
    <row r="240" spans="2:9" x14ac:dyDescent="0.7">
      <c r="B240" t="s">
        <v>467</v>
      </c>
      <c r="I240" t="s">
        <v>745</v>
      </c>
    </row>
    <row r="241" spans="2:9" x14ac:dyDescent="0.7">
      <c r="B241" t="s">
        <v>468</v>
      </c>
      <c r="I241" t="s">
        <v>746</v>
      </c>
    </row>
    <row r="242" spans="2:9" x14ac:dyDescent="0.7">
      <c r="B242" t="s">
        <v>469</v>
      </c>
      <c r="I242" t="s">
        <v>747</v>
      </c>
    </row>
    <row r="243" spans="2:9" x14ac:dyDescent="0.7">
      <c r="B243" t="s">
        <v>470</v>
      </c>
      <c r="I243" t="s">
        <v>748</v>
      </c>
    </row>
    <row r="244" spans="2:9" x14ac:dyDescent="0.7">
      <c r="B244" t="s">
        <v>471</v>
      </c>
      <c r="I244" t="s">
        <v>749</v>
      </c>
    </row>
    <row r="245" spans="2:9" x14ac:dyDescent="0.7">
      <c r="B245" t="s">
        <v>472</v>
      </c>
      <c r="I245" t="s">
        <v>750</v>
      </c>
    </row>
    <row r="246" spans="2:9" x14ac:dyDescent="0.7">
      <c r="B246" t="s">
        <v>473</v>
      </c>
      <c r="I246" t="s">
        <v>751</v>
      </c>
    </row>
    <row r="247" spans="2:9" x14ac:dyDescent="0.7">
      <c r="B247" t="s">
        <v>474</v>
      </c>
      <c r="I247" t="s">
        <v>752</v>
      </c>
    </row>
    <row r="248" spans="2:9" x14ac:dyDescent="0.7">
      <c r="B248" t="s">
        <v>475</v>
      </c>
      <c r="I248" t="s">
        <v>753</v>
      </c>
    </row>
    <row r="249" spans="2:9" x14ac:dyDescent="0.7">
      <c r="B249" t="s">
        <v>476</v>
      </c>
      <c r="I249" t="s">
        <v>754</v>
      </c>
    </row>
    <row r="250" spans="2:9" x14ac:dyDescent="0.7">
      <c r="B250" t="s">
        <v>477</v>
      </c>
      <c r="I250" t="s">
        <v>755</v>
      </c>
    </row>
    <row r="251" spans="2:9" ht="26.65" x14ac:dyDescent="0.7">
      <c r="B251" t="s">
        <v>478</v>
      </c>
      <c r="G251" ph="1"/>
      <c r="I251" t="s">
        <v>756</v>
      </c>
    </row>
    <row r="252" spans="2:9" ht="26.65" x14ac:dyDescent="0.7">
      <c r="B252" t="s">
        <v>496</v>
      </c>
      <c r="G252" ph="1"/>
      <c r="I252" t="s">
        <v>757</v>
      </c>
    </row>
    <row r="253" spans="2:9" ht="26.65" x14ac:dyDescent="0.7">
      <c r="B253" t="s">
        <v>776</v>
      </c>
      <c r="G253" ph="1"/>
      <c r="I253" t="s">
        <v>758</v>
      </c>
    </row>
    <row r="254" spans="2:9" ht="26.65" x14ac:dyDescent="0.7">
      <c r="B254" t="s">
        <v>498</v>
      </c>
      <c r="G254" ph="1"/>
      <c r="I254" t="s">
        <v>759</v>
      </c>
    </row>
    <row r="255" spans="2:9" ht="26.65" x14ac:dyDescent="0.7">
      <c r="B255" t="s">
        <v>509</v>
      </c>
      <c r="G255" ph="1"/>
      <c r="I255" t="s">
        <v>760</v>
      </c>
    </row>
    <row r="256" spans="2:9" ht="26.65" x14ac:dyDescent="0.7">
      <c r="B256" t="s">
        <v>782</v>
      </c>
      <c r="G256" ph="1"/>
      <c r="I256" t="s">
        <v>761</v>
      </c>
    </row>
    <row r="257" spans="2:9" ht="26.65" x14ac:dyDescent="0.7">
      <c r="B257" t="s">
        <v>499</v>
      </c>
      <c r="G257" ph="1"/>
      <c r="I257" t="s">
        <v>762</v>
      </c>
    </row>
    <row r="258" spans="2:9" ht="26.65" x14ac:dyDescent="0.7">
      <c r="B258" t="s">
        <v>503</v>
      </c>
      <c r="G258" ph="1"/>
      <c r="I258" t="s">
        <v>763</v>
      </c>
    </row>
    <row r="259" spans="2:9" ht="26.65" x14ac:dyDescent="0.7">
      <c r="B259" t="s">
        <v>500</v>
      </c>
      <c r="G259" ph="1"/>
      <c r="I259" t="s">
        <v>775</v>
      </c>
    </row>
    <row r="260" spans="2:9" ht="26.65" x14ac:dyDescent="0.7">
      <c r="B260" t="s">
        <v>502</v>
      </c>
      <c r="G260" ph="1"/>
      <c r="I260" t="s">
        <v>764</v>
      </c>
    </row>
    <row r="261" spans="2:9" ht="26.65" x14ac:dyDescent="0.7">
      <c r="B261" t="s">
        <v>495</v>
      </c>
      <c r="G261" ph="1"/>
      <c r="I261" t="s">
        <v>791</v>
      </c>
    </row>
    <row r="262" spans="2:9" ht="26.65" x14ac:dyDescent="0.7">
      <c r="B262" t="s">
        <v>245</v>
      </c>
      <c r="G262" ph="1"/>
      <c r="I262" t="s">
        <v>765</v>
      </c>
    </row>
    <row r="263" spans="2:9" ht="26.65" x14ac:dyDescent="0.7">
      <c r="B263" t="s">
        <v>246</v>
      </c>
      <c r="G263" ph="1"/>
      <c r="I263" t="s">
        <v>773</v>
      </c>
    </row>
    <row r="264" spans="2:9" ht="26.65" x14ac:dyDescent="0.7">
      <c r="B264" t="s">
        <v>247</v>
      </c>
      <c r="G264" ph="1"/>
      <c r="I264" t="s">
        <v>786</v>
      </c>
    </row>
    <row r="265" spans="2:9" ht="26.65" x14ac:dyDescent="0.7">
      <c r="B265" t="s">
        <v>248</v>
      </c>
      <c r="G265" ph="1"/>
      <c r="I265" t="s">
        <v>792</v>
      </c>
    </row>
    <row r="266" spans="2:9" ht="26.65" x14ac:dyDescent="0.7">
      <c r="B266" t="s">
        <v>249</v>
      </c>
      <c r="G266" ph="1"/>
      <c r="I266" t="s">
        <v>767</v>
      </c>
    </row>
    <row r="267" spans="2:9" ht="26.65" x14ac:dyDescent="0.7">
      <c r="B267" t="s">
        <v>250</v>
      </c>
      <c r="G267" ph="1"/>
      <c r="I267" t="s">
        <v>796</v>
      </c>
    </row>
    <row r="268" spans="2:9" ht="26.65" x14ac:dyDescent="0.7">
      <c r="B268" t="s">
        <v>251</v>
      </c>
      <c r="G268" ph="1"/>
      <c r="I268" t="s">
        <v>768</v>
      </c>
    </row>
    <row r="269" spans="2:9" ht="26.65" x14ac:dyDescent="0.7">
      <c r="B269" t="s">
        <v>252</v>
      </c>
      <c r="G269" ph="1"/>
      <c r="I269" t="s">
        <v>787</v>
      </c>
    </row>
    <row r="270" spans="2:9" ht="26.65" x14ac:dyDescent="0.7">
      <c r="B270" t="s">
        <v>253</v>
      </c>
      <c r="G270" ph="1"/>
      <c r="I270" t="s">
        <v>788</v>
      </c>
    </row>
    <row r="271" spans="2:9" ht="26.65" x14ac:dyDescent="0.7">
      <c r="B271" t="s">
        <v>254</v>
      </c>
      <c r="G271" ph="1"/>
      <c r="I271" t="s">
        <v>790</v>
      </c>
    </row>
    <row r="272" spans="2:9" ht="26.65" x14ac:dyDescent="0.7">
      <c r="B272" t="s">
        <v>255</v>
      </c>
      <c r="G272" ph="1"/>
      <c r="I272" t="s">
        <v>769</v>
      </c>
    </row>
    <row r="273" spans="2:9" ht="26.65" x14ac:dyDescent="0.7">
      <c r="G273" ph="1"/>
      <c r="I273" t="s">
        <v>795</v>
      </c>
    </row>
    <row r="274" spans="2:9" ht="26.65" x14ac:dyDescent="0.7">
      <c r="B274" t="s">
        <v>256</v>
      </c>
      <c r="G274" ph="1"/>
      <c r="I274" t="s">
        <v>770</v>
      </c>
    </row>
    <row r="275" spans="2:9" ht="26.65" x14ac:dyDescent="0.7">
      <c r="B275" t="s">
        <v>257</v>
      </c>
      <c r="G275" ph="1"/>
      <c r="I275" t="s">
        <v>238</v>
      </c>
    </row>
    <row r="276" spans="2:9" ht="26.65" x14ac:dyDescent="0.7">
      <c r="B276" t="s">
        <v>258</v>
      </c>
      <c r="G276" ph="1"/>
      <c r="I276" t="s">
        <v>774</v>
      </c>
    </row>
    <row r="277" spans="2:9" ht="26.65" x14ac:dyDescent="0.7">
      <c r="B277" t="s">
        <v>480</v>
      </c>
      <c r="G277" ph="1"/>
      <c r="I277" t="s">
        <v>777</v>
      </c>
    </row>
    <row r="278" spans="2:9" ht="26.65" x14ac:dyDescent="0.7">
      <c r="B278" t="s">
        <v>481</v>
      </c>
      <c r="G278" ph="1"/>
      <c r="I278" t="s">
        <v>240</v>
      </c>
    </row>
    <row r="279" spans="2:9" ht="26.65" x14ac:dyDescent="0.7">
      <c r="B279" t="s">
        <v>482</v>
      </c>
      <c r="G279" ph="1"/>
      <c r="I279" t="s">
        <v>239</v>
      </c>
    </row>
    <row r="280" spans="2:9" ht="26.65" x14ac:dyDescent="0.7">
      <c r="B280" t="s">
        <v>483</v>
      </c>
      <c r="G280" ph="1"/>
      <c r="I280" t="s">
        <v>793</v>
      </c>
    </row>
    <row r="281" spans="2:9" ht="26.65" x14ac:dyDescent="0.7">
      <c r="B281" t="s">
        <v>484</v>
      </c>
      <c r="G281" ph="1"/>
      <c r="I281" t="s">
        <v>794</v>
      </c>
    </row>
    <row r="282" spans="2:9" ht="26.65" x14ac:dyDescent="0.7">
      <c r="B282" t="s">
        <v>485</v>
      </c>
      <c r="G282" ph="1"/>
    </row>
    <row r="283" spans="2:9" ht="26.65" x14ac:dyDescent="0.7">
      <c r="B283" t="s">
        <v>486</v>
      </c>
      <c r="G283" ph="1"/>
    </row>
    <row r="284" spans="2:9" ht="26.65" x14ac:dyDescent="0.7">
      <c r="B284" t="s">
        <v>487</v>
      </c>
      <c r="G284" ph="1"/>
    </row>
    <row r="285" spans="2:9" ht="26.65" x14ac:dyDescent="0.7">
      <c r="B285" t="s">
        <v>488</v>
      </c>
      <c r="G285" ph="1"/>
    </row>
    <row r="286" spans="2:9" ht="26.65" x14ac:dyDescent="0.7">
      <c r="B286" t="s">
        <v>489</v>
      </c>
      <c r="G286" ph="1"/>
    </row>
    <row r="287" spans="2:9" ht="26.65" x14ac:dyDescent="0.7">
      <c r="B287" t="s">
        <v>490</v>
      </c>
      <c r="G287" ph="1"/>
    </row>
    <row r="288" spans="2:9" ht="26.65" x14ac:dyDescent="0.7">
      <c r="B288" t="s">
        <v>491</v>
      </c>
      <c r="G288" ph="1"/>
    </row>
    <row r="289" spans="2:7" ht="26.65" x14ac:dyDescent="0.7">
      <c r="B289" t="s">
        <v>492</v>
      </c>
      <c r="G289" ph="1"/>
    </row>
    <row r="290" spans="2:7" x14ac:dyDescent="0.7">
      <c r="B290" t="s">
        <v>259</v>
      </c>
    </row>
    <row r="291" spans="2:7" x14ac:dyDescent="0.7">
      <c r="B291" t="s">
        <v>260</v>
      </c>
    </row>
    <row r="292" spans="2:7" x14ac:dyDescent="0.7">
      <c r="B292" t="s">
        <v>261</v>
      </c>
    </row>
    <row r="293" spans="2:7" x14ac:dyDescent="0.7">
      <c r="B293" t="s">
        <v>262</v>
      </c>
    </row>
    <row r="294" spans="2:7" x14ac:dyDescent="0.7">
      <c r="B294" t="s">
        <v>263</v>
      </c>
    </row>
    <row r="295" spans="2:7" x14ac:dyDescent="0.7">
      <c r="B295" t="s">
        <v>264</v>
      </c>
    </row>
    <row r="296" spans="2:7" x14ac:dyDescent="0.7">
      <c r="B296" t="s">
        <v>265</v>
      </c>
    </row>
    <row r="297" spans="2:7" x14ac:dyDescent="0.7">
      <c r="B297" t="s">
        <v>266</v>
      </c>
    </row>
    <row r="298" spans="2:7" x14ac:dyDescent="0.7">
      <c r="B298" t="s">
        <v>267</v>
      </c>
    </row>
    <row r="299" spans="2:7" x14ac:dyDescent="0.7">
      <c r="B299" t="s">
        <v>268</v>
      </c>
    </row>
    <row r="300" spans="2:7" x14ac:dyDescent="0.7">
      <c r="B300" t="s">
        <v>269</v>
      </c>
    </row>
    <row r="301" spans="2:7" x14ac:dyDescent="0.7">
      <c r="B301" t="s">
        <v>270</v>
      </c>
    </row>
    <row r="302" spans="2:7" x14ac:dyDescent="0.7">
      <c r="B302" t="s">
        <v>271</v>
      </c>
    </row>
    <row r="303" spans="2:7" x14ac:dyDescent="0.7">
      <c r="B303" t="s">
        <v>272</v>
      </c>
    </row>
    <row r="304" spans="2:7" x14ac:dyDescent="0.7">
      <c r="B304" t="s">
        <v>273</v>
      </c>
    </row>
    <row r="305" spans="2:2" x14ac:dyDescent="0.7">
      <c r="B305" t="s">
        <v>274</v>
      </c>
    </row>
    <row r="306" spans="2:2" x14ac:dyDescent="0.7">
      <c r="B306" t="s">
        <v>275</v>
      </c>
    </row>
    <row r="307" spans="2:2" x14ac:dyDescent="0.7">
      <c r="B307" t="s">
        <v>276</v>
      </c>
    </row>
    <row r="308" spans="2:2" x14ac:dyDescent="0.7">
      <c r="B308" t="s">
        <v>277</v>
      </c>
    </row>
    <row r="309" spans="2:2" x14ac:dyDescent="0.7">
      <c r="B309" t="s">
        <v>278</v>
      </c>
    </row>
    <row r="310" spans="2:2" x14ac:dyDescent="0.7">
      <c r="B310" t="s">
        <v>279</v>
      </c>
    </row>
    <row r="311" spans="2:2" x14ac:dyDescent="0.7">
      <c r="B311" t="s">
        <v>280</v>
      </c>
    </row>
    <row r="312" spans="2:2" x14ac:dyDescent="0.7">
      <c r="B312" t="s">
        <v>281</v>
      </c>
    </row>
    <row r="313" spans="2:2" x14ac:dyDescent="0.7">
      <c r="B313" t="s">
        <v>282</v>
      </c>
    </row>
    <row r="314" spans="2:2" x14ac:dyDescent="0.7">
      <c r="B314" t="s">
        <v>283</v>
      </c>
    </row>
    <row r="315" spans="2:2" x14ac:dyDescent="0.7">
      <c r="B315" t="s">
        <v>284</v>
      </c>
    </row>
    <row r="316" spans="2:2" x14ac:dyDescent="0.7">
      <c r="B316" t="s">
        <v>285</v>
      </c>
    </row>
    <row r="317" spans="2:2" x14ac:dyDescent="0.7">
      <c r="B317" t="s">
        <v>286</v>
      </c>
    </row>
    <row r="318" spans="2:2" x14ac:dyDescent="0.7">
      <c r="B318" t="s">
        <v>287</v>
      </c>
    </row>
    <row r="319" spans="2:2" x14ac:dyDescent="0.7">
      <c r="B319" t="s">
        <v>288</v>
      </c>
    </row>
    <row r="320" spans="2:2" x14ac:dyDescent="0.7">
      <c r="B320" t="s">
        <v>289</v>
      </c>
    </row>
    <row r="321" spans="2:2" x14ac:dyDescent="0.7">
      <c r="B321" t="s">
        <v>290</v>
      </c>
    </row>
    <row r="322" spans="2:2" x14ac:dyDescent="0.7">
      <c r="B322" t="s">
        <v>291</v>
      </c>
    </row>
    <row r="323" spans="2:2" x14ac:dyDescent="0.7">
      <c r="B323" t="s">
        <v>292</v>
      </c>
    </row>
    <row r="324" spans="2:2" x14ac:dyDescent="0.7">
      <c r="B324" t="s">
        <v>293</v>
      </c>
    </row>
    <row r="325" spans="2:2" x14ac:dyDescent="0.7">
      <c r="B325" t="s">
        <v>294</v>
      </c>
    </row>
    <row r="326" spans="2:2" x14ac:dyDescent="0.7">
      <c r="B326" t="s">
        <v>295</v>
      </c>
    </row>
    <row r="327" spans="2:2" x14ac:dyDescent="0.7">
      <c r="B327" t="s">
        <v>296</v>
      </c>
    </row>
    <row r="328" spans="2:2" x14ac:dyDescent="0.7">
      <c r="B328" t="s">
        <v>297</v>
      </c>
    </row>
    <row r="329" spans="2:2" x14ac:dyDescent="0.7">
      <c r="B329" t="s">
        <v>298</v>
      </c>
    </row>
    <row r="330" spans="2:2" x14ac:dyDescent="0.7">
      <c r="B330" t="s">
        <v>299</v>
      </c>
    </row>
    <row r="331" spans="2:2" x14ac:dyDescent="0.7">
      <c r="B331" t="s">
        <v>300</v>
      </c>
    </row>
    <row r="332" spans="2:2" x14ac:dyDescent="0.7">
      <c r="B332" t="s">
        <v>301</v>
      </c>
    </row>
    <row r="333" spans="2:2" x14ac:dyDescent="0.7">
      <c r="B333" t="s">
        <v>302</v>
      </c>
    </row>
    <row r="334" spans="2:2" x14ac:dyDescent="0.7">
      <c r="B334" t="s">
        <v>303</v>
      </c>
    </row>
    <row r="335" spans="2:2" x14ac:dyDescent="0.7">
      <c r="B335" t="s">
        <v>304</v>
      </c>
    </row>
    <row r="336" spans="2:2" x14ac:dyDescent="0.7">
      <c r="B336" t="s">
        <v>305</v>
      </c>
    </row>
    <row r="337" spans="2:2" x14ac:dyDescent="0.7">
      <c r="B337" t="s">
        <v>306</v>
      </c>
    </row>
    <row r="338" spans="2:2" x14ac:dyDescent="0.7">
      <c r="B338" t="s">
        <v>307</v>
      </c>
    </row>
    <row r="339" spans="2:2" x14ac:dyDescent="0.7">
      <c r="B339" t="s">
        <v>308</v>
      </c>
    </row>
    <row r="340" spans="2:2" x14ac:dyDescent="0.7">
      <c r="B340" t="s">
        <v>309</v>
      </c>
    </row>
    <row r="341" spans="2:2" x14ac:dyDescent="0.7">
      <c r="B341" t="s">
        <v>310</v>
      </c>
    </row>
    <row r="342" spans="2:2" x14ac:dyDescent="0.7">
      <c r="B342" t="s">
        <v>311</v>
      </c>
    </row>
    <row r="343" spans="2:2" x14ac:dyDescent="0.7">
      <c r="B343" t="s">
        <v>312</v>
      </c>
    </row>
    <row r="344" spans="2:2" x14ac:dyDescent="0.7">
      <c r="B344" t="s">
        <v>313</v>
      </c>
    </row>
    <row r="345" spans="2:2" x14ac:dyDescent="0.7">
      <c r="B345" t="s">
        <v>314</v>
      </c>
    </row>
    <row r="346" spans="2:2" x14ac:dyDescent="0.7">
      <c r="B346" t="s">
        <v>315</v>
      </c>
    </row>
    <row r="347" spans="2:2" x14ac:dyDescent="0.7">
      <c r="B347" t="s">
        <v>316</v>
      </c>
    </row>
    <row r="348" spans="2:2" x14ac:dyDescent="0.7">
      <c r="B348" t="s">
        <v>317</v>
      </c>
    </row>
    <row r="349" spans="2:2" x14ac:dyDescent="0.7">
      <c r="B349" t="s">
        <v>318</v>
      </c>
    </row>
    <row r="350" spans="2:2" x14ac:dyDescent="0.7">
      <c r="B350" t="s">
        <v>319</v>
      </c>
    </row>
    <row r="351" spans="2:2" x14ac:dyDescent="0.7">
      <c r="B351" t="s">
        <v>320</v>
      </c>
    </row>
    <row r="352" spans="2:2" x14ac:dyDescent="0.7">
      <c r="B352" t="s">
        <v>321</v>
      </c>
    </row>
    <row r="353" spans="2:7" x14ac:dyDescent="0.7">
      <c r="B353" t="s">
        <v>322</v>
      </c>
    </row>
    <row r="354" spans="2:7" ht="26.65" x14ac:dyDescent="0.7">
      <c r="B354" t="s">
        <v>323</v>
      </c>
      <c r="G354" ph="1"/>
    </row>
    <row r="355" spans="2:7" ht="26.65" x14ac:dyDescent="0.7">
      <c r="B355" t="s">
        <v>324</v>
      </c>
      <c r="G355" ph="1"/>
    </row>
    <row r="356" spans="2:7" ht="26.65" x14ac:dyDescent="0.7">
      <c r="B356" t="s">
        <v>325</v>
      </c>
      <c r="G356" ph="1"/>
    </row>
    <row r="357" spans="2:7" ht="26.65" x14ac:dyDescent="0.7">
      <c r="B357" t="s">
        <v>326</v>
      </c>
      <c r="G357" ph="1"/>
    </row>
    <row r="358" spans="2:7" ht="26.65" x14ac:dyDescent="0.7">
      <c r="B358" t="s">
        <v>327</v>
      </c>
      <c r="G358" ph="1"/>
    </row>
    <row r="359" spans="2:7" ht="26.65" x14ac:dyDescent="0.7">
      <c r="B359" t="s">
        <v>328</v>
      </c>
      <c r="G359" ph="1"/>
    </row>
    <row r="360" spans="2:7" ht="26.65" x14ac:dyDescent="0.7">
      <c r="B360" t="s">
        <v>329</v>
      </c>
      <c r="G360" ph="1"/>
    </row>
    <row r="361" spans="2:7" ht="26.65" x14ac:dyDescent="0.7">
      <c r="B361" t="s">
        <v>330</v>
      </c>
      <c r="G361" ph="1"/>
    </row>
    <row r="362" spans="2:7" ht="26.65" x14ac:dyDescent="0.7">
      <c r="B362" t="s">
        <v>331</v>
      </c>
      <c r="G362" ph="1"/>
    </row>
    <row r="363" spans="2:7" ht="26.65" x14ac:dyDescent="0.7">
      <c r="B363" t="s">
        <v>332</v>
      </c>
      <c r="G363" ph="1"/>
    </row>
    <row r="364" spans="2:7" ht="26.65" x14ac:dyDescent="0.7">
      <c r="B364" t="s">
        <v>333</v>
      </c>
      <c r="G364" ph="1"/>
    </row>
    <row r="365" spans="2:7" ht="26.65" x14ac:dyDescent="0.7">
      <c r="B365" t="s">
        <v>334</v>
      </c>
      <c r="G365" ph="1"/>
    </row>
    <row r="366" spans="2:7" ht="26.65" x14ac:dyDescent="0.7">
      <c r="B366" t="s">
        <v>335</v>
      </c>
      <c r="G366" ph="1"/>
    </row>
    <row r="367" spans="2:7" ht="26.65" x14ac:dyDescent="0.7">
      <c r="B367" t="s">
        <v>336</v>
      </c>
      <c r="G367" ph="1"/>
    </row>
    <row r="368" spans="2:7" ht="26.65" x14ac:dyDescent="0.7">
      <c r="B368" t="s">
        <v>337</v>
      </c>
      <c r="G368" ph="1"/>
    </row>
    <row r="369" spans="2:7" ht="26.65" x14ac:dyDescent="0.7">
      <c r="B369" t="s">
        <v>338</v>
      </c>
      <c r="G369" ph="1"/>
    </row>
    <row r="370" spans="2:7" ht="26.65" x14ac:dyDescent="0.7">
      <c r="B370" t="s">
        <v>339</v>
      </c>
      <c r="G370" ph="1"/>
    </row>
    <row r="371" spans="2:7" ht="26.65" x14ac:dyDescent="0.7">
      <c r="B371" t="s">
        <v>340</v>
      </c>
      <c r="G371" ph="1"/>
    </row>
    <row r="372" spans="2:7" ht="26.65" x14ac:dyDescent="0.7">
      <c r="B372" t="s">
        <v>341</v>
      </c>
      <c r="G372" ph="1"/>
    </row>
    <row r="373" spans="2:7" ht="26.65" x14ac:dyDescent="0.7">
      <c r="B373" t="s">
        <v>342</v>
      </c>
      <c r="G373" ph="1"/>
    </row>
    <row r="374" spans="2:7" ht="26.65" x14ac:dyDescent="0.7">
      <c r="B374" t="s">
        <v>343</v>
      </c>
      <c r="G374" ph="1"/>
    </row>
    <row r="375" spans="2:7" ht="26.65" x14ac:dyDescent="0.7">
      <c r="B375" t="s">
        <v>344</v>
      </c>
      <c r="G375" ph="1"/>
    </row>
    <row r="376" spans="2:7" ht="26.65" x14ac:dyDescent="0.7">
      <c r="B376" t="s">
        <v>345</v>
      </c>
      <c r="G376" ph="1"/>
    </row>
    <row r="377" spans="2:7" ht="26.65" x14ac:dyDescent="0.7">
      <c r="B377" t="s">
        <v>346</v>
      </c>
      <c r="G377" ph="1"/>
    </row>
    <row r="378" spans="2:7" ht="26.65" x14ac:dyDescent="0.7">
      <c r="B378" t="s">
        <v>347</v>
      </c>
      <c r="G378" ph="1"/>
    </row>
    <row r="379" spans="2:7" ht="26.65" x14ac:dyDescent="0.7">
      <c r="B379" t="s">
        <v>348</v>
      </c>
      <c r="G379" ph="1"/>
    </row>
    <row r="380" spans="2:7" ht="26.65" x14ac:dyDescent="0.7">
      <c r="B380" t="s">
        <v>349</v>
      </c>
      <c r="G380" ph="1"/>
    </row>
    <row r="381" spans="2:7" ht="26.65" x14ac:dyDescent="0.7">
      <c r="B381" t="s">
        <v>350</v>
      </c>
      <c r="G381" ph="1"/>
    </row>
    <row r="382" spans="2:7" ht="26.65" x14ac:dyDescent="0.7">
      <c r="B382" t="s">
        <v>351</v>
      </c>
      <c r="G382" ph="1"/>
    </row>
    <row r="383" spans="2:7" ht="26.65" x14ac:dyDescent="0.7">
      <c r="B383" t="s">
        <v>352</v>
      </c>
      <c r="G383" ph="1"/>
    </row>
    <row r="384" spans="2:7" ht="26.65" x14ac:dyDescent="0.7">
      <c r="B384" t="s">
        <v>353</v>
      </c>
      <c r="G384" ph="1"/>
    </row>
    <row r="385" spans="2:7" ht="26.65" x14ac:dyDescent="0.7">
      <c r="B385" t="s">
        <v>354</v>
      </c>
      <c r="G385" ph="1"/>
    </row>
    <row r="386" spans="2:7" ht="26.65" x14ac:dyDescent="0.7">
      <c r="B386" t="s">
        <v>355</v>
      </c>
      <c r="G386" ph="1"/>
    </row>
    <row r="387" spans="2:7" ht="26.65" x14ac:dyDescent="0.7">
      <c r="B387" t="s">
        <v>356</v>
      </c>
      <c r="G387" ph="1"/>
    </row>
    <row r="388" spans="2:7" ht="26.65" x14ac:dyDescent="0.7">
      <c r="B388" t="s">
        <v>357</v>
      </c>
      <c r="G388" ph="1"/>
    </row>
    <row r="389" spans="2:7" ht="26.65" x14ac:dyDescent="0.7">
      <c r="B389" t="s">
        <v>358</v>
      </c>
      <c r="G389" ph="1"/>
    </row>
    <row r="390" spans="2:7" ht="26.65" x14ac:dyDescent="0.7">
      <c r="B390" t="s">
        <v>359</v>
      </c>
      <c r="G390" ph="1"/>
    </row>
    <row r="391" spans="2:7" x14ac:dyDescent="0.7">
      <c r="B391" t="s">
        <v>360</v>
      </c>
    </row>
    <row r="392" spans="2:7" x14ac:dyDescent="0.7">
      <c r="B392" t="s">
        <v>361</v>
      </c>
    </row>
    <row r="393" spans="2:7" x14ac:dyDescent="0.7">
      <c r="B393" t="s">
        <v>362</v>
      </c>
    </row>
    <row r="394" spans="2:7" x14ac:dyDescent="0.7">
      <c r="B394" t="s">
        <v>363</v>
      </c>
    </row>
    <row r="395" spans="2:7" x14ac:dyDescent="0.7">
      <c r="B395" t="s">
        <v>364</v>
      </c>
    </row>
    <row r="396" spans="2:7" x14ac:dyDescent="0.7">
      <c r="B396" t="s">
        <v>365</v>
      </c>
    </row>
    <row r="397" spans="2:7" x14ac:dyDescent="0.7">
      <c r="B397" t="s">
        <v>366</v>
      </c>
    </row>
    <row r="398" spans="2:7" x14ac:dyDescent="0.7">
      <c r="B398" t="s">
        <v>367</v>
      </c>
    </row>
    <row r="399" spans="2:7" x14ac:dyDescent="0.7">
      <c r="B399" t="s">
        <v>368</v>
      </c>
    </row>
    <row r="400" spans="2:7" x14ac:dyDescent="0.7">
      <c r="B400" t="s">
        <v>369</v>
      </c>
    </row>
    <row r="401" spans="2:2" x14ac:dyDescent="0.7">
      <c r="B401" t="s">
        <v>370</v>
      </c>
    </row>
    <row r="402" spans="2:2" x14ac:dyDescent="0.7">
      <c r="B402" t="s">
        <v>371</v>
      </c>
    </row>
    <row r="403" spans="2:2" x14ac:dyDescent="0.7">
      <c r="B403" t="s">
        <v>372</v>
      </c>
    </row>
    <row r="404" spans="2:2" x14ac:dyDescent="0.7">
      <c r="B404" t="s">
        <v>373</v>
      </c>
    </row>
    <row r="405" spans="2:2" x14ac:dyDescent="0.7">
      <c r="B405" t="s">
        <v>374</v>
      </c>
    </row>
    <row r="406" spans="2:2" x14ac:dyDescent="0.7">
      <c r="B406" t="s">
        <v>375</v>
      </c>
    </row>
    <row r="407" spans="2:2" x14ac:dyDescent="0.7">
      <c r="B407" t="s">
        <v>376</v>
      </c>
    </row>
    <row r="408" spans="2:2" x14ac:dyDescent="0.7">
      <c r="B408" t="s">
        <v>377</v>
      </c>
    </row>
    <row r="409" spans="2:2" x14ac:dyDescent="0.7">
      <c r="B409" t="s">
        <v>378</v>
      </c>
    </row>
    <row r="410" spans="2:2" x14ac:dyDescent="0.7">
      <c r="B410" t="s">
        <v>379</v>
      </c>
    </row>
    <row r="411" spans="2:2" x14ac:dyDescent="0.7">
      <c r="B411" t="s">
        <v>380</v>
      </c>
    </row>
    <row r="412" spans="2:2" x14ac:dyDescent="0.7">
      <c r="B412" t="s">
        <v>381</v>
      </c>
    </row>
    <row r="413" spans="2:2" x14ac:dyDescent="0.7">
      <c r="B413" t="s">
        <v>382</v>
      </c>
    </row>
    <row r="414" spans="2:2" x14ac:dyDescent="0.7">
      <c r="B414" t="s">
        <v>383</v>
      </c>
    </row>
    <row r="415" spans="2:2" x14ac:dyDescent="0.7">
      <c r="B415" t="s">
        <v>384</v>
      </c>
    </row>
    <row r="416" spans="2:2" x14ac:dyDescent="0.7">
      <c r="B416" t="s">
        <v>385</v>
      </c>
    </row>
    <row r="417" spans="2:2" x14ac:dyDescent="0.7">
      <c r="B417" t="s">
        <v>386</v>
      </c>
    </row>
    <row r="418" spans="2:2" x14ac:dyDescent="0.7">
      <c r="B418" t="s">
        <v>387</v>
      </c>
    </row>
    <row r="419" spans="2:2" x14ac:dyDescent="0.7">
      <c r="B419" t="s">
        <v>388</v>
      </c>
    </row>
    <row r="420" spans="2:2" x14ac:dyDescent="0.7">
      <c r="B420" t="s">
        <v>389</v>
      </c>
    </row>
    <row r="421" spans="2:2" x14ac:dyDescent="0.7">
      <c r="B421" t="s">
        <v>390</v>
      </c>
    </row>
    <row r="422" spans="2:2" x14ac:dyDescent="0.7">
      <c r="B422" t="s">
        <v>391</v>
      </c>
    </row>
    <row r="423" spans="2:2" x14ac:dyDescent="0.7">
      <c r="B423" t="s">
        <v>392</v>
      </c>
    </row>
    <row r="424" spans="2:2" x14ac:dyDescent="0.7">
      <c r="B424" t="s">
        <v>393</v>
      </c>
    </row>
    <row r="425" spans="2:2" x14ac:dyDescent="0.7">
      <c r="B425" t="s">
        <v>394</v>
      </c>
    </row>
    <row r="426" spans="2:2" x14ac:dyDescent="0.7">
      <c r="B426" t="s">
        <v>395</v>
      </c>
    </row>
    <row r="427" spans="2:2" x14ac:dyDescent="0.7">
      <c r="B427" t="s">
        <v>396</v>
      </c>
    </row>
    <row r="428" spans="2:2" x14ac:dyDescent="0.7">
      <c r="B428" t="s">
        <v>397</v>
      </c>
    </row>
    <row r="429" spans="2:2" x14ac:dyDescent="0.7">
      <c r="B429" t="s">
        <v>398</v>
      </c>
    </row>
    <row r="430" spans="2:2" x14ac:dyDescent="0.7">
      <c r="B430" t="s">
        <v>399</v>
      </c>
    </row>
    <row r="431" spans="2:2" x14ac:dyDescent="0.7">
      <c r="B431" t="s">
        <v>400</v>
      </c>
    </row>
    <row r="432" spans="2:2" x14ac:dyDescent="0.7">
      <c r="B432" t="s">
        <v>401</v>
      </c>
    </row>
    <row r="433" spans="2:2" x14ac:dyDescent="0.7">
      <c r="B433" t="s">
        <v>402</v>
      </c>
    </row>
    <row r="434" spans="2:2" x14ac:dyDescent="0.7">
      <c r="B434" t="s">
        <v>403</v>
      </c>
    </row>
    <row r="435" spans="2:2" x14ac:dyDescent="0.7">
      <c r="B435" t="s">
        <v>404</v>
      </c>
    </row>
    <row r="436" spans="2:2" x14ac:dyDescent="0.7">
      <c r="B436" t="s">
        <v>405</v>
      </c>
    </row>
    <row r="437" spans="2:2" x14ac:dyDescent="0.7">
      <c r="B437" t="s">
        <v>406</v>
      </c>
    </row>
    <row r="438" spans="2:2" x14ac:dyDescent="0.7">
      <c r="B438" t="s">
        <v>407</v>
      </c>
    </row>
    <row r="439" spans="2:2" x14ac:dyDescent="0.7">
      <c r="B439" t="s">
        <v>408</v>
      </c>
    </row>
    <row r="440" spans="2:2" x14ac:dyDescent="0.7">
      <c r="B440" t="s">
        <v>409</v>
      </c>
    </row>
    <row r="441" spans="2:2" x14ac:dyDescent="0.7">
      <c r="B441" t="s">
        <v>410</v>
      </c>
    </row>
    <row r="442" spans="2:2" x14ac:dyDescent="0.7">
      <c r="B442" t="s">
        <v>411</v>
      </c>
    </row>
    <row r="443" spans="2:2" x14ac:dyDescent="0.7">
      <c r="B443" t="s">
        <v>412</v>
      </c>
    </row>
    <row r="444" spans="2:2" x14ac:dyDescent="0.7">
      <c r="B444" t="s">
        <v>413</v>
      </c>
    </row>
    <row r="445" spans="2:2" x14ac:dyDescent="0.7">
      <c r="B445" t="s">
        <v>414</v>
      </c>
    </row>
    <row r="446" spans="2:2" x14ac:dyDescent="0.7">
      <c r="B446" t="s">
        <v>415</v>
      </c>
    </row>
    <row r="447" spans="2:2" x14ac:dyDescent="0.7">
      <c r="B447" t="s">
        <v>416</v>
      </c>
    </row>
    <row r="448" spans="2:2" x14ac:dyDescent="0.7">
      <c r="B448" t="s">
        <v>417</v>
      </c>
    </row>
    <row r="449" spans="2:2" x14ac:dyDescent="0.7">
      <c r="B449" t="s">
        <v>418</v>
      </c>
    </row>
    <row r="450" spans="2:2" x14ac:dyDescent="0.7">
      <c r="B450" t="s">
        <v>419</v>
      </c>
    </row>
    <row r="451" spans="2:2" x14ac:dyDescent="0.7">
      <c r="B451" t="s">
        <v>420</v>
      </c>
    </row>
    <row r="452" spans="2:2" x14ac:dyDescent="0.7">
      <c r="B452" t="s">
        <v>421</v>
      </c>
    </row>
    <row r="453" spans="2:2" x14ac:dyDescent="0.7">
      <c r="B453" t="s">
        <v>422</v>
      </c>
    </row>
    <row r="454" spans="2:2" x14ac:dyDescent="0.7">
      <c r="B454" t="s">
        <v>423</v>
      </c>
    </row>
    <row r="455" spans="2:2" x14ac:dyDescent="0.7">
      <c r="B455" t="s">
        <v>424</v>
      </c>
    </row>
    <row r="456" spans="2:2" x14ac:dyDescent="0.7">
      <c r="B456" t="s">
        <v>425</v>
      </c>
    </row>
    <row r="457" spans="2:2" x14ac:dyDescent="0.7">
      <c r="B457" t="s">
        <v>426</v>
      </c>
    </row>
    <row r="458" spans="2:2" x14ac:dyDescent="0.7">
      <c r="B458" t="s">
        <v>427</v>
      </c>
    </row>
    <row r="459" spans="2:2" x14ac:dyDescent="0.7">
      <c r="B459" t="s">
        <v>428</v>
      </c>
    </row>
    <row r="460" spans="2:2" x14ac:dyDescent="0.7">
      <c r="B460" t="s">
        <v>429</v>
      </c>
    </row>
    <row r="461" spans="2:2" x14ac:dyDescent="0.7">
      <c r="B461" t="s">
        <v>430</v>
      </c>
    </row>
    <row r="462" spans="2:2" x14ac:dyDescent="0.7">
      <c r="B462" t="s">
        <v>431</v>
      </c>
    </row>
    <row r="463" spans="2:2" x14ac:dyDescent="0.7">
      <c r="B463" t="s">
        <v>432</v>
      </c>
    </row>
    <row r="464" spans="2:2" x14ac:dyDescent="0.7">
      <c r="B464" t="s">
        <v>433</v>
      </c>
    </row>
    <row r="465" spans="2:2" x14ac:dyDescent="0.7">
      <c r="B465" t="s">
        <v>434</v>
      </c>
    </row>
    <row r="466" spans="2:2" x14ac:dyDescent="0.7">
      <c r="B466" t="s">
        <v>435</v>
      </c>
    </row>
    <row r="467" spans="2:2" x14ac:dyDescent="0.7">
      <c r="B467" t="s">
        <v>436</v>
      </c>
    </row>
    <row r="468" spans="2:2" x14ac:dyDescent="0.7">
      <c r="B468" t="s">
        <v>437</v>
      </c>
    </row>
    <row r="469" spans="2:2" x14ac:dyDescent="0.7">
      <c r="B469" t="s">
        <v>438</v>
      </c>
    </row>
    <row r="470" spans="2:2" x14ac:dyDescent="0.7">
      <c r="B470" t="s">
        <v>439</v>
      </c>
    </row>
    <row r="471" spans="2:2" x14ac:dyDescent="0.7">
      <c r="B471" t="s">
        <v>440</v>
      </c>
    </row>
    <row r="472" spans="2:2" x14ac:dyDescent="0.7">
      <c r="B472" t="s">
        <v>441</v>
      </c>
    </row>
    <row r="473" spans="2:2" x14ac:dyDescent="0.7">
      <c r="B473" t="s">
        <v>442</v>
      </c>
    </row>
    <row r="474" spans="2:2" x14ac:dyDescent="0.7">
      <c r="B474" t="s">
        <v>443</v>
      </c>
    </row>
    <row r="475" spans="2:2" x14ac:dyDescent="0.7">
      <c r="B475" t="s">
        <v>444</v>
      </c>
    </row>
    <row r="476" spans="2:2" x14ac:dyDescent="0.7">
      <c r="B476" t="s">
        <v>445</v>
      </c>
    </row>
    <row r="477" spans="2:2" x14ac:dyDescent="0.7">
      <c r="B477" t="s">
        <v>446</v>
      </c>
    </row>
    <row r="478" spans="2:2" x14ac:dyDescent="0.7">
      <c r="B478" t="s">
        <v>447</v>
      </c>
    </row>
    <row r="479" spans="2:2" x14ac:dyDescent="0.7">
      <c r="B479" t="s">
        <v>448</v>
      </c>
    </row>
    <row r="480" spans="2:2" x14ac:dyDescent="0.7">
      <c r="B480" t="s">
        <v>449</v>
      </c>
    </row>
    <row r="481" spans="2:2" x14ac:dyDescent="0.7">
      <c r="B481" t="s">
        <v>450</v>
      </c>
    </row>
    <row r="482" spans="2:2" x14ac:dyDescent="0.7">
      <c r="B482" t="s">
        <v>451</v>
      </c>
    </row>
    <row r="483" spans="2:2" x14ac:dyDescent="0.7">
      <c r="B483" t="s">
        <v>452</v>
      </c>
    </row>
    <row r="484" spans="2:2" x14ac:dyDescent="0.7">
      <c r="B484" t="s">
        <v>453</v>
      </c>
    </row>
    <row r="485" spans="2:2" x14ac:dyDescent="0.7">
      <c r="B485" t="s">
        <v>454</v>
      </c>
    </row>
    <row r="486" spans="2:2" x14ac:dyDescent="0.7">
      <c r="B486" t="s">
        <v>455</v>
      </c>
    </row>
    <row r="487" spans="2:2" x14ac:dyDescent="0.7">
      <c r="B487" t="s">
        <v>456</v>
      </c>
    </row>
    <row r="488" spans="2:2" x14ac:dyDescent="0.7">
      <c r="B488" t="s">
        <v>457</v>
      </c>
    </row>
    <row r="489" spans="2:2" x14ac:dyDescent="0.7">
      <c r="B489" t="s">
        <v>458</v>
      </c>
    </row>
    <row r="490" spans="2:2" x14ac:dyDescent="0.7">
      <c r="B490" t="s">
        <v>459</v>
      </c>
    </row>
    <row r="491" spans="2:2" x14ac:dyDescent="0.7">
      <c r="B491" t="s">
        <v>460</v>
      </c>
    </row>
    <row r="492" spans="2:2" x14ac:dyDescent="0.7">
      <c r="B492" t="s">
        <v>461</v>
      </c>
    </row>
    <row r="493" spans="2:2" x14ac:dyDescent="0.7">
      <c r="B493" t="s">
        <v>462</v>
      </c>
    </row>
    <row r="494" spans="2:2" x14ac:dyDescent="0.7">
      <c r="B494" t="s">
        <v>463</v>
      </c>
    </row>
    <row r="495" spans="2:2" x14ac:dyDescent="0.7">
      <c r="B495" t="s">
        <v>464</v>
      </c>
    </row>
    <row r="496" spans="2:2" x14ac:dyDescent="0.7">
      <c r="B496" t="s">
        <v>465</v>
      </c>
    </row>
    <row r="497" spans="2:7" x14ac:dyDescent="0.7">
      <c r="B497" t="s">
        <v>466</v>
      </c>
    </row>
    <row r="498" spans="2:7" ht="26.65" x14ac:dyDescent="0.7">
      <c r="B498" t="s">
        <v>467</v>
      </c>
      <c r="G498" ph="1"/>
    </row>
    <row r="499" spans="2:7" ht="26.65" x14ac:dyDescent="0.7">
      <c r="B499" t="s">
        <v>468</v>
      </c>
      <c r="G499" ph="1"/>
    </row>
    <row r="500" spans="2:7" ht="26.65" x14ac:dyDescent="0.7">
      <c r="B500" t="s">
        <v>469</v>
      </c>
      <c r="G500" ph="1"/>
    </row>
    <row r="501" spans="2:7" ht="26.65" x14ac:dyDescent="0.7">
      <c r="B501" t="s">
        <v>470</v>
      </c>
      <c r="G501" ph="1"/>
    </row>
    <row r="502" spans="2:7" ht="26.65" x14ac:dyDescent="0.7">
      <c r="B502" t="s">
        <v>471</v>
      </c>
      <c r="G502" ph="1"/>
    </row>
    <row r="503" spans="2:7" ht="26.65" x14ac:dyDescent="0.7">
      <c r="B503" t="s">
        <v>472</v>
      </c>
      <c r="G503" ph="1"/>
    </row>
    <row r="504" spans="2:7" ht="26.65" x14ac:dyDescent="0.7">
      <c r="B504" t="s">
        <v>473</v>
      </c>
      <c r="G504" ph="1"/>
    </row>
    <row r="505" spans="2:7" ht="26.65" x14ac:dyDescent="0.7">
      <c r="B505" t="s">
        <v>474</v>
      </c>
      <c r="G505" ph="1"/>
    </row>
    <row r="506" spans="2:7" ht="26.65" x14ac:dyDescent="0.7">
      <c r="B506" t="s">
        <v>475</v>
      </c>
      <c r="G506" ph="1"/>
    </row>
    <row r="507" spans="2:7" ht="26.65" x14ac:dyDescent="0.7">
      <c r="B507" t="s">
        <v>476</v>
      </c>
      <c r="G507" ph="1"/>
    </row>
    <row r="508" spans="2:7" ht="26.65" x14ac:dyDescent="0.7">
      <c r="B508" t="s">
        <v>477</v>
      </c>
      <c r="G508" ph="1"/>
    </row>
    <row r="509" spans="2:7" ht="26.65" x14ac:dyDescent="0.7">
      <c r="B509" t="s">
        <v>478</v>
      </c>
      <c r="G509" ph="1"/>
    </row>
    <row r="510" spans="2:7" ht="26.65" x14ac:dyDescent="0.7">
      <c r="B510" t="s">
        <v>496</v>
      </c>
      <c r="G510" ph="1"/>
    </row>
    <row r="511" spans="2:7" ht="26.65" x14ac:dyDescent="0.7">
      <c r="B511" t="s">
        <v>497</v>
      </c>
      <c r="G511" ph="1"/>
    </row>
    <row r="512" spans="2:7" ht="26.65" x14ac:dyDescent="0.7">
      <c r="B512" t="s">
        <v>501</v>
      </c>
      <c r="G512" ph="1"/>
    </row>
    <row r="513" spans="2:7" ht="26.65" x14ac:dyDescent="0.7">
      <c r="B513" t="s">
        <v>509</v>
      </c>
      <c r="G513" ph="1"/>
    </row>
    <row r="514" spans="2:7" ht="26.65" x14ac:dyDescent="0.7">
      <c r="B514" t="s">
        <v>782</v>
      </c>
      <c r="G514" ph="1"/>
    </row>
    <row r="515" spans="2:7" ht="26.65" x14ac:dyDescent="0.7">
      <c r="B515" t="s">
        <v>499</v>
      </c>
      <c r="G515" ph="1"/>
    </row>
    <row r="516" spans="2:7" ht="26.65" x14ac:dyDescent="0.7">
      <c r="B516" t="s">
        <v>504</v>
      </c>
      <c r="G516" ph="1"/>
    </row>
    <row r="517" spans="2:7" ht="26.65" x14ac:dyDescent="0.7">
      <c r="G517" ph="1"/>
    </row>
    <row r="518" spans="2:7" ht="26.65" x14ac:dyDescent="0.7">
      <c r="G518" ph="1"/>
    </row>
    <row r="519" spans="2:7" ht="26.65" x14ac:dyDescent="0.7">
      <c r="G519" ph="1"/>
    </row>
    <row r="520" spans="2:7" ht="26.65" x14ac:dyDescent="0.7">
      <c r="G520" ph="1"/>
    </row>
    <row r="521" spans="2:7" ht="26.65" x14ac:dyDescent="0.7">
      <c r="G521" ph="1"/>
    </row>
    <row r="522" spans="2:7" ht="26.65" x14ac:dyDescent="0.7">
      <c r="G522" ph="1"/>
    </row>
    <row r="523" spans="2:7" ht="26.65" x14ac:dyDescent="0.7">
      <c r="G523" ph="1"/>
    </row>
    <row r="524" spans="2:7" ht="26.65" x14ac:dyDescent="0.7">
      <c r="G524" ph="1"/>
    </row>
    <row r="525" spans="2:7" ht="26.65" x14ac:dyDescent="0.7">
      <c r="G525" ph="1"/>
    </row>
    <row r="526" spans="2:7" ht="26.65" x14ac:dyDescent="0.7">
      <c r="G526" ph="1"/>
    </row>
    <row r="527" spans="2:7" ht="26.65" x14ac:dyDescent="0.7">
      <c r="G527" ph="1"/>
    </row>
    <row r="528" spans="2:7" ht="26.65" x14ac:dyDescent="0.7">
      <c r="G528" ph="1"/>
    </row>
    <row r="529" spans="7:7" ht="26.65" x14ac:dyDescent="0.7">
      <c r="G529" ph="1"/>
    </row>
    <row r="530" spans="7:7" ht="26.65" x14ac:dyDescent="0.7">
      <c r="G530" ph="1"/>
    </row>
    <row r="531" spans="7:7" ht="26.65" x14ac:dyDescent="0.7">
      <c r="G531" ph="1"/>
    </row>
    <row r="532" spans="7:7" ht="26.65" x14ac:dyDescent="0.7">
      <c r="G532" ph="1"/>
    </row>
    <row r="533" spans="7:7" ht="26.65" x14ac:dyDescent="0.7">
      <c r="G533" ph="1"/>
    </row>
    <row r="534" spans="7:7" ht="26.65" x14ac:dyDescent="0.7">
      <c r="G534" ph="1"/>
    </row>
    <row r="535" spans="7:7" ht="26.65" x14ac:dyDescent="0.7">
      <c r="G535" ph="1"/>
    </row>
    <row r="600" spans="7:7" ht="26.65" x14ac:dyDescent="0.7">
      <c r="G600" ph="1"/>
    </row>
    <row r="601" spans="7:7" ht="26.65" x14ac:dyDescent="0.7">
      <c r="G601" ph="1"/>
    </row>
    <row r="602" spans="7:7" ht="26.65" x14ac:dyDescent="0.7">
      <c r="G602" ph="1"/>
    </row>
    <row r="603" spans="7:7" ht="26.65" x14ac:dyDescent="0.7">
      <c r="G603" ph="1"/>
    </row>
    <row r="604" spans="7:7" ht="26.65" x14ac:dyDescent="0.7">
      <c r="G604" ph="1"/>
    </row>
    <row r="605" spans="7:7" ht="26.65" x14ac:dyDescent="0.7">
      <c r="G605" ph="1"/>
    </row>
    <row r="606" spans="7:7" ht="26.65" x14ac:dyDescent="0.7">
      <c r="G606" ph="1"/>
    </row>
    <row r="607" spans="7:7" ht="26.65" x14ac:dyDescent="0.7">
      <c r="G607" ph="1"/>
    </row>
    <row r="608" spans="7:7" ht="26.65" x14ac:dyDescent="0.7">
      <c r="G608" ph="1"/>
    </row>
    <row r="609" spans="7:7" ht="26.65" x14ac:dyDescent="0.7">
      <c r="G609" ph="1"/>
    </row>
    <row r="610" spans="7:7" ht="26.65" x14ac:dyDescent="0.7">
      <c r="G610" ph="1"/>
    </row>
    <row r="611" spans="7:7" ht="26.65" x14ac:dyDescent="0.7">
      <c r="G611" ph="1"/>
    </row>
    <row r="612" spans="7:7" ht="26.65" x14ac:dyDescent="0.7">
      <c r="G612" ph="1"/>
    </row>
    <row r="613" spans="7:7" ht="26.65" x14ac:dyDescent="0.7">
      <c r="G613" ph="1"/>
    </row>
    <row r="614" spans="7:7" ht="26.65" x14ac:dyDescent="0.7">
      <c r="G614" ph="1"/>
    </row>
    <row r="615" spans="7:7" ht="26.65" x14ac:dyDescent="0.7">
      <c r="G615" ph="1"/>
    </row>
    <row r="616" spans="7:7" ht="26.65" x14ac:dyDescent="0.7">
      <c r="G616" ph="1"/>
    </row>
    <row r="617" spans="7:7" ht="26.65" x14ac:dyDescent="0.7">
      <c r="G617" ph="1"/>
    </row>
    <row r="618" spans="7:7" ht="26.65" x14ac:dyDescent="0.7">
      <c r="G618" ph="1"/>
    </row>
    <row r="619" spans="7:7" ht="26.65" x14ac:dyDescent="0.7">
      <c r="G619" ph="1"/>
    </row>
    <row r="620" spans="7:7" ht="26.65" x14ac:dyDescent="0.7">
      <c r="G620" ph="1"/>
    </row>
    <row r="621" spans="7:7" ht="26.65" x14ac:dyDescent="0.7">
      <c r="G621" ph="1"/>
    </row>
    <row r="622" spans="7:7" ht="26.65" x14ac:dyDescent="0.7">
      <c r="G622" ph="1"/>
    </row>
    <row r="623" spans="7:7" ht="26.65" x14ac:dyDescent="0.7">
      <c r="G623" ph="1"/>
    </row>
    <row r="624" spans="7:7" ht="26.65" x14ac:dyDescent="0.7">
      <c r="G624" ph="1"/>
    </row>
    <row r="625" spans="7:7" ht="26.65" x14ac:dyDescent="0.7">
      <c r="G625" ph="1"/>
    </row>
    <row r="626" spans="7:7" ht="26.65" x14ac:dyDescent="0.7">
      <c r="G626" ph="1"/>
    </row>
    <row r="627" spans="7:7" ht="26.65" x14ac:dyDescent="0.7">
      <c r="G627" ph="1"/>
    </row>
    <row r="628" spans="7:7" ht="26.65" x14ac:dyDescent="0.7">
      <c r="G628" ph="1"/>
    </row>
    <row r="629" spans="7:7" ht="26.65" x14ac:dyDescent="0.7">
      <c r="G629" ph="1"/>
    </row>
    <row r="630" spans="7:7" ht="26.65" x14ac:dyDescent="0.7">
      <c r="G630" ph="1"/>
    </row>
    <row r="631" spans="7:7" ht="26.65" x14ac:dyDescent="0.7">
      <c r="G631" ph="1"/>
    </row>
    <row r="632" spans="7:7" ht="26.65" x14ac:dyDescent="0.7">
      <c r="G632" ph="1"/>
    </row>
    <row r="633" spans="7:7" ht="26.65" x14ac:dyDescent="0.7">
      <c r="G633" ph="1"/>
    </row>
    <row r="634" spans="7:7" ht="26.65" x14ac:dyDescent="0.7">
      <c r="G634" ph="1"/>
    </row>
    <row r="635" spans="7:7" ht="26.65" x14ac:dyDescent="0.7">
      <c r="G635" ph="1"/>
    </row>
    <row r="636" spans="7:7" ht="26.65" x14ac:dyDescent="0.7">
      <c r="G636" ph="1"/>
    </row>
    <row r="637" spans="7:7" x14ac:dyDescent="0.7">
      <c r="G637" ph="1"/>
    </row>
    <row r="638" spans="7:7" x14ac:dyDescent="0.7">
      <c r="G638" ph="1"/>
    </row>
    <row r="639" spans="7:7" x14ac:dyDescent="0.7">
      <c r="G639" ph="1"/>
    </row>
    <row r="640" spans="7:7" x14ac:dyDescent="0.7">
      <c r="G640" ph="1"/>
    </row>
  </sheetData>
  <phoneticPr fontId="1"/>
  <pageMargins left="0.7" right="0.7" top="0.75" bottom="0.75" header="0.3" footer="0.3"/>
  <pageSetup paperSize="9" orientation="portrait" horizontalDpi="4294967293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9072C7E-CFBD-4970-8BB2-1E46F58FFC35}">
          <x14:formula1>
            <xm:f>入力値制限!$A$1:$A$2</xm:f>
          </x14:formula1>
          <xm:sqref>K16:K1048576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5D759-4FF0-42FE-8FA8-7DA5D18A799E}">
  <sheetPr codeName="Sheet17"/>
  <dimension ref="B2:L630"/>
  <sheetViews>
    <sheetView workbookViewId="0">
      <selection activeCell="B2" sqref="B2"/>
    </sheetView>
  </sheetViews>
  <sheetFormatPr defaultRowHeight="17.649999999999999" x14ac:dyDescent="0.7"/>
  <cols>
    <col min="4" max="4" width="35.9375" bestFit="1" customWidth="1"/>
    <col min="6" max="6" width="11.625" bestFit="1" customWidth="1"/>
    <col min="7" max="8" width="32.9375" bestFit="1" customWidth="1"/>
    <col min="9" max="9" width="10.0625" customWidth="1"/>
    <col min="10" max="10" width="101.3125" customWidth="1"/>
  </cols>
  <sheetData>
    <row r="2" spans="2:12" x14ac:dyDescent="0.7">
      <c r="B2" t="s">
        <v>198</v>
      </c>
    </row>
    <row r="14" spans="2:12" x14ac:dyDescent="0.7">
      <c r="B14" s="2"/>
      <c r="C14" s="2"/>
      <c r="D14" s="3"/>
      <c r="E14" s="3"/>
      <c r="F14" s="4" t="s">
        <v>12</v>
      </c>
      <c r="G14" s="3"/>
      <c r="H14" s="3"/>
      <c r="I14" s="4" t="s">
        <v>40</v>
      </c>
      <c r="J14" s="3"/>
      <c r="K14" s="4" t="s">
        <v>57</v>
      </c>
      <c r="L14" s="3"/>
    </row>
    <row r="15" spans="2:12" x14ac:dyDescent="0.7">
      <c r="B15" s="5" t="s">
        <v>38</v>
      </c>
      <c r="C15" s="5" t="s">
        <v>34</v>
      </c>
      <c r="D15" s="6" t="s">
        <v>35</v>
      </c>
      <c r="E15" s="6" t="s">
        <v>5</v>
      </c>
      <c r="F15" s="7" t="s">
        <v>13</v>
      </c>
      <c r="G15" s="7" t="s">
        <v>14</v>
      </c>
      <c r="H15" s="6" t="s">
        <v>37</v>
      </c>
      <c r="I15" s="7" t="s">
        <v>34</v>
      </c>
      <c r="J15" s="7" t="s">
        <v>40</v>
      </c>
      <c r="K15" s="7" t="s">
        <v>58</v>
      </c>
      <c r="L15" s="7"/>
    </row>
    <row r="450" spans="7:7" ht="26.65" x14ac:dyDescent="0.7">
      <c r="G450" ph="1"/>
    </row>
    <row r="451" spans="7:7" ht="26.65" x14ac:dyDescent="0.7">
      <c r="G451" ph="1"/>
    </row>
    <row r="452" spans="7:7" ht="26.65" x14ac:dyDescent="0.7">
      <c r="G452" ph="1"/>
    </row>
    <row r="453" spans="7:7" ht="26.65" x14ac:dyDescent="0.7">
      <c r="G453" ph="1"/>
    </row>
    <row r="454" spans="7:7" ht="26.65" x14ac:dyDescent="0.7">
      <c r="G454" ph="1"/>
    </row>
    <row r="455" spans="7:7" ht="26.65" x14ac:dyDescent="0.7">
      <c r="G455" ph="1"/>
    </row>
    <row r="456" spans="7:7" ht="26.65" x14ac:dyDescent="0.7">
      <c r="G456" ph="1"/>
    </row>
    <row r="457" spans="7:7" ht="26.65" x14ac:dyDescent="0.7">
      <c r="G457" ph="1"/>
    </row>
    <row r="458" spans="7:7" ht="26.65" x14ac:dyDescent="0.7">
      <c r="G458" ph="1"/>
    </row>
    <row r="459" spans="7:7" ht="26.65" x14ac:dyDescent="0.7">
      <c r="G459" ph="1"/>
    </row>
    <row r="460" spans="7:7" ht="26.65" x14ac:dyDescent="0.7">
      <c r="G460" ph="1"/>
    </row>
    <row r="461" spans="7:7" ht="26.65" x14ac:dyDescent="0.7">
      <c r="G461" ph="1"/>
    </row>
    <row r="462" spans="7:7" ht="26.65" x14ac:dyDescent="0.7">
      <c r="G462" ph="1"/>
    </row>
    <row r="463" spans="7:7" ht="26.65" x14ac:dyDescent="0.7">
      <c r="G463" ph="1"/>
    </row>
    <row r="464" spans="7:7" ht="26.65" x14ac:dyDescent="0.7">
      <c r="G464" ph="1"/>
    </row>
    <row r="465" spans="7:7" ht="26.65" x14ac:dyDescent="0.7">
      <c r="G465" ph="1"/>
    </row>
    <row r="466" spans="7:7" ht="26.65" x14ac:dyDescent="0.7">
      <c r="G466" ph="1"/>
    </row>
    <row r="467" spans="7:7" ht="26.65" x14ac:dyDescent="0.7">
      <c r="G467" ph="1"/>
    </row>
    <row r="468" spans="7:7" ht="26.65" x14ac:dyDescent="0.7">
      <c r="G468" ph="1"/>
    </row>
    <row r="469" spans="7:7" ht="26.65" x14ac:dyDescent="0.7">
      <c r="G469" ph="1"/>
    </row>
    <row r="470" spans="7:7" ht="26.65" x14ac:dyDescent="0.7">
      <c r="G470" ph="1"/>
    </row>
    <row r="471" spans="7:7" ht="26.65" x14ac:dyDescent="0.7">
      <c r="G471" ph="1"/>
    </row>
    <row r="472" spans="7:7" ht="26.65" x14ac:dyDescent="0.7">
      <c r="G472" ph="1"/>
    </row>
    <row r="473" spans="7:7" ht="26.65" x14ac:dyDescent="0.7">
      <c r="G473" ph="1"/>
    </row>
    <row r="474" spans="7:7" ht="26.65" x14ac:dyDescent="0.7">
      <c r="G474" ph="1"/>
    </row>
    <row r="475" spans="7:7" ht="26.65" x14ac:dyDescent="0.7">
      <c r="G475" ph="1"/>
    </row>
    <row r="476" spans="7:7" ht="26.65" x14ac:dyDescent="0.7">
      <c r="G476" ph="1"/>
    </row>
    <row r="477" spans="7:7" ht="26.65" x14ac:dyDescent="0.7">
      <c r="G477" ph="1"/>
    </row>
    <row r="478" spans="7:7" ht="26.65" x14ac:dyDescent="0.7">
      <c r="G478" ph="1"/>
    </row>
    <row r="479" spans="7:7" ht="26.65" x14ac:dyDescent="0.7">
      <c r="G479" ph="1"/>
    </row>
    <row r="480" spans="7:7" ht="26.65" x14ac:dyDescent="0.7">
      <c r="G480" ph="1"/>
    </row>
    <row r="481" spans="7:7" ht="26.65" x14ac:dyDescent="0.7">
      <c r="G481" ph="1"/>
    </row>
    <row r="482" spans="7:7" ht="26.65" x14ac:dyDescent="0.7">
      <c r="G482" ph="1"/>
    </row>
    <row r="483" spans="7:7" ht="26.65" x14ac:dyDescent="0.7">
      <c r="G483" ph="1"/>
    </row>
    <row r="484" spans="7:7" ht="26.65" x14ac:dyDescent="0.7">
      <c r="G484" ph="1"/>
    </row>
    <row r="485" spans="7:7" ht="26.65" x14ac:dyDescent="0.7">
      <c r="G485" ph="1"/>
    </row>
    <row r="522" spans="7:7" ht="26.65" x14ac:dyDescent="0.7">
      <c r="G522" ph="1"/>
    </row>
    <row r="523" spans="7:7" ht="26.65" x14ac:dyDescent="0.7">
      <c r="G523" ph="1"/>
    </row>
    <row r="524" spans="7:7" ht="26.65" x14ac:dyDescent="0.7">
      <c r="G524" ph="1"/>
    </row>
    <row r="525" spans="7:7" ht="26.65" x14ac:dyDescent="0.7">
      <c r="G525" ph="1"/>
    </row>
    <row r="526" spans="7:7" ht="26.65" x14ac:dyDescent="0.7">
      <c r="G526" ph="1"/>
    </row>
    <row r="527" spans="7:7" ht="26.65" x14ac:dyDescent="0.7">
      <c r="G527" ph="1"/>
    </row>
    <row r="528" spans="7:7" ht="26.65" x14ac:dyDescent="0.7">
      <c r="G528" ph="1"/>
    </row>
    <row r="529" spans="7:7" ht="26.65" x14ac:dyDescent="0.7">
      <c r="G529" ph="1"/>
    </row>
    <row r="530" spans="7:7" ht="26.65" x14ac:dyDescent="0.7">
      <c r="G530" ph="1"/>
    </row>
    <row r="531" spans="7:7" ht="26.65" x14ac:dyDescent="0.7">
      <c r="G531" ph="1"/>
    </row>
    <row r="532" spans="7:7" ht="26.65" x14ac:dyDescent="0.7">
      <c r="G532" ph="1"/>
    </row>
    <row r="533" spans="7:7" ht="26.65" x14ac:dyDescent="0.7">
      <c r="G533" ph="1"/>
    </row>
    <row r="534" spans="7:7" ht="26.65" x14ac:dyDescent="0.7">
      <c r="G534" ph="1"/>
    </row>
    <row r="535" spans="7:7" ht="26.65" x14ac:dyDescent="0.7">
      <c r="G535" ph="1"/>
    </row>
    <row r="536" spans="7:7" ht="26.65" x14ac:dyDescent="0.7">
      <c r="G536" ph="1"/>
    </row>
    <row r="537" spans="7:7" ht="26.65" x14ac:dyDescent="0.7">
      <c r="G537" ph="1"/>
    </row>
    <row r="538" spans="7:7" ht="26.65" x14ac:dyDescent="0.7">
      <c r="G538" ph="1"/>
    </row>
    <row r="539" spans="7:7" ht="26.65" x14ac:dyDescent="0.7">
      <c r="G539" ph="1"/>
    </row>
    <row r="540" spans="7:7" ht="26.65" x14ac:dyDescent="0.7">
      <c r="G540" ph="1"/>
    </row>
    <row r="541" spans="7:7" ht="26.65" x14ac:dyDescent="0.7">
      <c r="G541" ph="1"/>
    </row>
    <row r="542" spans="7:7" ht="26.65" x14ac:dyDescent="0.7">
      <c r="G542" ph="1"/>
    </row>
    <row r="543" spans="7:7" ht="26.65" x14ac:dyDescent="0.7">
      <c r="G543" ph="1"/>
    </row>
    <row r="544" spans="7:7" ht="26.65" x14ac:dyDescent="0.7">
      <c r="G544" ph="1"/>
    </row>
    <row r="545" spans="7:7" ht="26.65" x14ac:dyDescent="0.7">
      <c r="G545" ph="1"/>
    </row>
    <row r="546" spans="7:7" ht="26.65" x14ac:dyDescent="0.7">
      <c r="G546" ph="1"/>
    </row>
    <row r="547" spans="7:7" ht="26.65" x14ac:dyDescent="0.7">
      <c r="G547" ph="1"/>
    </row>
    <row r="548" spans="7:7" ht="26.65" x14ac:dyDescent="0.7">
      <c r="G548" ph="1"/>
    </row>
    <row r="549" spans="7:7" ht="26.65" x14ac:dyDescent="0.7">
      <c r="G549" ph="1"/>
    </row>
    <row r="550" spans="7:7" ht="26.65" x14ac:dyDescent="0.7">
      <c r="G550" ph="1"/>
    </row>
    <row r="551" spans="7:7" ht="26.65" x14ac:dyDescent="0.7">
      <c r="G551" ph="1"/>
    </row>
    <row r="552" spans="7:7" ht="26.65" x14ac:dyDescent="0.7">
      <c r="G552" ph="1"/>
    </row>
    <row r="553" spans="7:7" ht="26.65" x14ac:dyDescent="0.7">
      <c r="G553" ph="1"/>
    </row>
    <row r="554" spans="7:7" ht="26.65" x14ac:dyDescent="0.7">
      <c r="G554" ph="1"/>
    </row>
    <row r="555" spans="7:7" ht="26.65" x14ac:dyDescent="0.7">
      <c r="G555" ph="1"/>
    </row>
    <row r="556" spans="7:7" ht="26.65" x14ac:dyDescent="0.7">
      <c r="G556" ph="1"/>
    </row>
    <row r="557" spans="7:7" ht="26.65" x14ac:dyDescent="0.7">
      <c r="G557" ph="1"/>
    </row>
    <row r="558" spans="7:7" ht="26.65" x14ac:dyDescent="0.7">
      <c r="G558" ph="1"/>
    </row>
    <row r="595" spans="7:7" ht="26.65" x14ac:dyDescent="0.7">
      <c r="G595" ph="1"/>
    </row>
    <row r="596" spans="7:7" ht="26.65" x14ac:dyDescent="0.7">
      <c r="G596" ph="1"/>
    </row>
    <row r="597" spans="7:7" ht="26.65" x14ac:dyDescent="0.7">
      <c r="G597" ph="1"/>
    </row>
    <row r="598" spans="7:7" ht="26.65" x14ac:dyDescent="0.7">
      <c r="G598" ph="1"/>
    </row>
    <row r="599" spans="7:7" ht="26.65" x14ac:dyDescent="0.7">
      <c r="G599" ph="1"/>
    </row>
    <row r="600" spans="7:7" ht="26.65" x14ac:dyDescent="0.7">
      <c r="G600" ph="1"/>
    </row>
    <row r="601" spans="7:7" ht="26.65" x14ac:dyDescent="0.7">
      <c r="G601" ph="1"/>
    </row>
    <row r="602" spans="7:7" ht="26.65" x14ac:dyDescent="0.7">
      <c r="G602" ph="1"/>
    </row>
    <row r="603" spans="7:7" ht="26.65" x14ac:dyDescent="0.7">
      <c r="G603" ph="1"/>
    </row>
    <row r="604" spans="7:7" ht="26.65" x14ac:dyDescent="0.7">
      <c r="G604" ph="1"/>
    </row>
    <row r="605" spans="7:7" ht="26.65" x14ac:dyDescent="0.7">
      <c r="G605" ph="1"/>
    </row>
    <row r="606" spans="7:7" ht="26.65" x14ac:dyDescent="0.7">
      <c r="G606" ph="1"/>
    </row>
    <row r="607" spans="7:7" ht="26.65" x14ac:dyDescent="0.7">
      <c r="G607" ph="1"/>
    </row>
    <row r="608" spans="7:7" ht="26.65" x14ac:dyDescent="0.7">
      <c r="G608" ph="1"/>
    </row>
    <row r="609" spans="7:7" ht="26.65" x14ac:dyDescent="0.7">
      <c r="G609" ph="1"/>
    </row>
    <row r="610" spans="7:7" ht="26.65" x14ac:dyDescent="0.7">
      <c r="G610" ph="1"/>
    </row>
    <row r="611" spans="7:7" ht="26.65" x14ac:dyDescent="0.7">
      <c r="G611" ph="1"/>
    </row>
    <row r="612" spans="7:7" ht="26.65" x14ac:dyDescent="0.7">
      <c r="G612" ph="1"/>
    </row>
    <row r="613" spans="7:7" ht="26.65" x14ac:dyDescent="0.7">
      <c r="G613" ph="1"/>
    </row>
    <row r="614" spans="7:7" ht="26.65" x14ac:dyDescent="0.7">
      <c r="G614" ph="1"/>
    </row>
    <row r="615" spans="7:7" ht="26.65" x14ac:dyDescent="0.7">
      <c r="G615" ph="1"/>
    </row>
    <row r="616" spans="7:7" ht="26.65" x14ac:dyDescent="0.7">
      <c r="G616" ph="1"/>
    </row>
    <row r="617" spans="7:7" ht="26.65" x14ac:dyDescent="0.7">
      <c r="G617" ph="1"/>
    </row>
    <row r="618" spans="7:7" ht="26.65" x14ac:dyDescent="0.7">
      <c r="G618" ph="1"/>
    </row>
    <row r="619" spans="7:7" ht="26.65" x14ac:dyDescent="0.7">
      <c r="G619" ph="1"/>
    </row>
    <row r="620" spans="7:7" ht="26.65" x14ac:dyDescent="0.7">
      <c r="G620" ph="1"/>
    </row>
    <row r="621" spans="7:7" ht="26.65" x14ac:dyDescent="0.7">
      <c r="G621" ph="1"/>
    </row>
    <row r="622" spans="7:7" ht="26.65" x14ac:dyDescent="0.7">
      <c r="G622" ph="1"/>
    </row>
    <row r="623" spans="7:7" ht="26.65" x14ac:dyDescent="0.7">
      <c r="G623" ph="1"/>
    </row>
    <row r="624" spans="7:7" ht="26.65" x14ac:dyDescent="0.7">
      <c r="G624" ph="1"/>
    </row>
    <row r="625" spans="7:7" ht="26.65" x14ac:dyDescent="0.7">
      <c r="G625" ph="1"/>
    </row>
    <row r="626" spans="7:7" ht="26.65" x14ac:dyDescent="0.7">
      <c r="G626" ph="1"/>
    </row>
    <row r="627" spans="7:7" ht="26.65" x14ac:dyDescent="0.7">
      <c r="G627" ph="1"/>
    </row>
    <row r="628" spans="7:7" ht="26.65" x14ac:dyDescent="0.7">
      <c r="G628" ph="1"/>
    </row>
    <row r="629" spans="7:7" ht="26.65" x14ac:dyDescent="0.7">
      <c r="G629" ph="1"/>
    </row>
    <row r="630" spans="7:7" ht="26.65" x14ac:dyDescent="0.7">
      <c r="G630" ph="1"/>
    </row>
  </sheetData>
  <autoFilter ref="B15:J15" xr:uid="{3E32744F-D7E4-4A66-89D0-A13067374DD8}"/>
  <phoneticPr fontId="1"/>
  <pageMargins left="0.7" right="0.7" top="0.75" bottom="0.75" header="0.3" footer="0.3"/>
  <pageSetup paperSize="9" orientation="portrait" horizontalDpi="4294967293" verticalDpi="0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6C647F26-479F-4A95-8546-FCD01954949F}">
          <x14:formula1>
            <xm:f>[data_characteristics.xlsm]入力規則!#REF!</xm:f>
          </x14:formula1>
          <xm:sqref>E15</xm:sqref>
        </x14:dataValidation>
        <x14:dataValidation type="list" allowBlank="1" showInputMessage="1" showErrorMessage="1" xr:uid="{3E4045F7-937D-47EB-AB04-A4C52F056106}">
          <x14:formula1>
            <xm:f>入力値制限!$A$1:$A$2</xm:f>
          </x14:formula1>
          <xm:sqref>K16:K1048576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91C9B-7839-4321-9167-F5AB99C2C5F8}">
  <sheetPr codeName="Sheet14"/>
  <dimension ref="B2:L645"/>
  <sheetViews>
    <sheetView topLeftCell="I252" workbookViewId="0">
      <selection activeCell="J16" sqref="J16:J272"/>
    </sheetView>
  </sheetViews>
  <sheetFormatPr defaultRowHeight="17.649999999999999" x14ac:dyDescent="0.7"/>
  <cols>
    <col min="4" max="4" width="35.9375" bestFit="1" customWidth="1"/>
    <col min="6" max="6" width="11.625" bestFit="1" customWidth="1"/>
    <col min="7" max="7" width="50.4375" bestFit="1" customWidth="1"/>
    <col min="8" max="8" width="32.9375" bestFit="1" customWidth="1"/>
    <col min="9" max="9" width="27.375" bestFit="1" customWidth="1"/>
    <col min="10" max="10" width="101.3125" customWidth="1"/>
  </cols>
  <sheetData>
    <row r="2" spans="2:12" x14ac:dyDescent="0.7">
      <c r="B2" t="s">
        <v>198</v>
      </c>
    </row>
    <row r="14" spans="2:12" x14ac:dyDescent="0.7">
      <c r="B14" s="2"/>
      <c r="C14" s="2"/>
      <c r="D14" s="3"/>
      <c r="E14" s="3"/>
      <c r="F14" s="4" t="s">
        <v>12</v>
      </c>
      <c r="G14" s="3"/>
      <c r="H14" s="3"/>
      <c r="I14" s="4" t="s">
        <v>40</v>
      </c>
      <c r="J14" s="3"/>
      <c r="K14" s="4" t="s">
        <v>57</v>
      </c>
      <c r="L14" s="3"/>
    </row>
    <row r="15" spans="2:12" x14ac:dyDescent="0.7">
      <c r="B15" s="5" t="s">
        <v>38</v>
      </c>
      <c r="C15" s="5" t="s">
        <v>34</v>
      </c>
      <c r="D15" s="6" t="s">
        <v>35</v>
      </c>
      <c r="E15" s="6" t="s">
        <v>5</v>
      </c>
      <c r="F15" s="7" t="s">
        <v>13</v>
      </c>
      <c r="G15" s="7" t="s">
        <v>14</v>
      </c>
      <c r="H15" s="6" t="s">
        <v>37</v>
      </c>
      <c r="I15" s="7" t="s">
        <v>34</v>
      </c>
      <c r="J15" s="7" t="s">
        <v>40</v>
      </c>
      <c r="K15" s="7" t="s">
        <v>58</v>
      </c>
      <c r="L15" s="7"/>
    </row>
    <row r="16" spans="2:12" ht="35.25" x14ac:dyDescent="0.7">
      <c r="B16" s="1">
        <f t="shared" ref="B16:B94" si="0">IF(D16&lt;&gt;"",ROW()-15,"")</f>
        <v>1</v>
      </c>
      <c r="C16" s="8"/>
      <c r="D16" s="10" t="s">
        <v>62</v>
      </c>
      <c r="E16" s="1" t="s">
        <v>9</v>
      </c>
      <c r="F16" s="1" t="s">
        <v>199</v>
      </c>
      <c r="G16" s="10" t="s">
        <v>493</v>
      </c>
      <c r="H16" s="10" t="s">
        <v>63</v>
      </c>
      <c r="I16" s="8"/>
      <c r="J16" s="1" t="s">
        <v>494</v>
      </c>
      <c r="K16" s="1"/>
      <c r="L16" s="1"/>
    </row>
    <row r="17" spans="2:12" x14ac:dyDescent="0.7">
      <c r="B17" s="1">
        <f t="shared" si="0"/>
        <v>2</v>
      </c>
      <c r="C17" s="8"/>
      <c r="D17" s="10" t="s">
        <v>493</v>
      </c>
      <c r="E17" s="1" t="s">
        <v>6</v>
      </c>
      <c r="F17" s="1" t="s">
        <v>199</v>
      </c>
      <c r="G17" s="10" t="s">
        <v>493</v>
      </c>
      <c r="H17" s="10"/>
      <c r="I17" s="8"/>
      <c r="J17" s="1" t="str">
        <f>F17&amp;"."&amp;G17&amp;","</f>
        <v>bac_ext.race_key,</v>
      </c>
      <c r="K17" s="1"/>
      <c r="L17" s="1"/>
    </row>
    <row r="18" spans="2:12" x14ac:dyDescent="0.7">
      <c r="B18" s="1">
        <f t="shared" si="0"/>
        <v>3</v>
      </c>
      <c r="C18" s="1"/>
      <c r="D18" s="1" t="s">
        <v>0</v>
      </c>
      <c r="E18" s="1" t="s">
        <v>6</v>
      </c>
      <c r="F18" s="1" t="s">
        <v>199</v>
      </c>
      <c r="G18" s="1" t="s">
        <v>0</v>
      </c>
      <c r="H18" s="1"/>
      <c r="I18" s="1"/>
      <c r="J18" s="1" t="str">
        <f t="shared" ref="J18:J33" si="1">F18&amp;"."&amp;G18&amp;" as "&amp;D18&amp;","</f>
        <v>bac_ext.race_key_place_code as race_key_place_code,</v>
      </c>
      <c r="K18" s="1"/>
      <c r="L18" s="1"/>
    </row>
    <row r="19" spans="2:12" x14ac:dyDescent="0.7">
      <c r="B19" s="1">
        <f t="shared" si="0"/>
        <v>4</v>
      </c>
      <c r="C19" s="1"/>
      <c r="D19" s="1" t="s">
        <v>1</v>
      </c>
      <c r="E19" s="1" t="s">
        <v>6</v>
      </c>
      <c r="F19" s="1" t="s">
        <v>199</v>
      </c>
      <c r="G19" s="1" t="s">
        <v>1</v>
      </c>
      <c r="H19" s="1"/>
      <c r="I19" s="1">
        <v>1</v>
      </c>
      <c r="J19" s="1" t="str">
        <f t="shared" si="1"/>
        <v>bac_ext.race_key_year as race_key_year,</v>
      </c>
      <c r="K19" s="1"/>
      <c r="L19" s="1"/>
    </row>
    <row r="20" spans="2:12" x14ac:dyDescent="0.7">
      <c r="B20" s="1">
        <f t="shared" si="0"/>
        <v>5</v>
      </c>
      <c r="C20" s="1"/>
      <c r="D20" s="1" t="s">
        <v>2</v>
      </c>
      <c r="E20" s="1" t="s">
        <v>6</v>
      </c>
      <c r="F20" s="1" t="s">
        <v>199</v>
      </c>
      <c r="G20" s="1" t="s">
        <v>2</v>
      </c>
      <c r="H20" s="1"/>
      <c r="I20" s="1">
        <v>2</v>
      </c>
      <c r="J20" s="1" t="str">
        <f t="shared" si="1"/>
        <v>bac_ext.race_key_no as race_key_no,</v>
      </c>
      <c r="K20" s="1"/>
      <c r="L20" s="1"/>
    </row>
    <row r="21" spans="2:12" x14ac:dyDescent="0.7">
      <c r="B21" s="1">
        <f t="shared" si="0"/>
        <v>6</v>
      </c>
      <c r="C21" s="1"/>
      <c r="D21" s="1" t="s">
        <v>3</v>
      </c>
      <c r="E21" s="1" t="s">
        <v>6</v>
      </c>
      <c r="F21" s="1" t="s">
        <v>199</v>
      </c>
      <c r="G21" s="1" t="s">
        <v>3</v>
      </c>
      <c r="H21" s="1"/>
      <c r="I21" s="1">
        <v>3</v>
      </c>
      <c r="J21" s="1" t="str">
        <f t="shared" si="1"/>
        <v>bac_ext.race_key_day as race_key_day,</v>
      </c>
      <c r="K21" s="1"/>
      <c r="L21" s="1"/>
    </row>
    <row r="22" spans="2:12" x14ac:dyDescent="0.7">
      <c r="B22" s="1">
        <f t="shared" si="0"/>
        <v>7</v>
      </c>
      <c r="C22" s="1"/>
      <c r="D22" s="1" t="s">
        <v>4</v>
      </c>
      <c r="E22" s="1" t="s">
        <v>6</v>
      </c>
      <c r="F22" s="1" t="s">
        <v>199</v>
      </c>
      <c r="G22" s="1" t="s">
        <v>4</v>
      </c>
      <c r="H22" s="1"/>
      <c r="I22" s="1"/>
      <c r="J22" s="1" t="str">
        <f t="shared" si="1"/>
        <v>bac_ext.race_key_round as race_key_round,</v>
      </c>
      <c r="K22" s="1"/>
      <c r="L22" s="1"/>
    </row>
    <row r="23" spans="2:12" x14ac:dyDescent="0.7">
      <c r="B23" s="1">
        <f t="shared" si="0"/>
        <v>8</v>
      </c>
      <c r="C23" s="1"/>
      <c r="D23" s="1" t="s">
        <v>510</v>
      </c>
      <c r="E23" s="1" t="s">
        <v>36</v>
      </c>
      <c r="F23" s="1" t="s">
        <v>766</v>
      </c>
      <c r="G23" s="1" t="s">
        <v>184</v>
      </c>
      <c r="H23" s="1"/>
      <c r="I23" s="1"/>
      <c r="J23" s="1" t="str">
        <f>F23&amp;"."&amp;G23&amp;","</f>
        <v>dob.horse_no,</v>
      </c>
      <c r="K23" s="1"/>
      <c r="L23" s="1"/>
    </row>
    <row r="24" spans="2:12" x14ac:dyDescent="0.7">
      <c r="B24" s="1">
        <f t="shared" si="0"/>
        <v>9</v>
      </c>
      <c r="C24" s="1"/>
      <c r="D24" s="1" t="s">
        <v>233</v>
      </c>
      <c r="E24" s="1" t="s">
        <v>36</v>
      </c>
      <c r="F24" s="1" t="s">
        <v>180</v>
      </c>
      <c r="G24" s="1" t="s">
        <v>234</v>
      </c>
      <c r="H24" s="1"/>
      <c r="I24" s="1"/>
      <c r="J24" s="1" t="s">
        <v>236</v>
      </c>
      <c r="K24" s="1" t="s">
        <v>235</v>
      </c>
      <c r="L24" s="1"/>
    </row>
    <row r="25" spans="2:12" x14ac:dyDescent="0.7">
      <c r="B25" s="1">
        <f t="shared" si="0"/>
        <v>10</v>
      </c>
      <c r="C25" s="1"/>
      <c r="D25" s="1" t="s">
        <v>189</v>
      </c>
      <c r="E25" s="1" t="s">
        <v>61</v>
      </c>
      <c r="F25" s="1" t="s">
        <v>199</v>
      </c>
      <c r="G25" s="1" t="s">
        <v>189</v>
      </c>
      <c r="H25" s="1"/>
      <c r="I25" s="1"/>
      <c r="J25" s="1" t="str">
        <f t="shared" si="1"/>
        <v>bac_ext.weather_name as weather_name,</v>
      </c>
      <c r="K25" s="1" t="s">
        <v>59</v>
      </c>
      <c r="L25" s="1"/>
    </row>
    <row r="26" spans="2:12" x14ac:dyDescent="0.7">
      <c r="B26" s="1">
        <f t="shared" si="0"/>
        <v>11</v>
      </c>
      <c r="C26" s="1"/>
      <c r="D26" s="1" t="s">
        <v>190</v>
      </c>
      <c r="E26" s="1" t="s">
        <v>61</v>
      </c>
      <c r="F26" s="1" t="s">
        <v>199</v>
      </c>
      <c r="G26" s="1" t="s">
        <v>190</v>
      </c>
      <c r="H26" s="1"/>
      <c r="I26" s="1"/>
      <c r="J26" s="1" t="str">
        <f t="shared" si="1"/>
        <v>bac_ext.grass_field_status_name as grass_field_status_name,</v>
      </c>
      <c r="K26" s="1" t="s">
        <v>59</v>
      </c>
      <c r="L26" s="1"/>
    </row>
    <row r="27" spans="2:12" x14ac:dyDescent="0.7">
      <c r="B27" s="1">
        <f t="shared" si="0"/>
        <v>12</v>
      </c>
      <c r="C27" s="1"/>
      <c r="D27" s="1" t="s">
        <v>191</v>
      </c>
      <c r="E27" s="1" t="s">
        <v>61</v>
      </c>
      <c r="F27" s="1" t="s">
        <v>199</v>
      </c>
      <c r="G27" s="1" t="s">
        <v>191</v>
      </c>
      <c r="H27" s="1"/>
      <c r="I27" s="1"/>
      <c r="J27" s="1" t="str">
        <f t="shared" si="1"/>
        <v>bac_ext.dart_field_status_name as dart_field_status_name,</v>
      </c>
      <c r="K27" s="1" t="s">
        <v>59</v>
      </c>
      <c r="L27" s="1"/>
    </row>
    <row r="28" spans="2:12" x14ac:dyDescent="0.7">
      <c r="B28" s="1">
        <f t="shared" si="0"/>
        <v>13</v>
      </c>
      <c r="C28" s="1"/>
      <c r="D28" s="1" t="s">
        <v>192</v>
      </c>
      <c r="E28" s="1" t="s">
        <v>61</v>
      </c>
      <c r="F28" s="1" t="s">
        <v>199</v>
      </c>
      <c r="G28" s="1" t="s">
        <v>192</v>
      </c>
      <c r="H28" s="1"/>
      <c r="I28" s="1"/>
      <c r="J28" s="1" t="str">
        <f t="shared" si="1"/>
        <v>bac_ext.grass_type_name as grass_type_name,</v>
      </c>
      <c r="K28" s="1" t="s">
        <v>59</v>
      </c>
      <c r="L28" s="1"/>
    </row>
    <row r="29" spans="2:12" x14ac:dyDescent="0.7">
      <c r="B29" s="1">
        <f t="shared" si="0"/>
        <v>14</v>
      </c>
      <c r="C29" s="1"/>
      <c r="D29" s="1" t="s">
        <v>193</v>
      </c>
      <c r="E29" s="1" t="s">
        <v>61</v>
      </c>
      <c r="F29" s="1" t="s">
        <v>199</v>
      </c>
      <c r="G29" s="1" t="s">
        <v>193</v>
      </c>
      <c r="H29" s="1"/>
      <c r="I29" s="1"/>
      <c r="J29" s="1" t="str">
        <f t="shared" si="1"/>
        <v>bac_ext.race_condition_type_name as race_condition_type_name,</v>
      </c>
      <c r="K29" s="1" t="s">
        <v>59</v>
      </c>
      <c r="L29" s="1"/>
    </row>
    <row r="30" spans="2:12" x14ac:dyDescent="0.7">
      <c r="B30" s="1">
        <f t="shared" si="0"/>
        <v>15</v>
      </c>
      <c r="C30" s="1"/>
      <c r="D30" s="1" t="s">
        <v>194</v>
      </c>
      <c r="E30" s="1" t="s">
        <v>61</v>
      </c>
      <c r="F30" s="1" t="s">
        <v>199</v>
      </c>
      <c r="G30" s="1" t="s">
        <v>194</v>
      </c>
      <c r="H30" s="1"/>
      <c r="I30" s="1"/>
      <c r="J30" s="1" t="str">
        <f t="shared" si="1"/>
        <v>bac_ext.race_condition_condition_name as race_condition_condition_name,</v>
      </c>
      <c r="K30" s="1" t="s">
        <v>59</v>
      </c>
      <c r="L30" s="1"/>
    </row>
    <row r="31" spans="2:12" x14ac:dyDescent="0.7">
      <c r="B31" s="1">
        <f t="shared" si="0"/>
        <v>16</v>
      </c>
      <c r="C31" s="1"/>
      <c r="D31" s="1" t="s">
        <v>195</v>
      </c>
      <c r="E31" s="1" t="s">
        <v>61</v>
      </c>
      <c r="F31" s="1" t="s">
        <v>199</v>
      </c>
      <c r="G31" s="1" t="s">
        <v>195</v>
      </c>
      <c r="H31" s="1"/>
      <c r="I31" s="1"/>
      <c r="J31" s="1" t="str">
        <f t="shared" si="1"/>
        <v>bac_ext.race_condition_mark_name as race_condition_mark_name,</v>
      </c>
      <c r="K31" s="1" t="s">
        <v>59</v>
      </c>
      <c r="L31" s="1"/>
    </row>
    <row r="32" spans="2:12" x14ac:dyDescent="0.7">
      <c r="B32" s="1">
        <f t="shared" si="0"/>
        <v>17</v>
      </c>
      <c r="C32" s="1"/>
      <c r="D32" s="1" t="s">
        <v>196</v>
      </c>
      <c r="E32" s="1" t="s">
        <v>61</v>
      </c>
      <c r="F32" s="1" t="s">
        <v>199</v>
      </c>
      <c r="G32" s="1" t="s">
        <v>196</v>
      </c>
      <c r="H32" s="1"/>
      <c r="I32" s="1"/>
      <c r="J32" s="1" t="str">
        <f t="shared" si="1"/>
        <v>bac_ext.race_condition_grade_name as race_condition_grade_name,</v>
      </c>
      <c r="K32" s="1" t="s">
        <v>59</v>
      </c>
      <c r="L32" s="1"/>
    </row>
    <row r="33" spans="2:12" x14ac:dyDescent="0.7">
      <c r="B33" s="1">
        <f t="shared" si="0"/>
        <v>18</v>
      </c>
      <c r="C33" s="1"/>
      <c r="D33" s="1" t="s">
        <v>213</v>
      </c>
      <c r="E33" s="1" t="s">
        <v>61</v>
      </c>
      <c r="F33" s="1" t="s">
        <v>199</v>
      </c>
      <c r="G33" s="1" t="s">
        <v>56</v>
      </c>
      <c r="H33" s="1"/>
      <c r="I33" s="1"/>
      <c r="J33" s="1" t="str">
        <f t="shared" si="1"/>
        <v>bac_ext.place_name as place_name,</v>
      </c>
      <c r="K33" s="1" t="s">
        <v>59</v>
      </c>
      <c r="L33" s="1"/>
    </row>
    <row r="34" spans="2:12" x14ac:dyDescent="0.7">
      <c r="B34" s="1">
        <f t="shared" si="0"/>
        <v>19</v>
      </c>
      <c r="C34" s="1"/>
      <c r="D34" s="1" t="s">
        <v>15</v>
      </c>
      <c r="E34" s="1" t="s">
        <v>9</v>
      </c>
      <c r="F34" s="1" t="s">
        <v>199</v>
      </c>
      <c r="G34" s="1" t="s">
        <v>15</v>
      </c>
      <c r="H34" s="1"/>
      <c r="I34" s="1"/>
      <c r="J34" s="1" t="str">
        <f t="shared" ref="J34:J51" si="2">F34&amp;"."&amp;G34&amp;" as "&amp;D34&amp;","</f>
        <v>bac_ext.horse_count as horse_count,</v>
      </c>
      <c r="K34" s="1" t="s">
        <v>59</v>
      </c>
      <c r="L34" s="1"/>
    </row>
    <row r="35" spans="2:12" x14ac:dyDescent="0.7">
      <c r="B35" s="1">
        <f t="shared" si="0"/>
        <v>20</v>
      </c>
      <c r="C35" s="1"/>
      <c r="D35" s="1" t="s">
        <v>21</v>
      </c>
      <c r="E35" s="1" t="s">
        <v>9</v>
      </c>
      <c r="F35" s="1" t="s">
        <v>199</v>
      </c>
      <c r="G35" s="1" t="s">
        <v>21</v>
      </c>
      <c r="H35" s="1"/>
      <c r="I35" s="1"/>
      <c r="J35" s="1" t="str">
        <f t="shared" si="2"/>
        <v>bac_ext.summary_prize_1st as summary_prize_1st,</v>
      </c>
      <c r="K35" s="1" t="s">
        <v>59</v>
      </c>
      <c r="L35" s="1"/>
    </row>
    <row r="36" spans="2:12" x14ac:dyDescent="0.7">
      <c r="B36" s="1">
        <f t="shared" si="0"/>
        <v>21</v>
      </c>
      <c r="C36" s="1"/>
      <c r="D36" s="1" t="s">
        <v>22</v>
      </c>
      <c r="E36" s="1" t="s">
        <v>9</v>
      </c>
      <c r="F36" s="1" t="s">
        <v>199</v>
      </c>
      <c r="G36" s="1" t="s">
        <v>22</v>
      </c>
      <c r="H36" s="1"/>
      <c r="I36" s="1"/>
      <c r="J36" s="1" t="str">
        <f t="shared" si="2"/>
        <v>bac_ext.summary_prize_2nd as summary_prize_2nd,</v>
      </c>
      <c r="K36" s="1" t="s">
        <v>59</v>
      </c>
      <c r="L36" s="1"/>
    </row>
    <row r="37" spans="2:12" x14ac:dyDescent="0.7">
      <c r="B37" s="1">
        <f t="shared" si="0"/>
        <v>22</v>
      </c>
      <c r="C37" s="1"/>
      <c r="D37" s="1" t="s">
        <v>7</v>
      </c>
      <c r="E37" s="1" t="s">
        <v>9</v>
      </c>
      <c r="F37" s="1" t="s">
        <v>199</v>
      </c>
      <c r="G37" s="1" t="s">
        <v>7</v>
      </c>
      <c r="H37" s="1"/>
      <c r="I37" s="1"/>
      <c r="J37" s="1" t="str">
        <f t="shared" si="2"/>
        <v>bac_ext.race_condition_distance as race_condition_distance,</v>
      </c>
      <c r="K37" s="1" t="s">
        <v>59</v>
      </c>
      <c r="L37" s="1"/>
    </row>
    <row r="38" spans="2:12" x14ac:dyDescent="0.7">
      <c r="B38" s="1">
        <f t="shared" si="0"/>
        <v>23</v>
      </c>
      <c r="C38" s="1"/>
      <c r="D38" s="1" t="s">
        <v>8</v>
      </c>
      <c r="E38" s="1" t="s">
        <v>61</v>
      </c>
      <c r="F38" s="1" t="s">
        <v>199</v>
      </c>
      <c r="G38" s="1" t="s">
        <v>8</v>
      </c>
      <c r="H38" s="1"/>
      <c r="I38" s="1"/>
      <c r="J38" s="1" t="str">
        <f t="shared" si="2"/>
        <v>bac_ext.race_condition_track_grass_dart_etc as race_condition_track_grass_dart_etc,</v>
      </c>
      <c r="K38" s="1" t="s">
        <v>59</v>
      </c>
      <c r="L38" s="1"/>
    </row>
    <row r="39" spans="2:12" x14ac:dyDescent="0.7">
      <c r="B39" s="1">
        <f t="shared" si="0"/>
        <v>24</v>
      </c>
      <c r="C39" s="1"/>
      <c r="D39" s="1" t="str">
        <f t="shared" ref="D39:D51" si="3">I39&amp;"_"&amp;TEXT(C39,"00")</f>
        <v>IDM_00</v>
      </c>
      <c r="E39" s="1" t="s">
        <v>9</v>
      </c>
      <c r="F39" s="8" t="s">
        <v>479</v>
      </c>
      <c r="G39" s="1" t="s">
        <v>214</v>
      </c>
      <c r="H39" s="1"/>
      <c r="I39" s="1" t="s">
        <v>214</v>
      </c>
      <c r="J39" s="1" t="str">
        <f t="shared" si="2"/>
        <v>kyi.IDM as IDM_00,</v>
      </c>
      <c r="K39" s="1" t="s">
        <v>59</v>
      </c>
      <c r="L39" s="1"/>
    </row>
    <row r="40" spans="2:12" x14ac:dyDescent="0.7">
      <c r="B40" s="1">
        <f t="shared" si="0"/>
        <v>25</v>
      </c>
      <c r="C40" s="1"/>
      <c r="D40" s="1" t="str">
        <f t="shared" si="3"/>
        <v>jockey_index_00</v>
      </c>
      <c r="E40" s="1" t="s">
        <v>9</v>
      </c>
      <c r="F40" s="8" t="s">
        <v>479</v>
      </c>
      <c r="G40" s="1" t="s">
        <v>27</v>
      </c>
      <c r="H40" s="1"/>
      <c r="I40" s="1" t="s">
        <v>27</v>
      </c>
      <c r="J40" s="1" t="str">
        <f t="shared" si="2"/>
        <v>kyi.jockey_index as jockey_index_00,</v>
      </c>
      <c r="K40" s="1" t="s">
        <v>59</v>
      </c>
      <c r="L40" s="1"/>
    </row>
    <row r="41" spans="2:12" x14ac:dyDescent="0.7">
      <c r="B41" s="1">
        <f t="shared" si="0"/>
        <v>26</v>
      </c>
      <c r="C41" s="1"/>
      <c r="D41" s="1" t="str">
        <f t="shared" si="3"/>
        <v>uptone_index_00</v>
      </c>
      <c r="E41" s="1" t="s">
        <v>9</v>
      </c>
      <c r="F41" s="8" t="s">
        <v>479</v>
      </c>
      <c r="G41" s="1" t="s">
        <v>220</v>
      </c>
      <c r="H41" s="1"/>
      <c r="I41" s="1" t="s">
        <v>220</v>
      </c>
      <c r="J41" s="1" t="str">
        <f t="shared" si="2"/>
        <v>kyi.uptone_index as uptone_index_00,</v>
      </c>
      <c r="K41" s="1" t="s">
        <v>59</v>
      </c>
      <c r="L41" s="1"/>
    </row>
    <row r="42" spans="2:12" x14ac:dyDescent="0.7">
      <c r="B42" s="1">
        <f t="shared" si="0"/>
        <v>27</v>
      </c>
      <c r="C42" s="1"/>
      <c r="D42" s="1" t="str">
        <f t="shared" si="3"/>
        <v>info_index_00</v>
      </c>
      <c r="E42" s="1" t="s">
        <v>9</v>
      </c>
      <c r="F42" s="8" t="s">
        <v>479</v>
      </c>
      <c r="G42" s="1" t="s">
        <v>28</v>
      </c>
      <c r="H42" s="1"/>
      <c r="I42" s="1" t="s">
        <v>28</v>
      </c>
      <c r="J42" s="1" t="str">
        <f t="shared" si="2"/>
        <v>kyi.info_index as info_index_00,</v>
      </c>
      <c r="K42" s="1" t="s">
        <v>59</v>
      </c>
      <c r="L42" s="1"/>
    </row>
    <row r="43" spans="2:12" x14ac:dyDescent="0.7">
      <c r="B43" s="1">
        <f t="shared" si="0"/>
        <v>28</v>
      </c>
      <c r="C43" s="1"/>
      <c r="D43" s="1" t="str">
        <f t="shared" si="3"/>
        <v>comprehension_index_00</v>
      </c>
      <c r="E43" s="1" t="s">
        <v>9</v>
      </c>
      <c r="F43" s="8" t="s">
        <v>479</v>
      </c>
      <c r="G43" s="1" t="s">
        <v>29</v>
      </c>
      <c r="H43" s="1"/>
      <c r="I43" s="1" t="s">
        <v>29</v>
      </c>
      <c r="J43" s="1" t="str">
        <f t="shared" si="2"/>
        <v>kyi.comprehension_index as comprehension_index_00,</v>
      </c>
      <c r="K43" s="1" t="s">
        <v>59</v>
      </c>
      <c r="L43" s="1"/>
    </row>
    <row r="44" spans="2:12" x14ac:dyDescent="0.7">
      <c r="B44" s="1">
        <f t="shared" si="0"/>
        <v>29</v>
      </c>
      <c r="C44" s="1"/>
      <c r="D44" s="1" t="str">
        <f t="shared" si="3"/>
        <v>rotation_00</v>
      </c>
      <c r="E44" s="1" t="s">
        <v>9</v>
      </c>
      <c r="F44" s="8" t="s">
        <v>479</v>
      </c>
      <c r="G44" s="1" t="s">
        <v>185</v>
      </c>
      <c r="H44" s="1"/>
      <c r="I44" s="1" t="s">
        <v>185</v>
      </c>
      <c r="J44" s="1" t="str">
        <f t="shared" si="2"/>
        <v>kyi.rotation as rotation_00,</v>
      </c>
      <c r="K44" s="1" t="s">
        <v>59</v>
      </c>
      <c r="L44" s="1"/>
    </row>
    <row r="45" spans="2:12" x14ac:dyDescent="0.7">
      <c r="B45" s="1">
        <f t="shared" si="0"/>
        <v>30</v>
      </c>
      <c r="C45" s="1"/>
      <c r="D45" s="1" t="str">
        <f t="shared" si="3"/>
        <v>torture_index_00</v>
      </c>
      <c r="E45" s="1" t="s">
        <v>9</v>
      </c>
      <c r="F45" s="8" t="s">
        <v>479</v>
      </c>
      <c r="G45" s="1" t="s">
        <v>30</v>
      </c>
      <c r="H45" s="1"/>
      <c r="I45" s="1" t="s">
        <v>30</v>
      </c>
      <c r="J45" s="1" t="str">
        <f t="shared" si="2"/>
        <v>kyi.torture_index as torture_index_00,</v>
      </c>
      <c r="K45" s="1" t="s">
        <v>59</v>
      </c>
      <c r="L45" s="1"/>
    </row>
    <row r="46" spans="2:12" x14ac:dyDescent="0.7">
      <c r="B46" s="1">
        <f t="shared" si="0"/>
        <v>31</v>
      </c>
      <c r="C46" s="1"/>
      <c r="D46" s="1" t="str">
        <f t="shared" si="3"/>
        <v>stable_index_00</v>
      </c>
      <c r="E46" s="1" t="s">
        <v>9</v>
      </c>
      <c r="F46" s="8" t="s">
        <v>479</v>
      </c>
      <c r="G46" s="1" t="s">
        <v>186</v>
      </c>
      <c r="H46" s="1"/>
      <c r="I46" s="1" t="s">
        <v>186</v>
      </c>
      <c r="J46" s="1" t="str">
        <f t="shared" si="2"/>
        <v>kyi.stable_index as stable_index_00,</v>
      </c>
      <c r="K46" s="1" t="s">
        <v>59</v>
      </c>
      <c r="L46" s="1"/>
    </row>
    <row r="47" spans="2:12" x14ac:dyDescent="0.7">
      <c r="B47" s="1">
        <f t="shared" si="0"/>
        <v>32</v>
      </c>
      <c r="C47" s="1"/>
      <c r="D47" s="1" t="str">
        <f t="shared" si="3"/>
        <v>jockey_anticipated_serial_rate_00</v>
      </c>
      <c r="E47" s="1" t="s">
        <v>9</v>
      </c>
      <c r="F47" s="8" t="s">
        <v>479</v>
      </c>
      <c r="G47" s="1" t="s">
        <v>187</v>
      </c>
      <c r="H47" s="1"/>
      <c r="I47" s="1" t="s">
        <v>187</v>
      </c>
      <c r="J47" s="1" t="str">
        <f t="shared" si="2"/>
        <v>kyi.jockey_anticipated_serial_rate as jockey_anticipated_serial_rate_00,</v>
      </c>
      <c r="K47" s="1" t="s">
        <v>59</v>
      </c>
      <c r="L47" s="1"/>
    </row>
    <row r="48" spans="2:12" x14ac:dyDescent="0.7">
      <c r="B48" s="1">
        <f t="shared" si="0"/>
        <v>33</v>
      </c>
      <c r="C48" s="1"/>
      <c r="D48" s="1" t="str">
        <f t="shared" si="3"/>
        <v>passion_index_00</v>
      </c>
      <c r="E48" s="1" t="s">
        <v>9</v>
      </c>
      <c r="F48" s="8" t="s">
        <v>479</v>
      </c>
      <c r="G48" s="1" t="s">
        <v>31</v>
      </c>
      <c r="H48" s="1"/>
      <c r="I48" s="1" t="s">
        <v>31</v>
      </c>
      <c r="J48" s="1" t="str">
        <f t="shared" si="2"/>
        <v>kyi.passion_index as passion_index_00,</v>
      </c>
      <c r="K48" s="1" t="s">
        <v>59</v>
      </c>
      <c r="L48" s="1"/>
    </row>
    <row r="49" spans="2:12" x14ac:dyDescent="0.7">
      <c r="B49" s="1">
        <f t="shared" si="0"/>
        <v>34</v>
      </c>
      <c r="C49" s="1"/>
      <c r="D49" s="1" t="str">
        <f t="shared" si="3"/>
        <v>load_weight_00</v>
      </c>
      <c r="E49" s="1" t="s">
        <v>9</v>
      </c>
      <c r="F49" s="8" t="s">
        <v>479</v>
      </c>
      <c r="G49" s="1" t="s">
        <v>32</v>
      </c>
      <c r="H49" s="1"/>
      <c r="I49" s="1" t="s">
        <v>32</v>
      </c>
      <c r="J49" s="1" t="str">
        <f t="shared" si="2"/>
        <v>kyi.load_weight as load_weight_00,</v>
      </c>
      <c r="K49" s="1" t="s">
        <v>59</v>
      </c>
      <c r="L49" s="1"/>
    </row>
    <row r="50" spans="2:12" x14ac:dyDescent="0.7">
      <c r="B50" s="1">
        <f t="shared" si="0"/>
        <v>35</v>
      </c>
      <c r="C50" s="1"/>
      <c r="D50" s="1" t="str">
        <f t="shared" si="3"/>
        <v>prize_info_obtain_prize_00</v>
      </c>
      <c r="E50" s="1" t="s">
        <v>9</v>
      </c>
      <c r="F50" s="8" t="s">
        <v>479</v>
      </c>
      <c r="G50" s="1" t="s">
        <v>33</v>
      </c>
      <c r="H50" s="1"/>
      <c r="I50" s="1" t="s">
        <v>33</v>
      </c>
      <c r="J50" s="1" t="str">
        <f t="shared" si="2"/>
        <v>kyi.prize_info_obtain_prize as prize_info_obtain_prize_00,</v>
      </c>
      <c r="K50" s="1" t="s">
        <v>59</v>
      </c>
      <c r="L50" s="1"/>
    </row>
    <row r="51" spans="2:12" x14ac:dyDescent="0.7">
      <c r="B51" s="1">
        <f t="shared" si="0"/>
        <v>36</v>
      </c>
      <c r="C51" s="1"/>
      <c r="D51" s="1" t="str">
        <f t="shared" si="3"/>
        <v>prize_info_profit_00</v>
      </c>
      <c r="E51" s="1" t="s">
        <v>9</v>
      </c>
      <c r="F51" s="8" t="s">
        <v>479</v>
      </c>
      <c r="G51" s="1" t="s">
        <v>188</v>
      </c>
      <c r="H51" s="1"/>
      <c r="I51" s="1" t="s">
        <v>188</v>
      </c>
      <c r="J51" s="1" t="str">
        <f t="shared" si="2"/>
        <v>kyi.prize_info_profit as prize_info_profit_00,</v>
      </c>
      <c r="K51" s="1" t="s">
        <v>59</v>
      </c>
      <c r="L51" s="1"/>
    </row>
    <row r="52" spans="2:12" x14ac:dyDescent="0.7">
      <c r="B52" s="1">
        <f t="shared" si="0"/>
        <v>37</v>
      </c>
      <c r="C52" s="1">
        <v>1</v>
      </c>
      <c r="D52" s="1" t="str">
        <f t="shared" ref="D52:D115" si="4">I52&amp;"_"&amp;TEXT(C52,"00")</f>
        <v>IDM_01</v>
      </c>
      <c r="E52" s="1" t="s">
        <v>9</v>
      </c>
      <c r="F52" s="8" t="s">
        <v>237</v>
      </c>
      <c r="G52" s="1" t="s">
        <v>209</v>
      </c>
      <c r="H52" s="1"/>
      <c r="I52" s="1" t="s">
        <v>214</v>
      </c>
      <c r="J52" s="8" t="str">
        <f>"case when array_length("&amp;F52&amp;"."&amp;G52&amp;") &gt;="&amp;C52&amp;" then "&amp;G52&amp;"[ordinal("&amp;C52&amp;")] else 0 end as "&amp;D52&amp;","</f>
        <v>case when array_length(dob.IDM_ordered_competitor_IDM) &gt;=1 then IDM_ordered_competitor_IDM[ordinal(1)] else 0 end as IDM_01,</v>
      </c>
      <c r="K52" s="1" t="s">
        <v>59</v>
      </c>
      <c r="L52" s="1"/>
    </row>
    <row r="53" spans="2:12" x14ac:dyDescent="0.7">
      <c r="B53" s="1">
        <f t="shared" si="0"/>
        <v>38</v>
      </c>
      <c r="C53" s="1">
        <v>1</v>
      </c>
      <c r="D53" s="1" t="str">
        <f t="shared" si="4"/>
        <v>jockey_index_01</v>
      </c>
      <c r="E53" s="1" t="s">
        <v>9</v>
      </c>
      <c r="F53" s="8" t="s">
        <v>237</v>
      </c>
      <c r="G53" s="1" t="s">
        <v>221</v>
      </c>
      <c r="H53" s="1"/>
      <c r="I53" s="1" t="s">
        <v>27</v>
      </c>
      <c r="J53" s="8" t="str">
        <f t="shared" ref="J53:J116" si="5">"case when array_length("&amp;F53&amp;"."&amp;G53&amp;") &gt;="&amp;C53&amp;" then "&amp;G53&amp;"[ordinal("&amp;C53&amp;")] else 0 end as "&amp;D53&amp;","</f>
        <v>case when array_length(dob.IDM_ordered_competitor_jockey_index) &gt;=1 then IDM_ordered_competitor_jockey_index[ordinal(1)] else 0 end as jockey_index_01,</v>
      </c>
      <c r="K53" s="1" t="s">
        <v>59</v>
      </c>
      <c r="L53" s="1"/>
    </row>
    <row r="54" spans="2:12" x14ac:dyDescent="0.7">
      <c r="B54" s="1">
        <f t="shared" si="0"/>
        <v>39</v>
      </c>
      <c r="C54" s="1">
        <v>1</v>
      </c>
      <c r="D54" s="1" t="str">
        <f t="shared" si="4"/>
        <v>uptone_index_01</v>
      </c>
      <c r="E54" s="1" t="s">
        <v>9</v>
      </c>
      <c r="F54" s="8" t="s">
        <v>237</v>
      </c>
      <c r="G54" s="1" t="s">
        <v>222</v>
      </c>
      <c r="H54" s="1"/>
      <c r="I54" s="1" t="s">
        <v>220</v>
      </c>
      <c r="J54" s="8" t="str">
        <f t="shared" si="5"/>
        <v>case when array_length(dob.IDM_ordered_competitor_uptone_index) &gt;=1 then IDM_ordered_competitor_uptone_index[ordinal(1)] else 0 end as uptone_index_01,</v>
      </c>
      <c r="K54" s="1" t="s">
        <v>59</v>
      </c>
      <c r="L54" s="1"/>
    </row>
    <row r="55" spans="2:12" x14ac:dyDescent="0.7">
      <c r="B55" s="1">
        <f t="shared" si="0"/>
        <v>40</v>
      </c>
      <c r="C55" s="1">
        <v>1</v>
      </c>
      <c r="D55" s="1" t="str">
        <f t="shared" si="4"/>
        <v>info_index_01</v>
      </c>
      <c r="E55" s="1" t="s">
        <v>9</v>
      </c>
      <c r="F55" s="8" t="s">
        <v>237</v>
      </c>
      <c r="G55" s="1" t="s">
        <v>223</v>
      </c>
      <c r="H55" s="1"/>
      <c r="I55" s="1" t="s">
        <v>28</v>
      </c>
      <c r="J55" s="8" t="str">
        <f t="shared" si="5"/>
        <v>case when array_length(dob.IDM_ordered_competitor_info_index) &gt;=1 then IDM_ordered_competitor_info_index[ordinal(1)] else 0 end as info_index_01,</v>
      </c>
      <c r="K55" s="1" t="s">
        <v>59</v>
      </c>
      <c r="L55" s="1"/>
    </row>
    <row r="56" spans="2:12" x14ac:dyDescent="0.7">
      <c r="B56" s="1">
        <f t="shared" si="0"/>
        <v>41</v>
      </c>
      <c r="C56" s="1">
        <v>1</v>
      </c>
      <c r="D56" s="1" t="str">
        <f t="shared" si="4"/>
        <v>comprehension_index_01</v>
      </c>
      <c r="E56" s="1" t="s">
        <v>9</v>
      </c>
      <c r="F56" s="8" t="s">
        <v>237</v>
      </c>
      <c r="G56" s="1" t="s">
        <v>224</v>
      </c>
      <c r="H56" s="1"/>
      <c r="I56" s="1" t="s">
        <v>29</v>
      </c>
      <c r="J56" s="8" t="str">
        <f t="shared" si="5"/>
        <v>case when array_length(dob.IDM_ordered_competitor_comprehension_index) &gt;=1 then IDM_ordered_competitor_comprehension_index[ordinal(1)] else 0 end as comprehension_index_01,</v>
      </c>
      <c r="K56" s="1" t="s">
        <v>59</v>
      </c>
      <c r="L56" s="1"/>
    </row>
    <row r="57" spans="2:12" x14ac:dyDescent="0.7">
      <c r="B57" s="1">
        <f t="shared" si="0"/>
        <v>42</v>
      </c>
      <c r="C57" s="1">
        <v>1</v>
      </c>
      <c r="D57" s="1" t="str">
        <f t="shared" si="4"/>
        <v>rotation_01</v>
      </c>
      <c r="E57" s="1" t="s">
        <v>9</v>
      </c>
      <c r="F57" s="8" t="s">
        <v>237</v>
      </c>
      <c r="G57" s="1" t="s">
        <v>225</v>
      </c>
      <c r="H57" s="1"/>
      <c r="I57" s="1" t="s">
        <v>185</v>
      </c>
      <c r="J57" s="8" t="str">
        <f t="shared" si="5"/>
        <v>case when array_length(dob.IDM_ordered_competitor_rotation) &gt;=1 then IDM_ordered_competitor_rotation[ordinal(1)] else 0 end as rotation_01,</v>
      </c>
      <c r="K57" s="1" t="s">
        <v>59</v>
      </c>
      <c r="L57" s="1"/>
    </row>
    <row r="58" spans="2:12" x14ac:dyDescent="0.7">
      <c r="B58" s="1">
        <f t="shared" si="0"/>
        <v>43</v>
      </c>
      <c r="C58" s="1">
        <v>1</v>
      </c>
      <c r="D58" s="1" t="str">
        <f t="shared" si="4"/>
        <v>torture_index_01</v>
      </c>
      <c r="E58" s="1" t="s">
        <v>9</v>
      </c>
      <c r="F58" s="8" t="s">
        <v>237</v>
      </c>
      <c r="G58" s="1" t="s">
        <v>226</v>
      </c>
      <c r="H58" s="1"/>
      <c r="I58" s="1" t="s">
        <v>30</v>
      </c>
      <c r="J58" s="8" t="str">
        <f t="shared" si="5"/>
        <v>case when array_length(dob.IDM_ordered_competitor_torture_index) &gt;=1 then IDM_ordered_competitor_torture_index[ordinal(1)] else 0 end as torture_index_01,</v>
      </c>
      <c r="K58" s="1" t="s">
        <v>59</v>
      </c>
      <c r="L58" s="1"/>
    </row>
    <row r="59" spans="2:12" x14ac:dyDescent="0.7">
      <c r="B59" s="1">
        <f t="shared" si="0"/>
        <v>44</v>
      </c>
      <c r="C59" s="1">
        <v>1</v>
      </c>
      <c r="D59" s="1" t="str">
        <f t="shared" si="4"/>
        <v>stable_index_01</v>
      </c>
      <c r="E59" s="1" t="s">
        <v>9</v>
      </c>
      <c r="F59" s="8" t="s">
        <v>237</v>
      </c>
      <c r="G59" s="1" t="s">
        <v>227</v>
      </c>
      <c r="H59" s="1"/>
      <c r="I59" s="1" t="s">
        <v>186</v>
      </c>
      <c r="J59" s="8" t="str">
        <f t="shared" si="5"/>
        <v>case when array_length(dob.IDM_ordered_competitor_stable_index) &gt;=1 then IDM_ordered_competitor_stable_index[ordinal(1)] else 0 end as stable_index_01,</v>
      </c>
      <c r="K59" s="1" t="s">
        <v>59</v>
      </c>
      <c r="L59" s="1"/>
    </row>
    <row r="60" spans="2:12" x14ac:dyDescent="0.7">
      <c r="B60" s="1">
        <f t="shared" si="0"/>
        <v>45</v>
      </c>
      <c r="C60" s="1">
        <v>1</v>
      </c>
      <c r="D60" s="1" t="str">
        <f t="shared" si="4"/>
        <v>jockey_anticipated_serial_rate_01</v>
      </c>
      <c r="E60" s="1" t="s">
        <v>9</v>
      </c>
      <c r="F60" s="8" t="s">
        <v>237</v>
      </c>
      <c r="G60" s="1" t="s">
        <v>228</v>
      </c>
      <c r="H60" s="1"/>
      <c r="I60" s="1" t="s">
        <v>187</v>
      </c>
      <c r="J60" s="8" t="str">
        <f t="shared" si="5"/>
        <v>case when array_length(dob.IDM_ordered_competitor_jockey_anticipated_serial_rate) &gt;=1 then IDM_ordered_competitor_jockey_anticipated_serial_rate[ordinal(1)] else 0 end as jockey_anticipated_serial_rate_01,</v>
      </c>
      <c r="K60" s="1" t="s">
        <v>59</v>
      </c>
      <c r="L60" s="1"/>
    </row>
    <row r="61" spans="2:12" x14ac:dyDescent="0.7">
      <c r="B61" s="1">
        <f t="shared" si="0"/>
        <v>46</v>
      </c>
      <c r="C61" s="1">
        <v>1</v>
      </c>
      <c r="D61" s="1" t="str">
        <f t="shared" si="4"/>
        <v>passion_index_01</v>
      </c>
      <c r="E61" s="1" t="s">
        <v>9</v>
      </c>
      <c r="F61" s="8" t="s">
        <v>237</v>
      </c>
      <c r="G61" s="1" t="s">
        <v>229</v>
      </c>
      <c r="H61" s="1"/>
      <c r="I61" s="1" t="s">
        <v>31</v>
      </c>
      <c r="J61" s="8" t="str">
        <f t="shared" si="5"/>
        <v>case when array_length(dob.IDM_ordered_competitor_passion_index) &gt;=1 then IDM_ordered_competitor_passion_index[ordinal(1)] else 0 end as passion_index_01,</v>
      </c>
      <c r="K61" s="1" t="s">
        <v>59</v>
      </c>
      <c r="L61" s="1"/>
    </row>
    <row r="62" spans="2:12" x14ac:dyDescent="0.7">
      <c r="B62" s="1">
        <f t="shared" si="0"/>
        <v>47</v>
      </c>
      <c r="C62" s="1">
        <v>1</v>
      </c>
      <c r="D62" s="1" t="str">
        <f t="shared" si="4"/>
        <v>load_weight_01</v>
      </c>
      <c r="E62" s="1" t="s">
        <v>9</v>
      </c>
      <c r="F62" s="8" t="s">
        <v>237</v>
      </c>
      <c r="G62" s="1" t="s">
        <v>230</v>
      </c>
      <c r="H62" s="1"/>
      <c r="I62" s="1" t="s">
        <v>32</v>
      </c>
      <c r="J62" s="8" t="str">
        <f t="shared" si="5"/>
        <v>case when array_length(dob.IDM_ordered_competitor_load_weight) &gt;=1 then IDM_ordered_competitor_load_weight[ordinal(1)] else 0 end as load_weight_01,</v>
      </c>
      <c r="K62" s="1" t="s">
        <v>59</v>
      </c>
      <c r="L62" s="1"/>
    </row>
    <row r="63" spans="2:12" x14ac:dyDescent="0.7">
      <c r="B63" s="1">
        <f t="shared" si="0"/>
        <v>48</v>
      </c>
      <c r="C63" s="1">
        <v>1</v>
      </c>
      <c r="D63" s="1" t="str">
        <f t="shared" si="4"/>
        <v>prize_info_obtain_prize_01</v>
      </c>
      <c r="E63" s="1" t="s">
        <v>9</v>
      </c>
      <c r="F63" s="8" t="s">
        <v>237</v>
      </c>
      <c r="G63" s="1" t="s">
        <v>231</v>
      </c>
      <c r="H63" s="1"/>
      <c r="I63" s="1" t="s">
        <v>33</v>
      </c>
      <c r="J63" s="8" t="str">
        <f t="shared" si="5"/>
        <v>case when array_length(dob.IDM_ordered_competitor_prize_info_obtain_prize) &gt;=1 then IDM_ordered_competitor_prize_info_obtain_prize[ordinal(1)] else 0 end as prize_info_obtain_prize_01,</v>
      </c>
      <c r="K63" s="1" t="s">
        <v>59</v>
      </c>
      <c r="L63" s="1"/>
    </row>
    <row r="64" spans="2:12" x14ac:dyDescent="0.7">
      <c r="B64" s="1">
        <f t="shared" si="0"/>
        <v>49</v>
      </c>
      <c r="C64" s="1">
        <v>1</v>
      </c>
      <c r="D64" s="1" t="str">
        <f t="shared" si="4"/>
        <v>prize_info_profit_01</v>
      </c>
      <c r="E64" s="1" t="s">
        <v>9</v>
      </c>
      <c r="F64" s="8" t="s">
        <v>237</v>
      </c>
      <c r="G64" s="1" t="s">
        <v>232</v>
      </c>
      <c r="H64" s="1"/>
      <c r="I64" s="1" t="s">
        <v>188</v>
      </c>
      <c r="J64" s="8" t="str">
        <f t="shared" si="5"/>
        <v>case when array_length(dob.IDM_ordered_competitor_prize_info_profit) &gt;=1 then IDM_ordered_competitor_prize_info_profit[ordinal(1)] else 0 end as prize_info_profit_01,</v>
      </c>
      <c r="K64" s="1" t="s">
        <v>59</v>
      </c>
      <c r="L64" s="1"/>
    </row>
    <row r="65" spans="2:12" x14ac:dyDescent="0.7">
      <c r="B65" s="1">
        <f t="shared" si="0"/>
        <v>50</v>
      </c>
      <c r="C65" s="1">
        <f>C52+1</f>
        <v>2</v>
      </c>
      <c r="D65" s="1" t="str">
        <f t="shared" si="4"/>
        <v>IDM_02</v>
      </c>
      <c r="E65" s="1" t="s">
        <v>9</v>
      </c>
      <c r="F65" s="8" t="s">
        <v>237</v>
      </c>
      <c r="G65" s="1" t="s">
        <v>209</v>
      </c>
      <c r="H65" s="1"/>
      <c r="I65" s="1" t="s">
        <v>214</v>
      </c>
      <c r="J65" s="8" t="str">
        <f t="shared" si="5"/>
        <v>case when array_length(dob.IDM_ordered_competitor_IDM) &gt;=2 then IDM_ordered_competitor_IDM[ordinal(2)] else 0 end as IDM_02,</v>
      </c>
      <c r="K65" s="1" t="s">
        <v>59</v>
      </c>
      <c r="L65" s="1"/>
    </row>
    <row r="66" spans="2:12" x14ac:dyDescent="0.7">
      <c r="B66" s="1">
        <f t="shared" si="0"/>
        <v>51</v>
      </c>
      <c r="C66" s="1">
        <f t="shared" ref="C66:C129" si="6">C53+1</f>
        <v>2</v>
      </c>
      <c r="D66" s="1" t="str">
        <f t="shared" si="4"/>
        <v>jockey_index_02</v>
      </c>
      <c r="E66" s="1" t="s">
        <v>9</v>
      </c>
      <c r="F66" s="8" t="s">
        <v>237</v>
      </c>
      <c r="G66" s="1" t="s">
        <v>221</v>
      </c>
      <c r="H66" s="1"/>
      <c r="I66" s="1" t="s">
        <v>27</v>
      </c>
      <c r="J66" s="8" t="str">
        <f t="shared" si="5"/>
        <v>case when array_length(dob.IDM_ordered_competitor_jockey_index) &gt;=2 then IDM_ordered_competitor_jockey_index[ordinal(2)] else 0 end as jockey_index_02,</v>
      </c>
      <c r="K66" s="1" t="s">
        <v>59</v>
      </c>
      <c r="L66" s="1"/>
    </row>
    <row r="67" spans="2:12" x14ac:dyDescent="0.7">
      <c r="B67" s="1">
        <f t="shared" si="0"/>
        <v>52</v>
      </c>
      <c r="C67" s="1">
        <f t="shared" si="6"/>
        <v>2</v>
      </c>
      <c r="D67" s="1" t="str">
        <f t="shared" si="4"/>
        <v>uptone_index_02</v>
      </c>
      <c r="E67" s="1" t="s">
        <v>9</v>
      </c>
      <c r="F67" s="8" t="s">
        <v>237</v>
      </c>
      <c r="G67" s="1" t="s">
        <v>222</v>
      </c>
      <c r="H67" s="1"/>
      <c r="I67" s="1" t="s">
        <v>220</v>
      </c>
      <c r="J67" s="8" t="str">
        <f t="shared" si="5"/>
        <v>case when array_length(dob.IDM_ordered_competitor_uptone_index) &gt;=2 then IDM_ordered_competitor_uptone_index[ordinal(2)] else 0 end as uptone_index_02,</v>
      </c>
      <c r="K67" s="1" t="s">
        <v>59</v>
      </c>
      <c r="L67" s="1"/>
    </row>
    <row r="68" spans="2:12" x14ac:dyDescent="0.7">
      <c r="B68" s="1">
        <f t="shared" si="0"/>
        <v>53</v>
      </c>
      <c r="C68" s="1">
        <f t="shared" si="6"/>
        <v>2</v>
      </c>
      <c r="D68" s="1" t="str">
        <f t="shared" si="4"/>
        <v>info_index_02</v>
      </c>
      <c r="E68" s="1" t="s">
        <v>9</v>
      </c>
      <c r="F68" s="8" t="s">
        <v>237</v>
      </c>
      <c r="G68" s="1" t="s">
        <v>223</v>
      </c>
      <c r="H68" s="1"/>
      <c r="I68" s="1" t="s">
        <v>28</v>
      </c>
      <c r="J68" s="8" t="str">
        <f t="shared" si="5"/>
        <v>case when array_length(dob.IDM_ordered_competitor_info_index) &gt;=2 then IDM_ordered_competitor_info_index[ordinal(2)] else 0 end as info_index_02,</v>
      </c>
      <c r="K68" s="1" t="s">
        <v>59</v>
      </c>
      <c r="L68" s="1"/>
    </row>
    <row r="69" spans="2:12" x14ac:dyDescent="0.7">
      <c r="B69" s="1">
        <f t="shared" si="0"/>
        <v>54</v>
      </c>
      <c r="C69" s="1">
        <f t="shared" si="6"/>
        <v>2</v>
      </c>
      <c r="D69" s="1" t="str">
        <f t="shared" si="4"/>
        <v>comprehension_index_02</v>
      </c>
      <c r="E69" s="1" t="s">
        <v>9</v>
      </c>
      <c r="F69" s="8" t="s">
        <v>237</v>
      </c>
      <c r="G69" s="1" t="s">
        <v>224</v>
      </c>
      <c r="H69" s="1"/>
      <c r="I69" s="1" t="s">
        <v>29</v>
      </c>
      <c r="J69" s="8" t="str">
        <f t="shared" si="5"/>
        <v>case when array_length(dob.IDM_ordered_competitor_comprehension_index) &gt;=2 then IDM_ordered_competitor_comprehension_index[ordinal(2)] else 0 end as comprehension_index_02,</v>
      </c>
      <c r="K69" s="1" t="s">
        <v>59</v>
      </c>
      <c r="L69" s="1"/>
    </row>
    <row r="70" spans="2:12" x14ac:dyDescent="0.7">
      <c r="B70" s="1">
        <f t="shared" si="0"/>
        <v>55</v>
      </c>
      <c r="C70" s="1">
        <f t="shared" si="6"/>
        <v>2</v>
      </c>
      <c r="D70" s="1" t="str">
        <f t="shared" si="4"/>
        <v>rotation_02</v>
      </c>
      <c r="E70" s="1" t="s">
        <v>9</v>
      </c>
      <c r="F70" s="8" t="s">
        <v>237</v>
      </c>
      <c r="G70" s="1" t="s">
        <v>225</v>
      </c>
      <c r="H70" s="1"/>
      <c r="I70" s="1" t="s">
        <v>185</v>
      </c>
      <c r="J70" s="8" t="str">
        <f t="shared" si="5"/>
        <v>case when array_length(dob.IDM_ordered_competitor_rotation) &gt;=2 then IDM_ordered_competitor_rotation[ordinal(2)] else 0 end as rotation_02,</v>
      </c>
      <c r="K70" s="1" t="s">
        <v>59</v>
      </c>
      <c r="L70" s="1"/>
    </row>
    <row r="71" spans="2:12" x14ac:dyDescent="0.7">
      <c r="B71" s="1">
        <f t="shared" si="0"/>
        <v>56</v>
      </c>
      <c r="C71" s="1">
        <f t="shared" si="6"/>
        <v>2</v>
      </c>
      <c r="D71" s="1" t="str">
        <f t="shared" si="4"/>
        <v>torture_index_02</v>
      </c>
      <c r="E71" s="1" t="s">
        <v>9</v>
      </c>
      <c r="F71" s="8" t="s">
        <v>237</v>
      </c>
      <c r="G71" s="1" t="s">
        <v>226</v>
      </c>
      <c r="H71" s="1"/>
      <c r="I71" s="1" t="s">
        <v>30</v>
      </c>
      <c r="J71" s="8" t="str">
        <f t="shared" si="5"/>
        <v>case when array_length(dob.IDM_ordered_competitor_torture_index) &gt;=2 then IDM_ordered_competitor_torture_index[ordinal(2)] else 0 end as torture_index_02,</v>
      </c>
      <c r="K71" s="1" t="s">
        <v>59</v>
      </c>
      <c r="L71" s="1"/>
    </row>
    <row r="72" spans="2:12" x14ac:dyDescent="0.7">
      <c r="B72" s="1">
        <f t="shared" si="0"/>
        <v>57</v>
      </c>
      <c r="C72" s="1">
        <f t="shared" si="6"/>
        <v>2</v>
      </c>
      <c r="D72" s="1" t="str">
        <f t="shared" si="4"/>
        <v>stable_index_02</v>
      </c>
      <c r="E72" s="1" t="s">
        <v>9</v>
      </c>
      <c r="F72" s="8" t="s">
        <v>237</v>
      </c>
      <c r="G72" s="1" t="s">
        <v>227</v>
      </c>
      <c r="H72" s="1"/>
      <c r="I72" s="1" t="s">
        <v>186</v>
      </c>
      <c r="J72" s="8" t="str">
        <f t="shared" si="5"/>
        <v>case when array_length(dob.IDM_ordered_competitor_stable_index) &gt;=2 then IDM_ordered_competitor_stable_index[ordinal(2)] else 0 end as stable_index_02,</v>
      </c>
      <c r="K72" s="1" t="s">
        <v>59</v>
      </c>
      <c r="L72" s="1"/>
    </row>
    <row r="73" spans="2:12" x14ac:dyDescent="0.7">
      <c r="B73" s="1">
        <f t="shared" si="0"/>
        <v>58</v>
      </c>
      <c r="C73" s="1">
        <f t="shared" si="6"/>
        <v>2</v>
      </c>
      <c r="D73" s="1" t="str">
        <f t="shared" si="4"/>
        <v>jockey_anticipated_serial_rate_02</v>
      </c>
      <c r="E73" s="1" t="s">
        <v>9</v>
      </c>
      <c r="F73" s="8" t="s">
        <v>237</v>
      </c>
      <c r="G73" s="1" t="s">
        <v>228</v>
      </c>
      <c r="H73" s="1"/>
      <c r="I73" s="1" t="s">
        <v>187</v>
      </c>
      <c r="J73" s="8" t="str">
        <f t="shared" si="5"/>
        <v>case when array_length(dob.IDM_ordered_competitor_jockey_anticipated_serial_rate) &gt;=2 then IDM_ordered_competitor_jockey_anticipated_serial_rate[ordinal(2)] else 0 end as jockey_anticipated_serial_rate_02,</v>
      </c>
      <c r="K73" s="1" t="s">
        <v>59</v>
      </c>
      <c r="L73" s="1"/>
    </row>
    <row r="74" spans="2:12" x14ac:dyDescent="0.7">
      <c r="B74" s="1">
        <f t="shared" si="0"/>
        <v>59</v>
      </c>
      <c r="C74" s="1">
        <f t="shared" si="6"/>
        <v>2</v>
      </c>
      <c r="D74" s="1" t="str">
        <f t="shared" si="4"/>
        <v>passion_index_02</v>
      </c>
      <c r="E74" s="1" t="s">
        <v>9</v>
      </c>
      <c r="F74" s="8" t="s">
        <v>237</v>
      </c>
      <c r="G74" s="1" t="s">
        <v>229</v>
      </c>
      <c r="H74" s="1"/>
      <c r="I74" s="1" t="s">
        <v>31</v>
      </c>
      <c r="J74" s="8" t="str">
        <f t="shared" si="5"/>
        <v>case when array_length(dob.IDM_ordered_competitor_passion_index) &gt;=2 then IDM_ordered_competitor_passion_index[ordinal(2)] else 0 end as passion_index_02,</v>
      </c>
      <c r="K74" s="1" t="s">
        <v>59</v>
      </c>
      <c r="L74" s="1"/>
    </row>
    <row r="75" spans="2:12" x14ac:dyDescent="0.7">
      <c r="B75" s="1">
        <f t="shared" si="0"/>
        <v>60</v>
      </c>
      <c r="C75" s="1">
        <f t="shared" si="6"/>
        <v>2</v>
      </c>
      <c r="D75" s="1" t="str">
        <f t="shared" si="4"/>
        <v>load_weight_02</v>
      </c>
      <c r="E75" s="1" t="s">
        <v>9</v>
      </c>
      <c r="F75" s="8" t="s">
        <v>237</v>
      </c>
      <c r="G75" s="1" t="s">
        <v>230</v>
      </c>
      <c r="H75" s="1"/>
      <c r="I75" s="1" t="s">
        <v>32</v>
      </c>
      <c r="J75" s="8" t="str">
        <f t="shared" si="5"/>
        <v>case when array_length(dob.IDM_ordered_competitor_load_weight) &gt;=2 then IDM_ordered_competitor_load_weight[ordinal(2)] else 0 end as load_weight_02,</v>
      </c>
      <c r="K75" s="1" t="s">
        <v>59</v>
      </c>
      <c r="L75" s="1"/>
    </row>
    <row r="76" spans="2:12" x14ac:dyDescent="0.7">
      <c r="B76" s="1">
        <f t="shared" si="0"/>
        <v>61</v>
      </c>
      <c r="C76" s="1">
        <f t="shared" si="6"/>
        <v>2</v>
      </c>
      <c r="D76" s="1" t="str">
        <f t="shared" si="4"/>
        <v>prize_info_obtain_prize_02</v>
      </c>
      <c r="E76" s="1" t="s">
        <v>9</v>
      </c>
      <c r="F76" s="8" t="s">
        <v>237</v>
      </c>
      <c r="G76" s="1" t="s">
        <v>231</v>
      </c>
      <c r="H76" s="1"/>
      <c r="I76" s="1" t="s">
        <v>33</v>
      </c>
      <c r="J76" s="8" t="str">
        <f t="shared" si="5"/>
        <v>case when array_length(dob.IDM_ordered_competitor_prize_info_obtain_prize) &gt;=2 then IDM_ordered_competitor_prize_info_obtain_prize[ordinal(2)] else 0 end as prize_info_obtain_prize_02,</v>
      </c>
      <c r="K76" s="1" t="s">
        <v>59</v>
      </c>
      <c r="L76" s="1"/>
    </row>
    <row r="77" spans="2:12" x14ac:dyDescent="0.7">
      <c r="B77" s="1">
        <f t="shared" si="0"/>
        <v>62</v>
      </c>
      <c r="C77" s="1">
        <f t="shared" si="6"/>
        <v>2</v>
      </c>
      <c r="D77" s="1" t="str">
        <f t="shared" si="4"/>
        <v>prize_info_profit_02</v>
      </c>
      <c r="E77" s="1" t="s">
        <v>9</v>
      </c>
      <c r="F77" s="8" t="s">
        <v>237</v>
      </c>
      <c r="G77" s="1" t="s">
        <v>232</v>
      </c>
      <c r="H77" s="1"/>
      <c r="I77" s="1" t="s">
        <v>188</v>
      </c>
      <c r="J77" s="8" t="str">
        <f t="shared" si="5"/>
        <v>case when array_length(dob.IDM_ordered_competitor_prize_info_profit) &gt;=2 then IDM_ordered_competitor_prize_info_profit[ordinal(2)] else 0 end as prize_info_profit_02,</v>
      </c>
      <c r="K77" s="1" t="s">
        <v>59</v>
      </c>
      <c r="L77" s="1"/>
    </row>
    <row r="78" spans="2:12" x14ac:dyDescent="0.7">
      <c r="B78" s="1">
        <f t="shared" si="0"/>
        <v>63</v>
      </c>
      <c r="C78" s="1">
        <f t="shared" si="6"/>
        <v>3</v>
      </c>
      <c r="D78" s="1" t="str">
        <f t="shared" si="4"/>
        <v>IDM_03</v>
      </c>
      <c r="E78" s="1" t="s">
        <v>9</v>
      </c>
      <c r="F78" s="8" t="s">
        <v>237</v>
      </c>
      <c r="G78" s="1" t="s">
        <v>209</v>
      </c>
      <c r="H78" s="1"/>
      <c r="I78" s="1" t="s">
        <v>214</v>
      </c>
      <c r="J78" s="8" t="str">
        <f t="shared" si="5"/>
        <v>case when array_length(dob.IDM_ordered_competitor_IDM) &gt;=3 then IDM_ordered_competitor_IDM[ordinal(3)] else 0 end as IDM_03,</v>
      </c>
      <c r="K78" s="1" t="s">
        <v>59</v>
      </c>
      <c r="L78" s="1"/>
    </row>
    <row r="79" spans="2:12" x14ac:dyDescent="0.7">
      <c r="B79" s="1">
        <f t="shared" si="0"/>
        <v>64</v>
      </c>
      <c r="C79" s="1">
        <f t="shared" si="6"/>
        <v>3</v>
      </c>
      <c r="D79" s="1" t="str">
        <f t="shared" si="4"/>
        <v>jockey_index_03</v>
      </c>
      <c r="E79" s="1" t="s">
        <v>9</v>
      </c>
      <c r="F79" s="8" t="s">
        <v>237</v>
      </c>
      <c r="G79" s="1" t="s">
        <v>221</v>
      </c>
      <c r="H79" s="1"/>
      <c r="I79" s="1" t="s">
        <v>27</v>
      </c>
      <c r="J79" s="8" t="str">
        <f t="shared" si="5"/>
        <v>case when array_length(dob.IDM_ordered_competitor_jockey_index) &gt;=3 then IDM_ordered_competitor_jockey_index[ordinal(3)] else 0 end as jockey_index_03,</v>
      </c>
      <c r="K79" s="1" t="s">
        <v>59</v>
      </c>
      <c r="L79" s="1"/>
    </row>
    <row r="80" spans="2:12" x14ac:dyDescent="0.7">
      <c r="B80" s="1">
        <f t="shared" si="0"/>
        <v>65</v>
      </c>
      <c r="C80" s="1">
        <f t="shared" si="6"/>
        <v>3</v>
      </c>
      <c r="D80" s="1" t="str">
        <f t="shared" si="4"/>
        <v>uptone_index_03</v>
      </c>
      <c r="E80" s="1" t="s">
        <v>9</v>
      </c>
      <c r="F80" s="8" t="s">
        <v>237</v>
      </c>
      <c r="G80" s="1" t="s">
        <v>222</v>
      </c>
      <c r="H80" s="1"/>
      <c r="I80" s="1" t="s">
        <v>220</v>
      </c>
      <c r="J80" s="8" t="str">
        <f t="shared" si="5"/>
        <v>case when array_length(dob.IDM_ordered_competitor_uptone_index) &gt;=3 then IDM_ordered_competitor_uptone_index[ordinal(3)] else 0 end as uptone_index_03,</v>
      </c>
      <c r="K80" s="1" t="s">
        <v>59</v>
      </c>
      <c r="L80" s="1"/>
    </row>
    <row r="81" spans="2:12" x14ac:dyDescent="0.7">
      <c r="B81" s="1">
        <f t="shared" si="0"/>
        <v>66</v>
      </c>
      <c r="C81" s="1">
        <f t="shared" si="6"/>
        <v>3</v>
      </c>
      <c r="D81" s="1" t="str">
        <f t="shared" si="4"/>
        <v>info_index_03</v>
      </c>
      <c r="E81" s="1" t="s">
        <v>9</v>
      </c>
      <c r="F81" s="8" t="s">
        <v>237</v>
      </c>
      <c r="G81" s="1" t="s">
        <v>223</v>
      </c>
      <c r="H81" s="1"/>
      <c r="I81" s="1" t="s">
        <v>28</v>
      </c>
      <c r="J81" s="8" t="str">
        <f t="shared" si="5"/>
        <v>case when array_length(dob.IDM_ordered_competitor_info_index) &gt;=3 then IDM_ordered_competitor_info_index[ordinal(3)] else 0 end as info_index_03,</v>
      </c>
      <c r="K81" s="1" t="s">
        <v>59</v>
      </c>
      <c r="L81" s="1"/>
    </row>
    <row r="82" spans="2:12" x14ac:dyDescent="0.7">
      <c r="B82" s="1">
        <f t="shared" si="0"/>
        <v>67</v>
      </c>
      <c r="C82" s="1">
        <f t="shared" si="6"/>
        <v>3</v>
      </c>
      <c r="D82" s="1" t="str">
        <f t="shared" si="4"/>
        <v>comprehension_index_03</v>
      </c>
      <c r="E82" s="1" t="s">
        <v>9</v>
      </c>
      <c r="F82" s="8" t="s">
        <v>237</v>
      </c>
      <c r="G82" s="1" t="s">
        <v>224</v>
      </c>
      <c r="H82" s="1"/>
      <c r="I82" s="1" t="s">
        <v>29</v>
      </c>
      <c r="J82" s="8" t="str">
        <f t="shared" si="5"/>
        <v>case when array_length(dob.IDM_ordered_competitor_comprehension_index) &gt;=3 then IDM_ordered_competitor_comprehension_index[ordinal(3)] else 0 end as comprehension_index_03,</v>
      </c>
      <c r="K82" s="1" t="s">
        <v>59</v>
      </c>
      <c r="L82" s="1"/>
    </row>
    <row r="83" spans="2:12" x14ac:dyDescent="0.7">
      <c r="B83" s="1">
        <f t="shared" si="0"/>
        <v>68</v>
      </c>
      <c r="C83" s="1">
        <f t="shared" si="6"/>
        <v>3</v>
      </c>
      <c r="D83" s="1" t="str">
        <f t="shared" si="4"/>
        <v>rotation_03</v>
      </c>
      <c r="E83" s="1" t="s">
        <v>9</v>
      </c>
      <c r="F83" s="8" t="s">
        <v>237</v>
      </c>
      <c r="G83" s="1" t="s">
        <v>225</v>
      </c>
      <c r="H83" s="1"/>
      <c r="I83" s="1" t="s">
        <v>185</v>
      </c>
      <c r="J83" s="8" t="str">
        <f t="shared" si="5"/>
        <v>case when array_length(dob.IDM_ordered_competitor_rotation) &gt;=3 then IDM_ordered_competitor_rotation[ordinal(3)] else 0 end as rotation_03,</v>
      </c>
      <c r="K83" s="1" t="s">
        <v>59</v>
      </c>
      <c r="L83" s="1"/>
    </row>
    <row r="84" spans="2:12" x14ac:dyDescent="0.7">
      <c r="B84" s="1">
        <f t="shared" si="0"/>
        <v>69</v>
      </c>
      <c r="C84" s="1">
        <f t="shared" si="6"/>
        <v>3</v>
      </c>
      <c r="D84" s="1" t="str">
        <f t="shared" si="4"/>
        <v>torture_index_03</v>
      </c>
      <c r="E84" s="1" t="s">
        <v>9</v>
      </c>
      <c r="F84" s="8" t="s">
        <v>237</v>
      </c>
      <c r="G84" s="1" t="s">
        <v>226</v>
      </c>
      <c r="H84" s="1"/>
      <c r="I84" s="1" t="s">
        <v>30</v>
      </c>
      <c r="J84" s="8" t="str">
        <f t="shared" si="5"/>
        <v>case when array_length(dob.IDM_ordered_competitor_torture_index) &gt;=3 then IDM_ordered_competitor_torture_index[ordinal(3)] else 0 end as torture_index_03,</v>
      </c>
      <c r="K84" s="1" t="s">
        <v>59</v>
      </c>
      <c r="L84" s="1"/>
    </row>
    <row r="85" spans="2:12" x14ac:dyDescent="0.7">
      <c r="B85" s="1">
        <f t="shared" si="0"/>
        <v>70</v>
      </c>
      <c r="C85" s="1">
        <f t="shared" si="6"/>
        <v>3</v>
      </c>
      <c r="D85" s="1" t="str">
        <f t="shared" si="4"/>
        <v>stable_index_03</v>
      </c>
      <c r="E85" s="1" t="s">
        <v>9</v>
      </c>
      <c r="F85" s="8" t="s">
        <v>237</v>
      </c>
      <c r="G85" s="1" t="s">
        <v>227</v>
      </c>
      <c r="H85" s="1"/>
      <c r="I85" s="1" t="s">
        <v>186</v>
      </c>
      <c r="J85" s="8" t="str">
        <f t="shared" si="5"/>
        <v>case when array_length(dob.IDM_ordered_competitor_stable_index) &gt;=3 then IDM_ordered_competitor_stable_index[ordinal(3)] else 0 end as stable_index_03,</v>
      </c>
      <c r="K85" s="1" t="s">
        <v>59</v>
      </c>
      <c r="L85" s="1"/>
    </row>
    <row r="86" spans="2:12" x14ac:dyDescent="0.7">
      <c r="B86" s="1">
        <f t="shared" si="0"/>
        <v>71</v>
      </c>
      <c r="C86" s="1">
        <f t="shared" si="6"/>
        <v>3</v>
      </c>
      <c r="D86" s="1" t="str">
        <f t="shared" si="4"/>
        <v>jockey_anticipated_serial_rate_03</v>
      </c>
      <c r="E86" s="1" t="s">
        <v>9</v>
      </c>
      <c r="F86" s="8" t="s">
        <v>237</v>
      </c>
      <c r="G86" s="1" t="s">
        <v>228</v>
      </c>
      <c r="H86" s="1"/>
      <c r="I86" s="1" t="s">
        <v>187</v>
      </c>
      <c r="J86" s="8" t="str">
        <f t="shared" si="5"/>
        <v>case when array_length(dob.IDM_ordered_competitor_jockey_anticipated_serial_rate) &gt;=3 then IDM_ordered_competitor_jockey_anticipated_serial_rate[ordinal(3)] else 0 end as jockey_anticipated_serial_rate_03,</v>
      </c>
      <c r="K86" s="1" t="s">
        <v>59</v>
      </c>
      <c r="L86" s="1"/>
    </row>
    <row r="87" spans="2:12" x14ac:dyDescent="0.7">
      <c r="B87" s="1">
        <f t="shared" si="0"/>
        <v>72</v>
      </c>
      <c r="C87" s="1">
        <f t="shared" si="6"/>
        <v>3</v>
      </c>
      <c r="D87" s="1" t="str">
        <f t="shared" si="4"/>
        <v>passion_index_03</v>
      </c>
      <c r="E87" s="1" t="s">
        <v>9</v>
      </c>
      <c r="F87" s="8" t="s">
        <v>237</v>
      </c>
      <c r="G87" s="1" t="s">
        <v>229</v>
      </c>
      <c r="H87" s="1"/>
      <c r="I87" s="1" t="s">
        <v>31</v>
      </c>
      <c r="J87" s="8" t="str">
        <f t="shared" si="5"/>
        <v>case when array_length(dob.IDM_ordered_competitor_passion_index) &gt;=3 then IDM_ordered_competitor_passion_index[ordinal(3)] else 0 end as passion_index_03,</v>
      </c>
      <c r="K87" s="1" t="s">
        <v>59</v>
      </c>
      <c r="L87" s="1"/>
    </row>
    <row r="88" spans="2:12" x14ac:dyDescent="0.7">
      <c r="B88" s="1">
        <f t="shared" si="0"/>
        <v>73</v>
      </c>
      <c r="C88" s="1">
        <f t="shared" si="6"/>
        <v>3</v>
      </c>
      <c r="D88" s="1" t="str">
        <f t="shared" si="4"/>
        <v>load_weight_03</v>
      </c>
      <c r="E88" s="1" t="s">
        <v>9</v>
      </c>
      <c r="F88" s="8" t="s">
        <v>237</v>
      </c>
      <c r="G88" s="1" t="s">
        <v>230</v>
      </c>
      <c r="H88" s="1"/>
      <c r="I88" s="1" t="s">
        <v>32</v>
      </c>
      <c r="J88" s="8" t="str">
        <f t="shared" si="5"/>
        <v>case when array_length(dob.IDM_ordered_competitor_load_weight) &gt;=3 then IDM_ordered_competitor_load_weight[ordinal(3)] else 0 end as load_weight_03,</v>
      </c>
      <c r="K88" s="1" t="s">
        <v>59</v>
      </c>
      <c r="L88" s="1"/>
    </row>
    <row r="89" spans="2:12" x14ac:dyDescent="0.7">
      <c r="B89" s="1">
        <f t="shared" si="0"/>
        <v>74</v>
      </c>
      <c r="C89" s="1">
        <f t="shared" si="6"/>
        <v>3</v>
      </c>
      <c r="D89" s="1" t="str">
        <f t="shared" si="4"/>
        <v>prize_info_obtain_prize_03</v>
      </c>
      <c r="E89" s="1" t="s">
        <v>9</v>
      </c>
      <c r="F89" s="8" t="s">
        <v>237</v>
      </c>
      <c r="G89" s="1" t="s">
        <v>231</v>
      </c>
      <c r="H89" s="1"/>
      <c r="I89" s="1" t="s">
        <v>33</v>
      </c>
      <c r="J89" s="8" t="str">
        <f t="shared" si="5"/>
        <v>case when array_length(dob.IDM_ordered_competitor_prize_info_obtain_prize) &gt;=3 then IDM_ordered_competitor_prize_info_obtain_prize[ordinal(3)] else 0 end as prize_info_obtain_prize_03,</v>
      </c>
      <c r="K89" s="1" t="s">
        <v>59</v>
      </c>
      <c r="L89" s="1"/>
    </row>
    <row r="90" spans="2:12" x14ac:dyDescent="0.7">
      <c r="B90" s="1">
        <f t="shared" si="0"/>
        <v>75</v>
      </c>
      <c r="C90" s="1">
        <f t="shared" si="6"/>
        <v>3</v>
      </c>
      <c r="D90" s="1" t="str">
        <f t="shared" si="4"/>
        <v>prize_info_profit_03</v>
      </c>
      <c r="E90" s="1" t="s">
        <v>9</v>
      </c>
      <c r="F90" s="8" t="s">
        <v>237</v>
      </c>
      <c r="G90" s="1" t="s">
        <v>232</v>
      </c>
      <c r="H90" s="1"/>
      <c r="I90" s="1" t="s">
        <v>188</v>
      </c>
      <c r="J90" s="8" t="str">
        <f t="shared" si="5"/>
        <v>case when array_length(dob.IDM_ordered_competitor_prize_info_profit) &gt;=3 then IDM_ordered_competitor_prize_info_profit[ordinal(3)] else 0 end as prize_info_profit_03,</v>
      </c>
      <c r="K90" s="1" t="s">
        <v>59</v>
      </c>
      <c r="L90" s="1"/>
    </row>
    <row r="91" spans="2:12" x14ac:dyDescent="0.7">
      <c r="B91" s="1">
        <f t="shared" si="0"/>
        <v>76</v>
      </c>
      <c r="C91" s="1">
        <f t="shared" si="6"/>
        <v>4</v>
      </c>
      <c r="D91" s="1" t="str">
        <f t="shared" si="4"/>
        <v>IDM_04</v>
      </c>
      <c r="E91" s="1" t="s">
        <v>9</v>
      </c>
      <c r="F91" s="8" t="s">
        <v>237</v>
      </c>
      <c r="G91" s="1" t="s">
        <v>209</v>
      </c>
      <c r="H91" s="1"/>
      <c r="I91" s="1" t="s">
        <v>214</v>
      </c>
      <c r="J91" s="8" t="str">
        <f t="shared" si="5"/>
        <v>case when array_length(dob.IDM_ordered_competitor_IDM) &gt;=4 then IDM_ordered_competitor_IDM[ordinal(4)] else 0 end as IDM_04,</v>
      </c>
      <c r="K91" s="1" t="s">
        <v>59</v>
      </c>
      <c r="L91" s="1"/>
    </row>
    <row r="92" spans="2:12" x14ac:dyDescent="0.7">
      <c r="B92" s="1">
        <f t="shared" si="0"/>
        <v>77</v>
      </c>
      <c r="C92" s="1">
        <f t="shared" si="6"/>
        <v>4</v>
      </c>
      <c r="D92" s="1" t="str">
        <f t="shared" si="4"/>
        <v>jockey_index_04</v>
      </c>
      <c r="E92" s="1" t="s">
        <v>9</v>
      </c>
      <c r="F92" s="8" t="s">
        <v>237</v>
      </c>
      <c r="G92" s="1" t="s">
        <v>221</v>
      </c>
      <c r="H92" s="1"/>
      <c r="I92" s="1" t="s">
        <v>27</v>
      </c>
      <c r="J92" s="8" t="str">
        <f t="shared" si="5"/>
        <v>case when array_length(dob.IDM_ordered_competitor_jockey_index) &gt;=4 then IDM_ordered_competitor_jockey_index[ordinal(4)] else 0 end as jockey_index_04,</v>
      </c>
      <c r="K92" s="1" t="s">
        <v>59</v>
      </c>
      <c r="L92" s="1"/>
    </row>
    <row r="93" spans="2:12" x14ac:dyDescent="0.7">
      <c r="B93" s="1">
        <f t="shared" si="0"/>
        <v>78</v>
      </c>
      <c r="C93" s="1">
        <f t="shared" si="6"/>
        <v>4</v>
      </c>
      <c r="D93" s="1" t="str">
        <f t="shared" si="4"/>
        <v>uptone_index_04</v>
      </c>
      <c r="E93" s="1" t="s">
        <v>9</v>
      </c>
      <c r="F93" s="8" t="s">
        <v>237</v>
      </c>
      <c r="G93" s="1" t="s">
        <v>222</v>
      </c>
      <c r="H93" s="1"/>
      <c r="I93" s="1" t="s">
        <v>220</v>
      </c>
      <c r="J93" s="8" t="str">
        <f t="shared" si="5"/>
        <v>case when array_length(dob.IDM_ordered_competitor_uptone_index) &gt;=4 then IDM_ordered_competitor_uptone_index[ordinal(4)] else 0 end as uptone_index_04,</v>
      </c>
      <c r="K93" s="1" t="s">
        <v>59</v>
      </c>
      <c r="L93" s="1"/>
    </row>
    <row r="94" spans="2:12" x14ac:dyDescent="0.7">
      <c r="B94" s="1">
        <f t="shared" si="0"/>
        <v>79</v>
      </c>
      <c r="C94" s="1">
        <f t="shared" si="6"/>
        <v>4</v>
      </c>
      <c r="D94" s="1" t="str">
        <f t="shared" si="4"/>
        <v>info_index_04</v>
      </c>
      <c r="E94" s="1" t="s">
        <v>9</v>
      </c>
      <c r="F94" s="8" t="s">
        <v>237</v>
      </c>
      <c r="G94" s="1" t="s">
        <v>223</v>
      </c>
      <c r="H94" s="1"/>
      <c r="I94" s="1" t="s">
        <v>28</v>
      </c>
      <c r="J94" s="8" t="str">
        <f t="shared" si="5"/>
        <v>case when array_length(dob.IDM_ordered_competitor_info_index) &gt;=4 then IDM_ordered_competitor_info_index[ordinal(4)] else 0 end as info_index_04,</v>
      </c>
      <c r="K94" s="1" t="s">
        <v>59</v>
      </c>
      <c r="L94" s="1"/>
    </row>
    <row r="95" spans="2:12" x14ac:dyDescent="0.7">
      <c r="B95" s="1">
        <f t="shared" ref="B95:B158" si="7">IF(D95&lt;&gt;"",ROW()-15,"")</f>
        <v>80</v>
      </c>
      <c r="C95" s="1">
        <f t="shared" si="6"/>
        <v>4</v>
      </c>
      <c r="D95" s="1" t="str">
        <f t="shared" si="4"/>
        <v>comprehension_index_04</v>
      </c>
      <c r="E95" s="1" t="s">
        <v>9</v>
      </c>
      <c r="F95" s="8" t="s">
        <v>237</v>
      </c>
      <c r="G95" s="1" t="s">
        <v>224</v>
      </c>
      <c r="H95" s="1"/>
      <c r="I95" s="1" t="s">
        <v>29</v>
      </c>
      <c r="J95" s="8" t="str">
        <f t="shared" si="5"/>
        <v>case when array_length(dob.IDM_ordered_competitor_comprehension_index) &gt;=4 then IDM_ordered_competitor_comprehension_index[ordinal(4)] else 0 end as comprehension_index_04,</v>
      </c>
      <c r="K95" s="1" t="s">
        <v>59</v>
      </c>
      <c r="L95" s="1"/>
    </row>
    <row r="96" spans="2:12" x14ac:dyDescent="0.7">
      <c r="B96" s="1">
        <f t="shared" si="7"/>
        <v>81</v>
      </c>
      <c r="C96" s="1">
        <f t="shared" si="6"/>
        <v>4</v>
      </c>
      <c r="D96" s="1" t="str">
        <f t="shared" si="4"/>
        <v>rotation_04</v>
      </c>
      <c r="E96" s="1" t="s">
        <v>9</v>
      </c>
      <c r="F96" s="8" t="s">
        <v>237</v>
      </c>
      <c r="G96" s="1" t="s">
        <v>225</v>
      </c>
      <c r="H96" s="1"/>
      <c r="I96" s="1" t="s">
        <v>185</v>
      </c>
      <c r="J96" s="8" t="str">
        <f t="shared" si="5"/>
        <v>case when array_length(dob.IDM_ordered_competitor_rotation) &gt;=4 then IDM_ordered_competitor_rotation[ordinal(4)] else 0 end as rotation_04,</v>
      </c>
      <c r="K96" s="1" t="s">
        <v>59</v>
      </c>
      <c r="L96" s="1"/>
    </row>
    <row r="97" spans="2:12" x14ac:dyDescent="0.7">
      <c r="B97" s="1">
        <f t="shared" si="7"/>
        <v>82</v>
      </c>
      <c r="C97" s="1">
        <f t="shared" si="6"/>
        <v>4</v>
      </c>
      <c r="D97" s="1" t="str">
        <f t="shared" si="4"/>
        <v>torture_index_04</v>
      </c>
      <c r="E97" s="1" t="s">
        <v>9</v>
      </c>
      <c r="F97" s="8" t="s">
        <v>237</v>
      </c>
      <c r="G97" s="1" t="s">
        <v>226</v>
      </c>
      <c r="H97" s="1"/>
      <c r="I97" s="1" t="s">
        <v>30</v>
      </c>
      <c r="J97" s="8" t="str">
        <f t="shared" si="5"/>
        <v>case when array_length(dob.IDM_ordered_competitor_torture_index) &gt;=4 then IDM_ordered_competitor_torture_index[ordinal(4)] else 0 end as torture_index_04,</v>
      </c>
      <c r="K97" s="1" t="s">
        <v>59</v>
      </c>
      <c r="L97" s="1"/>
    </row>
    <row r="98" spans="2:12" x14ac:dyDescent="0.7">
      <c r="B98" s="1">
        <f t="shared" si="7"/>
        <v>83</v>
      </c>
      <c r="C98" s="1">
        <f t="shared" si="6"/>
        <v>4</v>
      </c>
      <c r="D98" s="1" t="str">
        <f t="shared" si="4"/>
        <v>stable_index_04</v>
      </c>
      <c r="E98" s="1" t="s">
        <v>9</v>
      </c>
      <c r="F98" s="8" t="s">
        <v>237</v>
      </c>
      <c r="G98" s="1" t="s">
        <v>227</v>
      </c>
      <c r="H98" s="1"/>
      <c r="I98" s="1" t="s">
        <v>186</v>
      </c>
      <c r="J98" s="8" t="str">
        <f t="shared" si="5"/>
        <v>case when array_length(dob.IDM_ordered_competitor_stable_index) &gt;=4 then IDM_ordered_competitor_stable_index[ordinal(4)] else 0 end as stable_index_04,</v>
      </c>
      <c r="K98" s="1" t="s">
        <v>59</v>
      </c>
      <c r="L98" s="1"/>
    </row>
    <row r="99" spans="2:12" x14ac:dyDescent="0.7">
      <c r="B99" s="1">
        <f t="shared" si="7"/>
        <v>84</v>
      </c>
      <c r="C99" s="1">
        <f t="shared" si="6"/>
        <v>4</v>
      </c>
      <c r="D99" s="1" t="str">
        <f t="shared" si="4"/>
        <v>jockey_anticipated_serial_rate_04</v>
      </c>
      <c r="E99" s="1" t="s">
        <v>9</v>
      </c>
      <c r="F99" s="8" t="s">
        <v>237</v>
      </c>
      <c r="G99" s="1" t="s">
        <v>228</v>
      </c>
      <c r="H99" s="1"/>
      <c r="I99" s="1" t="s">
        <v>187</v>
      </c>
      <c r="J99" s="8" t="str">
        <f t="shared" si="5"/>
        <v>case when array_length(dob.IDM_ordered_competitor_jockey_anticipated_serial_rate) &gt;=4 then IDM_ordered_competitor_jockey_anticipated_serial_rate[ordinal(4)] else 0 end as jockey_anticipated_serial_rate_04,</v>
      </c>
      <c r="K99" s="1" t="s">
        <v>59</v>
      </c>
      <c r="L99" s="1"/>
    </row>
    <row r="100" spans="2:12" x14ac:dyDescent="0.7">
      <c r="B100" s="1">
        <f t="shared" si="7"/>
        <v>85</v>
      </c>
      <c r="C100" s="1">
        <f t="shared" si="6"/>
        <v>4</v>
      </c>
      <c r="D100" s="1" t="str">
        <f t="shared" si="4"/>
        <v>passion_index_04</v>
      </c>
      <c r="E100" s="1" t="s">
        <v>9</v>
      </c>
      <c r="F100" s="8" t="s">
        <v>237</v>
      </c>
      <c r="G100" s="1" t="s">
        <v>229</v>
      </c>
      <c r="H100" s="1"/>
      <c r="I100" s="1" t="s">
        <v>31</v>
      </c>
      <c r="J100" s="8" t="str">
        <f t="shared" si="5"/>
        <v>case when array_length(dob.IDM_ordered_competitor_passion_index) &gt;=4 then IDM_ordered_competitor_passion_index[ordinal(4)] else 0 end as passion_index_04,</v>
      </c>
      <c r="K100" s="1" t="s">
        <v>59</v>
      </c>
      <c r="L100" s="1"/>
    </row>
    <row r="101" spans="2:12" x14ac:dyDescent="0.7">
      <c r="B101" s="1">
        <f t="shared" si="7"/>
        <v>86</v>
      </c>
      <c r="C101" s="1">
        <f t="shared" si="6"/>
        <v>4</v>
      </c>
      <c r="D101" s="1" t="str">
        <f t="shared" si="4"/>
        <v>load_weight_04</v>
      </c>
      <c r="E101" s="1" t="s">
        <v>9</v>
      </c>
      <c r="F101" s="8" t="s">
        <v>237</v>
      </c>
      <c r="G101" s="1" t="s">
        <v>230</v>
      </c>
      <c r="H101" s="1"/>
      <c r="I101" s="1" t="s">
        <v>32</v>
      </c>
      <c r="J101" s="8" t="str">
        <f t="shared" si="5"/>
        <v>case when array_length(dob.IDM_ordered_competitor_load_weight) &gt;=4 then IDM_ordered_competitor_load_weight[ordinal(4)] else 0 end as load_weight_04,</v>
      </c>
      <c r="K101" s="1" t="s">
        <v>59</v>
      </c>
      <c r="L101" s="1"/>
    </row>
    <row r="102" spans="2:12" x14ac:dyDescent="0.7">
      <c r="B102" s="1">
        <f t="shared" si="7"/>
        <v>87</v>
      </c>
      <c r="C102" s="1">
        <f t="shared" si="6"/>
        <v>4</v>
      </c>
      <c r="D102" s="1" t="str">
        <f t="shared" si="4"/>
        <v>prize_info_obtain_prize_04</v>
      </c>
      <c r="E102" s="1" t="s">
        <v>9</v>
      </c>
      <c r="F102" s="8" t="s">
        <v>237</v>
      </c>
      <c r="G102" s="1" t="s">
        <v>231</v>
      </c>
      <c r="H102" s="1"/>
      <c r="I102" s="1" t="s">
        <v>33</v>
      </c>
      <c r="J102" s="8" t="str">
        <f t="shared" si="5"/>
        <v>case when array_length(dob.IDM_ordered_competitor_prize_info_obtain_prize) &gt;=4 then IDM_ordered_competitor_prize_info_obtain_prize[ordinal(4)] else 0 end as prize_info_obtain_prize_04,</v>
      </c>
      <c r="K102" s="1" t="s">
        <v>59</v>
      </c>
      <c r="L102" s="1"/>
    </row>
    <row r="103" spans="2:12" x14ac:dyDescent="0.7">
      <c r="B103" s="1">
        <f t="shared" si="7"/>
        <v>88</v>
      </c>
      <c r="C103" s="1">
        <f t="shared" si="6"/>
        <v>4</v>
      </c>
      <c r="D103" s="1" t="str">
        <f t="shared" si="4"/>
        <v>prize_info_profit_04</v>
      </c>
      <c r="E103" s="1" t="s">
        <v>9</v>
      </c>
      <c r="F103" s="8" t="s">
        <v>237</v>
      </c>
      <c r="G103" s="1" t="s">
        <v>232</v>
      </c>
      <c r="H103" s="1"/>
      <c r="I103" s="1" t="s">
        <v>188</v>
      </c>
      <c r="J103" s="8" t="str">
        <f t="shared" si="5"/>
        <v>case when array_length(dob.IDM_ordered_competitor_prize_info_profit) &gt;=4 then IDM_ordered_competitor_prize_info_profit[ordinal(4)] else 0 end as prize_info_profit_04,</v>
      </c>
      <c r="K103" s="1" t="s">
        <v>59</v>
      </c>
      <c r="L103" s="1"/>
    </row>
    <row r="104" spans="2:12" x14ac:dyDescent="0.7">
      <c r="B104" s="1">
        <f t="shared" si="7"/>
        <v>89</v>
      </c>
      <c r="C104" s="1">
        <f t="shared" si="6"/>
        <v>5</v>
      </c>
      <c r="D104" s="1" t="str">
        <f t="shared" si="4"/>
        <v>IDM_05</v>
      </c>
      <c r="E104" s="1" t="s">
        <v>9</v>
      </c>
      <c r="F104" s="8" t="s">
        <v>237</v>
      </c>
      <c r="G104" s="1" t="s">
        <v>209</v>
      </c>
      <c r="H104" s="1"/>
      <c r="I104" s="1" t="s">
        <v>214</v>
      </c>
      <c r="J104" s="8" t="str">
        <f t="shared" si="5"/>
        <v>case when array_length(dob.IDM_ordered_competitor_IDM) &gt;=5 then IDM_ordered_competitor_IDM[ordinal(5)] else 0 end as IDM_05,</v>
      </c>
      <c r="K104" s="1" t="s">
        <v>59</v>
      </c>
      <c r="L104" s="1"/>
    </row>
    <row r="105" spans="2:12" x14ac:dyDescent="0.7">
      <c r="B105" s="1">
        <f t="shared" si="7"/>
        <v>90</v>
      </c>
      <c r="C105" s="1">
        <f t="shared" si="6"/>
        <v>5</v>
      </c>
      <c r="D105" s="1" t="str">
        <f t="shared" si="4"/>
        <v>jockey_index_05</v>
      </c>
      <c r="E105" s="1" t="s">
        <v>9</v>
      </c>
      <c r="F105" s="8" t="s">
        <v>237</v>
      </c>
      <c r="G105" s="1" t="s">
        <v>221</v>
      </c>
      <c r="H105" s="1"/>
      <c r="I105" s="1" t="s">
        <v>27</v>
      </c>
      <c r="J105" s="8" t="str">
        <f t="shared" si="5"/>
        <v>case when array_length(dob.IDM_ordered_competitor_jockey_index) &gt;=5 then IDM_ordered_competitor_jockey_index[ordinal(5)] else 0 end as jockey_index_05,</v>
      </c>
      <c r="K105" s="1" t="s">
        <v>59</v>
      </c>
      <c r="L105" s="1"/>
    </row>
    <row r="106" spans="2:12" x14ac:dyDescent="0.7">
      <c r="B106" s="1">
        <f t="shared" si="7"/>
        <v>91</v>
      </c>
      <c r="C106" s="1">
        <f t="shared" si="6"/>
        <v>5</v>
      </c>
      <c r="D106" s="1" t="str">
        <f t="shared" si="4"/>
        <v>uptone_index_05</v>
      </c>
      <c r="E106" s="1" t="s">
        <v>9</v>
      </c>
      <c r="F106" s="8" t="s">
        <v>237</v>
      </c>
      <c r="G106" s="1" t="s">
        <v>222</v>
      </c>
      <c r="H106" s="1"/>
      <c r="I106" s="1" t="s">
        <v>220</v>
      </c>
      <c r="J106" s="8" t="str">
        <f t="shared" si="5"/>
        <v>case when array_length(dob.IDM_ordered_competitor_uptone_index) &gt;=5 then IDM_ordered_competitor_uptone_index[ordinal(5)] else 0 end as uptone_index_05,</v>
      </c>
      <c r="K106" s="1" t="s">
        <v>59</v>
      </c>
      <c r="L106" s="1"/>
    </row>
    <row r="107" spans="2:12" x14ac:dyDescent="0.7">
      <c r="B107" s="1">
        <f t="shared" si="7"/>
        <v>92</v>
      </c>
      <c r="C107" s="1">
        <f t="shared" si="6"/>
        <v>5</v>
      </c>
      <c r="D107" s="1" t="str">
        <f t="shared" si="4"/>
        <v>info_index_05</v>
      </c>
      <c r="E107" s="1" t="s">
        <v>9</v>
      </c>
      <c r="F107" s="8" t="s">
        <v>237</v>
      </c>
      <c r="G107" s="1" t="s">
        <v>223</v>
      </c>
      <c r="H107" s="1"/>
      <c r="I107" s="1" t="s">
        <v>28</v>
      </c>
      <c r="J107" s="8" t="str">
        <f t="shared" si="5"/>
        <v>case when array_length(dob.IDM_ordered_competitor_info_index) &gt;=5 then IDM_ordered_competitor_info_index[ordinal(5)] else 0 end as info_index_05,</v>
      </c>
      <c r="K107" s="1" t="s">
        <v>59</v>
      </c>
      <c r="L107" s="1"/>
    </row>
    <row r="108" spans="2:12" x14ac:dyDescent="0.7">
      <c r="B108" s="1">
        <f t="shared" si="7"/>
        <v>93</v>
      </c>
      <c r="C108" s="1">
        <f t="shared" si="6"/>
        <v>5</v>
      </c>
      <c r="D108" s="1" t="str">
        <f t="shared" si="4"/>
        <v>comprehension_index_05</v>
      </c>
      <c r="E108" s="1" t="s">
        <v>9</v>
      </c>
      <c r="F108" s="8" t="s">
        <v>237</v>
      </c>
      <c r="G108" s="1" t="s">
        <v>224</v>
      </c>
      <c r="H108" s="1"/>
      <c r="I108" s="1" t="s">
        <v>29</v>
      </c>
      <c r="J108" s="8" t="str">
        <f t="shared" si="5"/>
        <v>case when array_length(dob.IDM_ordered_competitor_comprehension_index) &gt;=5 then IDM_ordered_competitor_comprehension_index[ordinal(5)] else 0 end as comprehension_index_05,</v>
      </c>
      <c r="K108" s="1" t="s">
        <v>59</v>
      </c>
      <c r="L108" s="1"/>
    </row>
    <row r="109" spans="2:12" x14ac:dyDescent="0.7">
      <c r="B109" s="1">
        <f t="shared" si="7"/>
        <v>94</v>
      </c>
      <c r="C109" s="1">
        <f t="shared" si="6"/>
        <v>5</v>
      </c>
      <c r="D109" s="1" t="str">
        <f t="shared" si="4"/>
        <v>rotation_05</v>
      </c>
      <c r="E109" s="1" t="s">
        <v>9</v>
      </c>
      <c r="F109" s="8" t="s">
        <v>237</v>
      </c>
      <c r="G109" s="1" t="s">
        <v>225</v>
      </c>
      <c r="H109" s="1"/>
      <c r="I109" s="1" t="s">
        <v>185</v>
      </c>
      <c r="J109" s="8" t="str">
        <f t="shared" si="5"/>
        <v>case when array_length(dob.IDM_ordered_competitor_rotation) &gt;=5 then IDM_ordered_competitor_rotation[ordinal(5)] else 0 end as rotation_05,</v>
      </c>
      <c r="K109" s="1" t="s">
        <v>59</v>
      </c>
      <c r="L109" s="1"/>
    </row>
    <row r="110" spans="2:12" x14ac:dyDescent="0.7">
      <c r="B110" s="1">
        <f t="shared" si="7"/>
        <v>95</v>
      </c>
      <c r="C110" s="1">
        <f t="shared" si="6"/>
        <v>5</v>
      </c>
      <c r="D110" s="1" t="str">
        <f t="shared" si="4"/>
        <v>torture_index_05</v>
      </c>
      <c r="E110" s="1" t="s">
        <v>9</v>
      </c>
      <c r="F110" s="8" t="s">
        <v>237</v>
      </c>
      <c r="G110" s="1" t="s">
        <v>226</v>
      </c>
      <c r="H110" s="1"/>
      <c r="I110" s="1" t="s">
        <v>30</v>
      </c>
      <c r="J110" s="8" t="str">
        <f t="shared" si="5"/>
        <v>case when array_length(dob.IDM_ordered_competitor_torture_index) &gt;=5 then IDM_ordered_competitor_torture_index[ordinal(5)] else 0 end as torture_index_05,</v>
      </c>
      <c r="K110" s="1" t="s">
        <v>59</v>
      </c>
      <c r="L110" s="1"/>
    </row>
    <row r="111" spans="2:12" x14ac:dyDescent="0.7">
      <c r="B111" s="1">
        <f t="shared" si="7"/>
        <v>96</v>
      </c>
      <c r="C111" s="1">
        <f t="shared" si="6"/>
        <v>5</v>
      </c>
      <c r="D111" s="1" t="str">
        <f t="shared" si="4"/>
        <v>stable_index_05</v>
      </c>
      <c r="E111" s="1" t="s">
        <v>9</v>
      </c>
      <c r="F111" s="8" t="s">
        <v>237</v>
      </c>
      <c r="G111" s="1" t="s">
        <v>227</v>
      </c>
      <c r="H111" s="1"/>
      <c r="I111" s="1" t="s">
        <v>186</v>
      </c>
      <c r="J111" s="8" t="str">
        <f t="shared" si="5"/>
        <v>case when array_length(dob.IDM_ordered_competitor_stable_index) &gt;=5 then IDM_ordered_competitor_stable_index[ordinal(5)] else 0 end as stable_index_05,</v>
      </c>
      <c r="K111" s="1" t="s">
        <v>59</v>
      </c>
      <c r="L111" s="1"/>
    </row>
    <row r="112" spans="2:12" x14ac:dyDescent="0.7">
      <c r="B112" s="1">
        <f t="shared" si="7"/>
        <v>97</v>
      </c>
      <c r="C112" s="1">
        <f t="shared" si="6"/>
        <v>5</v>
      </c>
      <c r="D112" s="1" t="str">
        <f t="shared" si="4"/>
        <v>jockey_anticipated_serial_rate_05</v>
      </c>
      <c r="E112" s="1" t="s">
        <v>9</v>
      </c>
      <c r="F112" s="8" t="s">
        <v>237</v>
      </c>
      <c r="G112" s="1" t="s">
        <v>228</v>
      </c>
      <c r="H112" s="1"/>
      <c r="I112" s="1" t="s">
        <v>187</v>
      </c>
      <c r="J112" s="8" t="str">
        <f t="shared" si="5"/>
        <v>case when array_length(dob.IDM_ordered_competitor_jockey_anticipated_serial_rate) &gt;=5 then IDM_ordered_competitor_jockey_anticipated_serial_rate[ordinal(5)] else 0 end as jockey_anticipated_serial_rate_05,</v>
      </c>
      <c r="K112" s="1" t="s">
        <v>59</v>
      </c>
      <c r="L112" s="1"/>
    </row>
    <row r="113" spans="2:12" x14ac:dyDescent="0.7">
      <c r="B113" s="1">
        <f t="shared" si="7"/>
        <v>98</v>
      </c>
      <c r="C113" s="1">
        <f t="shared" si="6"/>
        <v>5</v>
      </c>
      <c r="D113" s="1" t="str">
        <f t="shared" si="4"/>
        <v>passion_index_05</v>
      </c>
      <c r="E113" s="1" t="s">
        <v>9</v>
      </c>
      <c r="F113" s="8" t="s">
        <v>237</v>
      </c>
      <c r="G113" s="1" t="s">
        <v>229</v>
      </c>
      <c r="H113" s="1"/>
      <c r="I113" s="1" t="s">
        <v>31</v>
      </c>
      <c r="J113" s="8" t="str">
        <f t="shared" si="5"/>
        <v>case when array_length(dob.IDM_ordered_competitor_passion_index) &gt;=5 then IDM_ordered_competitor_passion_index[ordinal(5)] else 0 end as passion_index_05,</v>
      </c>
      <c r="K113" s="1" t="s">
        <v>59</v>
      </c>
      <c r="L113" s="1"/>
    </row>
    <row r="114" spans="2:12" x14ac:dyDescent="0.7">
      <c r="B114" s="1">
        <f t="shared" si="7"/>
        <v>99</v>
      </c>
      <c r="C114" s="1">
        <f t="shared" si="6"/>
        <v>5</v>
      </c>
      <c r="D114" s="1" t="str">
        <f t="shared" si="4"/>
        <v>load_weight_05</v>
      </c>
      <c r="E114" s="1" t="s">
        <v>9</v>
      </c>
      <c r="F114" s="8" t="s">
        <v>237</v>
      </c>
      <c r="G114" s="1" t="s">
        <v>230</v>
      </c>
      <c r="H114" s="1"/>
      <c r="I114" s="1" t="s">
        <v>32</v>
      </c>
      <c r="J114" s="8" t="str">
        <f t="shared" si="5"/>
        <v>case when array_length(dob.IDM_ordered_competitor_load_weight) &gt;=5 then IDM_ordered_competitor_load_weight[ordinal(5)] else 0 end as load_weight_05,</v>
      </c>
      <c r="K114" s="1" t="s">
        <v>59</v>
      </c>
      <c r="L114" s="1"/>
    </row>
    <row r="115" spans="2:12" x14ac:dyDescent="0.7">
      <c r="B115" s="1">
        <f t="shared" si="7"/>
        <v>100</v>
      </c>
      <c r="C115" s="1">
        <f t="shared" si="6"/>
        <v>5</v>
      </c>
      <c r="D115" s="1" t="str">
        <f t="shared" si="4"/>
        <v>prize_info_obtain_prize_05</v>
      </c>
      <c r="E115" s="1" t="s">
        <v>9</v>
      </c>
      <c r="F115" s="8" t="s">
        <v>237</v>
      </c>
      <c r="G115" s="1" t="s">
        <v>231</v>
      </c>
      <c r="H115" s="1"/>
      <c r="I115" s="1" t="s">
        <v>33</v>
      </c>
      <c r="J115" s="8" t="str">
        <f t="shared" si="5"/>
        <v>case when array_length(dob.IDM_ordered_competitor_prize_info_obtain_prize) &gt;=5 then IDM_ordered_competitor_prize_info_obtain_prize[ordinal(5)] else 0 end as prize_info_obtain_prize_05,</v>
      </c>
      <c r="K115" s="1" t="s">
        <v>59</v>
      </c>
      <c r="L115" s="1"/>
    </row>
    <row r="116" spans="2:12" x14ac:dyDescent="0.7">
      <c r="B116" s="1">
        <f t="shared" si="7"/>
        <v>101</v>
      </c>
      <c r="C116" s="1">
        <f t="shared" si="6"/>
        <v>5</v>
      </c>
      <c r="D116" s="1" t="str">
        <f t="shared" ref="D116:D179" si="8">I116&amp;"_"&amp;TEXT(C116,"00")</f>
        <v>prize_info_profit_05</v>
      </c>
      <c r="E116" s="1" t="s">
        <v>9</v>
      </c>
      <c r="F116" s="8" t="s">
        <v>237</v>
      </c>
      <c r="G116" s="1" t="s">
        <v>232</v>
      </c>
      <c r="H116" s="1"/>
      <c r="I116" s="1" t="s">
        <v>188</v>
      </c>
      <c r="J116" s="8" t="str">
        <f t="shared" si="5"/>
        <v>case when array_length(dob.IDM_ordered_competitor_prize_info_profit) &gt;=5 then IDM_ordered_competitor_prize_info_profit[ordinal(5)] else 0 end as prize_info_profit_05,</v>
      </c>
      <c r="K116" s="1" t="s">
        <v>59</v>
      </c>
      <c r="L116" s="1"/>
    </row>
    <row r="117" spans="2:12" x14ac:dyDescent="0.7">
      <c r="B117" s="1">
        <f t="shared" si="7"/>
        <v>102</v>
      </c>
      <c r="C117" s="1">
        <f t="shared" si="6"/>
        <v>6</v>
      </c>
      <c r="D117" s="1" t="str">
        <f t="shared" si="8"/>
        <v>IDM_06</v>
      </c>
      <c r="E117" s="1" t="s">
        <v>9</v>
      </c>
      <c r="F117" s="8" t="s">
        <v>237</v>
      </c>
      <c r="G117" s="1" t="s">
        <v>209</v>
      </c>
      <c r="H117" s="1"/>
      <c r="I117" s="1" t="s">
        <v>214</v>
      </c>
      <c r="J117" s="8" t="str">
        <f t="shared" ref="J117:J180" si="9">"case when array_length("&amp;F117&amp;"."&amp;G117&amp;") &gt;="&amp;C117&amp;" then "&amp;G117&amp;"[ordinal("&amp;C117&amp;")] else 0 end as "&amp;D117&amp;","</f>
        <v>case when array_length(dob.IDM_ordered_competitor_IDM) &gt;=6 then IDM_ordered_competitor_IDM[ordinal(6)] else 0 end as IDM_06,</v>
      </c>
      <c r="K117" s="1" t="s">
        <v>59</v>
      </c>
      <c r="L117" s="1"/>
    </row>
    <row r="118" spans="2:12" x14ac:dyDescent="0.7">
      <c r="B118" s="1">
        <f t="shared" si="7"/>
        <v>103</v>
      </c>
      <c r="C118" s="1">
        <f t="shared" si="6"/>
        <v>6</v>
      </c>
      <c r="D118" s="1" t="str">
        <f t="shared" si="8"/>
        <v>jockey_index_06</v>
      </c>
      <c r="E118" s="1" t="s">
        <v>9</v>
      </c>
      <c r="F118" s="8" t="s">
        <v>237</v>
      </c>
      <c r="G118" s="1" t="s">
        <v>221</v>
      </c>
      <c r="H118" s="1"/>
      <c r="I118" s="1" t="s">
        <v>27</v>
      </c>
      <c r="J118" s="8" t="str">
        <f t="shared" si="9"/>
        <v>case when array_length(dob.IDM_ordered_competitor_jockey_index) &gt;=6 then IDM_ordered_competitor_jockey_index[ordinal(6)] else 0 end as jockey_index_06,</v>
      </c>
      <c r="K118" s="1" t="s">
        <v>59</v>
      </c>
      <c r="L118" s="1"/>
    </row>
    <row r="119" spans="2:12" x14ac:dyDescent="0.7">
      <c r="B119" s="1">
        <f t="shared" si="7"/>
        <v>104</v>
      </c>
      <c r="C119" s="1">
        <f t="shared" si="6"/>
        <v>6</v>
      </c>
      <c r="D119" s="1" t="str">
        <f t="shared" si="8"/>
        <v>uptone_index_06</v>
      </c>
      <c r="E119" s="1" t="s">
        <v>9</v>
      </c>
      <c r="F119" s="8" t="s">
        <v>237</v>
      </c>
      <c r="G119" s="1" t="s">
        <v>222</v>
      </c>
      <c r="H119" s="1"/>
      <c r="I119" s="1" t="s">
        <v>220</v>
      </c>
      <c r="J119" s="8" t="str">
        <f t="shared" si="9"/>
        <v>case when array_length(dob.IDM_ordered_competitor_uptone_index) &gt;=6 then IDM_ordered_competitor_uptone_index[ordinal(6)] else 0 end as uptone_index_06,</v>
      </c>
      <c r="K119" s="1" t="s">
        <v>59</v>
      </c>
      <c r="L119" s="1"/>
    </row>
    <row r="120" spans="2:12" x14ac:dyDescent="0.7">
      <c r="B120" s="1">
        <f t="shared" si="7"/>
        <v>105</v>
      </c>
      <c r="C120" s="1">
        <f t="shared" si="6"/>
        <v>6</v>
      </c>
      <c r="D120" s="1" t="str">
        <f t="shared" si="8"/>
        <v>info_index_06</v>
      </c>
      <c r="E120" s="1" t="s">
        <v>9</v>
      </c>
      <c r="F120" s="8" t="s">
        <v>237</v>
      </c>
      <c r="G120" s="1" t="s">
        <v>223</v>
      </c>
      <c r="H120" s="1"/>
      <c r="I120" s="1" t="s">
        <v>28</v>
      </c>
      <c r="J120" s="8" t="str">
        <f t="shared" si="9"/>
        <v>case when array_length(dob.IDM_ordered_competitor_info_index) &gt;=6 then IDM_ordered_competitor_info_index[ordinal(6)] else 0 end as info_index_06,</v>
      </c>
      <c r="K120" s="1" t="s">
        <v>59</v>
      </c>
      <c r="L120" s="1"/>
    </row>
    <row r="121" spans="2:12" x14ac:dyDescent="0.7">
      <c r="B121" s="1">
        <f t="shared" si="7"/>
        <v>106</v>
      </c>
      <c r="C121" s="1">
        <f t="shared" si="6"/>
        <v>6</v>
      </c>
      <c r="D121" s="1" t="str">
        <f t="shared" si="8"/>
        <v>comprehension_index_06</v>
      </c>
      <c r="E121" s="1" t="s">
        <v>9</v>
      </c>
      <c r="F121" s="8" t="s">
        <v>237</v>
      </c>
      <c r="G121" s="1" t="s">
        <v>224</v>
      </c>
      <c r="H121" s="1"/>
      <c r="I121" s="1" t="s">
        <v>29</v>
      </c>
      <c r="J121" s="8" t="str">
        <f t="shared" si="9"/>
        <v>case when array_length(dob.IDM_ordered_competitor_comprehension_index) &gt;=6 then IDM_ordered_competitor_comprehension_index[ordinal(6)] else 0 end as comprehension_index_06,</v>
      </c>
      <c r="K121" s="1" t="s">
        <v>59</v>
      </c>
      <c r="L121" s="1"/>
    </row>
    <row r="122" spans="2:12" x14ac:dyDescent="0.7">
      <c r="B122" s="1">
        <f t="shared" si="7"/>
        <v>107</v>
      </c>
      <c r="C122" s="1">
        <f t="shared" si="6"/>
        <v>6</v>
      </c>
      <c r="D122" s="1" t="str">
        <f t="shared" si="8"/>
        <v>rotation_06</v>
      </c>
      <c r="E122" s="1" t="s">
        <v>9</v>
      </c>
      <c r="F122" s="8" t="s">
        <v>237</v>
      </c>
      <c r="G122" s="1" t="s">
        <v>225</v>
      </c>
      <c r="H122" s="1"/>
      <c r="I122" s="1" t="s">
        <v>185</v>
      </c>
      <c r="J122" s="8" t="str">
        <f t="shared" si="9"/>
        <v>case when array_length(dob.IDM_ordered_competitor_rotation) &gt;=6 then IDM_ordered_competitor_rotation[ordinal(6)] else 0 end as rotation_06,</v>
      </c>
      <c r="K122" s="1" t="s">
        <v>59</v>
      </c>
      <c r="L122" s="1"/>
    </row>
    <row r="123" spans="2:12" x14ac:dyDescent="0.7">
      <c r="B123" s="1">
        <f t="shared" si="7"/>
        <v>108</v>
      </c>
      <c r="C123" s="1">
        <f t="shared" si="6"/>
        <v>6</v>
      </c>
      <c r="D123" s="1" t="str">
        <f t="shared" si="8"/>
        <v>torture_index_06</v>
      </c>
      <c r="E123" s="1" t="s">
        <v>9</v>
      </c>
      <c r="F123" s="8" t="s">
        <v>237</v>
      </c>
      <c r="G123" s="1" t="s">
        <v>226</v>
      </c>
      <c r="H123" s="1"/>
      <c r="I123" s="1" t="s">
        <v>30</v>
      </c>
      <c r="J123" s="8" t="str">
        <f t="shared" si="9"/>
        <v>case when array_length(dob.IDM_ordered_competitor_torture_index) &gt;=6 then IDM_ordered_competitor_torture_index[ordinal(6)] else 0 end as torture_index_06,</v>
      </c>
      <c r="K123" s="1" t="s">
        <v>59</v>
      </c>
      <c r="L123" s="1"/>
    </row>
    <row r="124" spans="2:12" x14ac:dyDescent="0.7">
      <c r="B124" s="1">
        <f t="shared" si="7"/>
        <v>109</v>
      </c>
      <c r="C124" s="1">
        <f t="shared" si="6"/>
        <v>6</v>
      </c>
      <c r="D124" s="1" t="str">
        <f t="shared" si="8"/>
        <v>stable_index_06</v>
      </c>
      <c r="E124" s="1" t="s">
        <v>9</v>
      </c>
      <c r="F124" s="8" t="s">
        <v>237</v>
      </c>
      <c r="G124" s="1" t="s">
        <v>227</v>
      </c>
      <c r="H124" s="1"/>
      <c r="I124" s="1" t="s">
        <v>186</v>
      </c>
      <c r="J124" s="8" t="str">
        <f t="shared" si="9"/>
        <v>case when array_length(dob.IDM_ordered_competitor_stable_index) &gt;=6 then IDM_ordered_competitor_stable_index[ordinal(6)] else 0 end as stable_index_06,</v>
      </c>
      <c r="K124" s="1" t="s">
        <v>59</v>
      </c>
      <c r="L124" s="1"/>
    </row>
    <row r="125" spans="2:12" x14ac:dyDescent="0.7">
      <c r="B125" s="1">
        <f t="shared" si="7"/>
        <v>110</v>
      </c>
      <c r="C125" s="1">
        <f t="shared" si="6"/>
        <v>6</v>
      </c>
      <c r="D125" s="1" t="str">
        <f t="shared" si="8"/>
        <v>jockey_anticipated_serial_rate_06</v>
      </c>
      <c r="E125" s="1" t="s">
        <v>9</v>
      </c>
      <c r="F125" s="8" t="s">
        <v>237</v>
      </c>
      <c r="G125" s="1" t="s">
        <v>228</v>
      </c>
      <c r="H125" s="1"/>
      <c r="I125" s="1" t="s">
        <v>187</v>
      </c>
      <c r="J125" s="8" t="str">
        <f t="shared" si="9"/>
        <v>case when array_length(dob.IDM_ordered_competitor_jockey_anticipated_serial_rate) &gt;=6 then IDM_ordered_competitor_jockey_anticipated_serial_rate[ordinal(6)] else 0 end as jockey_anticipated_serial_rate_06,</v>
      </c>
      <c r="K125" s="1" t="s">
        <v>59</v>
      </c>
      <c r="L125" s="1"/>
    </row>
    <row r="126" spans="2:12" x14ac:dyDescent="0.7">
      <c r="B126" s="1">
        <f t="shared" si="7"/>
        <v>111</v>
      </c>
      <c r="C126" s="1">
        <f t="shared" si="6"/>
        <v>6</v>
      </c>
      <c r="D126" s="1" t="str">
        <f t="shared" si="8"/>
        <v>passion_index_06</v>
      </c>
      <c r="E126" s="1" t="s">
        <v>9</v>
      </c>
      <c r="F126" s="8" t="s">
        <v>237</v>
      </c>
      <c r="G126" s="1" t="s">
        <v>229</v>
      </c>
      <c r="H126" s="1"/>
      <c r="I126" s="1" t="s">
        <v>31</v>
      </c>
      <c r="J126" s="8" t="str">
        <f t="shared" si="9"/>
        <v>case when array_length(dob.IDM_ordered_competitor_passion_index) &gt;=6 then IDM_ordered_competitor_passion_index[ordinal(6)] else 0 end as passion_index_06,</v>
      </c>
      <c r="K126" s="1" t="s">
        <v>59</v>
      </c>
      <c r="L126" s="1"/>
    </row>
    <row r="127" spans="2:12" x14ac:dyDescent="0.7">
      <c r="B127" s="1">
        <f t="shared" si="7"/>
        <v>112</v>
      </c>
      <c r="C127" s="1">
        <f t="shared" si="6"/>
        <v>6</v>
      </c>
      <c r="D127" s="1" t="str">
        <f t="shared" si="8"/>
        <v>load_weight_06</v>
      </c>
      <c r="E127" s="1" t="s">
        <v>9</v>
      </c>
      <c r="F127" s="8" t="s">
        <v>237</v>
      </c>
      <c r="G127" s="1" t="s">
        <v>230</v>
      </c>
      <c r="H127" s="1"/>
      <c r="I127" s="1" t="s">
        <v>32</v>
      </c>
      <c r="J127" s="8" t="str">
        <f t="shared" si="9"/>
        <v>case when array_length(dob.IDM_ordered_competitor_load_weight) &gt;=6 then IDM_ordered_competitor_load_weight[ordinal(6)] else 0 end as load_weight_06,</v>
      </c>
      <c r="K127" s="1" t="s">
        <v>59</v>
      </c>
      <c r="L127" s="1"/>
    </row>
    <row r="128" spans="2:12" x14ac:dyDescent="0.7">
      <c r="B128" s="1">
        <f t="shared" si="7"/>
        <v>113</v>
      </c>
      <c r="C128" s="1">
        <f t="shared" si="6"/>
        <v>6</v>
      </c>
      <c r="D128" s="1" t="str">
        <f t="shared" si="8"/>
        <v>prize_info_obtain_prize_06</v>
      </c>
      <c r="E128" s="1" t="s">
        <v>9</v>
      </c>
      <c r="F128" s="8" t="s">
        <v>237</v>
      </c>
      <c r="G128" s="1" t="s">
        <v>231</v>
      </c>
      <c r="H128" s="1"/>
      <c r="I128" s="1" t="s">
        <v>33</v>
      </c>
      <c r="J128" s="8" t="str">
        <f t="shared" si="9"/>
        <v>case when array_length(dob.IDM_ordered_competitor_prize_info_obtain_prize) &gt;=6 then IDM_ordered_competitor_prize_info_obtain_prize[ordinal(6)] else 0 end as prize_info_obtain_prize_06,</v>
      </c>
      <c r="K128" s="1" t="s">
        <v>59</v>
      </c>
      <c r="L128" s="1"/>
    </row>
    <row r="129" spans="2:12" x14ac:dyDescent="0.7">
      <c r="B129" s="1">
        <f t="shared" si="7"/>
        <v>114</v>
      </c>
      <c r="C129" s="1">
        <f t="shared" si="6"/>
        <v>6</v>
      </c>
      <c r="D129" s="1" t="str">
        <f t="shared" si="8"/>
        <v>prize_info_profit_06</v>
      </c>
      <c r="E129" s="1" t="s">
        <v>9</v>
      </c>
      <c r="F129" s="8" t="s">
        <v>237</v>
      </c>
      <c r="G129" s="1" t="s">
        <v>232</v>
      </c>
      <c r="H129" s="1"/>
      <c r="I129" s="1" t="s">
        <v>188</v>
      </c>
      <c r="J129" s="8" t="str">
        <f t="shared" si="9"/>
        <v>case when array_length(dob.IDM_ordered_competitor_prize_info_profit) &gt;=6 then IDM_ordered_competitor_prize_info_profit[ordinal(6)] else 0 end as prize_info_profit_06,</v>
      </c>
      <c r="K129" s="1" t="s">
        <v>59</v>
      </c>
      <c r="L129" s="1"/>
    </row>
    <row r="130" spans="2:12" x14ac:dyDescent="0.7">
      <c r="B130" s="1">
        <f t="shared" si="7"/>
        <v>115</v>
      </c>
      <c r="C130" s="1">
        <f t="shared" ref="C130:C193" si="10">C117+1</f>
        <v>7</v>
      </c>
      <c r="D130" s="1" t="str">
        <f t="shared" si="8"/>
        <v>IDM_07</v>
      </c>
      <c r="E130" s="1" t="s">
        <v>9</v>
      </c>
      <c r="F130" s="8" t="s">
        <v>237</v>
      </c>
      <c r="G130" s="1" t="s">
        <v>209</v>
      </c>
      <c r="H130" s="1"/>
      <c r="I130" s="1" t="s">
        <v>214</v>
      </c>
      <c r="J130" s="8" t="str">
        <f t="shared" si="9"/>
        <v>case when array_length(dob.IDM_ordered_competitor_IDM) &gt;=7 then IDM_ordered_competitor_IDM[ordinal(7)] else 0 end as IDM_07,</v>
      </c>
      <c r="K130" s="1" t="s">
        <v>59</v>
      </c>
      <c r="L130" s="1"/>
    </row>
    <row r="131" spans="2:12" x14ac:dyDescent="0.7">
      <c r="B131" s="1">
        <f t="shared" si="7"/>
        <v>116</v>
      </c>
      <c r="C131" s="1">
        <f t="shared" si="10"/>
        <v>7</v>
      </c>
      <c r="D131" s="1" t="str">
        <f t="shared" si="8"/>
        <v>jockey_index_07</v>
      </c>
      <c r="E131" s="1" t="s">
        <v>9</v>
      </c>
      <c r="F131" s="8" t="s">
        <v>237</v>
      </c>
      <c r="G131" s="1" t="s">
        <v>221</v>
      </c>
      <c r="H131" s="1"/>
      <c r="I131" s="1" t="s">
        <v>27</v>
      </c>
      <c r="J131" s="8" t="str">
        <f t="shared" si="9"/>
        <v>case when array_length(dob.IDM_ordered_competitor_jockey_index) &gt;=7 then IDM_ordered_competitor_jockey_index[ordinal(7)] else 0 end as jockey_index_07,</v>
      </c>
      <c r="K131" s="1" t="s">
        <v>59</v>
      </c>
      <c r="L131" s="1"/>
    </row>
    <row r="132" spans="2:12" x14ac:dyDescent="0.7">
      <c r="B132" s="1">
        <f t="shared" si="7"/>
        <v>117</v>
      </c>
      <c r="C132" s="1">
        <f t="shared" si="10"/>
        <v>7</v>
      </c>
      <c r="D132" s="1" t="str">
        <f t="shared" si="8"/>
        <v>uptone_index_07</v>
      </c>
      <c r="E132" s="1" t="s">
        <v>9</v>
      </c>
      <c r="F132" s="8" t="s">
        <v>237</v>
      </c>
      <c r="G132" s="1" t="s">
        <v>222</v>
      </c>
      <c r="H132" s="1"/>
      <c r="I132" s="1" t="s">
        <v>220</v>
      </c>
      <c r="J132" s="8" t="str">
        <f t="shared" si="9"/>
        <v>case when array_length(dob.IDM_ordered_competitor_uptone_index) &gt;=7 then IDM_ordered_competitor_uptone_index[ordinal(7)] else 0 end as uptone_index_07,</v>
      </c>
      <c r="K132" s="1" t="s">
        <v>59</v>
      </c>
      <c r="L132" s="1"/>
    </row>
    <row r="133" spans="2:12" x14ac:dyDescent="0.7">
      <c r="B133" s="1">
        <f t="shared" si="7"/>
        <v>118</v>
      </c>
      <c r="C133" s="1">
        <f t="shared" si="10"/>
        <v>7</v>
      </c>
      <c r="D133" s="1" t="str">
        <f t="shared" si="8"/>
        <v>info_index_07</v>
      </c>
      <c r="E133" s="1" t="s">
        <v>9</v>
      </c>
      <c r="F133" s="8" t="s">
        <v>237</v>
      </c>
      <c r="G133" s="1" t="s">
        <v>223</v>
      </c>
      <c r="H133" s="1"/>
      <c r="I133" s="1" t="s">
        <v>28</v>
      </c>
      <c r="J133" s="8" t="str">
        <f t="shared" si="9"/>
        <v>case when array_length(dob.IDM_ordered_competitor_info_index) &gt;=7 then IDM_ordered_competitor_info_index[ordinal(7)] else 0 end as info_index_07,</v>
      </c>
      <c r="K133" s="1" t="s">
        <v>59</v>
      </c>
      <c r="L133" s="1"/>
    </row>
    <row r="134" spans="2:12" x14ac:dyDescent="0.7">
      <c r="B134" s="1">
        <f t="shared" si="7"/>
        <v>119</v>
      </c>
      <c r="C134" s="1">
        <f t="shared" si="10"/>
        <v>7</v>
      </c>
      <c r="D134" s="1" t="str">
        <f t="shared" si="8"/>
        <v>comprehension_index_07</v>
      </c>
      <c r="E134" s="1" t="s">
        <v>9</v>
      </c>
      <c r="F134" s="8" t="s">
        <v>237</v>
      </c>
      <c r="G134" s="1" t="s">
        <v>224</v>
      </c>
      <c r="H134" s="1"/>
      <c r="I134" s="1" t="s">
        <v>29</v>
      </c>
      <c r="J134" s="8" t="str">
        <f t="shared" si="9"/>
        <v>case when array_length(dob.IDM_ordered_competitor_comprehension_index) &gt;=7 then IDM_ordered_competitor_comprehension_index[ordinal(7)] else 0 end as comprehension_index_07,</v>
      </c>
      <c r="K134" s="1" t="s">
        <v>59</v>
      </c>
      <c r="L134" s="1"/>
    </row>
    <row r="135" spans="2:12" x14ac:dyDescent="0.7">
      <c r="B135" s="1">
        <f t="shared" si="7"/>
        <v>120</v>
      </c>
      <c r="C135" s="1">
        <f t="shared" si="10"/>
        <v>7</v>
      </c>
      <c r="D135" s="1" t="str">
        <f t="shared" si="8"/>
        <v>rotation_07</v>
      </c>
      <c r="E135" s="1" t="s">
        <v>9</v>
      </c>
      <c r="F135" s="8" t="s">
        <v>237</v>
      </c>
      <c r="G135" s="1" t="s">
        <v>225</v>
      </c>
      <c r="H135" s="1"/>
      <c r="I135" s="1" t="s">
        <v>185</v>
      </c>
      <c r="J135" s="8" t="str">
        <f t="shared" si="9"/>
        <v>case when array_length(dob.IDM_ordered_competitor_rotation) &gt;=7 then IDM_ordered_competitor_rotation[ordinal(7)] else 0 end as rotation_07,</v>
      </c>
      <c r="K135" s="1" t="s">
        <v>59</v>
      </c>
      <c r="L135" s="1"/>
    </row>
    <row r="136" spans="2:12" x14ac:dyDescent="0.7">
      <c r="B136" s="1">
        <f t="shared" si="7"/>
        <v>121</v>
      </c>
      <c r="C136" s="1">
        <f t="shared" si="10"/>
        <v>7</v>
      </c>
      <c r="D136" s="1" t="str">
        <f t="shared" si="8"/>
        <v>torture_index_07</v>
      </c>
      <c r="E136" s="1" t="s">
        <v>9</v>
      </c>
      <c r="F136" s="8" t="s">
        <v>237</v>
      </c>
      <c r="G136" s="1" t="s">
        <v>226</v>
      </c>
      <c r="H136" s="1"/>
      <c r="I136" s="1" t="s">
        <v>30</v>
      </c>
      <c r="J136" s="8" t="str">
        <f t="shared" si="9"/>
        <v>case when array_length(dob.IDM_ordered_competitor_torture_index) &gt;=7 then IDM_ordered_competitor_torture_index[ordinal(7)] else 0 end as torture_index_07,</v>
      </c>
      <c r="K136" s="1" t="s">
        <v>59</v>
      </c>
      <c r="L136" s="1"/>
    </row>
    <row r="137" spans="2:12" x14ac:dyDescent="0.7">
      <c r="B137" s="1">
        <f t="shared" si="7"/>
        <v>122</v>
      </c>
      <c r="C137" s="1">
        <f t="shared" si="10"/>
        <v>7</v>
      </c>
      <c r="D137" s="1" t="str">
        <f t="shared" si="8"/>
        <v>stable_index_07</v>
      </c>
      <c r="E137" s="1" t="s">
        <v>9</v>
      </c>
      <c r="F137" s="8" t="s">
        <v>237</v>
      </c>
      <c r="G137" s="1" t="s">
        <v>227</v>
      </c>
      <c r="H137" s="1"/>
      <c r="I137" s="1" t="s">
        <v>186</v>
      </c>
      <c r="J137" s="8" t="str">
        <f t="shared" si="9"/>
        <v>case when array_length(dob.IDM_ordered_competitor_stable_index) &gt;=7 then IDM_ordered_competitor_stable_index[ordinal(7)] else 0 end as stable_index_07,</v>
      </c>
      <c r="K137" s="1" t="s">
        <v>59</v>
      </c>
      <c r="L137" s="1"/>
    </row>
    <row r="138" spans="2:12" x14ac:dyDescent="0.7">
      <c r="B138" s="1">
        <f t="shared" si="7"/>
        <v>123</v>
      </c>
      <c r="C138" s="1">
        <f t="shared" si="10"/>
        <v>7</v>
      </c>
      <c r="D138" s="1" t="str">
        <f t="shared" si="8"/>
        <v>jockey_anticipated_serial_rate_07</v>
      </c>
      <c r="E138" s="1" t="s">
        <v>9</v>
      </c>
      <c r="F138" s="8" t="s">
        <v>237</v>
      </c>
      <c r="G138" s="1" t="s">
        <v>228</v>
      </c>
      <c r="H138" s="1"/>
      <c r="I138" s="1" t="s">
        <v>187</v>
      </c>
      <c r="J138" s="8" t="str">
        <f t="shared" si="9"/>
        <v>case when array_length(dob.IDM_ordered_competitor_jockey_anticipated_serial_rate) &gt;=7 then IDM_ordered_competitor_jockey_anticipated_serial_rate[ordinal(7)] else 0 end as jockey_anticipated_serial_rate_07,</v>
      </c>
      <c r="K138" s="1" t="s">
        <v>59</v>
      </c>
      <c r="L138" s="1"/>
    </row>
    <row r="139" spans="2:12" x14ac:dyDescent="0.7">
      <c r="B139" s="1">
        <f t="shared" si="7"/>
        <v>124</v>
      </c>
      <c r="C139" s="1">
        <f t="shared" si="10"/>
        <v>7</v>
      </c>
      <c r="D139" s="1" t="str">
        <f t="shared" si="8"/>
        <v>passion_index_07</v>
      </c>
      <c r="E139" s="1" t="s">
        <v>9</v>
      </c>
      <c r="F139" s="8" t="s">
        <v>237</v>
      </c>
      <c r="G139" s="1" t="s">
        <v>229</v>
      </c>
      <c r="H139" s="1"/>
      <c r="I139" s="1" t="s">
        <v>31</v>
      </c>
      <c r="J139" s="8" t="str">
        <f t="shared" si="9"/>
        <v>case when array_length(dob.IDM_ordered_competitor_passion_index) &gt;=7 then IDM_ordered_competitor_passion_index[ordinal(7)] else 0 end as passion_index_07,</v>
      </c>
      <c r="K139" s="1" t="s">
        <v>59</v>
      </c>
      <c r="L139" s="1"/>
    </row>
    <row r="140" spans="2:12" x14ac:dyDescent="0.7">
      <c r="B140" s="1">
        <f t="shared" si="7"/>
        <v>125</v>
      </c>
      <c r="C140" s="1">
        <f t="shared" si="10"/>
        <v>7</v>
      </c>
      <c r="D140" s="1" t="str">
        <f t="shared" si="8"/>
        <v>load_weight_07</v>
      </c>
      <c r="E140" s="1" t="s">
        <v>9</v>
      </c>
      <c r="F140" s="8" t="s">
        <v>237</v>
      </c>
      <c r="G140" s="1" t="s">
        <v>230</v>
      </c>
      <c r="H140" s="1"/>
      <c r="I140" s="1" t="s">
        <v>32</v>
      </c>
      <c r="J140" s="8" t="str">
        <f t="shared" si="9"/>
        <v>case when array_length(dob.IDM_ordered_competitor_load_weight) &gt;=7 then IDM_ordered_competitor_load_weight[ordinal(7)] else 0 end as load_weight_07,</v>
      </c>
      <c r="K140" s="1" t="s">
        <v>59</v>
      </c>
      <c r="L140" s="1"/>
    </row>
    <row r="141" spans="2:12" x14ac:dyDescent="0.7">
      <c r="B141" s="1">
        <f t="shared" si="7"/>
        <v>126</v>
      </c>
      <c r="C141" s="1">
        <f t="shared" si="10"/>
        <v>7</v>
      </c>
      <c r="D141" s="1" t="str">
        <f t="shared" si="8"/>
        <v>prize_info_obtain_prize_07</v>
      </c>
      <c r="E141" s="1" t="s">
        <v>9</v>
      </c>
      <c r="F141" s="8" t="s">
        <v>237</v>
      </c>
      <c r="G141" s="1" t="s">
        <v>231</v>
      </c>
      <c r="H141" s="1"/>
      <c r="I141" s="1" t="s">
        <v>33</v>
      </c>
      <c r="J141" s="8" t="str">
        <f t="shared" si="9"/>
        <v>case when array_length(dob.IDM_ordered_competitor_prize_info_obtain_prize) &gt;=7 then IDM_ordered_competitor_prize_info_obtain_prize[ordinal(7)] else 0 end as prize_info_obtain_prize_07,</v>
      </c>
      <c r="K141" s="1" t="s">
        <v>59</v>
      </c>
      <c r="L141" s="1"/>
    </row>
    <row r="142" spans="2:12" x14ac:dyDescent="0.7">
      <c r="B142" s="1">
        <f t="shared" si="7"/>
        <v>127</v>
      </c>
      <c r="C142" s="1">
        <f t="shared" si="10"/>
        <v>7</v>
      </c>
      <c r="D142" s="1" t="str">
        <f t="shared" si="8"/>
        <v>prize_info_profit_07</v>
      </c>
      <c r="E142" s="1" t="s">
        <v>9</v>
      </c>
      <c r="F142" s="8" t="s">
        <v>237</v>
      </c>
      <c r="G142" s="1" t="s">
        <v>232</v>
      </c>
      <c r="H142" s="1"/>
      <c r="I142" s="1" t="s">
        <v>188</v>
      </c>
      <c r="J142" s="8" t="str">
        <f t="shared" si="9"/>
        <v>case when array_length(dob.IDM_ordered_competitor_prize_info_profit) &gt;=7 then IDM_ordered_competitor_prize_info_profit[ordinal(7)] else 0 end as prize_info_profit_07,</v>
      </c>
      <c r="K142" s="1" t="s">
        <v>59</v>
      </c>
      <c r="L142" s="1"/>
    </row>
    <row r="143" spans="2:12" x14ac:dyDescent="0.7">
      <c r="B143" s="1">
        <f t="shared" si="7"/>
        <v>128</v>
      </c>
      <c r="C143" s="1">
        <f t="shared" si="10"/>
        <v>8</v>
      </c>
      <c r="D143" s="1" t="str">
        <f t="shared" si="8"/>
        <v>IDM_08</v>
      </c>
      <c r="E143" s="1" t="s">
        <v>9</v>
      </c>
      <c r="F143" s="8" t="s">
        <v>237</v>
      </c>
      <c r="G143" s="1" t="s">
        <v>209</v>
      </c>
      <c r="H143" s="1"/>
      <c r="I143" s="1" t="s">
        <v>214</v>
      </c>
      <c r="J143" s="8" t="str">
        <f t="shared" si="9"/>
        <v>case when array_length(dob.IDM_ordered_competitor_IDM) &gt;=8 then IDM_ordered_competitor_IDM[ordinal(8)] else 0 end as IDM_08,</v>
      </c>
      <c r="K143" s="1" t="s">
        <v>59</v>
      </c>
      <c r="L143" s="1"/>
    </row>
    <row r="144" spans="2:12" x14ac:dyDescent="0.7">
      <c r="B144" s="1">
        <f t="shared" si="7"/>
        <v>129</v>
      </c>
      <c r="C144" s="1">
        <f t="shared" si="10"/>
        <v>8</v>
      </c>
      <c r="D144" s="1" t="str">
        <f t="shared" si="8"/>
        <v>jockey_index_08</v>
      </c>
      <c r="E144" s="1" t="s">
        <v>9</v>
      </c>
      <c r="F144" s="8" t="s">
        <v>237</v>
      </c>
      <c r="G144" s="1" t="s">
        <v>221</v>
      </c>
      <c r="H144" s="1"/>
      <c r="I144" s="1" t="s">
        <v>27</v>
      </c>
      <c r="J144" s="8" t="str">
        <f t="shared" si="9"/>
        <v>case when array_length(dob.IDM_ordered_competitor_jockey_index) &gt;=8 then IDM_ordered_competitor_jockey_index[ordinal(8)] else 0 end as jockey_index_08,</v>
      </c>
      <c r="K144" s="1" t="s">
        <v>59</v>
      </c>
      <c r="L144" s="1"/>
    </row>
    <row r="145" spans="2:12" x14ac:dyDescent="0.7">
      <c r="B145" s="1">
        <f t="shared" si="7"/>
        <v>130</v>
      </c>
      <c r="C145" s="1">
        <f t="shared" si="10"/>
        <v>8</v>
      </c>
      <c r="D145" s="1" t="str">
        <f t="shared" si="8"/>
        <v>uptone_index_08</v>
      </c>
      <c r="E145" s="1" t="s">
        <v>9</v>
      </c>
      <c r="F145" s="8" t="s">
        <v>237</v>
      </c>
      <c r="G145" s="1" t="s">
        <v>222</v>
      </c>
      <c r="H145" s="1"/>
      <c r="I145" s="1" t="s">
        <v>220</v>
      </c>
      <c r="J145" s="8" t="str">
        <f t="shared" si="9"/>
        <v>case when array_length(dob.IDM_ordered_competitor_uptone_index) &gt;=8 then IDM_ordered_competitor_uptone_index[ordinal(8)] else 0 end as uptone_index_08,</v>
      </c>
      <c r="K145" s="1" t="s">
        <v>59</v>
      </c>
      <c r="L145" s="1"/>
    </row>
    <row r="146" spans="2:12" x14ac:dyDescent="0.7">
      <c r="B146" s="1">
        <f t="shared" si="7"/>
        <v>131</v>
      </c>
      <c r="C146" s="1">
        <f t="shared" si="10"/>
        <v>8</v>
      </c>
      <c r="D146" s="1" t="str">
        <f t="shared" si="8"/>
        <v>info_index_08</v>
      </c>
      <c r="E146" s="1" t="s">
        <v>9</v>
      </c>
      <c r="F146" s="8" t="s">
        <v>237</v>
      </c>
      <c r="G146" s="1" t="s">
        <v>223</v>
      </c>
      <c r="H146" s="1"/>
      <c r="I146" s="1" t="s">
        <v>28</v>
      </c>
      <c r="J146" s="8" t="str">
        <f t="shared" si="9"/>
        <v>case when array_length(dob.IDM_ordered_competitor_info_index) &gt;=8 then IDM_ordered_competitor_info_index[ordinal(8)] else 0 end as info_index_08,</v>
      </c>
      <c r="K146" s="1" t="s">
        <v>59</v>
      </c>
      <c r="L146" s="1"/>
    </row>
    <row r="147" spans="2:12" x14ac:dyDescent="0.7">
      <c r="B147" s="1">
        <f t="shared" si="7"/>
        <v>132</v>
      </c>
      <c r="C147" s="1">
        <f t="shared" si="10"/>
        <v>8</v>
      </c>
      <c r="D147" s="1" t="str">
        <f t="shared" si="8"/>
        <v>comprehension_index_08</v>
      </c>
      <c r="E147" s="1" t="s">
        <v>9</v>
      </c>
      <c r="F147" s="8" t="s">
        <v>237</v>
      </c>
      <c r="G147" s="1" t="s">
        <v>224</v>
      </c>
      <c r="H147" s="1"/>
      <c r="I147" s="1" t="s">
        <v>29</v>
      </c>
      <c r="J147" s="8" t="str">
        <f t="shared" si="9"/>
        <v>case when array_length(dob.IDM_ordered_competitor_comprehension_index) &gt;=8 then IDM_ordered_competitor_comprehension_index[ordinal(8)] else 0 end as comprehension_index_08,</v>
      </c>
      <c r="K147" s="1" t="s">
        <v>59</v>
      </c>
      <c r="L147" s="1"/>
    </row>
    <row r="148" spans="2:12" x14ac:dyDescent="0.7">
      <c r="B148" s="1">
        <f t="shared" si="7"/>
        <v>133</v>
      </c>
      <c r="C148" s="1">
        <f t="shared" si="10"/>
        <v>8</v>
      </c>
      <c r="D148" s="1" t="str">
        <f t="shared" si="8"/>
        <v>rotation_08</v>
      </c>
      <c r="E148" s="1" t="s">
        <v>9</v>
      </c>
      <c r="F148" s="8" t="s">
        <v>237</v>
      </c>
      <c r="G148" s="1" t="s">
        <v>225</v>
      </c>
      <c r="H148" s="1"/>
      <c r="I148" s="1" t="s">
        <v>185</v>
      </c>
      <c r="J148" s="8" t="str">
        <f t="shared" si="9"/>
        <v>case when array_length(dob.IDM_ordered_competitor_rotation) &gt;=8 then IDM_ordered_competitor_rotation[ordinal(8)] else 0 end as rotation_08,</v>
      </c>
      <c r="K148" s="1" t="s">
        <v>59</v>
      </c>
      <c r="L148" s="1"/>
    </row>
    <row r="149" spans="2:12" x14ac:dyDescent="0.7">
      <c r="B149" s="1">
        <f t="shared" si="7"/>
        <v>134</v>
      </c>
      <c r="C149" s="1">
        <f t="shared" si="10"/>
        <v>8</v>
      </c>
      <c r="D149" s="1" t="str">
        <f t="shared" si="8"/>
        <v>torture_index_08</v>
      </c>
      <c r="E149" s="1" t="s">
        <v>9</v>
      </c>
      <c r="F149" s="8" t="s">
        <v>237</v>
      </c>
      <c r="G149" s="1" t="s">
        <v>226</v>
      </c>
      <c r="H149" s="1"/>
      <c r="I149" s="1" t="s">
        <v>30</v>
      </c>
      <c r="J149" s="8" t="str">
        <f t="shared" si="9"/>
        <v>case when array_length(dob.IDM_ordered_competitor_torture_index) &gt;=8 then IDM_ordered_competitor_torture_index[ordinal(8)] else 0 end as torture_index_08,</v>
      </c>
      <c r="K149" s="1" t="s">
        <v>59</v>
      </c>
      <c r="L149" s="1"/>
    </row>
    <row r="150" spans="2:12" x14ac:dyDescent="0.7">
      <c r="B150" s="1">
        <f t="shared" si="7"/>
        <v>135</v>
      </c>
      <c r="C150" s="1">
        <f t="shared" si="10"/>
        <v>8</v>
      </c>
      <c r="D150" s="1" t="str">
        <f t="shared" si="8"/>
        <v>stable_index_08</v>
      </c>
      <c r="E150" s="1" t="s">
        <v>9</v>
      </c>
      <c r="F150" s="8" t="s">
        <v>237</v>
      </c>
      <c r="G150" s="1" t="s">
        <v>227</v>
      </c>
      <c r="H150" s="1"/>
      <c r="I150" s="1" t="s">
        <v>186</v>
      </c>
      <c r="J150" s="8" t="str">
        <f t="shared" si="9"/>
        <v>case when array_length(dob.IDM_ordered_competitor_stable_index) &gt;=8 then IDM_ordered_competitor_stable_index[ordinal(8)] else 0 end as stable_index_08,</v>
      </c>
      <c r="K150" s="1" t="s">
        <v>59</v>
      </c>
      <c r="L150" s="1"/>
    </row>
    <row r="151" spans="2:12" x14ac:dyDescent="0.7">
      <c r="B151" s="1">
        <f t="shared" si="7"/>
        <v>136</v>
      </c>
      <c r="C151" s="1">
        <f t="shared" si="10"/>
        <v>8</v>
      </c>
      <c r="D151" s="1" t="str">
        <f t="shared" si="8"/>
        <v>jockey_anticipated_serial_rate_08</v>
      </c>
      <c r="E151" s="1" t="s">
        <v>9</v>
      </c>
      <c r="F151" s="8" t="s">
        <v>237</v>
      </c>
      <c r="G151" s="1" t="s">
        <v>228</v>
      </c>
      <c r="H151" s="1"/>
      <c r="I151" s="1" t="s">
        <v>187</v>
      </c>
      <c r="J151" s="8" t="str">
        <f t="shared" si="9"/>
        <v>case when array_length(dob.IDM_ordered_competitor_jockey_anticipated_serial_rate) &gt;=8 then IDM_ordered_competitor_jockey_anticipated_serial_rate[ordinal(8)] else 0 end as jockey_anticipated_serial_rate_08,</v>
      </c>
      <c r="K151" s="1" t="s">
        <v>59</v>
      </c>
      <c r="L151" s="1"/>
    </row>
    <row r="152" spans="2:12" x14ac:dyDescent="0.7">
      <c r="B152" s="1">
        <f t="shared" si="7"/>
        <v>137</v>
      </c>
      <c r="C152" s="1">
        <f t="shared" si="10"/>
        <v>8</v>
      </c>
      <c r="D152" s="1" t="str">
        <f t="shared" si="8"/>
        <v>passion_index_08</v>
      </c>
      <c r="E152" s="1" t="s">
        <v>9</v>
      </c>
      <c r="F152" s="8" t="s">
        <v>237</v>
      </c>
      <c r="G152" s="1" t="s">
        <v>229</v>
      </c>
      <c r="H152" s="1"/>
      <c r="I152" s="1" t="s">
        <v>31</v>
      </c>
      <c r="J152" s="8" t="str">
        <f t="shared" si="9"/>
        <v>case when array_length(dob.IDM_ordered_competitor_passion_index) &gt;=8 then IDM_ordered_competitor_passion_index[ordinal(8)] else 0 end as passion_index_08,</v>
      </c>
      <c r="K152" s="1" t="s">
        <v>59</v>
      </c>
      <c r="L152" s="1"/>
    </row>
    <row r="153" spans="2:12" x14ac:dyDescent="0.7">
      <c r="B153" s="1">
        <f t="shared" si="7"/>
        <v>138</v>
      </c>
      <c r="C153" s="1">
        <f t="shared" si="10"/>
        <v>8</v>
      </c>
      <c r="D153" s="1" t="str">
        <f t="shared" si="8"/>
        <v>load_weight_08</v>
      </c>
      <c r="E153" s="1" t="s">
        <v>9</v>
      </c>
      <c r="F153" s="8" t="s">
        <v>237</v>
      </c>
      <c r="G153" s="1" t="s">
        <v>230</v>
      </c>
      <c r="H153" s="1"/>
      <c r="I153" s="1" t="s">
        <v>32</v>
      </c>
      <c r="J153" s="8" t="str">
        <f t="shared" si="9"/>
        <v>case when array_length(dob.IDM_ordered_competitor_load_weight) &gt;=8 then IDM_ordered_competitor_load_weight[ordinal(8)] else 0 end as load_weight_08,</v>
      </c>
      <c r="K153" s="1" t="s">
        <v>59</v>
      </c>
      <c r="L153" s="1"/>
    </row>
    <row r="154" spans="2:12" x14ac:dyDescent="0.7">
      <c r="B154" s="1">
        <f t="shared" si="7"/>
        <v>139</v>
      </c>
      <c r="C154" s="1">
        <f t="shared" si="10"/>
        <v>8</v>
      </c>
      <c r="D154" s="1" t="str">
        <f t="shared" si="8"/>
        <v>prize_info_obtain_prize_08</v>
      </c>
      <c r="E154" s="1" t="s">
        <v>9</v>
      </c>
      <c r="F154" s="8" t="s">
        <v>237</v>
      </c>
      <c r="G154" s="1" t="s">
        <v>231</v>
      </c>
      <c r="H154" s="1"/>
      <c r="I154" s="1" t="s">
        <v>33</v>
      </c>
      <c r="J154" s="8" t="str">
        <f t="shared" si="9"/>
        <v>case when array_length(dob.IDM_ordered_competitor_prize_info_obtain_prize) &gt;=8 then IDM_ordered_competitor_prize_info_obtain_prize[ordinal(8)] else 0 end as prize_info_obtain_prize_08,</v>
      </c>
      <c r="K154" s="1" t="s">
        <v>59</v>
      </c>
      <c r="L154" s="1"/>
    </row>
    <row r="155" spans="2:12" x14ac:dyDescent="0.7">
      <c r="B155" s="1">
        <f t="shared" si="7"/>
        <v>140</v>
      </c>
      <c r="C155" s="1">
        <f t="shared" si="10"/>
        <v>8</v>
      </c>
      <c r="D155" s="1" t="str">
        <f t="shared" si="8"/>
        <v>prize_info_profit_08</v>
      </c>
      <c r="E155" s="1" t="s">
        <v>9</v>
      </c>
      <c r="F155" s="8" t="s">
        <v>237</v>
      </c>
      <c r="G155" s="1" t="s">
        <v>232</v>
      </c>
      <c r="H155" s="1"/>
      <c r="I155" s="1" t="s">
        <v>188</v>
      </c>
      <c r="J155" s="8" t="str">
        <f t="shared" si="9"/>
        <v>case when array_length(dob.IDM_ordered_competitor_prize_info_profit) &gt;=8 then IDM_ordered_competitor_prize_info_profit[ordinal(8)] else 0 end as prize_info_profit_08,</v>
      </c>
      <c r="K155" s="1" t="s">
        <v>59</v>
      </c>
      <c r="L155" s="1"/>
    </row>
    <row r="156" spans="2:12" x14ac:dyDescent="0.7">
      <c r="B156" s="1">
        <f t="shared" si="7"/>
        <v>141</v>
      </c>
      <c r="C156" s="1">
        <f t="shared" si="10"/>
        <v>9</v>
      </c>
      <c r="D156" s="1" t="str">
        <f t="shared" si="8"/>
        <v>IDM_09</v>
      </c>
      <c r="E156" s="1" t="s">
        <v>9</v>
      </c>
      <c r="F156" s="8" t="s">
        <v>237</v>
      </c>
      <c r="G156" s="1" t="s">
        <v>209</v>
      </c>
      <c r="H156" s="1"/>
      <c r="I156" s="1" t="s">
        <v>214</v>
      </c>
      <c r="J156" s="8" t="str">
        <f t="shared" si="9"/>
        <v>case when array_length(dob.IDM_ordered_competitor_IDM) &gt;=9 then IDM_ordered_competitor_IDM[ordinal(9)] else 0 end as IDM_09,</v>
      </c>
      <c r="K156" s="1" t="s">
        <v>59</v>
      </c>
      <c r="L156" s="1"/>
    </row>
    <row r="157" spans="2:12" x14ac:dyDescent="0.7">
      <c r="B157" s="1">
        <f t="shared" si="7"/>
        <v>142</v>
      </c>
      <c r="C157" s="1">
        <f t="shared" si="10"/>
        <v>9</v>
      </c>
      <c r="D157" s="1" t="str">
        <f t="shared" si="8"/>
        <v>jockey_index_09</v>
      </c>
      <c r="E157" s="1" t="s">
        <v>9</v>
      </c>
      <c r="F157" s="8" t="s">
        <v>237</v>
      </c>
      <c r="G157" s="1" t="s">
        <v>221</v>
      </c>
      <c r="H157" s="1"/>
      <c r="I157" s="1" t="s">
        <v>27</v>
      </c>
      <c r="J157" s="8" t="str">
        <f t="shared" si="9"/>
        <v>case when array_length(dob.IDM_ordered_competitor_jockey_index) &gt;=9 then IDM_ordered_competitor_jockey_index[ordinal(9)] else 0 end as jockey_index_09,</v>
      </c>
      <c r="K157" s="1" t="s">
        <v>59</v>
      </c>
      <c r="L157" s="1"/>
    </row>
    <row r="158" spans="2:12" x14ac:dyDescent="0.7">
      <c r="B158" s="1">
        <f t="shared" si="7"/>
        <v>143</v>
      </c>
      <c r="C158" s="1">
        <f t="shared" si="10"/>
        <v>9</v>
      </c>
      <c r="D158" s="1" t="str">
        <f t="shared" si="8"/>
        <v>uptone_index_09</v>
      </c>
      <c r="E158" s="1" t="s">
        <v>9</v>
      </c>
      <c r="F158" s="8" t="s">
        <v>237</v>
      </c>
      <c r="G158" s="1" t="s">
        <v>222</v>
      </c>
      <c r="H158" s="1"/>
      <c r="I158" s="1" t="s">
        <v>220</v>
      </c>
      <c r="J158" s="8" t="str">
        <f t="shared" si="9"/>
        <v>case when array_length(dob.IDM_ordered_competitor_uptone_index) &gt;=9 then IDM_ordered_competitor_uptone_index[ordinal(9)] else 0 end as uptone_index_09,</v>
      </c>
      <c r="K158" s="1" t="s">
        <v>59</v>
      </c>
      <c r="L158" s="1"/>
    </row>
    <row r="159" spans="2:12" x14ac:dyDescent="0.7">
      <c r="B159" s="1">
        <f t="shared" ref="B159:B222" si="11">IF(D159&lt;&gt;"",ROW()-15,"")</f>
        <v>144</v>
      </c>
      <c r="C159" s="1">
        <f t="shared" si="10"/>
        <v>9</v>
      </c>
      <c r="D159" s="1" t="str">
        <f t="shared" si="8"/>
        <v>info_index_09</v>
      </c>
      <c r="E159" s="1" t="s">
        <v>9</v>
      </c>
      <c r="F159" s="8" t="s">
        <v>237</v>
      </c>
      <c r="G159" s="1" t="s">
        <v>223</v>
      </c>
      <c r="H159" s="1"/>
      <c r="I159" s="1" t="s">
        <v>28</v>
      </c>
      <c r="J159" s="8" t="str">
        <f t="shared" si="9"/>
        <v>case when array_length(dob.IDM_ordered_competitor_info_index) &gt;=9 then IDM_ordered_competitor_info_index[ordinal(9)] else 0 end as info_index_09,</v>
      </c>
      <c r="K159" s="1" t="s">
        <v>59</v>
      </c>
      <c r="L159" s="1"/>
    </row>
    <row r="160" spans="2:12" x14ac:dyDescent="0.7">
      <c r="B160" s="1">
        <f t="shared" si="11"/>
        <v>145</v>
      </c>
      <c r="C160" s="1">
        <f t="shared" si="10"/>
        <v>9</v>
      </c>
      <c r="D160" s="1" t="str">
        <f t="shared" si="8"/>
        <v>comprehension_index_09</v>
      </c>
      <c r="E160" s="1" t="s">
        <v>9</v>
      </c>
      <c r="F160" s="8" t="s">
        <v>237</v>
      </c>
      <c r="G160" s="1" t="s">
        <v>224</v>
      </c>
      <c r="H160" s="1"/>
      <c r="I160" s="1" t="s">
        <v>29</v>
      </c>
      <c r="J160" s="8" t="str">
        <f t="shared" si="9"/>
        <v>case when array_length(dob.IDM_ordered_competitor_comprehension_index) &gt;=9 then IDM_ordered_competitor_comprehension_index[ordinal(9)] else 0 end as comprehension_index_09,</v>
      </c>
      <c r="K160" s="1" t="s">
        <v>59</v>
      </c>
      <c r="L160" s="1"/>
    </row>
    <row r="161" spans="2:12" x14ac:dyDescent="0.7">
      <c r="B161" s="1">
        <f t="shared" si="11"/>
        <v>146</v>
      </c>
      <c r="C161" s="1">
        <f t="shared" si="10"/>
        <v>9</v>
      </c>
      <c r="D161" s="1" t="str">
        <f t="shared" si="8"/>
        <v>rotation_09</v>
      </c>
      <c r="E161" s="1" t="s">
        <v>9</v>
      </c>
      <c r="F161" s="8" t="s">
        <v>237</v>
      </c>
      <c r="G161" s="1" t="s">
        <v>225</v>
      </c>
      <c r="H161" s="1"/>
      <c r="I161" s="1" t="s">
        <v>185</v>
      </c>
      <c r="J161" s="8" t="str">
        <f t="shared" si="9"/>
        <v>case when array_length(dob.IDM_ordered_competitor_rotation) &gt;=9 then IDM_ordered_competitor_rotation[ordinal(9)] else 0 end as rotation_09,</v>
      </c>
      <c r="K161" s="1" t="s">
        <v>59</v>
      </c>
      <c r="L161" s="1"/>
    </row>
    <row r="162" spans="2:12" x14ac:dyDescent="0.7">
      <c r="B162" s="1">
        <f t="shared" si="11"/>
        <v>147</v>
      </c>
      <c r="C162" s="1">
        <f t="shared" si="10"/>
        <v>9</v>
      </c>
      <c r="D162" s="1" t="str">
        <f t="shared" si="8"/>
        <v>torture_index_09</v>
      </c>
      <c r="E162" s="1" t="s">
        <v>9</v>
      </c>
      <c r="F162" s="8" t="s">
        <v>237</v>
      </c>
      <c r="G162" s="1" t="s">
        <v>226</v>
      </c>
      <c r="H162" s="1"/>
      <c r="I162" s="1" t="s">
        <v>30</v>
      </c>
      <c r="J162" s="8" t="str">
        <f t="shared" si="9"/>
        <v>case when array_length(dob.IDM_ordered_competitor_torture_index) &gt;=9 then IDM_ordered_competitor_torture_index[ordinal(9)] else 0 end as torture_index_09,</v>
      </c>
      <c r="K162" s="1" t="s">
        <v>59</v>
      </c>
      <c r="L162" s="1"/>
    </row>
    <row r="163" spans="2:12" x14ac:dyDescent="0.7">
      <c r="B163" s="1">
        <f t="shared" si="11"/>
        <v>148</v>
      </c>
      <c r="C163" s="1">
        <f t="shared" si="10"/>
        <v>9</v>
      </c>
      <c r="D163" s="1" t="str">
        <f t="shared" si="8"/>
        <v>stable_index_09</v>
      </c>
      <c r="E163" s="1" t="s">
        <v>9</v>
      </c>
      <c r="F163" s="8" t="s">
        <v>237</v>
      </c>
      <c r="G163" s="1" t="s">
        <v>227</v>
      </c>
      <c r="H163" s="1"/>
      <c r="I163" s="1" t="s">
        <v>186</v>
      </c>
      <c r="J163" s="8" t="str">
        <f t="shared" si="9"/>
        <v>case when array_length(dob.IDM_ordered_competitor_stable_index) &gt;=9 then IDM_ordered_competitor_stable_index[ordinal(9)] else 0 end as stable_index_09,</v>
      </c>
      <c r="K163" s="1" t="s">
        <v>59</v>
      </c>
      <c r="L163" s="1"/>
    </row>
    <row r="164" spans="2:12" x14ac:dyDescent="0.7">
      <c r="B164" s="1">
        <f t="shared" si="11"/>
        <v>149</v>
      </c>
      <c r="C164" s="1">
        <f t="shared" si="10"/>
        <v>9</v>
      </c>
      <c r="D164" s="1" t="str">
        <f t="shared" si="8"/>
        <v>jockey_anticipated_serial_rate_09</v>
      </c>
      <c r="E164" s="1" t="s">
        <v>9</v>
      </c>
      <c r="F164" s="8" t="s">
        <v>237</v>
      </c>
      <c r="G164" s="1" t="s">
        <v>228</v>
      </c>
      <c r="H164" s="1"/>
      <c r="I164" s="1" t="s">
        <v>187</v>
      </c>
      <c r="J164" s="8" t="str">
        <f t="shared" si="9"/>
        <v>case when array_length(dob.IDM_ordered_competitor_jockey_anticipated_serial_rate) &gt;=9 then IDM_ordered_competitor_jockey_anticipated_serial_rate[ordinal(9)] else 0 end as jockey_anticipated_serial_rate_09,</v>
      </c>
      <c r="K164" s="1" t="s">
        <v>59</v>
      </c>
      <c r="L164" s="1"/>
    </row>
    <row r="165" spans="2:12" x14ac:dyDescent="0.7">
      <c r="B165" s="1">
        <f t="shared" si="11"/>
        <v>150</v>
      </c>
      <c r="C165" s="1">
        <f t="shared" si="10"/>
        <v>9</v>
      </c>
      <c r="D165" s="1" t="str">
        <f t="shared" si="8"/>
        <v>passion_index_09</v>
      </c>
      <c r="E165" s="1" t="s">
        <v>9</v>
      </c>
      <c r="F165" s="8" t="s">
        <v>237</v>
      </c>
      <c r="G165" s="1" t="s">
        <v>229</v>
      </c>
      <c r="H165" s="1"/>
      <c r="I165" s="1" t="s">
        <v>31</v>
      </c>
      <c r="J165" s="8" t="str">
        <f t="shared" si="9"/>
        <v>case when array_length(dob.IDM_ordered_competitor_passion_index) &gt;=9 then IDM_ordered_competitor_passion_index[ordinal(9)] else 0 end as passion_index_09,</v>
      </c>
      <c r="K165" s="1" t="s">
        <v>59</v>
      </c>
      <c r="L165" s="1"/>
    </row>
    <row r="166" spans="2:12" x14ac:dyDescent="0.7">
      <c r="B166" s="1">
        <f t="shared" si="11"/>
        <v>151</v>
      </c>
      <c r="C166" s="1">
        <f t="shared" si="10"/>
        <v>9</v>
      </c>
      <c r="D166" s="1" t="str">
        <f t="shared" si="8"/>
        <v>load_weight_09</v>
      </c>
      <c r="E166" s="1" t="s">
        <v>9</v>
      </c>
      <c r="F166" s="8" t="s">
        <v>237</v>
      </c>
      <c r="G166" s="1" t="s">
        <v>230</v>
      </c>
      <c r="H166" s="1"/>
      <c r="I166" s="1" t="s">
        <v>32</v>
      </c>
      <c r="J166" s="8" t="str">
        <f t="shared" si="9"/>
        <v>case when array_length(dob.IDM_ordered_competitor_load_weight) &gt;=9 then IDM_ordered_competitor_load_weight[ordinal(9)] else 0 end as load_weight_09,</v>
      </c>
      <c r="K166" s="1" t="s">
        <v>59</v>
      </c>
      <c r="L166" s="1"/>
    </row>
    <row r="167" spans="2:12" x14ac:dyDescent="0.7">
      <c r="B167" s="1">
        <f t="shared" si="11"/>
        <v>152</v>
      </c>
      <c r="C167" s="1">
        <f t="shared" si="10"/>
        <v>9</v>
      </c>
      <c r="D167" s="1" t="str">
        <f t="shared" si="8"/>
        <v>prize_info_obtain_prize_09</v>
      </c>
      <c r="E167" s="1" t="s">
        <v>9</v>
      </c>
      <c r="F167" s="8" t="s">
        <v>237</v>
      </c>
      <c r="G167" s="1" t="s">
        <v>231</v>
      </c>
      <c r="H167" s="1"/>
      <c r="I167" s="1" t="s">
        <v>33</v>
      </c>
      <c r="J167" s="8" t="str">
        <f t="shared" si="9"/>
        <v>case when array_length(dob.IDM_ordered_competitor_prize_info_obtain_prize) &gt;=9 then IDM_ordered_competitor_prize_info_obtain_prize[ordinal(9)] else 0 end as prize_info_obtain_prize_09,</v>
      </c>
      <c r="K167" s="1" t="s">
        <v>59</v>
      </c>
      <c r="L167" s="1"/>
    </row>
    <row r="168" spans="2:12" x14ac:dyDescent="0.7">
      <c r="B168" s="1">
        <f t="shared" si="11"/>
        <v>153</v>
      </c>
      <c r="C168" s="1">
        <f t="shared" si="10"/>
        <v>9</v>
      </c>
      <c r="D168" s="1" t="str">
        <f t="shared" si="8"/>
        <v>prize_info_profit_09</v>
      </c>
      <c r="E168" s="1" t="s">
        <v>9</v>
      </c>
      <c r="F168" s="8" t="s">
        <v>237</v>
      </c>
      <c r="G168" s="1" t="s">
        <v>232</v>
      </c>
      <c r="H168" s="1"/>
      <c r="I168" s="1" t="s">
        <v>188</v>
      </c>
      <c r="J168" s="8" t="str">
        <f t="shared" si="9"/>
        <v>case when array_length(dob.IDM_ordered_competitor_prize_info_profit) &gt;=9 then IDM_ordered_competitor_prize_info_profit[ordinal(9)] else 0 end as prize_info_profit_09,</v>
      </c>
      <c r="K168" s="1" t="s">
        <v>59</v>
      </c>
      <c r="L168" s="1"/>
    </row>
    <row r="169" spans="2:12" x14ac:dyDescent="0.7">
      <c r="B169" s="1">
        <f t="shared" si="11"/>
        <v>154</v>
      </c>
      <c r="C169" s="1">
        <f t="shared" si="10"/>
        <v>10</v>
      </c>
      <c r="D169" s="1" t="str">
        <f t="shared" si="8"/>
        <v>IDM_10</v>
      </c>
      <c r="E169" s="1" t="s">
        <v>9</v>
      </c>
      <c r="F169" s="8" t="s">
        <v>237</v>
      </c>
      <c r="G169" s="1" t="s">
        <v>209</v>
      </c>
      <c r="H169" s="1"/>
      <c r="I169" s="1" t="s">
        <v>214</v>
      </c>
      <c r="J169" s="8" t="str">
        <f t="shared" si="9"/>
        <v>case when array_length(dob.IDM_ordered_competitor_IDM) &gt;=10 then IDM_ordered_competitor_IDM[ordinal(10)] else 0 end as IDM_10,</v>
      </c>
      <c r="K169" s="1" t="s">
        <v>59</v>
      </c>
      <c r="L169" s="1"/>
    </row>
    <row r="170" spans="2:12" x14ac:dyDescent="0.7">
      <c r="B170" s="1">
        <f t="shared" si="11"/>
        <v>155</v>
      </c>
      <c r="C170" s="1">
        <f t="shared" si="10"/>
        <v>10</v>
      </c>
      <c r="D170" s="1" t="str">
        <f t="shared" si="8"/>
        <v>jockey_index_10</v>
      </c>
      <c r="E170" s="1" t="s">
        <v>9</v>
      </c>
      <c r="F170" s="8" t="s">
        <v>237</v>
      </c>
      <c r="G170" s="1" t="s">
        <v>221</v>
      </c>
      <c r="H170" s="1"/>
      <c r="I170" s="1" t="s">
        <v>27</v>
      </c>
      <c r="J170" s="8" t="str">
        <f t="shared" si="9"/>
        <v>case when array_length(dob.IDM_ordered_competitor_jockey_index) &gt;=10 then IDM_ordered_competitor_jockey_index[ordinal(10)] else 0 end as jockey_index_10,</v>
      </c>
      <c r="K170" s="1" t="s">
        <v>59</v>
      </c>
      <c r="L170" s="1"/>
    </row>
    <row r="171" spans="2:12" x14ac:dyDescent="0.7">
      <c r="B171" s="1">
        <f t="shared" si="11"/>
        <v>156</v>
      </c>
      <c r="C171" s="1">
        <f t="shared" si="10"/>
        <v>10</v>
      </c>
      <c r="D171" s="1" t="str">
        <f t="shared" si="8"/>
        <v>uptone_index_10</v>
      </c>
      <c r="E171" s="1" t="s">
        <v>9</v>
      </c>
      <c r="F171" s="8" t="s">
        <v>237</v>
      </c>
      <c r="G171" s="1" t="s">
        <v>222</v>
      </c>
      <c r="H171" s="1"/>
      <c r="I171" s="1" t="s">
        <v>220</v>
      </c>
      <c r="J171" s="8" t="str">
        <f t="shared" si="9"/>
        <v>case when array_length(dob.IDM_ordered_competitor_uptone_index) &gt;=10 then IDM_ordered_competitor_uptone_index[ordinal(10)] else 0 end as uptone_index_10,</v>
      </c>
      <c r="K171" s="1" t="s">
        <v>59</v>
      </c>
      <c r="L171" s="1"/>
    </row>
    <row r="172" spans="2:12" x14ac:dyDescent="0.7">
      <c r="B172" s="1">
        <f t="shared" si="11"/>
        <v>157</v>
      </c>
      <c r="C172" s="1">
        <f t="shared" si="10"/>
        <v>10</v>
      </c>
      <c r="D172" s="1" t="str">
        <f t="shared" si="8"/>
        <v>info_index_10</v>
      </c>
      <c r="E172" s="1" t="s">
        <v>9</v>
      </c>
      <c r="F172" s="8" t="s">
        <v>237</v>
      </c>
      <c r="G172" s="1" t="s">
        <v>223</v>
      </c>
      <c r="H172" s="1"/>
      <c r="I172" s="1" t="s">
        <v>28</v>
      </c>
      <c r="J172" s="8" t="str">
        <f t="shared" si="9"/>
        <v>case when array_length(dob.IDM_ordered_competitor_info_index) &gt;=10 then IDM_ordered_competitor_info_index[ordinal(10)] else 0 end as info_index_10,</v>
      </c>
      <c r="K172" s="1" t="s">
        <v>59</v>
      </c>
      <c r="L172" s="1"/>
    </row>
    <row r="173" spans="2:12" x14ac:dyDescent="0.7">
      <c r="B173" s="1">
        <f t="shared" si="11"/>
        <v>158</v>
      </c>
      <c r="C173" s="1">
        <f t="shared" si="10"/>
        <v>10</v>
      </c>
      <c r="D173" s="1" t="str">
        <f t="shared" si="8"/>
        <v>comprehension_index_10</v>
      </c>
      <c r="E173" s="1" t="s">
        <v>9</v>
      </c>
      <c r="F173" s="8" t="s">
        <v>237</v>
      </c>
      <c r="G173" s="1" t="s">
        <v>224</v>
      </c>
      <c r="H173" s="1"/>
      <c r="I173" s="1" t="s">
        <v>29</v>
      </c>
      <c r="J173" s="8" t="str">
        <f t="shared" si="9"/>
        <v>case when array_length(dob.IDM_ordered_competitor_comprehension_index) &gt;=10 then IDM_ordered_competitor_comprehension_index[ordinal(10)] else 0 end as comprehension_index_10,</v>
      </c>
      <c r="K173" s="1" t="s">
        <v>59</v>
      </c>
      <c r="L173" s="1"/>
    </row>
    <row r="174" spans="2:12" x14ac:dyDescent="0.7">
      <c r="B174" s="1">
        <f t="shared" si="11"/>
        <v>159</v>
      </c>
      <c r="C174" s="1">
        <f t="shared" si="10"/>
        <v>10</v>
      </c>
      <c r="D174" s="1" t="str">
        <f t="shared" si="8"/>
        <v>rotation_10</v>
      </c>
      <c r="E174" s="1" t="s">
        <v>9</v>
      </c>
      <c r="F174" s="8" t="s">
        <v>237</v>
      </c>
      <c r="G174" s="1" t="s">
        <v>225</v>
      </c>
      <c r="H174" s="1"/>
      <c r="I174" s="1" t="s">
        <v>185</v>
      </c>
      <c r="J174" s="8" t="str">
        <f t="shared" si="9"/>
        <v>case when array_length(dob.IDM_ordered_competitor_rotation) &gt;=10 then IDM_ordered_competitor_rotation[ordinal(10)] else 0 end as rotation_10,</v>
      </c>
      <c r="K174" s="1" t="s">
        <v>59</v>
      </c>
      <c r="L174" s="1"/>
    </row>
    <row r="175" spans="2:12" x14ac:dyDescent="0.7">
      <c r="B175" s="1">
        <f t="shared" si="11"/>
        <v>160</v>
      </c>
      <c r="C175" s="1">
        <f t="shared" si="10"/>
        <v>10</v>
      </c>
      <c r="D175" s="1" t="str">
        <f t="shared" si="8"/>
        <v>torture_index_10</v>
      </c>
      <c r="E175" s="1" t="s">
        <v>9</v>
      </c>
      <c r="F175" s="8" t="s">
        <v>237</v>
      </c>
      <c r="G175" s="1" t="s">
        <v>226</v>
      </c>
      <c r="H175" s="1"/>
      <c r="I175" s="1" t="s">
        <v>30</v>
      </c>
      <c r="J175" s="8" t="str">
        <f t="shared" si="9"/>
        <v>case when array_length(dob.IDM_ordered_competitor_torture_index) &gt;=10 then IDM_ordered_competitor_torture_index[ordinal(10)] else 0 end as torture_index_10,</v>
      </c>
      <c r="K175" s="1" t="s">
        <v>59</v>
      </c>
      <c r="L175" s="1"/>
    </row>
    <row r="176" spans="2:12" x14ac:dyDescent="0.7">
      <c r="B176" s="1">
        <f t="shared" si="11"/>
        <v>161</v>
      </c>
      <c r="C176" s="1">
        <f t="shared" si="10"/>
        <v>10</v>
      </c>
      <c r="D176" s="1" t="str">
        <f t="shared" si="8"/>
        <v>stable_index_10</v>
      </c>
      <c r="E176" s="1" t="s">
        <v>9</v>
      </c>
      <c r="F176" s="8" t="s">
        <v>237</v>
      </c>
      <c r="G176" s="1" t="s">
        <v>227</v>
      </c>
      <c r="H176" s="1"/>
      <c r="I176" s="1" t="s">
        <v>186</v>
      </c>
      <c r="J176" s="8" t="str">
        <f t="shared" si="9"/>
        <v>case when array_length(dob.IDM_ordered_competitor_stable_index) &gt;=10 then IDM_ordered_competitor_stable_index[ordinal(10)] else 0 end as stable_index_10,</v>
      </c>
      <c r="K176" s="1" t="s">
        <v>59</v>
      </c>
      <c r="L176" s="1"/>
    </row>
    <row r="177" spans="2:12" x14ac:dyDescent="0.7">
      <c r="B177" s="1">
        <f t="shared" si="11"/>
        <v>162</v>
      </c>
      <c r="C177" s="1">
        <f t="shared" si="10"/>
        <v>10</v>
      </c>
      <c r="D177" s="1" t="str">
        <f t="shared" si="8"/>
        <v>jockey_anticipated_serial_rate_10</v>
      </c>
      <c r="E177" s="1" t="s">
        <v>9</v>
      </c>
      <c r="F177" s="8" t="s">
        <v>237</v>
      </c>
      <c r="G177" s="1" t="s">
        <v>228</v>
      </c>
      <c r="H177" s="1"/>
      <c r="I177" s="1" t="s">
        <v>187</v>
      </c>
      <c r="J177" s="8" t="str">
        <f t="shared" si="9"/>
        <v>case when array_length(dob.IDM_ordered_competitor_jockey_anticipated_serial_rate) &gt;=10 then IDM_ordered_competitor_jockey_anticipated_serial_rate[ordinal(10)] else 0 end as jockey_anticipated_serial_rate_10,</v>
      </c>
      <c r="K177" s="1" t="s">
        <v>59</v>
      </c>
      <c r="L177" s="1"/>
    </row>
    <row r="178" spans="2:12" x14ac:dyDescent="0.7">
      <c r="B178" s="1">
        <f t="shared" si="11"/>
        <v>163</v>
      </c>
      <c r="C178" s="1">
        <f t="shared" si="10"/>
        <v>10</v>
      </c>
      <c r="D178" s="1" t="str">
        <f t="shared" si="8"/>
        <v>passion_index_10</v>
      </c>
      <c r="E178" s="1" t="s">
        <v>9</v>
      </c>
      <c r="F178" s="8" t="s">
        <v>237</v>
      </c>
      <c r="G178" s="1" t="s">
        <v>229</v>
      </c>
      <c r="H178" s="1"/>
      <c r="I178" s="1" t="s">
        <v>31</v>
      </c>
      <c r="J178" s="8" t="str">
        <f t="shared" si="9"/>
        <v>case when array_length(dob.IDM_ordered_competitor_passion_index) &gt;=10 then IDM_ordered_competitor_passion_index[ordinal(10)] else 0 end as passion_index_10,</v>
      </c>
      <c r="K178" s="1" t="s">
        <v>59</v>
      </c>
      <c r="L178" s="1"/>
    </row>
    <row r="179" spans="2:12" x14ac:dyDescent="0.7">
      <c r="B179" s="1">
        <f t="shared" si="11"/>
        <v>164</v>
      </c>
      <c r="C179" s="1">
        <f t="shared" si="10"/>
        <v>10</v>
      </c>
      <c r="D179" s="1" t="str">
        <f t="shared" si="8"/>
        <v>load_weight_10</v>
      </c>
      <c r="E179" s="1" t="s">
        <v>9</v>
      </c>
      <c r="F179" s="8" t="s">
        <v>237</v>
      </c>
      <c r="G179" s="1" t="s">
        <v>230</v>
      </c>
      <c r="H179" s="1"/>
      <c r="I179" s="1" t="s">
        <v>32</v>
      </c>
      <c r="J179" s="8" t="str">
        <f t="shared" si="9"/>
        <v>case when array_length(dob.IDM_ordered_competitor_load_weight) &gt;=10 then IDM_ordered_competitor_load_weight[ordinal(10)] else 0 end as load_weight_10,</v>
      </c>
      <c r="K179" s="1" t="s">
        <v>59</v>
      </c>
      <c r="L179" s="1"/>
    </row>
    <row r="180" spans="2:12" x14ac:dyDescent="0.7">
      <c r="B180" s="1">
        <f t="shared" si="11"/>
        <v>165</v>
      </c>
      <c r="C180" s="1">
        <f t="shared" si="10"/>
        <v>10</v>
      </c>
      <c r="D180" s="1" t="str">
        <f t="shared" ref="D180:D243" si="12">I180&amp;"_"&amp;TEXT(C180,"00")</f>
        <v>prize_info_obtain_prize_10</v>
      </c>
      <c r="E180" s="1" t="s">
        <v>9</v>
      </c>
      <c r="F180" s="8" t="s">
        <v>237</v>
      </c>
      <c r="G180" s="1" t="s">
        <v>231</v>
      </c>
      <c r="H180" s="1"/>
      <c r="I180" s="1" t="s">
        <v>33</v>
      </c>
      <c r="J180" s="8" t="str">
        <f t="shared" si="9"/>
        <v>case when array_length(dob.IDM_ordered_competitor_prize_info_obtain_prize) &gt;=10 then IDM_ordered_competitor_prize_info_obtain_prize[ordinal(10)] else 0 end as prize_info_obtain_prize_10,</v>
      </c>
      <c r="K180" s="1" t="s">
        <v>59</v>
      </c>
      <c r="L180" s="1"/>
    </row>
    <row r="181" spans="2:12" x14ac:dyDescent="0.7">
      <c r="B181" s="1">
        <f t="shared" si="11"/>
        <v>166</v>
      </c>
      <c r="C181" s="1">
        <f t="shared" si="10"/>
        <v>10</v>
      </c>
      <c r="D181" s="1" t="str">
        <f t="shared" si="12"/>
        <v>prize_info_profit_10</v>
      </c>
      <c r="E181" s="1" t="s">
        <v>9</v>
      </c>
      <c r="F181" s="8" t="s">
        <v>237</v>
      </c>
      <c r="G181" s="1" t="s">
        <v>232</v>
      </c>
      <c r="H181" s="1"/>
      <c r="I181" s="1" t="s">
        <v>188</v>
      </c>
      <c r="J181" s="8" t="str">
        <f t="shared" ref="J181:J244" si="13">"case when array_length("&amp;F181&amp;"."&amp;G181&amp;") &gt;="&amp;C181&amp;" then "&amp;G181&amp;"[ordinal("&amp;C181&amp;")] else 0 end as "&amp;D181&amp;","</f>
        <v>case when array_length(dob.IDM_ordered_competitor_prize_info_profit) &gt;=10 then IDM_ordered_competitor_prize_info_profit[ordinal(10)] else 0 end as prize_info_profit_10,</v>
      </c>
      <c r="K181" s="1" t="s">
        <v>59</v>
      </c>
      <c r="L181" s="1"/>
    </row>
    <row r="182" spans="2:12" x14ac:dyDescent="0.7">
      <c r="B182" s="1">
        <f t="shared" si="11"/>
        <v>167</v>
      </c>
      <c r="C182" s="1">
        <f t="shared" si="10"/>
        <v>11</v>
      </c>
      <c r="D182" s="1" t="str">
        <f t="shared" si="12"/>
        <v>IDM_11</v>
      </c>
      <c r="E182" s="1" t="s">
        <v>9</v>
      </c>
      <c r="F182" s="8" t="s">
        <v>237</v>
      </c>
      <c r="G182" s="1" t="s">
        <v>209</v>
      </c>
      <c r="H182" s="1"/>
      <c r="I182" s="1" t="s">
        <v>214</v>
      </c>
      <c r="J182" s="8" t="str">
        <f t="shared" si="13"/>
        <v>case when array_length(dob.IDM_ordered_competitor_IDM) &gt;=11 then IDM_ordered_competitor_IDM[ordinal(11)] else 0 end as IDM_11,</v>
      </c>
      <c r="K182" s="1" t="s">
        <v>59</v>
      </c>
      <c r="L182" s="1"/>
    </row>
    <row r="183" spans="2:12" x14ac:dyDescent="0.7">
      <c r="B183" s="1">
        <f t="shared" si="11"/>
        <v>168</v>
      </c>
      <c r="C183" s="1">
        <f t="shared" si="10"/>
        <v>11</v>
      </c>
      <c r="D183" s="1" t="str">
        <f t="shared" si="12"/>
        <v>jockey_index_11</v>
      </c>
      <c r="E183" s="1" t="s">
        <v>9</v>
      </c>
      <c r="F183" s="8" t="s">
        <v>237</v>
      </c>
      <c r="G183" s="1" t="s">
        <v>221</v>
      </c>
      <c r="H183" s="1"/>
      <c r="I183" s="1" t="s">
        <v>27</v>
      </c>
      <c r="J183" s="8" t="str">
        <f t="shared" si="13"/>
        <v>case when array_length(dob.IDM_ordered_competitor_jockey_index) &gt;=11 then IDM_ordered_competitor_jockey_index[ordinal(11)] else 0 end as jockey_index_11,</v>
      </c>
      <c r="K183" s="1" t="s">
        <v>59</v>
      </c>
      <c r="L183" s="1"/>
    </row>
    <row r="184" spans="2:12" x14ac:dyDescent="0.7">
      <c r="B184" s="1">
        <f t="shared" si="11"/>
        <v>169</v>
      </c>
      <c r="C184" s="1">
        <f t="shared" si="10"/>
        <v>11</v>
      </c>
      <c r="D184" s="1" t="str">
        <f t="shared" si="12"/>
        <v>uptone_index_11</v>
      </c>
      <c r="E184" s="1" t="s">
        <v>9</v>
      </c>
      <c r="F184" s="8" t="s">
        <v>237</v>
      </c>
      <c r="G184" s="1" t="s">
        <v>222</v>
      </c>
      <c r="H184" s="1"/>
      <c r="I184" s="1" t="s">
        <v>220</v>
      </c>
      <c r="J184" s="8" t="str">
        <f t="shared" si="13"/>
        <v>case when array_length(dob.IDM_ordered_competitor_uptone_index) &gt;=11 then IDM_ordered_competitor_uptone_index[ordinal(11)] else 0 end as uptone_index_11,</v>
      </c>
      <c r="K184" s="1" t="s">
        <v>59</v>
      </c>
      <c r="L184" s="1"/>
    </row>
    <row r="185" spans="2:12" x14ac:dyDescent="0.7">
      <c r="B185" s="1">
        <f t="shared" si="11"/>
        <v>170</v>
      </c>
      <c r="C185" s="1">
        <f t="shared" si="10"/>
        <v>11</v>
      </c>
      <c r="D185" s="1" t="str">
        <f t="shared" si="12"/>
        <v>info_index_11</v>
      </c>
      <c r="E185" s="1" t="s">
        <v>9</v>
      </c>
      <c r="F185" s="8" t="s">
        <v>237</v>
      </c>
      <c r="G185" s="1" t="s">
        <v>223</v>
      </c>
      <c r="H185" s="1"/>
      <c r="I185" s="1" t="s">
        <v>28</v>
      </c>
      <c r="J185" s="8" t="str">
        <f t="shared" si="13"/>
        <v>case when array_length(dob.IDM_ordered_competitor_info_index) &gt;=11 then IDM_ordered_competitor_info_index[ordinal(11)] else 0 end as info_index_11,</v>
      </c>
      <c r="K185" s="1" t="s">
        <v>59</v>
      </c>
      <c r="L185" s="1"/>
    </row>
    <row r="186" spans="2:12" x14ac:dyDescent="0.7">
      <c r="B186" s="1">
        <f t="shared" si="11"/>
        <v>171</v>
      </c>
      <c r="C186" s="1">
        <f t="shared" si="10"/>
        <v>11</v>
      </c>
      <c r="D186" s="1" t="str">
        <f t="shared" si="12"/>
        <v>comprehension_index_11</v>
      </c>
      <c r="E186" s="1" t="s">
        <v>9</v>
      </c>
      <c r="F186" s="8" t="s">
        <v>237</v>
      </c>
      <c r="G186" s="1" t="s">
        <v>224</v>
      </c>
      <c r="H186" s="1"/>
      <c r="I186" s="1" t="s">
        <v>29</v>
      </c>
      <c r="J186" s="8" t="str">
        <f t="shared" si="13"/>
        <v>case when array_length(dob.IDM_ordered_competitor_comprehension_index) &gt;=11 then IDM_ordered_competitor_comprehension_index[ordinal(11)] else 0 end as comprehension_index_11,</v>
      </c>
      <c r="K186" s="1" t="s">
        <v>59</v>
      </c>
      <c r="L186" s="1"/>
    </row>
    <row r="187" spans="2:12" x14ac:dyDescent="0.7">
      <c r="B187" s="1">
        <f t="shared" si="11"/>
        <v>172</v>
      </c>
      <c r="C187" s="1">
        <f t="shared" si="10"/>
        <v>11</v>
      </c>
      <c r="D187" s="1" t="str">
        <f t="shared" si="12"/>
        <v>rotation_11</v>
      </c>
      <c r="E187" s="1" t="s">
        <v>9</v>
      </c>
      <c r="F187" s="8" t="s">
        <v>237</v>
      </c>
      <c r="G187" s="1" t="s">
        <v>225</v>
      </c>
      <c r="H187" s="1"/>
      <c r="I187" s="1" t="s">
        <v>185</v>
      </c>
      <c r="J187" s="8" t="str">
        <f t="shared" si="13"/>
        <v>case when array_length(dob.IDM_ordered_competitor_rotation) &gt;=11 then IDM_ordered_competitor_rotation[ordinal(11)] else 0 end as rotation_11,</v>
      </c>
      <c r="K187" s="1" t="s">
        <v>59</v>
      </c>
      <c r="L187" s="1"/>
    </row>
    <row r="188" spans="2:12" x14ac:dyDescent="0.7">
      <c r="B188" s="1">
        <f t="shared" si="11"/>
        <v>173</v>
      </c>
      <c r="C188" s="1">
        <f t="shared" si="10"/>
        <v>11</v>
      </c>
      <c r="D188" s="1" t="str">
        <f t="shared" si="12"/>
        <v>torture_index_11</v>
      </c>
      <c r="E188" s="1" t="s">
        <v>9</v>
      </c>
      <c r="F188" s="8" t="s">
        <v>237</v>
      </c>
      <c r="G188" s="1" t="s">
        <v>226</v>
      </c>
      <c r="H188" s="1"/>
      <c r="I188" s="1" t="s">
        <v>30</v>
      </c>
      <c r="J188" s="8" t="str">
        <f t="shared" si="13"/>
        <v>case when array_length(dob.IDM_ordered_competitor_torture_index) &gt;=11 then IDM_ordered_competitor_torture_index[ordinal(11)] else 0 end as torture_index_11,</v>
      </c>
      <c r="K188" s="1" t="s">
        <v>59</v>
      </c>
      <c r="L188" s="1"/>
    </row>
    <row r="189" spans="2:12" x14ac:dyDescent="0.7">
      <c r="B189" s="1">
        <f t="shared" si="11"/>
        <v>174</v>
      </c>
      <c r="C189" s="1">
        <f t="shared" si="10"/>
        <v>11</v>
      </c>
      <c r="D189" s="1" t="str">
        <f t="shared" si="12"/>
        <v>stable_index_11</v>
      </c>
      <c r="E189" s="1" t="s">
        <v>9</v>
      </c>
      <c r="F189" s="8" t="s">
        <v>237</v>
      </c>
      <c r="G189" s="1" t="s">
        <v>227</v>
      </c>
      <c r="H189" s="1"/>
      <c r="I189" s="1" t="s">
        <v>186</v>
      </c>
      <c r="J189" s="8" t="str">
        <f t="shared" si="13"/>
        <v>case when array_length(dob.IDM_ordered_competitor_stable_index) &gt;=11 then IDM_ordered_competitor_stable_index[ordinal(11)] else 0 end as stable_index_11,</v>
      </c>
      <c r="K189" s="1" t="s">
        <v>59</v>
      </c>
      <c r="L189" s="1"/>
    </row>
    <row r="190" spans="2:12" x14ac:dyDescent="0.7">
      <c r="B190" s="1">
        <f t="shared" si="11"/>
        <v>175</v>
      </c>
      <c r="C190" s="1">
        <f t="shared" si="10"/>
        <v>11</v>
      </c>
      <c r="D190" s="1" t="str">
        <f t="shared" si="12"/>
        <v>jockey_anticipated_serial_rate_11</v>
      </c>
      <c r="E190" s="1" t="s">
        <v>9</v>
      </c>
      <c r="F190" s="8" t="s">
        <v>237</v>
      </c>
      <c r="G190" s="1" t="s">
        <v>228</v>
      </c>
      <c r="H190" s="1"/>
      <c r="I190" s="1" t="s">
        <v>187</v>
      </c>
      <c r="J190" s="8" t="str">
        <f t="shared" si="13"/>
        <v>case when array_length(dob.IDM_ordered_competitor_jockey_anticipated_serial_rate) &gt;=11 then IDM_ordered_competitor_jockey_anticipated_serial_rate[ordinal(11)] else 0 end as jockey_anticipated_serial_rate_11,</v>
      </c>
      <c r="K190" s="1" t="s">
        <v>59</v>
      </c>
      <c r="L190" s="1"/>
    </row>
    <row r="191" spans="2:12" x14ac:dyDescent="0.7">
      <c r="B191" s="1">
        <f t="shared" si="11"/>
        <v>176</v>
      </c>
      <c r="C191" s="1">
        <f t="shared" si="10"/>
        <v>11</v>
      </c>
      <c r="D191" s="1" t="str">
        <f t="shared" si="12"/>
        <v>passion_index_11</v>
      </c>
      <c r="E191" s="1" t="s">
        <v>9</v>
      </c>
      <c r="F191" s="8" t="s">
        <v>237</v>
      </c>
      <c r="G191" s="1" t="s">
        <v>229</v>
      </c>
      <c r="H191" s="1"/>
      <c r="I191" s="1" t="s">
        <v>31</v>
      </c>
      <c r="J191" s="8" t="str">
        <f t="shared" si="13"/>
        <v>case when array_length(dob.IDM_ordered_competitor_passion_index) &gt;=11 then IDM_ordered_competitor_passion_index[ordinal(11)] else 0 end as passion_index_11,</v>
      </c>
      <c r="K191" s="1" t="s">
        <v>59</v>
      </c>
      <c r="L191" s="1"/>
    </row>
    <row r="192" spans="2:12" x14ac:dyDescent="0.7">
      <c r="B192" s="1">
        <f t="shared" si="11"/>
        <v>177</v>
      </c>
      <c r="C192" s="1">
        <f t="shared" si="10"/>
        <v>11</v>
      </c>
      <c r="D192" s="1" t="str">
        <f t="shared" si="12"/>
        <v>load_weight_11</v>
      </c>
      <c r="E192" s="1" t="s">
        <v>9</v>
      </c>
      <c r="F192" s="8" t="s">
        <v>237</v>
      </c>
      <c r="G192" s="1" t="s">
        <v>230</v>
      </c>
      <c r="H192" s="1"/>
      <c r="I192" s="1" t="s">
        <v>32</v>
      </c>
      <c r="J192" s="8" t="str">
        <f t="shared" si="13"/>
        <v>case when array_length(dob.IDM_ordered_competitor_load_weight) &gt;=11 then IDM_ordered_competitor_load_weight[ordinal(11)] else 0 end as load_weight_11,</v>
      </c>
      <c r="K192" s="1" t="s">
        <v>59</v>
      </c>
      <c r="L192" s="1"/>
    </row>
    <row r="193" spans="2:12" x14ac:dyDescent="0.7">
      <c r="B193" s="1">
        <f t="shared" si="11"/>
        <v>178</v>
      </c>
      <c r="C193" s="1">
        <f t="shared" si="10"/>
        <v>11</v>
      </c>
      <c r="D193" s="1" t="str">
        <f t="shared" si="12"/>
        <v>prize_info_obtain_prize_11</v>
      </c>
      <c r="E193" s="1" t="s">
        <v>9</v>
      </c>
      <c r="F193" s="8" t="s">
        <v>237</v>
      </c>
      <c r="G193" s="1" t="s">
        <v>231</v>
      </c>
      <c r="H193" s="1"/>
      <c r="I193" s="1" t="s">
        <v>33</v>
      </c>
      <c r="J193" s="8" t="str">
        <f t="shared" si="13"/>
        <v>case when array_length(dob.IDM_ordered_competitor_prize_info_obtain_prize) &gt;=11 then IDM_ordered_competitor_prize_info_obtain_prize[ordinal(11)] else 0 end as prize_info_obtain_prize_11,</v>
      </c>
      <c r="K193" s="1" t="s">
        <v>59</v>
      </c>
      <c r="L193" s="1"/>
    </row>
    <row r="194" spans="2:12" x14ac:dyDescent="0.7">
      <c r="B194" s="1">
        <f t="shared" si="11"/>
        <v>179</v>
      </c>
      <c r="C194" s="1">
        <f t="shared" ref="C194:C257" si="14">C181+1</f>
        <v>11</v>
      </c>
      <c r="D194" s="1" t="str">
        <f t="shared" si="12"/>
        <v>prize_info_profit_11</v>
      </c>
      <c r="E194" s="1" t="s">
        <v>9</v>
      </c>
      <c r="F194" s="8" t="s">
        <v>237</v>
      </c>
      <c r="G194" s="1" t="s">
        <v>232</v>
      </c>
      <c r="H194" s="1"/>
      <c r="I194" s="1" t="s">
        <v>188</v>
      </c>
      <c r="J194" s="8" t="str">
        <f t="shared" si="13"/>
        <v>case when array_length(dob.IDM_ordered_competitor_prize_info_profit) &gt;=11 then IDM_ordered_competitor_prize_info_profit[ordinal(11)] else 0 end as prize_info_profit_11,</v>
      </c>
      <c r="K194" s="1" t="s">
        <v>59</v>
      </c>
      <c r="L194" s="1"/>
    </row>
    <row r="195" spans="2:12" x14ac:dyDescent="0.7">
      <c r="B195" s="1">
        <f t="shared" si="11"/>
        <v>180</v>
      </c>
      <c r="C195" s="1">
        <f t="shared" si="14"/>
        <v>12</v>
      </c>
      <c r="D195" s="1" t="str">
        <f t="shared" si="12"/>
        <v>IDM_12</v>
      </c>
      <c r="E195" s="1" t="s">
        <v>9</v>
      </c>
      <c r="F195" s="8" t="s">
        <v>237</v>
      </c>
      <c r="G195" s="1" t="s">
        <v>209</v>
      </c>
      <c r="H195" s="1"/>
      <c r="I195" s="1" t="s">
        <v>214</v>
      </c>
      <c r="J195" s="8" t="str">
        <f t="shared" si="13"/>
        <v>case when array_length(dob.IDM_ordered_competitor_IDM) &gt;=12 then IDM_ordered_competitor_IDM[ordinal(12)] else 0 end as IDM_12,</v>
      </c>
      <c r="K195" s="1" t="s">
        <v>59</v>
      </c>
      <c r="L195" s="1"/>
    </row>
    <row r="196" spans="2:12" x14ac:dyDescent="0.7">
      <c r="B196" s="1">
        <f t="shared" si="11"/>
        <v>181</v>
      </c>
      <c r="C196" s="1">
        <f t="shared" si="14"/>
        <v>12</v>
      </c>
      <c r="D196" s="1" t="str">
        <f t="shared" si="12"/>
        <v>jockey_index_12</v>
      </c>
      <c r="E196" s="1" t="s">
        <v>9</v>
      </c>
      <c r="F196" s="8" t="s">
        <v>237</v>
      </c>
      <c r="G196" s="1" t="s">
        <v>221</v>
      </c>
      <c r="H196" s="1"/>
      <c r="I196" s="1" t="s">
        <v>27</v>
      </c>
      <c r="J196" s="8" t="str">
        <f t="shared" si="13"/>
        <v>case when array_length(dob.IDM_ordered_competitor_jockey_index) &gt;=12 then IDM_ordered_competitor_jockey_index[ordinal(12)] else 0 end as jockey_index_12,</v>
      </c>
      <c r="K196" s="1" t="s">
        <v>59</v>
      </c>
      <c r="L196" s="1"/>
    </row>
    <row r="197" spans="2:12" x14ac:dyDescent="0.7">
      <c r="B197" s="1">
        <f t="shared" si="11"/>
        <v>182</v>
      </c>
      <c r="C197" s="1">
        <f t="shared" si="14"/>
        <v>12</v>
      </c>
      <c r="D197" s="1" t="str">
        <f t="shared" si="12"/>
        <v>uptone_index_12</v>
      </c>
      <c r="E197" s="1" t="s">
        <v>9</v>
      </c>
      <c r="F197" s="8" t="s">
        <v>237</v>
      </c>
      <c r="G197" s="1" t="s">
        <v>222</v>
      </c>
      <c r="H197" s="1"/>
      <c r="I197" s="1" t="s">
        <v>220</v>
      </c>
      <c r="J197" s="8" t="str">
        <f t="shared" si="13"/>
        <v>case when array_length(dob.IDM_ordered_competitor_uptone_index) &gt;=12 then IDM_ordered_competitor_uptone_index[ordinal(12)] else 0 end as uptone_index_12,</v>
      </c>
      <c r="K197" s="1" t="s">
        <v>59</v>
      </c>
      <c r="L197" s="1"/>
    </row>
    <row r="198" spans="2:12" x14ac:dyDescent="0.7">
      <c r="B198" s="1">
        <f t="shared" si="11"/>
        <v>183</v>
      </c>
      <c r="C198" s="1">
        <f t="shared" si="14"/>
        <v>12</v>
      </c>
      <c r="D198" s="1" t="str">
        <f t="shared" si="12"/>
        <v>info_index_12</v>
      </c>
      <c r="E198" s="1" t="s">
        <v>9</v>
      </c>
      <c r="F198" s="8" t="s">
        <v>237</v>
      </c>
      <c r="G198" s="1" t="s">
        <v>223</v>
      </c>
      <c r="H198" s="1"/>
      <c r="I198" s="1" t="s">
        <v>28</v>
      </c>
      <c r="J198" s="8" t="str">
        <f t="shared" si="13"/>
        <v>case when array_length(dob.IDM_ordered_competitor_info_index) &gt;=12 then IDM_ordered_competitor_info_index[ordinal(12)] else 0 end as info_index_12,</v>
      </c>
      <c r="K198" s="1" t="s">
        <v>59</v>
      </c>
      <c r="L198" s="1"/>
    </row>
    <row r="199" spans="2:12" x14ac:dyDescent="0.7">
      <c r="B199" s="1">
        <f t="shared" si="11"/>
        <v>184</v>
      </c>
      <c r="C199" s="1">
        <f t="shared" si="14"/>
        <v>12</v>
      </c>
      <c r="D199" s="1" t="str">
        <f t="shared" si="12"/>
        <v>comprehension_index_12</v>
      </c>
      <c r="E199" s="1" t="s">
        <v>9</v>
      </c>
      <c r="F199" s="8" t="s">
        <v>237</v>
      </c>
      <c r="G199" s="1" t="s">
        <v>224</v>
      </c>
      <c r="H199" s="1"/>
      <c r="I199" s="1" t="s">
        <v>29</v>
      </c>
      <c r="J199" s="8" t="str">
        <f t="shared" si="13"/>
        <v>case when array_length(dob.IDM_ordered_competitor_comprehension_index) &gt;=12 then IDM_ordered_competitor_comprehension_index[ordinal(12)] else 0 end as comprehension_index_12,</v>
      </c>
      <c r="K199" s="1" t="s">
        <v>59</v>
      </c>
      <c r="L199" s="1"/>
    </row>
    <row r="200" spans="2:12" x14ac:dyDescent="0.7">
      <c r="B200" s="1">
        <f t="shared" si="11"/>
        <v>185</v>
      </c>
      <c r="C200" s="1">
        <f t="shared" si="14"/>
        <v>12</v>
      </c>
      <c r="D200" s="1" t="str">
        <f t="shared" si="12"/>
        <v>rotation_12</v>
      </c>
      <c r="E200" s="1" t="s">
        <v>9</v>
      </c>
      <c r="F200" s="8" t="s">
        <v>237</v>
      </c>
      <c r="G200" s="1" t="s">
        <v>225</v>
      </c>
      <c r="H200" s="1"/>
      <c r="I200" s="1" t="s">
        <v>185</v>
      </c>
      <c r="J200" s="8" t="str">
        <f t="shared" si="13"/>
        <v>case when array_length(dob.IDM_ordered_competitor_rotation) &gt;=12 then IDM_ordered_competitor_rotation[ordinal(12)] else 0 end as rotation_12,</v>
      </c>
      <c r="K200" s="1" t="s">
        <v>59</v>
      </c>
      <c r="L200" s="1"/>
    </row>
    <row r="201" spans="2:12" x14ac:dyDescent="0.7">
      <c r="B201" s="1">
        <f t="shared" si="11"/>
        <v>186</v>
      </c>
      <c r="C201" s="1">
        <f t="shared" si="14"/>
        <v>12</v>
      </c>
      <c r="D201" s="1" t="str">
        <f t="shared" si="12"/>
        <v>torture_index_12</v>
      </c>
      <c r="E201" s="1" t="s">
        <v>9</v>
      </c>
      <c r="F201" s="8" t="s">
        <v>237</v>
      </c>
      <c r="G201" s="1" t="s">
        <v>226</v>
      </c>
      <c r="H201" s="1"/>
      <c r="I201" s="1" t="s">
        <v>30</v>
      </c>
      <c r="J201" s="8" t="str">
        <f t="shared" si="13"/>
        <v>case when array_length(dob.IDM_ordered_competitor_torture_index) &gt;=12 then IDM_ordered_competitor_torture_index[ordinal(12)] else 0 end as torture_index_12,</v>
      </c>
      <c r="K201" s="1" t="s">
        <v>59</v>
      </c>
      <c r="L201" s="1"/>
    </row>
    <row r="202" spans="2:12" x14ac:dyDescent="0.7">
      <c r="B202" s="1">
        <f t="shared" si="11"/>
        <v>187</v>
      </c>
      <c r="C202" s="1">
        <f t="shared" si="14"/>
        <v>12</v>
      </c>
      <c r="D202" s="1" t="str">
        <f t="shared" si="12"/>
        <v>stable_index_12</v>
      </c>
      <c r="E202" s="1" t="s">
        <v>9</v>
      </c>
      <c r="F202" s="8" t="s">
        <v>237</v>
      </c>
      <c r="G202" s="1" t="s">
        <v>227</v>
      </c>
      <c r="H202" s="1"/>
      <c r="I202" s="1" t="s">
        <v>186</v>
      </c>
      <c r="J202" s="8" t="str">
        <f t="shared" si="13"/>
        <v>case when array_length(dob.IDM_ordered_competitor_stable_index) &gt;=12 then IDM_ordered_competitor_stable_index[ordinal(12)] else 0 end as stable_index_12,</v>
      </c>
      <c r="K202" s="1" t="s">
        <v>59</v>
      </c>
      <c r="L202" s="1"/>
    </row>
    <row r="203" spans="2:12" x14ac:dyDescent="0.7">
      <c r="B203" s="1">
        <f t="shared" si="11"/>
        <v>188</v>
      </c>
      <c r="C203" s="1">
        <f t="shared" si="14"/>
        <v>12</v>
      </c>
      <c r="D203" s="1" t="str">
        <f t="shared" si="12"/>
        <v>jockey_anticipated_serial_rate_12</v>
      </c>
      <c r="E203" s="1" t="s">
        <v>9</v>
      </c>
      <c r="F203" s="8" t="s">
        <v>237</v>
      </c>
      <c r="G203" s="1" t="s">
        <v>228</v>
      </c>
      <c r="H203" s="1"/>
      <c r="I203" s="1" t="s">
        <v>187</v>
      </c>
      <c r="J203" s="8" t="str">
        <f t="shared" si="13"/>
        <v>case when array_length(dob.IDM_ordered_competitor_jockey_anticipated_serial_rate) &gt;=12 then IDM_ordered_competitor_jockey_anticipated_serial_rate[ordinal(12)] else 0 end as jockey_anticipated_serial_rate_12,</v>
      </c>
      <c r="K203" s="1" t="s">
        <v>59</v>
      </c>
      <c r="L203" s="1"/>
    </row>
    <row r="204" spans="2:12" x14ac:dyDescent="0.7">
      <c r="B204" s="1">
        <f t="shared" si="11"/>
        <v>189</v>
      </c>
      <c r="C204" s="1">
        <f t="shared" si="14"/>
        <v>12</v>
      </c>
      <c r="D204" s="1" t="str">
        <f t="shared" si="12"/>
        <v>passion_index_12</v>
      </c>
      <c r="E204" s="1" t="s">
        <v>9</v>
      </c>
      <c r="F204" s="8" t="s">
        <v>237</v>
      </c>
      <c r="G204" s="1" t="s">
        <v>229</v>
      </c>
      <c r="H204" s="1"/>
      <c r="I204" s="1" t="s">
        <v>31</v>
      </c>
      <c r="J204" s="8" t="str">
        <f t="shared" si="13"/>
        <v>case when array_length(dob.IDM_ordered_competitor_passion_index) &gt;=12 then IDM_ordered_competitor_passion_index[ordinal(12)] else 0 end as passion_index_12,</v>
      </c>
      <c r="K204" s="1" t="s">
        <v>59</v>
      </c>
      <c r="L204" s="1"/>
    </row>
    <row r="205" spans="2:12" x14ac:dyDescent="0.7">
      <c r="B205" s="1">
        <f t="shared" si="11"/>
        <v>190</v>
      </c>
      <c r="C205" s="1">
        <f t="shared" si="14"/>
        <v>12</v>
      </c>
      <c r="D205" s="1" t="str">
        <f t="shared" si="12"/>
        <v>load_weight_12</v>
      </c>
      <c r="E205" s="1" t="s">
        <v>9</v>
      </c>
      <c r="F205" s="8" t="s">
        <v>237</v>
      </c>
      <c r="G205" s="1" t="s">
        <v>230</v>
      </c>
      <c r="H205" s="1"/>
      <c r="I205" s="1" t="s">
        <v>32</v>
      </c>
      <c r="J205" s="8" t="str">
        <f t="shared" si="13"/>
        <v>case when array_length(dob.IDM_ordered_competitor_load_weight) &gt;=12 then IDM_ordered_competitor_load_weight[ordinal(12)] else 0 end as load_weight_12,</v>
      </c>
      <c r="K205" s="1" t="s">
        <v>59</v>
      </c>
      <c r="L205" s="1"/>
    </row>
    <row r="206" spans="2:12" x14ac:dyDescent="0.7">
      <c r="B206" s="1">
        <f t="shared" si="11"/>
        <v>191</v>
      </c>
      <c r="C206" s="1">
        <f t="shared" si="14"/>
        <v>12</v>
      </c>
      <c r="D206" s="1" t="str">
        <f t="shared" si="12"/>
        <v>prize_info_obtain_prize_12</v>
      </c>
      <c r="E206" s="1" t="s">
        <v>9</v>
      </c>
      <c r="F206" s="8" t="s">
        <v>237</v>
      </c>
      <c r="G206" s="1" t="s">
        <v>231</v>
      </c>
      <c r="H206" s="1"/>
      <c r="I206" s="1" t="s">
        <v>33</v>
      </c>
      <c r="J206" s="8" t="str">
        <f t="shared" si="13"/>
        <v>case when array_length(dob.IDM_ordered_competitor_prize_info_obtain_prize) &gt;=12 then IDM_ordered_competitor_prize_info_obtain_prize[ordinal(12)] else 0 end as prize_info_obtain_prize_12,</v>
      </c>
      <c r="K206" s="1" t="s">
        <v>59</v>
      </c>
      <c r="L206" s="1"/>
    </row>
    <row r="207" spans="2:12" x14ac:dyDescent="0.7">
      <c r="B207" s="1">
        <f t="shared" si="11"/>
        <v>192</v>
      </c>
      <c r="C207" s="1">
        <f t="shared" si="14"/>
        <v>12</v>
      </c>
      <c r="D207" s="1" t="str">
        <f t="shared" si="12"/>
        <v>prize_info_profit_12</v>
      </c>
      <c r="E207" s="1" t="s">
        <v>9</v>
      </c>
      <c r="F207" s="8" t="s">
        <v>237</v>
      </c>
      <c r="G207" s="1" t="s">
        <v>232</v>
      </c>
      <c r="H207" s="1"/>
      <c r="I207" s="1" t="s">
        <v>188</v>
      </c>
      <c r="J207" s="8" t="str">
        <f t="shared" si="13"/>
        <v>case when array_length(dob.IDM_ordered_competitor_prize_info_profit) &gt;=12 then IDM_ordered_competitor_prize_info_profit[ordinal(12)] else 0 end as prize_info_profit_12,</v>
      </c>
      <c r="K207" s="1" t="s">
        <v>59</v>
      </c>
      <c r="L207" s="1"/>
    </row>
    <row r="208" spans="2:12" x14ac:dyDescent="0.7">
      <c r="B208" s="1">
        <f t="shared" si="11"/>
        <v>193</v>
      </c>
      <c r="C208" s="1">
        <f t="shared" si="14"/>
        <v>13</v>
      </c>
      <c r="D208" s="1" t="str">
        <f t="shared" si="12"/>
        <v>IDM_13</v>
      </c>
      <c r="E208" s="1" t="s">
        <v>9</v>
      </c>
      <c r="F208" s="8" t="s">
        <v>237</v>
      </c>
      <c r="G208" s="1" t="s">
        <v>209</v>
      </c>
      <c r="H208" s="1"/>
      <c r="I208" s="1" t="s">
        <v>214</v>
      </c>
      <c r="J208" s="8" t="str">
        <f t="shared" si="13"/>
        <v>case when array_length(dob.IDM_ordered_competitor_IDM) &gt;=13 then IDM_ordered_competitor_IDM[ordinal(13)] else 0 end as IDM_13,</v>
      </c>
      <c r="K208" s="1" t="s">
        <v>59</v>
      </c>
      <c r="L208" s="1"/>
    </row>
    <row r="209" spans="2:12" x14ac:dyDescent="0.7">
      <c r="B209" s="1">
        <f t="shared" si="11"/>
        <v>194</v>
      </c>
      <c r="C209" s="1">
        <f t="shared" si="14"/>
        <v>13</v>
      </c>
      <c r="D209" s="1" t="str">
        <f t="shared" si="12"/>
        <v>jockey_index_13</v>
      </c>
      <c r="E209" s="1" t="s">
        <v>9</v>
      </c>
      <c r="F209" s="8" t="s">
        <v>237</v>
      </c>
      <c r="G209" s="1" t="s">
        <v>221</v>
      </c>
      <c r="H209" s="1"/>
      <c r="I209" s="1" t="s">
        <v>27</v>
      </c>
      <c r="J209" s="8" t="str">
        <f t="shared" si="13"/>
        <v>case when array_length(dob.IDM_ordered_competitor_jockey_index) &gt;=13 then IDM_ordered_competitor_jockey_index[ordinal(13)] else 0 end as jockey_index_13,</v>
      </c>
      <c r="K209" s="1" t="s">
        <v>59</v>
      </c>
      <c r="L209" s="1"/>
    </row>
    <row r="210" spans="2:12" x14ac:dyDescent="0.7">
      <c r="B210" s="1">
        <f t="shared" si="11"/>
        <v>195</v>
      </c>
      <c r="C210" s="1">
        <f t="shared" si="14"/>
        <v>13</v>
      </c>
      <c r="D210" s="1" t="str">
        <f t="shared" si="12"/>
        <v>uptone_index_13</v>
      </c>
      <c r="E210" s="1" t="s">
        <v>9</v>
      </c>
      <c r="F210" s="8" t="s">
        <v>237</v>
      </c>
      <c r="G210" s="1" t="s">
        <v>222</v>
      </c>
      <c r="H210" s="1"/>
      <c r="I210" s="1" t="s">
        <v>220</v>
      </c>
      <c r="J210" s="8" t="str">
        <f t="shared" si="13"/>
        <v>case when array_length(dob.IDM_ordered_competitor_uptone_index) &gt;=13 then IDM_ordered_competitor_uptone_index[ordinal(13)] else 0 end as uptone_index_13,</v>
      </c>
      <c r="K210" s="1" t="s">
        <v>59</v>
      </c>
      <c r="L210" s="1"/>
    </row>
    <row r="211" spans="2:12" x14ac:dyDescent="0.7">
      <c r="B211" s="1">
        <f t="shared" si="11"/>
        <v>196</v>
      </c>
      <c r="C211" s="1">
        <f t="shared" si="14"/>
        <v>13</v>
      </c>
      <c r="D211" s="1" t="str">
        <f t="shared" si="12"/>
        <v>info_index_13</v>
      </c>
      <c r="E211" s="1" t="s">
        <v>9</v>
      </c>
      <c r="F211" s="8" t="s">
        <v>237</v>
      </c>
      <c r="G211" s="1" t="s">
        <v>223</v>
      </c>
      <c r="H211" s="1"/>
      <c r="I211" s="1" t="s">
        <v>28</v>
      </c>
      <c r="J211" s="8" t="str">
        <f t="shared" si="13"/>
        <v>case when array_length(dob.IDM_ordered_competitor_info_index) &gt;=13 then IDM_ordered_competitor_info_index[ordinal(13)] else 0 end as info_index_13,</v>
      </c>
      <c r="K211" s="1" t="s">
        <v>59</v>
      </c>
      <c r="L211" s="1"/>
    </row>
    <row r="212" spans="2:12" x14ac:dyDescent="0.7">
      <c r="B212" s="1">
        <f t="shared" si="11"/>
        <v>197</v>
      </c>
      <c r="C212" s="1">
        <f t="shared" si="14"/>
        <v>13</v>
      </c>
      <c r="D212" s="1" t="str">
        <f t="shared" si="12"/>
        <v>comprehension_index_13</v>
      </c>
      <c r="E212" s="1" t="s">
        <v>9</v>
      </c>
      <c r="F212" s="8" t="s">
        <v>237</v>
      </c>
      <c r="G212" s="1" t="s">
        <v>224</v>
      </c>
      <c r="H212" s="1"/>
      <c r="I212" s="1" t="s">
        <v>29</v>
      </c>
      <c r="J212" s="8" t="str">
        <f t="shared" si="13"/>
        <v>case when array_length(dob.IDM_ordered_competitor_comprehension_index) &gt;=13 then IDM_ordered_competitor_comprehension_index[ordinal(13)] else 0 end as comprehension_index_13,</v>
      </c>
      <c r="K212" s="1" t="s">
        <v>59</v>
      </c>
      <c r="L212" s="1"/>
    </row>
    <row r="213" spans="2:12" x14ac:dyDescent="0.7">
      <c r="B213" s="1">
        <f t="shared" si="11"/>
        <v>198</v>
      </c>
      <c r="C213" s="1">
        <f t="shared" si="14"/>
        <v>13</v>
      </c>
      <c r="D213" s="1" t="str">
        <f t="shared" si="12"/>
        <v>rotation_13</v>
      </c>
      <c r="E213" s="1" t="s">
        <v>9</v>
      </c>
      <c r="F213" s="8" t="s">
        <v>237</v>
      </c>
      <c r="G213" s="1" t="s">
        <v>225</v>
      </c>
      <c r="H213" s="1"/>
      <c r="I213" s="1" t="s">
        <v>185</v>
      </c>
      <c r="J213" s="8" t="str">
        <f t="shared" si="13"/>
        <v>case when array_length(dob.IDM_ordered_competitor_rotation) &gt;=13 then IDM_ordered_competitor_rotation[ordinal(13)] else 0 end as rotation_13,</v>
      </c>
      <c r="K213" s="1" t="s">
        <v>59</v>
      </c>
      <c r="L213" s="1"/>
    </row>
    <row r="214" spans="2:12" x14ac:dyDescent="0.7">
      <c r="B214" s="1">
        <f t="shared" si="11"/>
        <v>199</v>
      </c>
      <c r="C214" s="1">
        <f t="shared" si="14"/>
        <v>13</v>
      </c>
      <c r="D214" s="1" t="str">
        <f t="shared" si="12"/>
        <v>torture_index_13</v>
      </c>
      <c r="E214" s="1" t="s">
        <v>9</v>
      </c>
      <c r="F214" s="8" t="s">
        <v>237</v>
      </c>
      <c r="G214" s="1" t="s">
        <v>226</v>
      </c>
      <c r="H214" s="1"/>
      <c r="I214" s="1" t="s">
        <v>30</v>
      </c>
      <c r="J214" s="8" t="str">
        <f t="shared" si="13"/>
        <v>case when array_length(dob.IDM_ordered_competitor_torture_index) &gt;=13 then IDM_ordered_competitor_torture_index[ordinal(13)] else 0 end as torture_index_13,</v>
      </c>
      <c r="K214" s="1" t="s">
        <v>59</v>
      </c>
      <c r="L214" s="1"/>
    </row>
    <row r="215" spans="2:12" x14ac:dyDescent="0.7">
      <c r="B215" s="1">
        <f t="shared" si="11"/>
        <v>200</v>
      </c>
      <c r="C215" s="1">
        <f t="shared" si="14"/>
        <v>13</v>
      </c>
      <c r="D215" s="1" t="str">
        <f t="shared" si="12"/>
        <v>stable_index_13</v>
      </c>
      <c r="E215" s="1" t="s">
        <v>9</v>
      </c>
      <c r="F215" s="8" t="s">
        <v>237</v>
      </c>
      <c r="G215" s="1" t="s">
        <v>227</v>
      </c>
      <c r="H215" s="1"/>
      <c r="I215" s="1" t="s">
        <v>186</v>
      </c>
      <c r="J215" s="8" t="str">
        <f t="shared" si="13"/>
        <v>case when array_length(dob.IDM_ordered_competitor_stable_index) &gt;=13 then IDM_ordered_competitor_stable_index[ordinal(13)] else 0 end as stable_index_13,</v>
      </c>
      <c r="K215" s="1" t="s">
        <v>59</v>
      </c>
      <c r="L215" s="1"/>
    </row>
    <row r="216" spans="2:12" x14ac:dyDescent="0.7">
      <c r="B216" s="1">
        <f t="shared" si="11"/>
        <v>201</v>
      </c>
      <c r="C216" s="1">
        <f t="shared" si="14"/>
        <v>13</v>
      </c>
      <c r="D216" s="1" t="str">
        <f t="shared" si="12"/>
        <v>jockey_anticipated_serial_rate_13</v>
      </c>
      <c r="E216" s="1" t="s">
        <v>9</v>
      </c>
      <c r="F216" s="8" t="s">
        <v>237</v>
      </c>
      <c r="G216" s="1" t="s">
        <v>228</v>
      </c>
      <c r="H216" s="1"/>
      <c r="I216" s="1" t="s">
        <v>187</v>
      </c>
      <c r="J216" s="8" t="str">
        <f t="shared" si="13"/>
        <v>case when array_length(dob.IDM_ordered_competitor_jockey_anticipated_serial_rate) &gt;=13 then IDM_ordered_competitor_jockey_anticipated_serial_rate[ordinal(13)] else 0 end as jockey_anticipated_serial_rate_13,</v>
      </c>
      <c r="K216" s="1" t="s">
        <v>59</v>
      </c>
      <c r="L216" s="1"/>
    </row>
    <row r="217" spans="2:12" x14ac:dyDescent="0.7">
      <c r="B217" s="1">
        <f t="shared" si="11"/>
        <v>202</v>
      </c>
      <c r="C217" s="1">
        <f t="shared" si="14"/>
        <v>13</v>
      </c>
      <c r="D217" s="1" t="str">
        <f t="shared" si="12"/>
        <v>passion_index_13</v>
      </c>
      <c r="E217" s="1" t="s">
        <v>9</v>
      </c>
      <c r="F217" s="8" t="s">
        <v>237</v>
      </c>
      <c r="G217" s="1" t="s">
        <v>229</v>
      </c>
      <c r="H217" s="1"/>
      <c r="I217" s="1" t="s">
        <v>31</v>
      </c>
      <c r="J217" s="8" t="str">
        <f t="shared" si="13"/>
        <v>case when array_length(dob.IDM_ordered_competitor_passion_index) &gt;=13 then IDM_ordered_competitor_passion_index[ordinal(13)] else 0 end as passion_index_13,</v>
      </c>
      <c r="K217" s="1" t="s">
        <v>59</v>
      </c>
      <c r="L217" s="1"/>
    </row>
    <row r="218" spans="2:12" x14ac:dyDescent="0.7">
      <c r="B218" s="1">
        <f t="shared" si="11"/>
        <v>203</v>
      </c>
      <c r="C218" s="1">
        <f t="shared" si="14"/>
        <v>13</v>
      </c>
      <c r="D218" s="1" t="str">
        <f t="shared" si="12"/>
        <v>load_weight_13</v>
      </c>
      <c r="E218" s="1" t="s">
        <v>9</v>
      </c>
      <c r="F218" s="8" t="s">
        <v>237</v>
      </c>
      <c r="G218" s="1" t="s">
        <v>230</v>
      </c>
      <c r="H218" s="1"/>
      <c r="I218" s="1" t="s">
        <v>32</v>
      </c>
      <c r="J218" s="8" t="str">
        <f t="shared" si="13"/>
        <v>case when array_length(dob.IDM_ordered_competitor_load_weight) &gt;=13 then IDM_ordered_competitor_load_weight[ordinal(13)] else 0 end as load_weight_13,</v>
      </c>
      <c r="K218" s="1" t="s">
        <v>59</v>
      </c>
      <c r="L218" s="1"/>
    </row>
    <row r="219" spans="2:12" x14ac:dyDescent="0.7">
      <c r="B219" s="1">
        <f t="shared" si="11"/>
        <v>204</v>
      </c>
      <c r="C219" s="1">
        <f t="shared" si="14"/>
        <v>13</v>
      </c>
      <c r="D219" s="1" t="str">
        <f t="shared" si="12"/>
        <v>prize_info_obtain_prize_13</v>
      </c>
      <c r="E219" s="1" t="s">
        <v>9</v>
      </c>
      <c r="F219" s="8" t="s">
        <v>237</v>
      </c>
      <c r="G219" s="1" t="s">
        <v>231</v>
      </c>
      <c r="H219" s="1"/>
      <c r="I219" s="1" t="s">
        <v>33</v>
      </c>
      <c r="J219" s="8" t="str">
        <f t="shared" si="13"/>
        <v>case when array_length(dob.IDM_ordered_competitor_prize_info_obtain_prize) &gt;=13 then IDM_ordered_competitor_prize_info_obtain_prize[ordinal(13)] else 0 end as prize_info_obtain_prize_13,</v>
      </c>
      <c r="K219" s="1" t="s">
        <v>59</v>
      </c>
      <c r="L219" s="1"/>
    </row>
    <row r="220" spans="2:12" x14ac:dyDescent="0.7">
      <c r="B220" s="1">
        <f t="shared" si="11"/>
        <v>205</v>
      </c>
      <c r="C220" s="1">
        <f t="shared" si="14"/>
        <v>13</v>
      </c>
      <c r="D220" s="1" t="str">
        <f t="shared" si="12"/>
        <v>prize_info_profit_13</v>
      </c>
      <c r="E220" s="1" t="s">
        <v>9</v>
      </c>
      <c r="F220" s="8" t="s">
        <v>237</v>
      </c>
      <c r="G220" s="1" t="s">
        <v>232</v>
      </c>
      <c r="H220" s="1"/>
      <c r="I220" s="1" t="s">
        <v>188</v>
      </c>
      <c r="J220" s="8" t="str">
        <f t="shared" si="13"/>
        <v>case when array_length(dob.IDM_ordered_competitor_prize_info_profit) &gt;=13 then IDM_ordered_competitor_prize_info_profit[ordinal(13)] else 0 end as prize_info_profit_13,</v>
      </c>
      <c r="K220" s="1" t="s">
        <v>59</v>
      </c>
      <c r="L220" s="1"/>
    </row>
    <row r="221" spans="2:12" x14ac:dyDescent="0.7">
      <c r="B221" s="1">
        <f t="shared" si="11"/>
        <v>206</v>
      </c>
      <c r="C221" s="1">
        <f t="shared" si="14"/>
        <v>14</v>
      </c>
      <c r="D221" s="1" t="str">
        <f t="shared" si="12"/>
        <v>IDM_14</v>
      </c>
      <c r="E221" s="1" t="s">
        <v>9</v>
      </c>
      <c r="F221" s="8" t="s">
        <v>237</v>
      </c>
      <c r="G221" s="1" t="s">
        <v>209</v>
      </c>
      <c r="H221" s="1"/>
      <c r="I221" s="1" t="s">
        <v>214</v>
      </c>
      <c r="J221" s="8" t="str">
        <f t="shared" si="13"/>
        <v>case when array_length(dob.IDM_ordered_competitor_IDM) &gt;=14 then IDM_ordered_competitor_IDM[ordinal(14)] else 0 end as IDM_14,</v>
      </c>
      <c r="K221" s="1" t="s">
        <v>59</v>
      </c>
      <c r="L221" s="1"/>
    </row>
    <row r="222" spans="2:12" x14ac:dyDescent="0.7">
      <c r="B222" s="1">
        <f t="shared" si="11"/>
        <v>207</v>
      </c>
      <c r="C222" s="1">
        <f t="shared" si="14"/>
        <v>14</v>
      </c>
      <c r="D222" s="1" t="str">
        <f t="shared" si="12"/>
        <v>jockey_index_14</v>
      </c>
      <c r="E222" s="1" t="s">
        <v>9</v>
      </c>
      <c r="F222" s="8" t="s">
        <v>237</v>
      </c>
      <c r="G222" s="1" t="s">
        <v>221</v>
      </c>
      <c r="H222" s="1"/>
      <c r="I222" s="1" t="s">
        <v>27</v>
      </c>
      <c r="J222" s="8" t="str">
        <f t="shared" si="13"/>
        <v>case when array_length(dob.IDM_ordered_competitor_jockey_index) &gt;=14 then IDM_ordered_competitor_jockey_index[ordinal(14)] else 0 end as jockey_index_14,</v>
      </c>
      <c r="K222" s="1" t="s">
        <v>59</v>
      </c>
      <c r="L222" s="1"/>
    </row>
    <row r="223" spans="2:12" x14ac:dyDescent="0.7">
      <c r="B223" s="1">
        <f t="shared" ref="B223:B272" si="15">IF(D223&lt;&gt;"",ROW()-15,"")</f>
        <v>208</v>
      </c>
      <c r="C223" s="1">
        <f t="shared" si="14"/>
        <v>14</v>
      </c>
      <c r="D223" s="1" t="str">
        <f t="shared" si="12"/>
        <v>uptone_index_14</v>
      </c>
      <c r="E223" s="1" t="s">
        <v>9</v>
      </c>
      <c r="F223" s="8" t="s">
        <v>237</v>
      </c>
      <c r="G223" s="1" t="s">
        <v>222</v>
      </c>
      <c r="H223" s="1"/>
      <c r="I223" s="1" t="s">
        <v>220</v>
      </c>
      <c r="J223" s="8" t="str">
        <f t="shared" si="13"/>
        <v>case when array_length(dob.IDM_ordered_competitor_uptone_index) &gt;=14 then IDM_ordered_competitor_uptone_index[ordinal(14)] else 0 end as uptone_index_14,</v>
      </c>
      <c r="K223" s="1" t="s">
        <v>59</v>
      </c>
      <c r="L223" s="1"/>
    </row>
    <row r="224" spans="2:12" x14ac:dyDescent="0.7">
      <c r="B224" s="1">
        <f t="shared" si="15"/>
        <v>209</v>
      </c>
      <c r="C224" s="1">
        <f t="shared" si="14"/>
        <v>14</v>
      </c>
      <c r="D224" s="1" t="str">
        <f t="shared" si="12"/>
        <v>info_index_14</v>
      </c>
      <c r="E224" s="1" t="s">
        <v>9</v>
      </c>
      <c r="F224" s="8" t="s">
        <v>237</v>
      </c>
      <c r="G224" s="1" t="s">
        <v>223</v>
      </c>
      <c r="H224" s="1"/>
      <c r="I224" s="1" t="s">
        <v>28</v>
      </c>
      <c r="J224" s="8" t="str">
        <f t="shared" si="13"/>
        <v>case when array_length(dob.IDM_ordered_competitor_info_index) &gt;=14 then IDM_ordered_competitor_info_index[ordinal(14)] else 0 end as info_index_14,</v>
      </c>
      <c r="K224" s="1" t="s">
        <v>59</v>
      </c>
      <c r="L224" s="1"/>
    </row>
    <row r="225" spans="2:12" x14ac:dyDescent="0.7">
      <c r="B225" s="1">
        <f t="shared" si="15"/>
        <v>210</v>
      </c>
      <c r="C225" s="1">
        <f t="shared" si="14"/>
        <v>14</v>
      </c>
      <c r="D225" s="1" t="str">
        <f t="shared" si="12"/>
        <v>comprehension_index_14</v>
      </c>
      <c r="E225" s="1" t="s">
        <v>9</v>
      </c>
      <c r="F225" s="8" t="s">
        <v>237</v>
      </c>
      <c r="G225" s="1" t="s">
        <v>224</v>
      </c>
      <c r="H225" s="1"/>
      <c r="I225" s="1" t="s">
        <v>29</v>
      </c>
      <c r="J225" s="8" t="str">
        <f t="shared" si="13"/>
        <v>case when array_length(dob.IDM_ordered_competitor_comprehension_index) &gt;=14 then IDM_ordered_competitor_comprehension_index[ordinal(14)] else 0 end as comprehension_index_14,</v>
      </c>
      <c r="K225" s="1" t="s">
        <v>59</v>
      </c>
      <c r="L225" s="1"/>
    </row>
    <row r="226" spans="2:12" x14ac:dyDescent="0.7">
      <c r="B226" s="1">
        <f t="shared" si="15"/>
        <v>211</v>
      </c>
      <c r="C226" s="1">
        <f t="shared" si="14"/>
        <v>14</v>
      </c>
      <c r="D226" s="1" t="str">
        <f t="shared" si="12"/>
        <v>rotation_14</v>
      </c>
      <c r="E226" s="1" t="s">
        <v>9</v>
      </c>
      <c r="F226" s="8" t="s">
        <v>237</v>
      </c>
      <c r="G226" s="1" t="s">
        <v>225</v>
      </c>
      <c r="H226" s="1"/>
      <c r="I226" s="1" t="s">
        <v>185</v>
      </c>
      <c r="J226" s="8" t="str">
        <f t="shared" si="13"/>
        <v>case when array_length(dob.IDM_ordered_competitor_rotation) &gt;=14 then IDM_ordered_competitor_rotation[ordinal(14)] else 0 end as rotation_14,</v>
      </c>
      <c r="K226" s="1" t="s">
        <v>59</v>
      </c>
      <c r="L226" s="1"/>
    </row>
    <row r="227" spans="2:12" x14ac:dyDescent="0.7">
      <c r="B227" s="1">
        <f t="shared" si="15"/>
        <v>212</v>
      </c>
      <c r="C227" s="1">
        <f t="shared" si="14"/>
        <v>14</v>
      </c>
      <c r="D227" s="1" t="str">
        <f t="shared" si="12"/>
        <v>torture_index_14</v>
      </c>
      <c r="E227" s="1" t="s">
        <v>9</v>
      </c>
      <c r="F227" s="8" t="s">
        <v>237</v>
      </c>
      <c r="G227" s="1" t="s">
        <v>226</v>
      </c>
      <c r="H227" s="1"/>
      <c r="I227" s="1" t="s">
        <v>30</v>
      </c>
      <c r="J227" s="8" t="str">
        <f t="shared" si="13"/>
        <v>case when array_length(dob.IDM_ordered_competitor_torture_index) &gt;=14 then IDM_ordered_competitor_torture_index[ordinal(14)] else 0 end as torture_index_14,</v>
      </c>
      <c r="K227" s="1" t="s">
        <v>59</v>
      </c>
      <c r="L227" s="1"/>
    </row>
    <row r="228" spans="2:12" x14ac:dyDescent="0.7">
      <c r="B228" s="1">
        <f t="shared" si="15"/>
        <v>213</v>
      </c>
      <c r="C228" s="1">
        <f t="shared" si="14"/>
        <v>14</v>
      </c>
      <c r="D228" s="1" t="str">
        <f t="shared" si="12"/>
        <v>stable_index_14</v>
      </c>
      <c r="E228" s="1" t="s">
        <v>9</v>
      </c>
      <c r="F228" s="8" t="s">
        <v>237</v>
      </c>
      <c r="G228" s="1" t="s">
        <v>227</v>
      </c>
      <c r="H228" s="1"/>
      <c r="I228" s="1" t="s">
        <v>186</v>
      </c>
      <c r="J228" s="8" t="str">
        <f t="shared" si="13"/>
        <v>case when array_length(dob.IDM_ordered_competitor_stable_index) &gt;=14 then IDM_ordered_competitor_stable_index[ordinal(14)] else 0 end as stable_index_14,</v>
      </c>
      <c r="K228" s="1" t="s">
        <v>59</v>
      </c>
      <c r="L228" s="1"/>
    </row>
    <row r="229" spans="2:12" x14ac:dyDescent="0.7">
      <c r="B229" s="1">
        <f t="shared" si="15"/>
        <v>214</v>
      </c>
      <c r="C229" s="1">
        <f t="shared" si="14"/>
        <v>14</v>
      </c>
      <c r="D229" s="1" t="str">
        <f t="shared" si="12"/>
        <v>jockey_anticipated_serial_rate_14</v>
      </c>
      <c r="E229" s="1" t="s">
        <v>9</v>
      </c>
      <c r="F229" s="8" t="s">
        <v>237</v>
      </c>
      <c r="G229" s="1" t="s">
        <v>228</v>
      </c>
      <c r="H229" s="1"/>
      <c r="I229" s="1" t="s">
        <v>187</v>
      </c>
      <c r="J229" s="8" t="str">
        <f t="shared" si="13"/>
        <v>case when array_length(dob.IDM_ordered_competitor_jockey_anticipated_serial_rate) &gt;=14 then IDM_ordered_competitor_jockey_anticipated_serial_rate[ordinal(14)] else 0 end as jockey_anticipated_serial_rate_14,</v>
      </c>
      <c r="K229" s="1" t="s">
        <v>59</v>
      </c>
      <c r="L229" s="1"/>
    </row>
    <row r="230" spans="2:12" x14ac:dyDescent="0.7">
      <c r="B230" s="1">
        <f t="shared" si="15"/>
        <v>215</v>
      </c>
      <c r="C230" s="1">
        <f t="shared" si="14"/>
        <v>14</v>
      </c>
      <c r="D230" s="1" t="str">
        <f t="shared" si="12"/>
        <v>passion_index_14</v>
      </c>
      <c r="E230" s="1" t="s">
        <v>9</v>
      </c>
      <c r="F230" s="8" t="s">
        <v>237</v>
      </c>
      <c r="G230" s="1" t="s">
        <v>229</v>
      </c>
      <c r="H230" s="1"/>
      <c r="I230" s="1" t="s">
        <v>31</v>
      </c>
      <c r="J230" s="8" t="str">
        <f t="shared" si="13"/>
        <v>case when array_length(dob.IDM_ordered_competitor_passion_index) &gt;=14 then IDM_ordered_competitor_passion_index[ordinal(14)] else 0 end as passion_index_14,</v>
      </c>
      <c r="K230" s="1" t="s">
        <v>59</v>
      </c>
      <c r="L230" s="1"/>
    </row>
    <row r="231" spans="2:12" x14ac:dyDescent="0.7">
      <c r="B231" s="1">
        <f t="shared" si="15"/>
        <v>216</v>
      </c>
      <c r="C231" s="1">
        <f t="shared" si="14"/>
        <v>14</v>
      </c>
      <c r="D231" s="1" t="str">
        <f t="shared" si="12"/>
        <v>load_weight_14</v>
      </c>
      <c r="E231" s="1" t="s">
        <v>9</v>
      </c>
      <c r="F231" s="8" t="s">
        <v>237</v>
      </c>
      <c r="G231" s="1" t="s">
        <v>230</v>
      </c>
      <c r="H231" s="1"/>
      <c r="I231" s="1" t="s">
        <v>32</v>
      </c>
      <c r="J231" s="8" t="str">
        <f t="shared" si="13"/>
        <v>case when array_length(dob.IDM_ordered_competitor_load_weight) &gt;=14 then IDM_ordered_competitor_load_weight[ordinal(14)] else 0 end as load_weight_14,</v>
      </c>
      <c r="K231" s="1" t="s">
        <v>59</v>
      </c>
      <c r="L231" s="1"/>
    </row>
    <row r="232" spans="2:12" x14ac:dyDescent="0.7">
      <c r="B232" s="1">
        <f t="shared" si="15"/>
        <v>217</v>
      </c>
      <c r="C232" s="1">
        <f t="shared" si="14"/>
        <v>14</v>
      </c>
      <c r="D232" s="1" t="str">
        <f t="shared" si="12"/>
        <v>prize_info_obtain_prize_14</v>
      </c>
      <c r="E232" s="1" t="s">
        <v>9</v>
      </c>
      <c r="F232" s="8" t="s">
        <v>237</v>
      </c>
      <c r="G232" s="1" t="s">
        <v>231</v>
      </c>
      <c r="H232" s="1"/>
      <c r="I232" s="1" t="s">
        <v>33</v>
      </c>
      <c r="J232" s="8" t="str">
        <f t="shared" si="13"/>
        <v>case when array_length(dob.IDM_ordered_competitor_prize_info_obtain_prize) &gt;=14 then IDM_ordered_competitor_prize_info_obtain_prize[ordinal(14)] else 0 end as prize_info_obtain_prize_14,</v>
      </c>
      <c r="K232" s="1" t="s">
        <v>59</v>
      </c>
      <c r="L232" s="1"/>
    </row>
    <row r="233" spans="2:12" x14ac:dyDescent="0.7">
      <c r="B233" s="1">
        <f t="shared" si="15"/>
        <v>218</v>
      </c>
      <c r="C233" s="1">
        <f t="shared" si="14"/>
        <v>14</v>
      </c>
      <c r="D233" s="1" t="str">
        <f t="shared" si="12"/>
        <v>prize_info_profit_14</v>
      </c>
      <c r="E233" s="1" t="s">
        <v>9</v>
      </c>
      <c r="F233" s="8" t="s">
        <v>237</v>
      </c>
      <c r="G233" s="1" t="s">
        <v>232</v>
      </c>
      <c r="H233" s="1"/>
      <c r="I233" s="1" t="s">
        <v>188</v>
      </c>
      <c r="J233" s="8" t="str">
        <f t="shared" si="13"/>
        <v>case when array_length(dob.IDM_ordered_competitor_prize_info_profit) &gt;=14 then IDM_ordered_competitor_prize_info_profit[ordinal(14)] else 0 end as prize_info_profit_14,</v>
      </c>
      <c r="K233" s="1" t="s">
        <v>59</v>
      </c>
      <c r="L233" s="1"/>
    </row>
    <row r="234" spans="2:12" x14ac:dyDescent="0.7">
      <c r="B234" s="1">
        <f t="shared" si="15"/>
        <v>219</v>
      </c>
      <c r="C234" s="1">
        <f t="shared" si="14"/>
        <v>15</v>
      </c>
      <c r="D234" s="1" t="str">
        <f t="shared" si="12"/>
        <v>IDM_15</v>
      </c>
      <c r="E234" s="1" t="s">
        <v>9</v>
      </c>
      <c r="F234" s="8" t="s">
        <v>237</v>
      </c>
      <c r="G234" s="1" t="s">
        <v>209</v>
      </c>
      <c r="H234" s="1"/>
      <c r="I234" s="1" t="s">
        <v>214</v>
      </c>
      <c r="J234" s="8" t="str">
        <f t="shared" si="13"/>
        <v>case when array_length(dob.IDM_ordered_competitor_IDM) &gt;=15 then IDM_ordered_competitor_IDM[ordinal(15)] else 0 end as IDM_15,</v>
      </c>
      <c r="K234" s="1" t="s">
        <v>59</v>
      </c>
      <c r="L234" s="1"/>
    </row>
    <row r="235" spans="2:12" x14ac:dyDescent="0.7">
      <c r="B235" s="1">
        <f t="shared" si="15"/>
        <v>220</v>
      </c>
      <c r="C235" s="1">
        <f t="shared" si="14"/>
        <v>15</v>
      </c>
      <c r="D235" s="1" t="str">
        <f t="shared" si="12"/>
        <v>jockey_index_15</v>
      </c>
      <c r="E235" s="1" t="s">
        <v>9</v>
      </c>
      <c r="F235" s="8" t="s">
        <v>237</v>
      </c>
      <c r="G235" s="1" t="s">
        <v>221</v>
      </c>
      <c r="H235" s="1"/>
      <c r="I235" s="1" t="s">
        <v>27</v>
      </c>
      <c r="J235" s="8" t="str">
        <f t="shared" si="13"/>
        <v>case when array_length(dob.IDM_ordered_competitor_jockey_index) &gt;=15 then IDM_ordered_competitor_jockey_index[ordinal(15)] else 0 end as jockey_index_15,</v>
      </c>
      <c r="K235" s="1" t="s">
        <v>59</v>
      </c>
      <c r="L235" s="1"/>
    </row>
    <row r="236" spans="2:12" x14ac:dyDescent="0.7">
      <c r="B236" s="1">
        <f t="shared" si="15"/>
        <v>221</v>
      </c>
      <c r="C236" s="1">
        <f t="shared" si="14"/>
        <v>15</v>
      </c>
      <c r="D236" s="1" t="str">
        <f t="shared" si="12"/>
        <v>uptone_index_15</v>
      </c>
      <c r="E236" s="1" t="s">
        <v>9</v>
      </c>
      <c r="F236" s="8" t="s">
        <v>237</v>
      </c>
      <c r="G236" s="1" t="s">
        <v>222</v>
      </c>
      <c r="H236" s="1"/>
      <c r="I236" s="1" t="s">
        <v>220</v>
      </c>
      <c r="J236" s="8" t="str">
        <f t="shared" si="13"/>
        <v>case when array_length(dob.IDM_ordered_competitor_uptone_index) &gt;=15 then IDM_ordered_competitor_uptone_index[ordinal(15)] else 0 end as uptone_index_15,</v>
      </c>
      <c r="K236" s="1" t="s">
        <v>59</v>
      </c>
      <c r="L236" s="1"/>
    </row>
    <row r="237" spans="2:12" x14ac:dyDescent="0.7">
      <c r="B237" s="1">
        <f t="shared" si="15"/>
        <v>222</v>
      </c>
      <c r="C237" s="1">
        <f t="shared" si="14"/>
        <v>15</v>
      </c>
      <c r="D237" s="1" t="str">
        <f t="shared" si="12"/>
        <v>info_index_15</v>
      </c>
      <c r="E237" s="1" t="s">
        <v>9</v>
      </c>
      <c r="F237" s="8" t="s">
        <v>237</v>
      </c>
      <c r="G237" s="1" t="s">
        <v>223</v>
      </c>
      <c r="H237" s="1"/>
      <c r="I237" s="1" t="s">
        <v>28</v>
      </c>
      <c r="J237" s="8" t="str">
        <f t="shared" si="13"/>
        <v>case when array_length(dob.IDM_ordered_competitor_info_index) &gt;=15 then IDM_ordered_competitor_info_index[ordinal(15)] else 0 end as info_index_15,</v>
      </c>
      <c r="K237" s="1" t="s">
        <v>59</v>
      </c>
      <c r="L237" s="1"/>
    </row>
    <row r="238" spans="2:12" x14ac:dyDescent="0.7">
      <c r="B238" s="1">
        <f t="shared" si="15"/>
        <v>223</v>
      </c>
      <c r="C238" s="1">
        <f t="shared" si="14"/>
        <v>15</v>
      </c>
      <c r="D238" s="1" t="str">
        <f t="shared" si="12"/>
        <v>comprehension_index_15</v>
      </c>
      <c r="E238" s="1" t="s">
        <v>9</v>
      </c>
      <c r="F238" s="8" t="s">
        <v>237</v>
      </c>
      <c r="G238" s="1" t="s">
        <v>224</v>
      </c>
      <c r="H238" s="1"/>
      <c r="I238" s="1" t="s">
        <v>29</v>
      </c>
      <c r="J238" s="8" t="str">
        <f t="shared" si="13"/>
        <v>case when array_length(dob.IDM_ordered_competitor_comprehension_index) &gt;=15 then IDM_ordered_competitor_comprehension_index[ordinal(15)] else 0 end as comprehension_index_15,</v>
      </c>
      <c r="K238" s="1" t="s">
        <v>59</v>
      </c>
      <c r="L238" s="1"/>
    </row>
    <row r="239" spans="2:12" x14ac:dyDescent="0.7">
      <c r="B239" s="1">
        <f t="shared" si="15"/>
        <v>224</v>
      </c>
      <c r="C239" s="1">
        <f t="shared" si="14"/>
        <v>15</v>
      </c>
      <c r="D239" s="1" t="str">
        <f t="shared" si="12"/>
        <v>rotation_15</v>
      </c>
      <c r="E239" s="1" t="s">
        <v>9</v>
      </c>
      <c r="F239" s="8" t="s">
        <v>237</v>
      </c>
      <c r="G239" s="1" t="s">
        <v>225</v>
      </c>
      <c r="H239" s="1"/>
      <c r="I239" s="1" t="s">
        <v>185</v>
      </c>
      <c r="J239" s="8" t="str">
        <f t="shared" si="13"/>
        <v>case when array_length(dob.IDM_ordered_competitor_rotation) &gt;=15 then IDM_ordered_competitor_rotation[ordinal(15)] else 0 end as rotation_15,</v>
      </c>
      <c r="K239" s="1" t="s">
        <v>59</v>
      </c>
      <c r="L239" s="1"/>
    </row>
    <row r="240" spans="2:12" x14ac:dyDescent="0.7">
      <c r="B240" s="1">
        <f t="shared" si="15"/>
        <v>225</v>
      </c>
      <c r="C240" s="1">
        <f t="shared" si="14"/>
        <v>15</v>
      </c>
      <c r="D240" s="1" t="str">
        <f t="shared" si="12"/>
        <v>torture_index_15</v>
      </c>
      <c r="E240" s="1" t="s">
        <v>9</v>
      </c>
      <c r="F240" s="8" t="s">
        <v>237</v>
      </c>
      <c r="G240" s="1" t="s">
        <v>226</v>
      </c>
      <c r="H240" s="1"/>
      <c r="I240" s="1" t="s">
        <v>30</v>
      </c>
      <c r="J240" s="8" t="str">
        <f t="shared" si="13"/>
        <v>case when array_length(dob.IDM_ordered_competitor_torture_index) &gt;=15 then IDM_ordered_competitor_torture_index[ordinal(15)] else 0 end as torture_index_15,</v>
      </c>
      <c r="K240" s="1" t="s">
        <v>59</v>
      </c>
      <c r="L240" s="1"/>
    </row>
    <row r="241" spans="2:12" x14ac:dyDescent="0.7">
      <c r="B241" s="1">
        <f t="shared" si="15"/>
        <v>226</v>
      </c>
      <c r="C241" s="1">
        <f t="shared" si="14"/>
        <v>15</v>
      </c>
      <c r="D241" s="1" t="str">
        <f t="shared" si="12"/>
        <v>stable_index_15</v>
      </c>
      <c r="E241" s="1" t="s">
        <v>9</v>
      </c>
      <c r="F241" s="8" t="s">
        <v>237</v>
      </c>
      <c r="G241" s="1" t="s">
        <v>227</v>
      </c>
      <c r="H241" s="1"/>
      <c r="I241" s="1" t="s">
        <v>186</v>
      </c>
      <c r="J241" s="8" t="str">
        <f t="shared" si="13"/>
        <v>case when array_length(dob.IDM_ordered_competitor_stable_index) &gt;=15 then IDM_ordered_competitor_stable_index[ordinal(15)] else 0 end as stable_index_15,</v>
      </c>
      <c r="K241" s="1" t="s">
        <v>59</v>
      </c>
      <c r="L241" s="1"/>
    </row>
    <row r="242" spans="2:12" x14ac:dyDescent="0.7">
      <c r="B242" s="1">
        <f t="shared" si="15"/>
        <v>227</v>
      </c>
      <c r="C242" s="1">
        <f t="shared" si="14"/>
        <v>15</v>
      </c>
      <c r="D242" s="1" t="str">
        <f t="shared" si="12"/>
        <v>jockey_anticipated_serial_rate_15</v>
      </c>
      <c r="E242" s="1" t="s">
        <v>9</v>
      </c>
      <c r="F242" s="8" t="s">
        <v>237</v>
      </c>
      <c r="G242" s="1" t="s">
        <v>228</v>
      </c>
      <c r="H242" s="1"/>
      <c r="I242" s="1" t="s">
        <v>187</v>
      </c>
      <c r="J242" s="8" t="str">
        <f t="shared" si="13"/>
        <v>case when array_length(dob.IDM_ordered_competitor_jockey_anticipated_serial_rate) &gt;=15 then IDM_ordered_competitor_jockey_anticipated_serial_rate[ordinal(15)] else 0 end as jockey_anticipated_serial_rate_15,</v>
      </c>
      <c r="K242" s="1" t="s">
        <v>59</v>
      </c>
      <c r="L242" s="1"/>
    </row>
    <row r="243" spans="2:12" x14ac:dyDescent="0.7">
      <c r="B243" s="1">
        <f t="shared" si="15"/>
        <v>228</v>
      </c>
      <c r="C243" s="1">
        <f t="shared" si="14"/>
        <v>15</v>
      </c>
      <c r="D243" s="1" t="str">
        <f t="shared" si="12"/>
        <v>passion_index_15</v>
      </c>
      <c r="E243" s="1" t="s">
        <v>9</v>
      </c>
      <c r="F243" s="8" t="s">
        <v>237</v>
      </c>
      <c r="G243" s="1" t="s">
        <v>229</v>
      </c>
      <c r="H243" s="1"/>
      <c r="I243" s="1" t="s">
        <v>31</v>
      </c>
      <c r="J243" s="8" t="str">
        <f t="shared" si="13"/>
        <v>case when array_length(dob.IDM_ordered_competitor_passion_index) &gt;=15 then IDM_ordered_competitor_passion_index[ordinal(15)] else 0 end as passion_index_15,</v>
      </c>
      <c r="K243" s="1" t="s">
        <v>59</v>
      </c>
      <c r="L243" s="1"/>
    </row>
    <row r="244" spans="2:12" x14ac:dyDescent="0.7">
      <c r="B244" s="1">
        <f t="shared" si="15"/>
        <v>229</v>
      </c>
      <c r="C244" s="1">
        <f t="shared" si="14"/>
        <v>15</v>
      </c>
      <c r="D244" s="1" t="str">
        <f t="shared" ref="D244:D272" si="16">I244&amp;"_"&amp;TEXT(C244,"00")</f>
        <v>load_weight_15</v>
      </c>
      <c r="E244" s="1" t="s">
        <v>9</v>
      </c>
      <c r="F244" s="8" t="s">
        <v>237</v>
      </c>
      <c r="G244" s="1" t="s">
        <v>230</v>
      </c>
      <c r="H244" s="1"/>
      <c r="I244" s="1" t="s">
        <v>32</v>
      </c>
      <c r="J244" s="8" t="str">
        <f t="shared" si="13"/>
        <v>case when array_length(dob.IDM_ordered_competitor_load_weight) &gt;=15 then IDM_ordered_competitor_load_weight[ordinal(15)] else 0 end as load_weight_15,</v>
      </c>
      <c r="K244" s="1" t="s">
        <v>59</v>
      </c>
      <c r="L244" s="1"/>
    </row>
    <row r="245" spans="2:12" x14ac:dyDescent="0.7">
      <c r="B245" s="1">
        <f t="shared" si="15"/>
        <v>230</v>
      </c>
      <c r="C245" s="1">
        <f t="shared" si="14"/>
        <v>15</v>
      </c>
      <c r="D245" s="1" t="str">
        <f t="shared" si="16"/>
        <v>prize_info_obtain_prize_15</v>
      </c>
      <c r="E245" s="1" t="s">
        <v>9</v>
      </c>
      <c r="F245" s="8" t="s">
        <v>237</v>
      </c>
      <c r="G245" s="1" t="s">
        <v>231</v>
      </c>
      <c r="H245" s="1"/>
      <c r="I245" s="1" t="s">
        <v>33</v>
      </c>
      <c r="J245" s="8" t="str">
        <f t="shared" ref="J245:J272" si="17">"case when array_length("&amp;F245&amp;"."&amp;G245&amp;") &gt;="&amp;C245&amp;" then "&amp;G245&amp;"[ordinal("&amp;C245&amp;")] else 0 end as "&amp;D245&amp;","</f>
        <v>case when array_length(dob.IDM_ordered_competitor_prize_info_obtain_prize) &gt;=15 then IDM_ordered_competitor_prize_info_obtain_prize[ordinal(15)] else 0 end as prize_info_obtain_prize_15,</v>
      </c>
      <c r="K245" s="1" t="s">
        <v>59</v>
      </c>
      <c r="L245" s="1"/>
    </row>
    <row r="246" spans="2:12" x14ac:dyDescent="0.7">
      <c r="B246" s="1">
        <f t="shared" si="15"/>
        <v>231</v>
      </c>
      <c r="C246" s="1">
        <f t="shared" si="14"/>
        <v>15</v>
      </c>
      <c r="D246" s="1" t="str">
        <f t="shared" si="16"/>
        <v>prize_info_profit_15</v>
      </c>
      <c r="E246" s="1" t="s">
        <v>9</v>
      </c>
      <c r="F246" s="8" t="s">
        <v>237</v>
      </c>
      <c r="G246" s="1" t="s">
        <v>232</v>
      </c>
      <c r="H246" s="1"/>
      <c r="I246" s="1" t="s">
        <v>188</v>
      </c>
      <c r="J246" s="8" t="str">
        <f t="shared" si="17"/>
        <v>case when array_length(dob.IDM_ordered_competitor_prize_info_profit) &gt;=15 then IDM_ordered_competitor_prize_info_profit[ordinal(15)] else 0 end as prize_info_profit_15,</v>
      </c>
      <c r="K246" s="1" t="s">
        <v>59</v>
      </c>
      <c r="L246" s="1"/>
    </row>
    <row r="247" spans="2:12" x14ac:dyDescent="0.7">
      <c r="B247" s="1">
        <f t="shared" si="15"/>
        <v>232</v>
      </c>
      <c r="C247" s="1">
        <f t="shared" si="14"/>
        <v>16</v>
      </c>
      <c r="D247" s="1" t="str">
        <f t="shared" si="16"/>
        <v>IDM_16</v>
      </c>
      <c r="E247" s="1" t="s">
        <v>9</v>
      </c>
      <c r="F247" s="8" t="s">
        <v>237</v>
      </c>
      <c r="G247" s="1" t="s">
        <v>209</v>
      </c>
      <c r="H247" s="1"/>
      <c r="I247" s="1" t="s">
        <v>214</v>
      </c>
      <c r="J247" s="8" t="str">
        <f t="shared" si="17"/>
        <v>case when array_length(dob.IDM_ordered_competitor_IDM) &gt;=16 then IDM_ordered_competitor_IDM[ordinal(16)] else 0 end as IDM_16,</v>
      </c>
      <c r="K247" s="1" t="s">
        <v>59</v>
      </c>
      <c r="L247" s="1"/>
    </row>
    <row r="248" spans="2:12" x14ac:dyDescent="0.7">
      <c r="B248" s="1">
        <f t="shared" si="15"/>
        <v>233</v>
      </c>
      <c r="C248" s="1">
        <f t="shared" si="14"/>
        <v>16</v>
      </c>
      <c r="D248" s="1" t="str">
        <f t="shared" si="16"/>
        <v>jockey_index_16</v>
      </c>
      <c r="E248" s="1" t="s">
        <v>9</v>
      </c>
      <c r="F248" s="8" t="s">
        <v>237</v>
      </c>
      <c r="G248" s="1" t="s">
        <v>221</v>
      </c>
      <c r="H248" s="1"/>
      <c r="I248" s="1" t="s">
        <v>27</v>
      </c>
      <c r="J248" s="8" t="str">
        <f t="shared" si="17"/>
        <v>case when array_length(dob.IDM_ordered_competitor_jockey_index) &gt;=16 then IDM_ordered_competitor_jockey_index[ordinal(16)] else 0 end as jockey_index_16,</v>
      </c>
      <c r="K248" s="1" t="s">
        <v>59</v>
      </c>
      <c r="L248" s="1"/>
    </row>
    <row r="249" spans="2:12" x14ac:dyDescent="0.7">
      <c r="B249" s="1">
        <f t="shared" si="15"/>
        <v>234</v>
      </c>
      <c r="C249" s="1">
        <f t="shared" si="14"/>
        <v>16</v>
      </c>
      <c r="D249" s="1" t="str">
        <f t="shared" si="16"/>
        <v>uptone_index_16</v>
      </c>
      <c r="E249" s="1" t="s">
        <v>9</v>
      </c>
      <c r="F249" s="8" t="s">
        <v>237</v>
      </c>
      <c r="G249" s="1" t="s">
        <v>222</v>
      </c>
      <c r="H249" s="1"/>
      <c r="I249" s="1" t="s">
        <v>220</v>
      </c>
      <c r="J249" s="8" t="str">
        <f t="shared" si="17"/>
        <v>case when array_length(dob.IDM_ordered_competitor_uptone_index) &gt;=16 then IDM_ordered_competitor_uptone_index[ordinal(16)] else 0 end as uptone_index_16,</v>
      </c>
      <c r="K249" s="1" t="s">
        <v>59</v>
      </c>
      <c r="L249" s="1"/>
    </row>
    <row r="250" spans="2:12" x14ac:dyDescent="0.7">
      <c r="B250" s="1">
        <f t="shared" si="15"/>
        <v>235</v>
      </c>
      <c r="C250" s="1">
        <f t="shared" si="14"/>
        <v>16</v>
      </c>
      <c r="D250" s="1" t="str">
        <f t="shared" si="16"/>
        <v>info_index_16</v>
      </c>
      <c r="E250" s="1" t="s">
        <v>9</v>
      </c>
      <c r="F250" s="8" t="s">
        <v>237</v>
      </c>
      <c r="G250" s="1" t="s">
        <v>223</v>
      </c>
      <c r="H250" s="1"/>
      <c r="I250" s="1" t="s">
        <v>28</v>
      </c>
      <c r="J250" s="8" t="str">
        <f t="shared" si="17"/>
        <v>case when array_length(dob.IDM_ordered_competitor_info_index) &gt;=16 then IDM_ordered_competitor_info_index[ordinal(16)] else 0 end as info_index_16,</v>
      </c>
      <c r="K250" s="1" t="s">
        <v>59</v>
      </c>
      <c r="L250" s="1"/>
    </row>
    <row r="251" spans="2:12" x14ac:dyDescent="0.7">
      <c r="B251" s="1">
        <f t="shared" si="15"/>
        <v>236</v>
      </c>
      <c r="C251" s="1">
        <f t="shared" si="14"/>
        <v>16</v>
      </c>
      <c r="D251" s="1" t="str">
        <f t="shared" si="16"/>
        <v>comprehension_index_16</v>
      </c>
      <c r="E251" s="1" t="s">
        <v>9</v>
      </c>
      <c r="F251" s="8" t="s">
        <v>237</v>
      </c>
      <c r="G251" s="1" t="s">
        <v>224</v>
      </c>
      <c r="H251" s="1"/>
      <c r="I251" s="1" t="s">
        <v>29</v>
      </c>
      <c r="J251" s="8" t="str">
        <f t="shared" si="17"/>
        <v>case when array_length(dob.IDM_ordered_competitor_comprehension_index) &gt;=16 then IDM_ordered_competitor_comprehension_index[ordinal(16)] else 0 end as comprehension_index_16,</v>
      </c>
      <c r="K251" s="1" t="s">
        <v>59</v>
      </c>
      <c r="L251" s="1"/>
    </row>
    <row r="252" spans="2:12" x14ac:dyDescent="0.7">
      <c r="B252" s="1">
        <f t="shared" si="15"/>
        <v>237</v>
      </c>
      <c r="C252" s="1">
        <f t="shared" si="14"/>
        <v>16</v>
      </c>
      <c r="D252" s="1" t="str">
        <f t="shared" si="16"/>
        <v>rotation_16</v>
      </c>
      <c r="E252" s="1" t="s">
        <v>9</v>
      </c>
      <c r="F252" s="8" t="s">
        <v>237</v>
      </c>
      <c r="G252" s="1" t="s">
        <v>225</v>
      </c>
      <c r="H252" s="1"/>
      <c r="I252" s="1" t="s">
        <v>185</v>
      </c>
      <c r="J252" s="8" t="str">
        <f t="shared" si="17"/>
        <v>case when array_length(dob.IDM_ordered_competitor_rotation) &gt;=16 then IDM_ordered_competitor_rotation[ordinal(16)] else 0 end as rotation_16,</v>
      </c>
      <c r="K252" s="1" t="s">
        <v>59</v>
      </c>
      <c r="L252" s="1"/>
    </row>
    <row r="253" spans="2:12" x14ac:dyDescent="0.7">
      <c r="B253" s="1">
        <f t="shared" si="15"/>
        <v>238</v>
      </c>
      <c r="C253" s="1">
        <f t="shared" si="14"/>
        <v>16</v>
      </c>
      <c r="D253" s="1" t="str">
        <f t="shared" si="16"/>
        <v>torture_index_16</v>
      </c>
      <c r="E253" s="1" t="s">
        <v>9</v>
      </c>
      <c r="F253" s="8" t="s">
        <v>237</v>
      </c>
      <c r="G253" s="1" t="s">
        <v>226</v>
      </c>
      <c r="H253" s="1"/>
      <c r="I253" s="1" t="s">
        <v>30</v>
      </c>
      <c r="J253" s="8" t="str">
        <f t="shared" si="17"/>
        <v>case when array_length(dob.IDM_ordered_competitor_torture_index) &gt;=16 then IDM_ordered_competitor_torture_index[ordinal(16)] else 0 end as torture_index_16,</v>
      </c>
      <c r="K253" s="1" t="s">
        <v>59</v>
      </c>
      <c r="L253" s="1"/>
    </row>
    <row r="254" spans="2:12" x14ac:dyDescent="0.7">
      <c r="B254" s="1">
        <f t="shared" si="15"/>
        <v>239</v>
      </c>
      <c r="C254" s="1">
        <f t="shared" si="14"/>
        <v>16</v>
      </c>
      <c r="D254" s="1" t="str">
        <f t="shared" si="16"/>
        <v>stable_index_16</v>
      </c>
      <c r="E254" s="1" t="s">
        <v>9</v>
      </c>
      <c r="F254" s="8" t="s">
        <v>237</v>
      </c>
      <c r="G254" s="1" t="s">
        <v>227</v>
      </c>
      <c r="H254" s="1"/>
      <c r="I254" s="1" t="s">
        <v>186</v>
      </c>
      <c r="J254" s="8" t="str">
        <f t="shared" si="17"/>
        <v>case when array_length(dob.IDM_ordered_competitor_stable_index) &gt;=16 then IDM_ordered_competitor_stable_index[ordinal(16)] else 0 end as stable_index_16,</v>
      </c>
      <c r="K254" s="1" t="s">
        <v>59</v>
      </c>
      <c r="L254" s="1"/>
    </row>
    <row r="255" spans="2:12" x14ac:dyDescent="0.7">
      <c r="B255" s="1">
        <f t="shared" si="15"/>
        <v>240</v>
      </c>
      <c r="C255" s="1">
        <f t="shared" si="14"/>
        <v>16</v>
      </c>
      <c r="D255" s="1" t="str">
        <f t="shared" si="16"/>
        <v>jockey_anticipated_serial_rate_16</v>
      </c>
      <c r="E255" s="1" t="s">
        <v>9</v>
      </c>
      <c r="F255" s="8" t="s">
        <v>237</v>
      </c>
      <c r="G255" s="1" t="s">
        <v>228</v>
      </c>
      <c r="H255" s="1"/>
      <c r="I255" s="1" t="s">
        <v>187</v>
      </c>
      <c r="J255" s="8" t="str">
        <f t="shared" si="17"/>
        <v>case when array_length(dob.IDM_ordered_competitor_jockey_anticipated_serial_rate) &gt;=16 then IDM_ordered_competitor_jockey_anticipated_serial_rate[ordinal(16)] else 0 end as jockey_anticipated_serial_rate_16,</v>
      </c>
      <c r="K255" s="1" t="s">
        <v>59</v>
      </c>
      <c r="L255" s="1"/>
    </row>
    <row r="256" spans="2:12" x14ac:dyDescent="0.7">
      <c r="B256" s="1">
        <f t="shared" si="15"/>
        <v>241</v>
      </c>
      <c r="C256" s="1">
        <f t="shared" si="14"/>
        <v>16</v>
      </c>
      <c r="D256" s="1" t="str">
        <f t="shared" si="16"/>
        <v>passion_index_16</v>
      </c>
      <c r="E256" s="1" t="s">
        <v>9</v>
      </c>
      <c r="F256" s="8" t="s">
        <v>237</v>
      </c>
      <c r="G256" s="1" t="s">
        <v>229</v>
      </c>
      <c r="H256" s="1"/>
      <c r="I256" s="1" t="s">
        <v>31</v>
      </c>
      <c r="J256" s="8" t="str">
        <f t="shared" si="17"/>
        <v>case when array_length(dob.IDM_ordered_competitor_passion_index) &gt;=16 then IDM_ordered_competitor_passion_index[ordinal(16)] else 0 end as passion_index_16,</v>
      </c>
      <c r="K256" s="1" t="s">
        <v>59</v>
      </c>
      <c r="L256" s="1"/>
    </row>
    <row r="257" spans="2:12" x14ac:dyDescent="0.7">
      <c r="B257" s="1">
        <f t="shared" si="15"/>
        <v>242</v>
      </c>
      <c r="C257" s="1">
        <f t="shared" si="14"/>
        <v>16</v>
      </c>
      <c r="D257" s="1" t="str">
        <f t="shared" si="16"/>
        <v>load_weight_16</v>
      </c>
      <c r="E257" s="1" t="s">
        <v>9</v>
      </c>
      <c r="F257" s="8" t="s">
        <v>237</v>
      </c>
      <c r="G257" s="1" t="s">
        <v>230</v>
      </c>
      <c r="H257" s="1"/>
      <c r="I257" s="1" t="s">
        <v>32</v>
      </c>
      <c r="J257" s="8" t="str">
        <f t="shared" si="17"/>
        <v>case when array_length(dob.IDM_ordered_competitor_load_weight) &gt;=16 then IDM_ordered_competitor_load_weight[ordinal(16)] else 0 end as load_weight_16,</v>
      </c>
      <c r="K257" s="1" t="s">
        <v>59</v>
      </c>
      <c r="L257" s="1"/>
    </row>
    <row r="258" spans="2:12" x14ac:dyDescent="0.7">
      <c r="B258" s="1">
        <f t="shared" si="15"/>
        <v>243</v>
      </c>
      <c r="C258" s="1">
        <f t="shared" ref="C258:C272" si="18">C245+1</f>
        <v>16</v>
      </c>
      <c r="D258" s="1" t="str">
        <f t="shared" si="16"/>
        <v>prize_info_obtain_prize_16</v>
      </c>
      <c r="E258" s="1" t="s">
        <v>9</v>
      </c>
      <c r="F258" s="8" t="s">
        <v>237</v>
      </c>
      <c r="G258" s="1" t="s">
        <v>231</v>
      </c>
      <c r="H258" s="1"/>
      <c r="I258" s="1" t="s">
        <v>33</v>
      </c>
      <c r="J258" s="8" t="str">
        <f t="shared" si="17"/>
        <v>case when array_length(dob.IDM_ordered_competitor_prize_info_obtain_prize) &gt;=16 then IDM_ordered_competitor_prize_info_obtain_prize[ordinal(16)] else 0 end as prize_info_obtain_prize_16,</v>
      </c>
      <c r="K258" s="1" t="s">
        <v>59</v>
      </c>
      <c r="L258" s="1"/>
    </row>
    <row r="259" spans="2:12" x14ac:dyDescent="0.7">
      <c r="B259" s="1">
        <f t="shared" si="15"/>
        <v>244</v>
      </c>
      <c r="C259" s="1">
        <f t="shared" si="18"/>
        <v>16</v>
      </c>
      <c r="D259" s="1" t="str">
        <f t="shared" si="16"/>
        <v>prize_info_profit_16</v>
      </c>
      <c r="E259" s="1" t="s">
        <v>9</v>
      </c>
      <c r="F259" s="8" t="s">
        <v>237</v>
      </c>
      <c r="G259" s="1" t="s">
        <v>232</v>
      </c>
      <c r="H259" s="1"/>
      <c r="I259" s="1" t="s">
        <v>188</v>
      </c>
      <c r="J259" s="8" t="str">
        <f t="shared" si="17"/>
        <v>case when array_length(dob.IDM_ordered_competitor_prize_info_profit) &gt;=16 then IDM_ordered_competitor_prize_info_profit[ordinal(16)] else 0 end as prize_info_profit_16,</v>
      </c>
      <c r="K259" s="1" t="s">
        <v>59</v>
      </c>
      <c r="L259" s="1"/>
    </row>
    <row r="260" spans="2:12" x14ac:dyDescent="0.7">
      <c r="B260" s="1">
        <f t="shared" si="15"/>
        <v>245</v>
      </c>
      <c r="C260" s="1">
        <f t="shared" si="18"/>
        <v>17</v>
      </c>
      <c r="D260" s="1" t="str">
        <f t="shared" si="16"/>
        <v>IDM_17</v>
      </c>
      <c r="E260" s="1" t="s">
        <v>9</v>
      </c>
      <c r="F260" s="8" t="s">
        <v>237</v>
      </c>
      <c r="G260" s="1" t="s">
        <v>209</v>
      </c>
      <c r="H260" s="1"/>
      <c r="I260" s="1" t="s">
        <v>214</v>
      </c>
      <c r="J260" s="8" t="str">
        <f t="shared" si="17"/>
        <v>case when array_length(dob.IDM_ordered_competitor_IDM) &gt;=17 then IDM_ordered_competitor_IDM[ordinal(17)] else 0 end as IDM_17,</v>
      </c>
      <c r="K260" s="1" t="s">
        <v>59</v>
      </c>
      <c r="L260" s="1"/>
    </row>
    <row r="261" spans="2:12" x14ac:dyDescent="0.7">
      <c r="B261" s="1">
        <f t="shared" si="15"/>
        <v>246</v>
      </c>
      <c r="C261" s="1">
        <f t="shared" si="18"/>
        <v>17</v>
      </c>
      <c r="D261" s="1" t="str">
        <f t="shared" si="16"/>
        <v>jockey_index_17</v>
      </c>
      <c r="E261" s="1" t="s">
        <v>9</v>
      </c>
      <c r="F261" s="8" t="s">
        <v>237</v>
      </c>
      <c r="G261" s="1" t="s">
        <v>221</v>
      </c>
      <c r="H261" s="1"/>
      <c r="I261" s="1" t="s">
        <v>27</v>
      </c>
      <c r="J261" s="8" t="str">
        <f t="shared" si="17"/>
        <v>case when array_length(dob.IDM_ordered_competitor_jockey_index) &gt;=17 then IDM_ordered_competitor_jockey_index[ordinal(17)] else 0 end as jockey_index_17,</v>
      </c>
      <c r="K261" s="1" t="s">
        <v>59</v>
      </c>
      <c r="L261" s="1"/>
    </row>
    <row r="262" spans="2:12" x14ac:dyDescent="0.7">
      <c r="B262" s="1">
        <f t="shared" si="15"/>
        <v>247</v>
      </c>
      <c r="C262" s="1">
        <f t="shared" si="18"/>
        <v>17</v>
      </c>
      <c r="D262" s="1" t="str">
        <f t="shared" si="16"/>
        <v>uptone_index_17</v>
      </c>
      <c r="E262" s="1" t="s">
        <v>9</v>
      </c>
      <c r="F262" s="8" t="s">
        <v>237</v>
      </c>
      <c r="G262" s="1" t="s">
        <v>222</v>
      </c>
      <c r="H262" s="1"/>
      <c r="I262" s="1" t="s">
        <v>220</v>
      </c>
      <c r="J262" s="8" t="str">
        <f t="shared" si="17"/>
        <v>case when array_length(dob.IDM_ordered_competitor_uptone_index) &gt;=17 then IDM_ordered_competitor_uptone_index[ordinal(17)] else 0 end as uptone_index_17,</v>
      </c>
      <c r="K262" s="1" t="s">
        <v>59</v>
      </c>
      <c r="L262" s="1"/>
    </row>
    <row r="263" spans="2:12" x14ac:dyDescent="0.7">
      <c r="B263" s="1">
        <f t="shared" si="15"/>
        <v>248</v>
      </c>
      <c r="C263" s="1">
        <f t="shared" si="18"/>
        <v>17</v>
      </c>
      <c r="D263" s="1" t="str">
        <f t="shared" si="16"/>
        <v>info_index_17</v>
      </c>
      <c r="E263" s="1" t="s">
        <v>9</v>
      </c>
      <c r="F263" s="8" t="s">
        <v>237</v>
      </c>
      <c r="G263" s="1" t="s">
        <v>223</v>
      </c>
      <c r="H263" s="1"/>
      <c r="I263" s="1" t="s">
        <v>28</v>
      </c>
      <c r="J263" s="8" t="str">
        <f t="shared" si="17"/>
        <v>case when array_length(dob.IDM_ordered_competitor_info_index) &gt;=17 then IDM_ordered_competitor_info_index[ordinal(17)] else 0 end as info_index_17,</v>
      </c>
      <c r="K263" s="1" t="s">
        <v>59</v>
      </c>
      <c r="L263" s="1"/>
    </row>
    <row r="264" spans="2:12" x14ac:dyDescent="0.7">
      <c r="B264" s="1">
        <f t="shared" si="15"/>
        <v>249</v>
      </c>
      <c r="C264" s="1">
        <f t="shared" si="18"/>
        <v>17</v>
      </c>
      <c r="D264" s="1" t="str">
        <f t="shared" si="16"/>
        <v>comprehension_index_17</v>
      </c>
      <c r="E264" s="1" t="s">
        <v>9</v>
      </c>
      <c r="F264" s="8" t="s">
        <v>237</v>
      </c>
      <c r="G264" s="1" t="s">
        <v>224</v>
      </c>
      <c r="H264" s="1"/>
      <c r="I264" s="1" t="s">
        <v>29</v>
      </c>
      <c r="J264" s="8" t="str">
        <f t="shared" si="17"/>
        <v>case when array_length(dob.IDM_ordered_competitor_comprehension_index) &gt;=17 then IDM_ordered_competitor_comprehension_index[ordinal(17)] else 0 end as comprehension_index_17,</v>
      </c>
      <c r="K264" s="1" t="s">
        <v>59</v>
      </c>
      <c r="L264" s="1"/>
    </row>
    <row r="265" spans="2:12" x14ac:dyDescent="0.7">
      <c r="B265" s="1">
        <f t="shared" si="15"/>
        <v>250</v>
      </c>
      <c r="C265" s="1">
        <f t="shared" si="18"/>
        <v>17</v>
      </c>
      <c r="D265" s="1" t="str">
        <f t="shared" si="16"/>
        <v>rotation_17</v>
      </c>
      <c r="E265" s="1" t="s">
        <v>9</v>
      </c>
      <c r="F265" s="8" t="s">
        <v>237</v>
      </c>
      <c r="G265" s="1" t="s">
        <v>225</v>
      </c>
      <c r="H265" s="1"/>
      <c r="I265" s="1" t="s">
        <v>185</v>
      </c>
      <c r="J265" s="8" t="str">
        <f t="shared" si="17"/>
        <v>case when array_length(dob.IDM_ordered_competitor_rotation) &gt;=17 then IDM_ordered_competitor_rotation[ordinal(17)] else 0 end as rotation_17,</v>
      </c>
      <c r="K265" s="1" t="s">
        <v>59</v>
      </c>
      <c r="L265" s="1"/>
    </row>
    <row r="266" spans="2:12" x14ac:dyDescent="0.7">
      <c r="B266" s="1">
        <f t="shared" si="15"/>
        <v>251</v>
      </c>
      <c r="C266" s="1">
        <f t="shared" si="18"/>
        <v>17</v>
      </c>
      <c r="D266" s="1" t="str">
        <f t="shared" si="16"/>
        <v>torture_index_17</v>
      </c>
      <c r="E266" s="1" t="s">
        <v>9</v>
      </c>
      <c r="F266" s="8" t="s">
        <v>237</v>
      </c>
      <c r="G266" s="1" t="s">
        <v>226</v>
      </c>
      <c r="H266" s="1"/>
      <c r="I266" s="1" t="s">
        <v>30</v>
      </c>
      <c r="J266" s="8" t="str">
        <f t="shared" si="17"/>
        <v>case when array_length(dob.IDM_ordered_competitor_torture_index) &gt;=17 then IDM_ordered_competitor_torture_index[ordinal(17)] else 0 end as torture_index_17,</v>
      </c>
      <c r="K266" s="1" t="s">
        <v>59</v>
      </c>
      <c r="L266" s="1"/>
    </row>
    <row r="267" spans="2:12" x14ac:dyDescent="0.7">
      <c r="B267" s="1">
        <f t="shared" si="15"/>
        <v>252</v>
      </c>
      <c r="C267" s="1">
        <f t="shared" si="18"/>
        <v>17</v>
      </c>
      <c r="D267" s="1" t="str">
        <f t="shared" si="16"/>
        <v>stable_index_17</v>
      </c>
      <c r="E267" s="1" t="s">
        <v>9</v>
      </c>
      <c r="F267" s="8" t="s">
        <v>237</v>
      </c>
      <c r="G267" s="1" t="s">
        <v>227</v>
      </c>
      <c r="H267" s="1"/>
      <c r="I267" s="1" t="s">
        <v>186</v>
      </c>
      <c r="J267" s="8" t="str">
        <f t="shared" si="17"/>
        <v>case when array_length(dob.IDM_ordered_competitor_stable_index) &gt;=17 then IDM_ordered_competitor_stable_index[ordinal(17)] else 0 end as stable_index_17,</v>
      </c>
      <c r="K267" s="1" t="s">
        <v>59</v>
      </c>
      <c r="L267" s="1"/>
    </row>
    <row r="268" spans="2:12" x14ac:dyDescent="0.7">
      <c r="B268" s="1">
        <f t="shared" si="15"/>
        <v>253</v>
      </c>
      <c r="C268" s="1">
        <f t="shared" si="18"/>
        <v>17</v>
      </c>
      <c r="D268" s="1" t="str">
        <f t="shared" si="16"/>
        <v>jockey_anticipated_serial_rate_17</v>
      </c>
      <c r="E268" s="1" t="s">
        <v>9</v>
      </c>
      <c r="F268" s="8" t="s">
        <v>237</v>
      </c>
      <c r="G268" s="1" t="s">
        <v>228</v>
      </c>
      <c r="H268" s="1"/>
      <c r="I268" s="1" t="s">
        <v>187</v>
      </c>
      <c r="J268" s="8" t="str">
        <f t="shared" si="17"/>
        <v>case when array_length(dob.IDM_ordered_competitor_jockey_anticipated_serial_rate) &gt;=17 then IDM_ordered_competitor_jockey_anticipated_serial_rate[ordinal(17)] else 0 end as jockey_anticipated_serial_rate_17,</v>
      </c>
      <c r="K268" s="1" t="s">
        <v>59</v>
      </c>
      <c r="L268" s="1"/>
    </row>
    <row r="269" spans="2:12" x14ac:dyDescent="0.7">
      <c r="B269" s="1">
        <f t="shared" si="15"/>
        <v>254</v>
      </c>
      <c r="C269" s="1">
        <f t="shared" si="18"/>
        <v>17</v>
      </c>
      <c r="D269" s="1" t="str">
        <f t="shared" si="16"/>
        <v>passion_index_17</v>
      </c>
      <c r="E269" s="1" t="s">
        <v>9</v>
      </c>
      <c r="F269" s="8" t="s">
        <v>237</v>
      </c>
      <c r="G269" s="1" t="s">
        <v>229</v>
      </c>
      <c r="H269" s="1"/>
      <c r="I269" s="1" t="s">
        <v>31</v>
      </c>
      <c r="J269" s="8" t="str">
        <f t="shared" si="17"/>
        <v>case when array_length(dob.IDM_ordered_competitor_passion_index) &gt;=17 then IDM_ordered_competitor_passion_index[ordinal(17)] else 0 end as passion_index_17,</v>
      </c>
      <c r="K269" s="1" t="s">
        <v>59</v>
      </c>
      <c r="L269" s="1"/>
    </row>
    <row r="270" spans="2:12" x14ac:dyDescent="0.7">
      <c r="B270" s="1">
        <f t="shared" si="15"/>
        <v>255</v>
      </c>
      <c r="C270" s="1">
        <f t="shared" si="18"/>
        <v>17</v>
      </c>
      <c r="D270" s="1" t="str">
        <f t="shared" si="16"/>
        <v>load_weight_17</v>
      </c>
      <c r="E270" s="1" t="s">
        <v>9</v>
      </c>
      <c r="F270" s="8" t="s">
        <v>237</v>
      </c>
      <c r="G270" s="1" t="s">
        <v>230</v>
      </c>
      <c r="H270" s="1"/>
      <c r="I270" s="1" t="s">
        <v>32</v>
      </c>
      <c r="J270" s="8" t="str">
        <f t="shared" si="17"/>
        <v>case when array_length(dob.IDM_ordered_competitor_load_weight) &gt;=17 then IDM_ordered_competitor_load_weight[ordinal(17)] else 0 end as load_weight_17,</v>
      </c>
      <c r="K270" s="1" t="s">
        <v>59</v>
      </c>
      <c r="L270" s="1"/>
    </row>
    <row r="271" spans="2:12" x14ac:dyDescent="0.7">
      <c r="B271" s="1">
        <f t="shared" si="15"/>
        <v>256</v>
      </c>
      <c r="C271" s="1">
        <f t="shared" si="18"/>
        <v>17</v>
      </c>
      <c r="D271" s="1" t="str">
        <f t="shared" si="16"/>
        <v>prize_info_obtain_prize_17</v>
      </c>
      <c r="E271" s="1" t="s">
        <v>9</v>
      </c>
      <c r="F271" s="8" t="s">
        <v>237</v>
      </c>
      <c r="G271" s="1" t="s">
        <v>231</v>
      </c>
      <c r="H271" s="1"/>
      <c r="I271" s="1" t="s">
        <v>33</v>
      </c>
      <c r="J271" s="8" t="str">
        <f t="shared" si="17"/>
        <v>case when array_length(dob.IDM_ordered_competitor_prize_info_obtain_prize) &gt;=17 then IDM_ordered_competitor_prize_info_obtain_prize[ordinal(17)] else 0 end as prize_info_obtain_prize_17,</v>
      </c>
      <c r="K271" s="1" t="s">
        <v>59</v>
      </c>
      <c r="L271" s="1"/>
    </row>
    <row r="272" spans="2:12" x14ac:dyDescent="0.7">
      <c r="B272" s="1">
        <f t="shared" si="15"/>
        <v>257</v>
      </c>
      <c r="C272" s="1">
        <f t="shared" si="18"/>
        <v>17</v>
      </c>
      <c r="D272" s="1" t="str">
        <f t="shared" si="16"/>
        <v>prize_info_profit_17</v>
      </c>
      <c r="E272" s="1" t="s">
        <v>9</v>
      </c>
      <c r="F272" s="8" t="s">
        <v>237</v>
      </c>
      <c r="G272" s="1" t="s">
        <v>232</v>
      </c>
      <c r="H272" s="1"/>
      <c r="I272" s="1" t="s">
        <v>188</v>
      </c>
      <c r="J272" s="8" t="str">
        <f t="shared" si="17"/>
        <v>case when array_length(dob.IDM_ordered_competitor_prize_info_profit) &gt;=17 then IDM_ordered_competitor_prize_info_profit[ordinal(17)] else 0 end as prize_info_profit_17,</v>
      </c>
      <c r="K272" s="1" t="s">
        <v>59</v>
      </c>
      <c r="L272" s="1"/>
    </row>
    <row r="508" spans="7:7" ht="26.65" x14ac:dyDescent="0.7">
      <c r="G508" ph="1"/>
    </row>
    <row r="509" spans="7:7" ht="26.65" x14ac:dyDescent="0.7">
      <c r="G509" ph="1"/>
    </row>
    <row r="510" spans="7:7" ht="26.65" x14ac:dyDescent="0.7">
      <c r="G510" ph="1"/>
    </row>
    <row r="511" spans="7:7" ht="26.65" x14ac:dyDescent="0.7">
      <c r="G511" ph="1"/>
    </row>
    <row r="512" spans="7:7" ht="26.65" x14ac:dyDescent="0.7">
      <c r="G512" ph="1"/>
    </row>
    <row r="513" spans="7:7" ht="26.65" x14ac:dyDescent="0.7">
      <c r="G513" ph="1"/>
    </row>
    <row r="514" spans="7:7" ht="26.65" x14ac:dyDescent="0.7">
      <c r="G514" ph="1"/>
    </row>
    <row r="515" spans="7:7" ht="26.65" x14ac:dyDescent="0.7">
      <c r="G515" ph="1"/>
    </row>
    <row r="516" spans="7:7" ht="26.65" x14ac:dyDescent="0.7">
      <c r="G516" ph="1"/>
    </row>
    <row r="517" spans="7:7" ht="26.65" x14ac:dyDescent="0.7">
      <c r="G517" ph="1"/>
    </row>
    <row r="518" spans="7:7" ht="26.65" x14ac:dyDescent="0.7">
      <c r="G518" ph="1"/>
    </row>
    <row r="519" spans="7:7" ht="26.65" x14ac:dyDescent="0.7">
      <c r="G519" ph="1"/>
    </row>
    <row r="520" spans="7:7" ht="26.65" x14ac:dyDescent="0.7">
      <c r="G520" ph="1"/>
    </row>
    <row r="521" spans="7:7" ht="26.65" x14ac:dyDescent="0.7">
      <c r="G521" ph="1"/>
    </row>
    <row r="522" spans="7:7" ht="26.65" x14ac:dyDescent="0.7">
      <c r="G522" ph="1"/>
    </row>
    <row r="523" spans="7:7" ht="26.65" x14ac:dyDescent="0.7">
      <c r="G523" ph="1"/>
    </row>
    <row r="524" spans="7:7" ht="26.65" x14ac:dyDescent="0.7">
      <c r="G524" ph="1"/>
    </row>
    <row r="525" spans="7:7" ht="26.65" x14ac:dyDescent="0.7">
      <c r="G525" ph="1"/>
    </row>
    <row r="526" spans="7:7" ht="26.65" x14ac:dyDescent="0.7">
      <c r="G526" ph="1"/>
    </row>
    <row r="527" spans="7:7" ht="26.65" x14ac:dyDescent="0.7">
      <c r="G527" ph="1"/>
    </row>
    <row r="528" spans="7:7" ht="26.65" x14ac:dyDescent="0.7">
      <c r="G528" ph="1"/>
    </row>
    <row r="529" spans="7:7" ht="26.65" x14ac:dyDescent="0.7">
      <c r="G529" ph="1"/>
    </row>
    <row r="530" spans="7:7" ht="26.65" x14ac:dyDescent="0.7">
      <c r="G530" ph="1"/>
    </row>
    <row r="531" spans="7:7" ht="26.65" x14ac:dyDescent="0.7">
      <c r="G531" ph="1"/>
    </row>
    <row r="532" spans="7:7" ht="26.65" x14ac:dyDescent="0.7">
      <c r="G532" ph="1"/>
    </row>
    <row r="533" spans="7:7" ht="26.65" x14ac:dyDescent="0.7">
      <c r="G533" ph="1"/>
    </row>
    <row r="534" spans="7:7" ht="26.65" x14ac:dyDescent="0.7">
      <c r="G534" ph="1"/>
    </row>
    <row r="535" spans="7:7" ht="26.65" x14ac:dyDescent="0.7">
      <c r="G535" ph="1"/>
    </row>
    <row r="536" spans="7:7" ht="26.65" x14ac:dyDescent="0.7">
      <c r="G536" ph="1"/>
    </row>
    <row r="537" spans="7:7" ht="26.65" x14ac:dyDescent="0.7">
      <c r="G537" ph="1"/>
    </row>
    <row r="538" spans="7:7" ht="26.65" x14ac:dyDescent="0.7">
      <c r="G538" ph="1"/>
    </row>
    <row r="539" spans="7:7" ht="26.65" x14ac:dyDescent="0.7">
      <c r="G539" ph="1"/>
    </row>
    <row r="540" spans="7:7" ht="26.65" x14ac:dyDescent="0.7">
      <c r="G540" ph="1"/>
    </row>
    <row r="541" spans="7:7" ht="26.65" x14ac:dyDescent="0.7">
      <c r="G541" ph="1"/>
    </row>
    <row r="542" spans="7:7" ht="26.65" x14ac:dyDescent="0.7">
      <c r="G542" ph="1"/>
    </row>
    <row r="543" spans="7:7" ht="26.65" x14ac:dyDescent="0.7">
      <c r="G543" ph="1"/>
    </row>
    <row r="544" spans="7:7" ht="26.65" x14ac:dyDescent="0.7">
      <c r="G544" ph="1"/>
    </row>
    <row r="609" spans="7:7" ht="26.65" x14ac:dyDescent="0.7">
      <c r="G609" ph="1"/>
    </row>
    <row r="610" spans="7:7" ht="26.65" x14ac:dyDescent="0.7">
      <c r="G610" ph="1"/>
    </row>
    <row r="611" spans="7:7" ht="26.65" x14ac:dyDescent="0.7">
      <c r="G611" ph="1"/>
    </row>
    <row r="612" spans="7:7" ht="26.65" x14ac:dyDescent="0.7">
      <c r="G612" ph="1"/>
    </row>
    <row r="613" spans="7:7" ht="26.65" x14ac:dyDescent="0.7">
      <c r="G613" ph="1"/>
    </row>
    <row r="614" spans="7:7" ht="26.65" x14ac:dyDescent="0.7">
      <c r="G614" ph="1"/>
    </row>
    <row r="615" spans="7:7" ht="26.65" x14ac:dyDescent="0.7">
      <c r="G615" ph="1"/>
    </row>
    <row r="616" spans="7:7" ht="26.65" x14ac:dyDescent="0.7">
      <c r="G616" ph="1"/>
    </row>
    <row r="617" spans="7:7" ht="26.65" x14ac:dyDescent="0.7">
      <c r="G617" ph="1"/>
    </row>
    <row r="618" spans="7:7" ht="26.65" x14ac:dyDescent="0.7">
      <c r="G618" ph="1"/>
    </row>
    <row r="619" spans="7:7" ht="26.65" x14ac:dyDescent="0.7">
      <c r="G619" ph="1"/>
    </row>
    <row r="620" spans="7:7" ht="26.65" x14ac:dyDescent="0.7">
      <c r="G620" ph="1"/>
    </row>
    <row r="621" spans="7:7" ht="26.65" x14ac:dyDescent="0.7">
      <c r="G621" ph="1"/>
    </row>
    <row r="622" spans="7:7" ht="26.65" x14ac:dyDescent="0.7">
      <c r="G622" ph="1"/>
    </row>
    <row r="623" spans="7:7" ht="26.65" x14ac:dyDescent="0.7">
      <c r="G623" ph="1"/>
    </row>
    <row r="624" spans="7:7" ht="26.65" x14ac:dyDescent="0.7">
      <c r="G624" ph="1"/>
    </row>
    <row r="625" spans="7:7" ht="26.65" x14ac:dyDescent="0.7">
      <c r="G625" ph="1"/>
    </row>
    <row r="626" spans="7:7" ht="26.65" x14ac:dyDescent="0.7">
      <c r="G626" ph="1"/>
    </row>
    <row r="627" spans="7:7" ht="26.65" x14ac:dyDescent="0.7">
      <c r="G627" ph="1"/>
    </row>
    <row r="628" spans="7:7" ht="26.65" x14ac:dyDescent="0.7">
      <c r="G628" ph="1"/>
    </row>
    <row r="629" spans="7:7" ht="26.65" x14ac:dyDescent="0.7">
      <c r="G629" ph="1"/>
    </row>
    <row r="630" spans="7:7" ht="26.65" x14ac:dyDescent="0.7">
      <c r="G630" ph="1"/>
    </row>
    <row r="631" spans="7:7" ht="26.65" x14ac:dyDescent="0.7">
      <c r="G631" ph="1"/>
    </row>
    <row r="632" spans="7:7" ht="26.65" x14ac:dyDescent="0.7">
      <c r="G632" ph="1"/>
    </row>
    <row r="633" spans="7:7" ht="26.65" x14ac:dyDescent="0.7">
      <c r="G633" ph="1"/>
    </row>
    <row r="634" spans="7:7" ht="26.65" x14ac:dyDescent="0.7">
      <c r="G634" ph="1"/>
    </row>
    <row r="635" spans="7:7" ht="26.65" x14ac:dyDescent="0.7">
      <c r="G635" ph="1"/>
    </row>
    <row r="636" spans="7:7" ht="26.65" x14ac:dyDescent="0.7">
      <c r="G636" ph="1"/>
    </row>
    <row r="637" spans="7:7" ht="26.65" x14ac:dyDescent="0.7">
      <c r="G637" ph="1"/>
    </row>
    <row r="638" spans="7:7" ht="26.65" x14ac:dyDescent="0.7">
      <c r="G638" ph="1"/>
    </row>
    <row r="639" spans="7:7" ht="26.65" x14ac:dyDescent="0.7">
      <c r="G639" ph="1"/>
    </row>
    <row r="640" spans="7:7" ht="26.65" x14ac:dyDescent="0.7">
      <c r="G640" ph="1"/>
    </row>
    <row r="641" spans="7:7" ht="26.65" x14ac:dyDescent="0.7">
      <c r="G641" ph="1"/>
    </row>
    <row r="642" spans="7:7" ht="26.65" x14ac:dyDescent="0.7">
      <c r="G642" ph="1"/>
    </row>
    <row r="643" spans="7:7" ht="26.65" x14ac:dyDescent="0.7">
      <c r="G643" ph="1"/>
    </row>
    <row r="644" spans="7:7" ht="26.65" x14ac:dyDescent="0.7">
      <c r="G644" ph="1"/>
    </row>
    <row r="645" spans="7:7" ht="26.65" x14ac:dyDescent="0.7">
      <c r="G645" ph="1"/>
    </row>
  </sheetData>
  <autoFilter ref="B15:J38" xr:uid="{3E32744F-D7E4-4A66-89D0-A13067374DD8}"/>
  <phoneticPr fontId="1"/>
  <pageMargins left="0.7" right="0.7" top="0.75" bottom="0.75" header="0.3" footer="0.3"/>
  <pageSetup paperSize="9" orientation="portrait" horizontalDpi="4294967293" verticalDpi="0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51CCC31B-0000-416D-B666-3D676B85BE03}">
          <x14:formula1>
            <xm:f>[data_characteristics.xlsm]入力規則!#REF!</xm:f>
          </x14:formula1>
          <xm:sqref>E15</xm:sqref>
        </x14:dataValidation>
        <x14:dataValidation type="list" allowBlank="1" showInputMessage="1" showErrorMessage="1" xr:uid="{4698295F-DE62-446F-B83D-32AD04B80864}">
          <x14:formula1>
            <xm:f>入力値制限!$A$1:$A$2</xm:f>
          </x14:formula1>
          <xm:sqref>K17:K1048576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BE8CE-8585-4ABE-9FC8-AE397E78884F}">
  <sheetPr codeName="Sheet16"/>
  <dimension ref="B2:L556"/>
  <sheetViews>
    <sheetView workbookViewId="0"/>
  </sheetViews>
  <sheetFormatPr defaultRowHeight="17.649999999999999" x14ac:dyDescent="0.7"/>
  <cols>
    <col min="4" max="4" width="35.9375" bestFit="1" customWidth="1"/>
    <col min="6" max="6" width="11.625" bestFit="1" customWidth="1"/>
    <col min="7" max="8" width="32.9375" bestFit="1" customWidth="1"/>
    <col min="9" max="9" width="10.0625" customWidth="1"/>
    <col min="10" max="10" width="101.3125" customWidth="1"/>
  </cols>
  <sheetData>
    <row r="2" spans="2:12" x14ac:dyDescent="0.7">
      <c r="B2" t="s">
        <v>212</v>
      </c>
    </row>
    <row r="14" spans="2:12" x14ac:dyDescent="0.7">
      <c r="B14" s="2"/>
      <c r="C14" s="2"/>
      <c r="D14" s="3"/>
      <c r="E14" s="3"/>
      <c r="F14" s="4" t="s">
        <v>12</v>
      </c>
      <c r="G14" s="3"/>
      <c r="H14" s="3"/>
      <c r="I14" s="4" t="s">
        <v>40</v>
      </c>
      <c r="J14" s="3"/>
      <c r="K14" s="4" t="s">
        <v>57</v>
      </c>
      <c r="L14" s="3"/>
    </row>
    <row r="15" spans="2:12" x14ac:dyDescent="0.7">
      <c r="B15" s="5" t="s">
        <v>38</v>
      </c>
      <c r="C15" s="5" t="s">
        <v>34</v>
      </c>
      <c r="D15" s="6" t="s">
        <v>35</v>
      </c>
      <c r="E15" s="6" t="s">
        <v>5</v>
      </c>
      <c r="F15" s="7" t="s">
        <v>13</v>
      </c>
      <c r="G15" s="7" t="s">
        <v>14</v>
      </c>
      <c r="H15" s="6" t="s">
        <v>37</v>
      </c>
      <c r="I15" s="7" t="s">
        <v>34</v>
      </c>
      <c r="J15" s="7" t="s">
        <v>40</v>
      </c>
      <c r="K15" s="7" t="s">
        <v>58</v>
      </c>
      <c r="L15" s="7"/>
    </row>
    <row r="16" spans="2:12" x14ac:dyDescent="0.7">
      <c r="B16" s="1">
        <f t="shared" ref="B16:B25" si="0">IF(D16&lt;&gt;"",ROW()-15,"")</f>
        <v>1</v>
      </c>
      <c r="C16" s="8"/>
      <c r="D16" s="1" t="s">
        <v>0</v>
      </c>
      <c r="E16" s="1" t="s">
        <v>6</v>
      </c>
      <c r="F16" s="1" t="s">
        <v>174</v>
      </c>
      <c r="G16" s="1" t="s">
        <v>0</v>
      </c>
      <c r="H16" s="10"/>
      <c r="I16" s="8"/>
      <c r="J16" s="1" t="s">
        <v>202</v>
      </c>
      <c r="K16" s="1"/>
      <c r="L16" s="1"/>
    </row>
    <row r="17" spans="2:12" x14ac:dyDescent="0.7">
      <c r="B17" s="1">
        <f t="shared" si="0"/>
        <v>2</v>
      </c>
      <c r="C17" s="8"/>
      <c r="D17" s="1" t="s">
        <v>1</v>
      </c>
      <c r="E17" s="1" t="s">
        <v>6</v>
      </c>
      <c r="F17" s="1" t="s">
        <v>174</v>
      </c>
      <c r="G17" s="1" t="s">
        <v>1</v>
      </c>
      <c r="H17" s="10"/>
      <c r="I17" s="8"/>
      <c r="J17" s="1" t="s">
        <v>203</v>
      </c>
      <c r="K17" s="1"/>
      <c r="L17" s="1"/>
    </row>
    <row r="18" spans="2:12" x14ac:dyDescent="0.7">
      <c r="B18" s="1">
        <f t="shared" si="0"/>
        <v>3</v>
      </c>
      <c r="C18" s="1"/>
      <c r="D18" s="1" t="s">
        <v>2</v>
      </c>
      <c r="E18" s="1" t="s">
        <v>6</v>
      </c>
      <c r="F18" s="1" t="s">
        <v>174</v>
      </c>
      <c r="G18" s="1" t="s">
        <v>2</v>
      </c>
      <c r="H18" s="1"/>
      <c r="I18" s="1"/>
      <c r="J18" s="1" t="s">
        <v>204</v>
      </c>
      <c r="K18" s="1"/>
      <c r="L18" s="1"/>
    </row>
    <row r="19" spans="2:12" x14ac:dyDescent="0.7">
      <c r="B19" s="1">
        <f t="shared" si="0"/>
        <v>4</v>
      </c>
      <c r="C19" s="1"/>
      <c r="D19" s="1" t="s">
        <v>3</v>
      </c>
      <c r="E19" s="1" t="s">
        <v>6</v>
      </c>
      <c r="F19" s="1" t="s">
        <v>174</v>
      </c>
      <c r="G19" s="1" t="s">
        <v>3</v>
      </c>
      <c r="H19" s="1"/>
      <c r="I19" s="1"/>
      <c r="J19" s="1" t="s">
        <v>205</v>
      </c>
      <c r="K19" s="1"/>
      <c r="L19" s="1"/>
    </row>
    <row r="20" spans="2:12" x14ac:dyDescent="0.7">
      <c r="B20" s="1">
        <f t="shared" si="0"/>
        <v>5</v>
      </c>
      <c r="C20" s="1"/>
      <c r="D20" s="1" t="s">
        <v>4</v>
      </c>
      <c r="E20" s="1" t="s">
        <v>6</v>
      </c>
      <c r="F20" s="1" t="s">
        <v>174</v>
      </c>
      <c r="G20" s="1" t="s">
        <v>4</v>
      </c>
      <c r="H20" s="1"/>
      <c r="I20" s="1"/>
      <c r="J20" s="1" t="s">
        <v>206</v>
      </c>
      <c r="K20" s="1"/>
      <c r="L20" s="1"/>
    </row>
    <row r="21" spans="2:12" x14ac:dyDescent="0.7">
      <c r="B21" s="1">
        <f t="shared" si="0"/>
        <v>6</v>
      </c>
      <c r="C21" s="1"/>
      <c r="D21" s="1" t="s">
        <v>184</v>
      </c>
      <c r="E21" s="1" t="s">
        <v>6</v>
      </c>
      <c r="F21" s="1" t="s">
        <v>174</v>
      </c>
      <c r="G21" s="1" t="s">
        <v>184</v>
      </c>
      <c r="H21" s="1"/>
      <c r="I21" s="1"/>
      <c r="J21" s="1" t="s">
        <v>207</v>
      </c>
      <c r="K21" s="1"/>
      <c r="L21" s="1"/>
    </row>
    <row r="22" spans="2:12" x14ac:dyDescent="0.7">
      <c r="B22" s="1">
        <f t="shared" si="0"/>
        <v>7</v>
      </c>
      <c r="C22" s="1"/>
      <c r="D22" s="1" t="s">
        <v>771</v>
      </c>
      <c r="E22" s="1" t="s">
        <v>6</v>
      </c>
      <c r="F22" s="1" t="s">
        <v>174</v>
      </c>
      <c r="G22" s="1" t="s">
        <v>771</v>
      </c>
      <c r="H22" s="1"/>
      <c r="I22" s="1"/>
      <c r="J22" s="1" t="s">
        <v>772</v>
      </c>
      <c r="K22" s="1"/>
      <c r="L22" s="1"/>
    </row>
    <row r="23" spans="2:12" x14ac:dyDescent="0.7">
      <c r="B23" s="1">
        <f t="shared" si="0"/>
        <v>8</v>
      </c>
      <c r="C23" s="1"/>
      <c r="D23" s="1" t="s">
        <v>210</v>
      </c>
      <c r="E23" s="1" t="s">
        <v>211</v>
      </c>
      <c r="F23" s="1" t="s">
        <v>201</v>
      </c>
      <c r="G23" s="1" t="s">
        <v>197</v>
      </c>
      <c r="H23" s="1"/>
      <c r="I23" s="1"/>
      <c r="J23" s="1" t="s">
        <v>219</v>
      </c>
      <c r="K23" s="1"/>
      <c r="L23" s="1"/>
    </row>
    <row r="24" spans="2:12" x14ac:dyDescent="0.7">
      <c r="B24" s="1">
        <f t="shared" si="0"/>
        <v>9</v>
      </c>
      <c r="C24" s="1"/>
      <c r="D24" s="1" t="s">
        <v>208</v>
      </c>
      <c r="E24" s="1" t="s">
        <v>200</v>
      </c>
      <c r="F24" s="1" t="s">
        <v>201</v>
      </c>
      <c r="G24" s="1" t="s">
        <v>184</v>
      </c>
      <c r="H24" s="1"/>
      <c r="I24" s="1"/>
      <c r="J24" s="1" t="str">
        <f t="shared" ref="J24:J37" si="1">"array_agg(ifnull(safe_cast(kyi2."&amp;G24&amp;" as numeric),0) order by kyi2.IDM) IDM_ordered_competitor_"&amp;G24&amp;","</f>
        <v>array_agg(ifnull(safe_cast(kyi2.horse_no as numeric),0) order by kyi2.IDM) IDM_ordered_competitor_horse_no,</v>
      </c>
      <c r="K24" s="1"/>
      <c r="L24" s="1"/>
    </row>
    <row r="25" spans="2:12" x14ac:dyDescent="0.7">
      <c r="B25" s="1">
        <f t="shared" si="0"/>
        <v>10</v>
      </c>
      <c r="C25" s="1"/>
      <c r="D25" s="1" t="str">
        <f>"IDM_ordered_competitor_"&amp;G25</f>
        <v>IDM_ordered_competitor_IDM</v>
      </c>
      <c r="E25" s="1" t="s">
        <v>200</v>
      </c>
      <c r="F25" s="1" t="s">
        <v>201</v>
      </c>
      <c r="G25" s="1" t="s">
        <v>214</v>
      </c>
      <c r="H25" s="1"/>
      <c r="I25" s="1"/>
      <c r="J25" s="1" t="str">
        <f t="shared" si="1"/>
        <v>array_agg(ifnull(safe_cast(kyi2.IDM as numeric),0) order by kyi2.IDM) IDM_ordered_competitor_IDM,</v>
      </c>
      <c r="K25" s="1"/>
      <c r="L25" s="1"/>
    </row>
    <row r="26" spans="2:12" x14ac:dyDescent="0.7">
      <c r="B26" s="1">
        <f t="shared" ref="B26:B37" si="2">IF(D26&lt;&gt;"",ROW()-15,"")</f>
        <v>11</v>
      </c>
      <c r="C26" s="1"/>
      <c r="D26" s="1" t="str">
        <f t="shared" ref="D26:D37" si="3">"IDM_ordered_competitor_"&amp;G26</f>
        <v>IDM_ordered_competitor_jockey_index</v>
      </c>
      <c r="E26" s="1" t="s">
        <v>200</v>
      </c>
      <c r="F26" s="1" t="s">
        <v>201</v>
      </c>
      <c r="G26" s="1" t="s">
        <v>27</v>
      </c>
      <c r="H26" s="1"/>
      <c r="I26" s="1"/>
      <c r="J26" s="1" t="str">
        <f t="shared" si="1"/>
        <v>array_agg(ifnull(safe_cast(kyi2.jockey_index as numeric),0) order by kyi2.IDM) IDM_ordered_competitor_jockey_index,</v>
      </c>
      <c r="K26" s="1"/>
      <c r="L26" s="1"/>
    </row>
    <row r="27" spans="2:12" x14ac:dyDescent="0.7">
      <c r="B27" s="1">
        <f t="shared" si="2"/>
        <v>12</v>
      </c>
      <c r="C27" s="1"/>
      <c r="D27" s="1" t="str">
        <f t="shared" ref="D27" si="4">"IDM_ordered_competitor_"&amp;G27</f>
        <v>IDM_ordered_competitor_uptone_index</v>
      </c>
      <c r="E27" s="1" t="s">
        <v>200</v>
      </c>
      <c r="F27" s="1" t="s">
        <v>201</v>
      </c>
      <c r="G27" s="1" t="s">
        <v>220</v>
      </c>
      <c r="H27" s="1"/>
      <c r="I27" s="1"/>
      <c r="J27" s="1" t="str">
        <f t="shared" si="1"/>
        <v>array_agg(ifnull(safe_cast(kyi2.uptone_index as numeric),0) order by kyi2.IDM) IDM_ordered_competitor_uptone_index,</v>
      </c>
      <c r="K27" s="1"/>
      <c r="L27" s="1"/>
    </row>
    <row r="28" spans="2:12" x14ac:dyDescent="0.7">
      <c r="B28" s="1">
        <f t="shared" si="2"/>
        <v>13</v>
      </c>
      <c r="C28" s="1"/>
      <c r="D28" s="1" t="str">
        <f t="shared" si="3"/>
        <v>IDM_ordered_competitor_info_index</v>
      </c>
      <c r="E28" s="1" t="s">
        <v>200</v>
      </c>
      <c r="F28" s="1" t="s">
        <v>201</v>
      </c>
      <c r="G28" s="1" t="s">
        <v>28</v>
      </c>
      <c r="H28" s="1"/>
      <c r="I28" s="1"/>
      <c r="J28" s="1" t="str">
        <f t="shared" si="1"/>
        <v>array_agg(ifnull(safe_cast(kyi2.info_index as numeric),0) order by kyi2.IDM) IDM_ordered_competitor_info_index,</v>
      </c>
      <c r="K28" s="1"/>
      <c r="L28" s="1"/>
    </row>
    <row r="29" spans="2:12" x14ac:dyDescent="0.7">
      <c r="B29" s="1">
        <f t="shared" si="2"/>
        <v>14</v>
      </c>
      <c r="C29" s="1"/>
      <c r="D29" s="1" t="str">
        <f t="shared" si="3"/>
        <v>IDM_ordered_competitor_comprehension_index</v>
      </c>
      <c r="E29" s="1" t="s">
        <v>200</v>
      </c>
      <c r="F29" s="1" t="s">
        <v>201</v>
      </c>
      <c r="G29" s="1" t="s">
        <v>29</v>
      </c>
      <c r="H29" s="1"/>
      <c r="I29" s="1"/>
      <c r="J29" s="1" t="str">
        <f t="shared" si="1"/>
        <v>array_agg(ifnull(safe_cast(kyi2.comprehension_index as numeric),0) order by kyi2.IDM) IDM_ordered_competitor_comprehension_index,</v>
      </c>
      <c r="K29" s="1"/>
      <c r="L29" s="1"/>
    </row>
    <row r="30" spans="2:12" x14ac:dyDescent="0.7">
      <c r="B30" s="1">
        <f t="shared" si="2"/>
        <v>15</v>
      </c>
      <c r="C30" s="1"/>
      <c r="D30" s="1" t="str">
        <f t="shared" si="3"/>
        <v>IDM_ordered_competitor_rotation</v>
      </c>
      <c r="E30" s="1" t="s">
        <v>200</v>
      </c>
      <c r="F30" s="1" t="s">
        <v>201</v>
      </c>
      <c r="G30" s="1" t="s">
        <v>185</v>
      </c>
      <c r="H30" s="1"/>
      <c r="I30" s="1"/>
      <c r="J30" s="1" t="str">
        <f t="shared" si="1"/>
        <v>array_agg(ifnull(safe_cast(kyi2.rotation as numeric),0) order by kyi2.IDM) IDM_ordered_competitor_rotation,</v>
      </c>
      <c r="K30" s="1"/>
      <c r="L30" s="1"/>
    </row>
    <row r="31" spans="2:12" x14ac:dyDescent="0.7">
      <c r="B31" s="1">
        <f t="shared" si="2"/>
        <v>16</v>
      </c>
      <c r="C31" s="1"/>
      <c r="D31" s="1" t="str">
        <f t="shared" si="3"/>
        <v>IDM_ordered_competitor_torture_index</v>
      </c>
      <c r="E31" s="1" t="s">
        <v>200</v>
      </c>
      <c r="F31" s="1" t="s">
        <v>201</v>
      </c>
      <c r="G31" s="1" t="s">
        <v>30</v>
      </c>
      <c r="H31" s="1"/>
      <c r="I31" s="1"/>
      <c r="J31" s="1" t="str">
        <f t="shared" si="1"/>
        <v>array_agg(ifnull(safe_cast(kyi2.torture_index as numeric),0) order by kyi2.IDM) IDM_ordered_competitor_torture_index,</v>
      </c>
      <c r="K31" s="1"/>
      <c r="L31" s="1"/>
    </row>
    <row r="32" spans="2:12" x14ac:dyDescent="0.7">
      <c r="B32" s="1">
        <f t="shared" si="2"/>
        <v>17</v>
      </c>
      <c r="C32" s="1"/>
      <c r="D32" s="1" t="str">
        <f t="shared" si="3"/>
        <v>IDM_ordered_competitor_stable_index</v>
      </c>
      <c r="E32" s="1" t="s">
        <v>200</v>
      </c>
      <c r="F32" s="1" t="s">
        <v>201</v>
      </c>
      <c r="G32" s="1" t="s">
        <v>186</v>
      </c>
      <c r="H32" s="1"/>
      <c r="I32" s="1"/>
      <c r="J32" s="1" t="str">
        <f t="shared" si="1"/>
        <v>array_agg(ifnull(safe_cast(kyi2.stable_index as numeric),0) order by kyi2.IDM) IDM_ordered_competitor_stable_index,</v>
      </c>
      <c r="K32" s="1"/>
      <c r="L32" s="1"/>
    </row>
    <row r="33" spans="2:12" x14ac:dyDescent="0.7">
      <c r="B33" s="1">
        <f t="shared" si="2"/>
        <v>18</v>
      </c>
      <c r="C33" s="1"/>
      <c r="D33" s="1" t="str">
        <f t="shared" si="3"/>
        <v>IDM_ordered_competitor_jockey_anticipated_serial_rate</v>
      </c>
      <c r="E33" s="1" t="s">
        <v>200</v>
      </c>
      <c r="F33" s="1" t="s">
        <v>201</v>
      </c>
      <c r="G33" s="1" t="s">
        <v>187</v>
      </c>
      <c r="H33" s="1"/>
      <c r="I33" s="1"/>
      <c r="J33" s="1" t="str">
        <f t="shared" si="1"/>
        <v>array_agg(ifnull(safe_cast(kyi2.jockey_anticipated_serial_rate as numeric),0) order by kyi2.IDM) IDM_ordered_competitor_jockey_anticipated_serial_rate,</v>
      </c>
      <c r="K33" s="1"/>
      <c r="L33" s="1"/>
    </row>
    <row r="34" spans="2:12" x14ac:dyDescent="0.7">
      <c r="B34" s="1">
        <f t="shared" si="2"/>
        <v>19</v>
      </c>
      <c r="C34" s="1"/>
      <c r="D34" s="1" t="str">
        <f t="shared" si="3"/>
        <v>IDM_ordered_competitor_passion_index</v>
      </c>
      <c r="E34" s="1" t="s">
        <v>200</v>
      </c>
      <c r="F34" s="1" t="s">
        <v>201</v>
      </c>
      <c r="G34" s="1" t="s">
        <v>31</v>
      </c>
      <c r="H34" s="1"/>
      <c r="I34" s="1"/>
      <c r="J34" s="1" t="str">
        <f t="shared" si="1"/>
        <v>array_agg(ifnull(safe_cast(kyi2.passion_index as numeric),0) order by kyi2.IDM) IDM_ordered_competitor_passion_index,</v>
      </c>
      <c r="K34" s="1"/>
      <c r="L34" s="1"/>
    </row>
    <row r="35" spans="2:12" x14ac:dyDescent="0.7">
      <c r="B35" s="1">
        <f t="shared" si="2"/>
        <v>20</v>
      </c>
      <c r="C35" s="1"/>
      <c r="D35" s="1" t="str">
        <f t="shared" si="3"/>
        <v>IDM_ordered_competitor_load_weight</v>
      </c>
      <c r="E35" s="1" t="s">
        <v>200</v>
      </c>
      <c r="F35" s="1" t="s">
        <v>201</v>
      </c>
      <c r="G35" s="1" t="s">
        <v>32</v>
      </c>
      <c r="H35" s="1"/>
      <c r="I35" s="1"/>
      <c r="J35" s="1" t="str">
        <f t="shared" si="1"/>
        <v>array_agg(ifnull(safe_cast(kyi2.load_weight as numeric),0) order by kyi2.IDM) IDM_ordered_competitor_load_weight,</v>
      </c>
      <c r="K35" s="1"/>
      <c r="L35" s="1"/>
    </row>
    <row r="36" spans="2:12" x14ac:dyDescent="0.7">
      <c r="B36" s="1">
        <f t="shared" si="2"/>
        <v>21</v>
      </c>
      <c r="C36" s="1"/>
      <c r="D36" s="1" t="str">
        <f t="shared" si="3"/>
        <v>IDM_ordered_competitor_prize_info_obtain_prize</v>
      </c>
      <c r="E36" s="1" t="s">
        <v>200</v>
      </c>
      <c r="F36" s="1" t="s">
        <v>201</v>
      </c>
      <c r="G36" s="1" t="s">
        <v>33</v>
      </c>
      <c r="H36" s="1"/>
      <c r="I36" s="1"/>
      <c r="J36" s="1" t="str">
        <f t="shared" si="1"/>
        <v>array_agg(ifnull(safe_cast(kyi2.prize_info_obtain_prize as numeric),0) order by kyi2.IDM) IDM_ordered_competitor_prize_info_obtain_prize,</v>
      </c>
      <c r="K36" s="1"/>
      <c r="L36" s="1"/>
    </row>
    <row r="37" spans="2:12" x14ac:dyDescent="0.7">
      <c r="B37" s="1">
        <f t="shared" si="2"/>
        <v>22</v>
      </c>
      <c r="C37" s="1"/>
      <c r="D37" s="1" t="str">
        <f t="shared" si="3"/>
        <v>IDM_ordered_competitor_prize_info_profit</v>
      </c>
      <c r="E37" s="1" t="s">
        <v>200</v>
      </c>
      <c r="F37" s="1" t="s">
        <v>201</v>
      </c>
      <c r="G37" s="1" t="s">
        <v>188</v>
      </c>
      <c r="H37" s="1"/>
      <c r="I37" s="1"/>
      <c r="J37" s="1" t="str">
        <f t="shared" si="1"/>
        <v>array_agg(ifnull(safe_cast(kyi2.prize_info_profit as numeric),0) order by kyi2.IDM) IDM_ordered_competitor_prize_info_profit,</v>
      </c>
      <c r="K37" s="1"/>
      <c r="L37" s="1"/>
    </row>
    <row r="520" spans="7:7" ht="26.65" x14ac:dyDescent="0.7">
      <c r="G520" ph="1"/>
    </row>
    <row r="521" spans="7:7" ht="26.65" x14ac:dyDescent="0.7">
      <c r="G521" ph="1"/>
    </row>
    <row r="522" spans="7:7" ht="26.65" x14ac:dyDescent="0.7">
      <c r="G522" ph="1"/>
    </row>
    <row r="523" spans="7:7" ht="26.65" x14ac:dyDescent="0.7">
      <c r="G523" ph="1"/>
    </row>
    <row r="524" spans="7:7" ht="26.65" x14ac:dyDescent="0.7">
      <c r="G524" ph="1"/>
    </row>
    <row r="525" spans="7:7" ht="26.65" x14ac:dyDescent="0.7">
      <c r="G525" ph="1"/>
    </row>
    <row r="526" spans="7:7" ht="26.65" x14ac:dyDescent="0.7">
      <c r="G526" ph="1"/>
    </row>
    <row r="527" spans="7:7" ht="26.65" x14ac:dyDescent="0.7">
      <c r="G527" ph="1"/>
    </row>
    <row r="528" spans="7:7" ht="26.65" x14ac:dyDescent="0.7">
      <c r="G528" ph="1"/>
    </row>
    <row r="529" spans="7:7" ht="26.65" x14ac:dyDescent="0.7">
      <c r="G529" ph="1"/>
    </row>
    <row r="530" spans="7:7" ht="26.65" x14ac:dyDescent="0.7">
      <c r="G530" ph="1"/>
    </row>
    <row r="531" spans="7:7" ht="26.65" x14ac:dyDescent="0.7">
      <c r="G531" ph="1"/>
    </row>
    <row r="532" spans="7:7" ht="26.65" x14ac:dyDescent="0.7">
      <c r="G532" ph="1"/>
    </row>
    <row r="533" spans="7:7" ht="26.65" x14ac:dyDescent="0.7">
      <c r="G533" ph="1"/>
    </row>
    <row r="534" spans="7:7" ht="26.65" x14ac:dyDescent="0.7">
      <c r="G534" ph="1"/>
    </row>
    <row r="535" spans="7:7" ht="26.65" x14ac:dyDescent="0.7">
      <c r="G535" ph="1"/>
    </row>
    <row r="536" spans="7:7" ht="26.65" x14ac:dyDescent="0.7">
      <c r="G536" ph="1"/>
    </row>
    <row r="537" spans="7:7" ht="26.65" x14ac:dyDescent="0.7">
      <c r="G537" ph="1"/>
    </row>
    <row r="538" spans="7:7" ht="26.65" x14ac:dyDescent="0.7">
      <c r="G538" ph="1"/>
    </row>
    <row r="539" spans="7:7" ht="26.65" x14ac:dyDescent="0.7">
      <c r="G539" ph="1"/>
    </row>
    <row r="540" spans="7:7" ht="26.65" x14ac:dyDescent="0.7">
      <c r="G540" ph="1"/>
    </row>
    <row r="541" spans="7:7" ht="26.65" x14ac:dyDescent="0.7">
      <c r="G541" ph="1"/>
    </row>
    <row r="542" spans="7:7" ht="26.65" x14ac:dyDescent="0.7">
      <c r="G542" ph="1"/>
    </row>
    <row r="543" spans="7:7" ht="26.65" x14ac:dyDescent="0.7">
      <c r="G543" ph="1"/>
    </row>
    <row r="544" spans="7:7" ht="26.65" x14ac:dyDescent="0.7">
      <c r="G544" ph="1"/>
    </row>
    <row r="545" spans="7:7" ht="26.65" x14ac:dyDescent="0.7">
      <c r="G545" ph="1"/>
    </row>
    <row r="546" spans="7:7" ht="26.65" x14ac:dyDescent="0.7">
      <c r="G546" ph="1"/>
    </row>
    <row r="547" spans="7:7" ht="26.65" x14ac:dyDescent="0.7">
      <c r="G547" ph="1"/>
    </row>
    <row r="548" spans="7:7" ht="26.65" x14ac:dyDescent="0.7">
      <c r="G548" ph="1"/>
    </row>
    <row r="549" spans="7:7" ht="26.65" x14ac:dyDescent="0.7">
      <c r="G549" ph="1"/>
    </row>
    <row r="550" spans="7:7" ht="26.65" x14ac:dyDescent="0.7">
      <c r="G550" ph="1"/>
    </row>
    <row r="551" spans="7:7" ht="26.65" x14ac:dyDescent="0.7">
      <c r="G551" ph="1"/>
    </row>
    <row r="552" spans="7:7" ht="26.65" x14ac:dyDescent="0.7">
      <c r="G552" ph="1"/>
    </row>
    <row r="553" spans="7:7" ht="26.65" x14ac:dyDescent="0.7">
      <c r="G553" ph="1"/>
    </row>
    <row r="554" spans="7:7" ht="26.65" x14ac:dyDescent="0.7">
      <c r="G554" ph="1"/>
    </row>
    <row r="555" spans="7:7" ht="26.65" x14ac:dyDescent="0.7">
      <c r="G555" ph="1"/>
    </row>
    <row r="556" spans="7:7" ht="26.65" x14ac:dyDescent="0.7">
      <c r="G556" ph="1"/>
    </row>
  </sheetData>
  <autoFilter ref="B15:J24" xr:uid="{3E32744F-D7E4-4A66-89D0-A13067374DD8}"/>
  <phoneticPr fontId="1"/>
  <pageMargins left="0.7" right="0.7" top="0.75" bottom="0.75" header="0.3" footer="0.3"/>
  <pageSetup paperSize="9" orientation="portrait" horizontalDpi="4294967293" verticalDpi="0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C01C9EBF-F5F8-4161-96B4-2CBD361979A7}">
          <x14:formula1>
            <xm:f>[data_characteristics.xlsm]入力規則!#REF!</xm:f>
          </x14:formula1>
          <xm:sqref>E15</xm:sqref>
        </x14:dataValidation>
        <x14:dataValidation type="list" allowBlank="1" showInputMessage="1" showErrorMessage="1" xr:uid="{2546AF13-5B71-4EBC-8854-C7E7249FF896}">
          <x14:formula1>
            <xm:f>入力値制限!$A$1:$A$2</xm:f>
          </x14:formula1>
          <xm:sqref>K17:K1048576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5980B-C03D-42DC-9D6E-B5FA631EAE98}">
  <sheetPr codeName="Sheet15"/>
  <dimension ref="B2:L553"/>
  <sheetViews>
    <sheetView workbookViewId="0"/>
  </sheetViews>
  <sheetFormatPr defaultRowHeight="17.649999999999999" x14ac:dyDescent="0.7"/>
  <cols>
    <col min="4" max="4" width="35.9375" bestFit="1" customWidth="1"/>
    <col min="6" max="6" width="11.625" bestFit="1" customWidth="1"/>
    <col min="7" max="8" width="32.9375" bestFit="1" customWidth="1"/>
    <col min="9" max="9" width="10.0625" customWidth="1"/>
    <col min="10" max="10" width="101.3125" customWidth="1"/>
  </cols>
  <sheetData>
    <row r="2" spans="2:12" x14ac:dyDescent="0.7">
      <c r="B2" t="s">
        <v>212</v>
      </c>
    </row>
    <row r="14" spans="2:12" x14ac:dyDescent="0.7">
      <c r="B14" s="2"/>
      <c r="C14" s="2"/>
      <c r="D14" s="3"/>
      <c r="E14" s="3"/>
      <c r="F14" s="4" t="s">
        <v>12</v>
      </c>
      <c r="G14" s="3"/>
      <c r="H14" s="3"/>
      <c r="I14" s="4" t="s">
        <v>40</v>
      </c>
      <c r="J14" s="3"/>
      <c r="K14" s="4" t="s">
        <v>57</v>
      </c>
      <c r="L14" s="3"/>
    </row>
    <row r="15" spans="2:12" x14ac:dyDescent="0.7">
      <c r="B15" s="5" t="s">
        <v>38</v>
      </c>
      <c r="C15" s="5" t="s">
        <v>34</v>
      </c>
      <c r="D15" s="6" t="s">
        <v>35</v>
      </c>
      <c r="E15" s="6" t="s">
        <v>5</v>
      </c>
      <c r="F15" s="7" t="s">
        <v>13</v>
      </c>
      <c r="G15" s="7" t="s">
        <v>14</v>
      </c>
      <c r="H15" s="6" t="s">
        <v>37</v>
      </c>
      <c r="I15" s="7" t="s">
        <v>34</v>
      </c>
      <c r="J15" s="7" t="s">
        <v>40</v>
      </c>
      <c r="K15" s="7" t="s">
        <v>58</v>
      </c>
      <c r="L15" s="7"/>
    </row>
    <row r="16" spans="2:12" x14ac:dyDescent="0.7">
      <c r="B16" s="1">
        <f t="shared" ref="B16:B23" si="0">IF(D16&lt;&gt;"",ROW()-15,"")</f>
        <v>1</v>
      </c>
      <c r="C16" s="8"/>
      <c r="D16" s="1" t="s">
        <v>0</v>
      </c>
      <c r="E16" s="1" t="s">
        <v>6</v>
      </c>
      <c r="F16" s="1" t="s">
        <v>174</v>
      </c>
      <c r="G16" s="1" t="s">
        <v>0</v>
      </c>
      <c r="H16" s="10"/>
      <c r="I16" s="8"/>
      <c r="J16" s="1" t="s">
        <v>202</v>
      </c>
      <c r="K16" s="1"/>
      <c r="L16" s="1"/>
    </row>
    <row r="17" spans="2:12" x14ac:dyDescent="0.7">
      <c r="B17" s="1">
        <f t="shared" si="0"/>
        <v>2</v>
      </c>
      <c r="C17" s="8"/>
      <c r="D17" s="1" t="s">
        <v>1</v>
      </c>
      <c r="E17" s="1" t="s">
        <v>6</v>
      </c>
      <c r="F17" s="1" t="s">
        <v>174</v>
      </c>
      <c r="G17" s="1" t="s">
        <v>1</v>
      </c>
      <c r="H17" s="10"/>
      <c r="I17" s="8"/>
      <c r="J17" s="1" t="s">
        <v>203</v>
      </c>
      <c r="K17" s="1"/>
      <c r="L17" s="1"/>
    </row>
    <row r="18" spans="2:12" x14ac:dyDescent="0.7">
      <c r="B18" s="1">
        <f t="shared" si="0"/>
        <v>3</v>
      </c>
      <c r="C18" s="1"/>
      <c r="D18" s="1" t="s">
        <v>2</v>
      </c>
      <c r="E18" s="1" t="s">
        <v>6</v>
      </c>
      <c r="F18" s="1" t="s">
        <v>174</v>
      </c>
      <c r="G18" s="1" t="s">
        <v>2</v>
      </c>
      <c r="H18" s="1"/>
      <c r="I18" s="1"/>
      <c r="J18" s="1" t="s">
        <v>204</v>
      </c>
      <c r="K18" s="1"/>
      <c r="L18" s="1"/>
    </row>
    <row r="19" spans="2:12" x14ac:dyDescent="0.7">
      <c r="B19" s="1">
        <f t="shared" si="0"/>
        <v>4</v>
      </c>
      <c r="C19" s="1"/>
      <c r="D19" s="1" t="s">
        <v>3</v>
      </c>
      <c r="E19" s="1" t="s">
        <v>6</v>
      </c>
      <c r="F19" s="1" t="s">
        <v>174</v>
      </c>
      <c r="G19" s="1" t="s">
        <v>3</v>
      </c>
      <c r="H19" s="1"/>
      <c r="I19" s="1"/>
      <c r="J19" s="1" t="s">
        <v>205</v>
      </c>
      <c r="K19" s="1"/>
      <c r="L19" s="1"/>
    </row>
    <row r="20" spans="2:12" x14ac:dyDescent="0.7">
      <c r="B20" s="1">
        <f t="shared" si="0"/>
        <v>5</v>
      </c>
      <c r="C20" s="1"/>
      <c r="D20" s="1" t="s">
        <v>4</v>
      </c>
      <c r="E20" s="1" t="s">
        <v>6</v>
      </c>
      <c r="F20" s="1" t="s">
        <v>174</v>
      </c>
      <c r="G20" s="1" t="s">
        <v>4</v>
      </c>
      <c r="H20" s="1"/>
      <c r="I20" s="1"/>
      <c r="J20" s="1" t="s">
        <v>206</v>
      </c>
      <c r="K20" s="1"/>
      <c r="L20" s="1"/>
    </row>
    <row r="21" spans="2:12" x14ac:dyDescent="0.7">
      <c r="B21" s="1">
        <f t="shared" si="0"/>
        <v>6</v>
      </c>
      <c r="C21" s="1"/>
      <c r="D21" s="1" t="s">
        <v>184</v>
      </c>
      <c r="E21" s="1" t="s">
        <v>6</v>
      </c>
      <c r="F21" s="1" t="s">
        <v>174</v>
      </c>
      <c r="G21" s="1" t="s">
        <v>184</v>
      </c>
      <c r="H21" s="1"/>
      <c r="I21" s="1"/>
      <c r="J21" s="1" t="s">
        <v>207</v>
      </c>
      <c r="K21" s="1"/>
      <c r="L21" s="1"/>
    </row>
    <row r="22" spans="2:12" x14ac:dyDescent="0.7">
      <c r="B22" s="1">
        <f t="shared" ref="B22" si="1">IF(D22&lt;&gt;"",ROW()-15,"")</f>
        <v>7</v>
      </c>
      <c r="C22" s="1"/>
      <c r="D22" s="1" t="s">
        <v>215</v>
      </c>
      <c r="E22" s="1" t="s">
        <v>211</v>
      </c>
      <c r="F22" s="1" t="s">
        <v>201</v>
      </c>
      <c r="G22" s="1" t="s">
        <v>184</v>
      </c>
      <c r="H22" s="1"/>
      <c r="I22" s="1"/>
      <c r="J22" s="1" t="s">
        <v>218</v>
      </c>
      <c r="K22" s="1"/>
      <c r="L22" s="1"/>
    </row>
    <row r="23" spans="2:12" x14ac:dyDescent="0.7">
      <c r="B23" s="1">
        <f t="shared" si="0"/>
        <v>8</v>
      </c>
      <c r="C23" s="1"/>
      <c r="D23" s="1" t="s">
        <v>208</v>
      </c>
      <c r="E23" s="1" t="s">
        <v>211</v>
      </c>
      <c r="F23" s="1" t="s">
        <v>201</v>
      </c>
      <c r="G23" s="1" t="s">
        <v>184</v>
      </c>
      <c r="H23" s="1"/>
      <c r="I23" s="1"/>
      <c r="J23" s="1" t="s">
        <v>216</v>
      </c>
      <c r="K23" s="1"/>
      <c r="L23" s="1"/>
    </row>
    <row r="24" spans="2:12" x14ac:dyDescent="0.7">
      <c r="B24" s="1">
        <f t="shared" ref="B24" si="2">IF(D24&lt;&gt;"",ROW()-15,"")</f>
        <v>9</v>
      </c>
      <c r="C24" s="1"/>
      <c r="D24" s="1" t="str">
        <f>"IDM_ordered_competitor_"&amp;G24</f>
        <v>IDM_ordered_competitor_IDM</v>
      </c>
      <c r="E24" s="1" t="s">
        <v>211</v>
      </c>
      <c r="F24" s="1" t="s">
        <v>201</v>
      </c>
      <c r="G24" s="1" t="s">
        <v>214</v>
      </c>
      <c r="H24" s="1"/>
      <c r="I24" s="1"/>
      <c r="J24" s="1" t="s">
        <v>217</v>
      </c>
      <c r="K24" s="1"/>
      <c r="L24" s="1"/>
    </row>
    <row r="507" spans="7:7" ht="26.65" x14ac:dyDescent="0.7">
      <c r="G507" ph="1"/>
    </row>
    <row r="508" spans="7:7" ht="26.65" x14ac:dyDescent="0.7">
      <c r="G508" ph="1"/>
    </row>
    <row r="509" spans="7:7" ht="26.65" x14ac:dyDescent="0.7">
      <c r="G509" ph="1"/>
    </row>
    <row r="510" spans="7:7" ht="26.65" x14ac:dyDescent="0.7">
      <c r="G510" ph="1"/>
    </row>
    <row r="511" spans="7:7" ht="26.65" x14ac:dyDescent="0.7">
      <c r="G511" ph="1"/>
    </row>
    <row r="512" spans="7:7" ht="26.65" x14ac:dyDescent="0.7">
      <c r="G512" ph="1"/>
    </row>
    <row r="513" spans="7:7" ht="26.65" x14ac:dyDescent="0.7">
      <c r="G513" ph="1"/>
    </row>
    <row r="514" spans="7:7" ht="26.65" x14ac:dyDescent="0.7">
      <c r="G514" ph="1"/>
    </row>
    <row r="515" spans="7:7" ht="26.65" x14ac:dyDescent="0.7">
      <c r="G515" ph="1"/>
    </row>
    <row r="516" spans="7:7" ht="26.65" x14ac:dyDescent="0.7">
      <c r="G516" ph="1"/>
    </row>
    <row r="517" spans="7:7" ht="26.65" x14ac:dyDescent="0.7">
      <c r="G517" ph="1"/>
    </row>
    <row r="518" spans="7:7" ht="26.65" x14ac:dyDescent="0.7">
      <c r="G518" ph="1"/>
    </row>
    <row r="519" spans="7:7" ht="26.65" x14ac:dyDescent="0.7">
      <c r="G519" ph="1"/>
    </row>
    <row r="520" spans="7:7" ht="26.65" x14ac:dyDescent="0.7">
      <c r="G520" ph="1"/>
    </row>
    <row r="521" spans="7:7" ht="26.65" x14ac:dyDescent="0.7">
      <c r="G521" ph="1"/>
    </row>
    <row r="522" spans="7:7" ht="26.65" x14ac:dyDescent="0.7">
      <c r="G522" ph="1"/>
    </row>
    <row r="523" spans="7:7" ht="26.65" x14ac:dyDescent="0.7">
      <c r="G523" ph="1"/>
    </row>
    <row r="524" spans="7:7" ht="26.65" x14ac:dyDescent="0.7">
      <c r="G524" ph="1"/>
    </row>
    <row r="525" spans="7:7" ht="26.65" x14ac:dyDescent="0.7">
      <c r="G525" ph="1"/>
    </row>
    <row r="526" spans="7:7" ht="26.65" x14ac:dyDescent="0.7">
      <c r="G526" ph="1"/>
    </row>
    <row r="527" spans="7:7" ht="26.65" x14ac:dyDescent="0.7">
      <c r="G527" ph="1"/>
    </row>
    <row r="528" spans="7:7" ht="26.65" x14ac:dyDescent="0.7">
      <c r="G528" ph="1"/>
    </row>
    <row r="529" spans="7:7" ht="26.65" x14ac:dyDescent="0.7">
      <c r="G529" ph="1"/>
    </row>
    <row r="530" spans="7:7" ht="26.65" x14ac:dyDescent="0.7">
      <c r="G530" ph="1"/>
    </row>
    <row r="531" spans="7:7" ht="26.65" x14ac:dyDescent="0.7">
      <c r="G531" ph="1"/>
    </row>
    <row r="532" spans="7:7" ht="26.65" x14ac:dyDescent="0.7">
      <c r="G532" ph="1"/>
    </row>
    <row r="533" spans="7:7" ht="26.65" x14ac:dyDescent="0.7">
      <c r="G533" ph="1"/>
    </row>
    <row r="534" spans="7:7" ht="26.65" x14ac:dyDescent="0.7">
      <c r="G534" ph="1"/>
    </row>
    <row r="535" spans="7:7" ht="26.65" x14ac:dyDescent="0.7">
      <c r="G535" ph="1"/>
    </row>
    <row r="536" spans="7:7" ht="26.65" x14ac:dyDescent="0.7">
      <c r="G536" ph="1"/>
    </row>
    <row r="537" spans="7:7" ht="26.65" x14ac:dyDescent="0.7">
      <c r="G537" ph="1"/>
    </row>
    <row r="538" spans="7:7" ht="26.65" x14ac:dyDescent="0.7">
      <c r="G538" ph="1"/>
    </row>
    <row r="539" spans="7:7" ht="26.65" x14ac:dyDescent="0.7">
      <c r="G539" ph="1"/>
    </row>
    <row r="540" spans="7:7" ht="26.65" x14ac:dyDescent="0.7">
      <c r="G540" ph="1"/>
    </row>
    <row r="541" spans="7:7" ht="26.65" x14ac:dyDescent="0.7">
      <c r="G541" ph="1"/>
    </row>
    <row r="542" spans="7:7" ht="26.65" x14ac:dyDescent="0.7">
      <c r="G542" ph="1"/>
    </row>
    <row r="543" spans="7:7" ht="26.65" x14ac:dyDescent="0.7">
      <c r="G543" ph="1"/>
    </row>
    <row r="544" spans="7:7" ht="26.65" x14ac:dyDescent="0.7">
      <c r="G544" ph="1"/>
    </row>
    <row r="545" spans="7:7" ht="26.65" x14ac:dyDescent="0.7">
      <c r="G545" ph="1"/>
    </row>
    <row r="546" spans="7:7" ht="26.65" x14ac:dyDescent="0.7">
      <c r="G546" ph="1"/>
    </row>
    <row r="547" spans="7:7" ht="26.65" x14ac:dyDescent="0.7">
      <c r="G547" ph="1"/>
    </row>
    <row r="548" spans="7:7" ht="26.65" x14ac:dyDescent="0.7">
      <c r="G548" ph="1"/>
    </row>
    <row r="549" spans="7:7" ht="26.65" x14ac:dyDescent="0.7">
      <c r="G549" ph="1"/>
    </row>
    <row r="550" spans="7:7" ht="26.65" x14ac:dyDescent="0.7">
      <c r="G550" ph="1"/>
    </row>
    <row r="551" spans="7:7" ht="26.65" x14ac:dyDescent="0.7">
      <c r="G551" ph="1"/>
    </row>
    <row r="552" spans="7:7" ht="26.65" x14ac:dyDescent="0.7">
      <c r="G552" ph="1"/>
    </row>
    <row r="553" spans="7:7" ht="26.65" x14ac:dyDescent="0.7">
      <c r="G553" ph="1"/>
    </row>
  </sheetData>
  <autoFilter ref="B15:J23" xr:uid="{3E32744F-D7E4-4A66-89D0-A13067374DD8}"/>
  <phoneticPr fontId="1"/>
  <pageMargins left="0.7" right="0.7" top="0.75" bottom="0.75" header="0.3" footer="0.3"/>
  <pageSetup paperSize="9" orientation="portrait" horizontalDpi="4294967293" verticalDpi="0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5B100130-D4AB-447E-A808-A38FFA2F679A}">
          <x14:formula1>
            <xm:f>[data_characteristics.xlsm]入力規則!#REF!</xm:f>
          </x14:formula1>
          <xm:sqref>E15</xm:sqref>
        </x14:dataValidation>
        <x14:dataValidation type="list" allowBlank="1" showInputMessage="1" showErrorMessage="1" xr:uid="{C5CA03E4-2B19-4387-A251-9F9032CD25AD}">
          <x14:formula1>
            <xm:f>入力値制限!$A$1:$A$2</xm:f>
          </x14:formula1>
          <xm:sqref>K17:K1048576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ビューの扱い</vt:lpstr>
      <vt:lpstr>入力値制限</vt:lpstr>
      <vt:lpstr>mining_material_bac_extend</vt:lpstr>
      <vt:lpstr>dawn_of_bq_input</vt:lpstr>
      <vt:lpstr>dawn_of_bq_interpolation</vt:lpstr>
      <vt:lpstr>dawn_of_bq_no_interpolation</vt:lpstr>
      <vt:lpstr>dawn_of_bq_axis</vt:lpstr>
      <vt:lpstr>dawn_of_bq_axis_old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yuusuke ito</dc:creator>
  <cp:lastModifiedBy>yuusuke ito</cp:lastModifiedBy>
  <dcterms:created xsi:type="dcterms:W3CDTF">2018-09-12T05:05:37Z</dcterms:created>
  <dcterms:modified xsi:type="dcterms:W3CDTF">2018-10-08T02:17:49Z</dcterms:modified>
</cp:coreProperties>
</file>