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mikroAmpAF Spisak materijal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" i="1"/>
  <c r="J43"/>
  <c r="J39"/>
  <c r="J4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4"/>
  <c r="I29"/>
  <c r="I28"/>
  <c r="I24"/>
  <c r="I23"/>
  <c r="I22"/>
  <c r="I14"/>
  <c r="I12"/>
  <c r="I6"/>
</calcChain>
</file>

<file path=xl/sharedStrings.xml><?xml version="1.0" encoding="utf-8"?>
<sst xmlns="http://schemas.openxmlformats.org/spreadsheetml/2006/main" count="257" uniqueCount="160">
  <si>
    <t>Qty</t>
  </si>
  <si>
    <t>Value</t>
  </si>
  <si>
    <t>Device</t>
  </si>
  <si>
    <t>Package</t>
  </si>
  <si>
    <t>Parts</t>
  </si>
  <si>
    <t>Description</t>
  </si>
  <si>
    <t>100R</t>
  </si>
  <si>
    <t>R-EU_R0805</t>
  </si>
  <si>
    <t>R0805</t>
  </si>
  <si>
    <t>R5</t>
  </si>
  <si>
    <t>RESISTOR, European symbol</t>
  </si>
  <si>
    <t>100n</t>
  </si>
  <si>
    <t>C-EUC0805</t>
  </si>
  <si>
    <t>C0805</t>
  </si>
  <si>
    <t>CAPACITOR, European symbol</t>
  </si>
  <si>
    <t>10k</t>
  </si>
  <si>
    <t>R3, R16, R36</t>
  </si>
  <si>
    <t>10n</t>
  </si>
  <si>
    <t>C13, C14</t>
  </si>
  <si>
    <t>10nF</t>
  </si>
  <si>
    <t>C-EUC1206</t>
  </si>
  <si>
    <t>C1206</t>
  </si>
  <si>
    <t>C27, C29</t>
  </si>
  <si>
    <t>1N4148</t>
  </si>
  <si>
    <t>DIODE-SOD80C</t>
  </si>
  <si>
    <t>SOD80C</t>
  </si>
  <si>
    <t>D1, D6, D8, D9</t>
  </si>
  <si>
    <t>DIODE</t>
  </si>
  <si>
    <t>1k</t>
  </si>
  <si>
    <t>R1</t>
  </si>
  <si>
    <t>1k0 0.1%</t>
  </si>
  <si>
    <t>R2, R6</t>
  </si>
  <si>
    <t>1n</t>
  </si>
  <si>
    <t>C1, C6, C7</t>
  </si>
  <si>
    <t>20k 0.1%</t>
  </si>
  <si>
    <t>R11</t>
  </si>
  <si>
    <t>220R</t>
  </si>
  <si>
    <t>R4</t>
  </si>
  <si>
    <t>220uF/35V</t>
  </si>
  <si>
    <t>CPOL-US153CLV-1014</t>
  </si>
  <si>
    <t>153CLV-1014</t>
  </si>
  <si>
    <t>C3, C12</t>
  </si>
  <si>
    <t>POLARIZED CAPACITOR, American symbol</t>
  </si>
  <si>
    <t>22k</t>
  </si>
  <si>
    <t>R13, R22, R32, R33</t>
  </si>
  <si>
    <t>27k</t>
  </si>
  <si>
    <t>R14</t>
  </si>
  <si>
    <t>2k2</t>
  </si>
  <si>
    <t>R8, R9</t>
  </si>
  <si>
    <t>2k7</t>
  </si>
  <si>
    <t>R18</t>
  </si>
  <si>
    <t>33p</t>
  </si>
  <si>
    <t>C2, C31, C32, C39, C40, C43</t>
  </si>
  <si>
    <t>4k7 0.1%</t>
  </si>
  <si>
    <t>R20</t>
  </si>
  <si>
    <t>R10</t>
  </si>
  <si>
    <t>R7, R19</t>
  </si>
  <si>
    <t>BC856ASMD</t>
  </si>
  <si>
    <t>SOT23-BEC</t>
  </si>
  <si>
    <t>Q2, Q3, Q4</t>
  </si>
  <si>
    <t>PNP Transistror</t>
  </si>
  <si>
    <t>BZX84C8V2L</t>
  </si>
  <si>
    <t>ZENER-DIODESOD80C</t>
  </si>
  <si>
    <t>D7</t>
  </si>
  <si>
    <t>Z-Diode</t>
  </si>
  <si>
    <t>CE 100uF 35V SMD</t>
  </si>
  <si>
    <t>CPOL-EUUD-6,3X7,7</t>
  </si>
  <si>
    <t>UD-6,3X7,7_NICHICON</t>
  </si>
  <si>
    <t>C28, C30</t>
  </si>
  <si>
    <t>POLARIZED CAPACITOR, European symbol</t>
  </si>
  <si>
    <t>CG0603MLC-05E</t>
  </si>
  <si>
    <t>TVS1, TVS2</t>
  </si>
  <si>
    <t>R-EU_R2512</t>
  </si>
  <si>
    <t>R2512</t>
  </si>
  <si>
    <t>R17</t>
  </si>
  <si>
    <t>DB104S</t>
  </si>
  <si>
    <t>DBLS204G</t>
  </si>
  <si>
    <t>DBS</t>
  </si>
  <si>
    <t>B1, B3</t>
  </si>
  <si>
    <t>Single Phase 1.0 AMP Glass Passivated Bridge Rectifier</t>
  </si>
  <si>
    <t>IRF8736</t>
  </si>
  <si>
    <t>SO-8</t>
  </si>
  <si>
    <t>Q1</t>
  </si>
  <si>
    <t>L78L15ACUTR</t>
  </si>
  <si>
    <t>78L05F</t>
  </si>
  <si>
    <t>SOT89</t>
  </si>
  <si>
    <t>VREG1</t>
  </si>
  <si>
    <t>L79L15ACUTR</t>
  </si>
  <si>
    <t>VREG2</t>
  </si>
  <si>
    <t>LM4040CYM3-2.5-TR</t>
  </si>
  <si>
    <t>LM4041A12DBZ</t>
  </si>
  <si>
    <t>DBZ_R-PDSO-G3</t>
  </si>
  <si>
    <t>IC11</t>
  </si>
  <si>
    <t>PRECISION MICROPOWER SHUNT VOLTAGE REFERENCE</t>
  </si>
  <si>
    <t>MKDSN1,5/2-5,08</t>
  </si>
  <si>
    <t>CURRENT_IN, VOLTAGEIN</t>
  </si>
  <si>
    <t>MKDSN 1,5/ 2-5,08 Printklemme</t>
  </si>
  <si>
    <t>MKDSN1,5/4-5,08</t>
  </si>
  <si>
    <t>ACVOLT</t>
  </si>
  <si>
    <t>MKDSN 1,5/ 4-5,08 Printklemme</t>
  </si>
  <si>
    <t>OPA2189IDR</t>
  </si>
  <si>
    <t>SO08@1</t>
  </si>
  <si>
    <t>IC1, IC2, IC3</t>
  </si>
  <si>
    <t>High Precision, Low Noise OPERATIONAL AMPLIFIERS</t>
  </si>
  <si>
    <t>TMMBAT48FILM</t>
  </si>
  <si>
    <t>D2, D3</t>
  </si>
  <si>
    <t>Partlist exported from Project mikroAmpMeterV150_AnalogFrontend.sch at 20-Apr-19 16:33:29</t>
  </si>
  <si>
    <t>Dobavljač</t>
  </si>
  <si>
    <t>Comet</t>
  </si>
  <si>
    <t>Kompleta za izradu</t>
  </si>
  <si>
    <t>Oznaka</t>
  </si>
  <si>
    <t>C4, C5, C22, C23, C33, C34, C35, C36, C9, C24, C25, C26</t>
  </si>
  <si>
    <t>Farnell</t>
  </si>
  <si>
    <t>Shotky DIODE</t>
  </si>
  <si>
    <t>Shotky Diode</t>
  </si>
  <si>
    <t>CE 100uF 35V SMD Fujicon</t>
  </si>
  <si>
    <t>CE 220uF 35V SMD Fujicon</t>
  </si>
  <si>
    <t>510R0 0.1%</t>
  </si>
  <si>
    <t>62k0 0.1%</t>
  </si>
  <si>
    <t>TVS</t>
  </si>
  <si>
    <t>TVS Varistor, 8 V, 5 V, ChipGuard MLC Series</t>
  </si>
  <si>
    <t>30V N-Channel PowerTrench TM MOSFET</t>
  </si>
  <si>
    <t>NEGATIVE-VOLTAGE REGULATORS</t>
  </si>
  <si>
    <t>POSITIVE-VOLTAGE REGULATORS</t>
  </si>
  <si>
    <t>Mouser</t>
  </si>
  <si>
    <t>TMMBAT48</t>
  </si>
  <si>
    <t>HD-515R 2P</t>
  </si>
  <si>
    <t>HD-515R 4P</t>
  </si>
  <si>
    <t>BZV55C8V2</t>
  </si>
  <si>
    <t>BC856B SMD</t>
  </si>
  <si>
    <t>DB107S SMD</t>
  </si>
  <si>
    <t>10K0 0.1%</t>
  </si>
  <si>
    <t>R15, R12</t>
  </si>
  <si>
    <t>R0805 100R 1%</t>
  </si>
  <si>
    <t>C0805 100nF 50V X7R YAG</t>
  </si>
  <si>
    <t>R0805 22K 1%</t>
  </si>
  <si>
    <t>R0805 27K 1%</t>
  </si>
  <si>
    <t>R0805 2.2K 1%</t>
  </si>
  <si>
    <t>R0805 2.7K 1%</t>
  </si>
  <si>
    <t>C0805 33pF 50V C0G SAMSUNG</t>
  </si>
  <si>
    <t>C0805 1.0nF 50V X7R SAMSUNG</t>
  </si>
  <si>
    <t>0805 220R 1%</t>
  </si>
  <si>
    <t>R0805 1.0K 1% YAG/ASJ</t>
  </si>
  <si>
    <t>LL4148 SMD SM</t>
  </si>
  <si>
    <t>C0805 10nF 50V X7R SAMSUNG</t>
  </si>
  <si>
    <t>R0805 10K 1%</t>
  </si>
  <si>
    <t>595-OPA2189IDR</t>
  </si>
  <si>
    <t>ERJ-PB6B6202V</t>
  </si>
  <si>
    <t>Alternativa Farnell: CRA2512-FZ-R020ELF 1435948</t>
  </si>
  <si>
    <t>0.02R 1% 2W</t>
  </si>
  <si>
    <t>R2512 0.02R 1% 2W</t>
  </si>
  <si>
    <t>PCB</t>
  </si>
  <si>
    <t>JLCPCB</t>
  </si>
  <si>
    <t>61x81mm</t>
  </si>
  <si>
    <t>Dvoslojna plave boje</t>
  </si>
  <si>
    <t>SUMARNO za 1 kom</t>
  </si>
  <si>
    <t>Ukupno Cena  [EUR]</t>
  </si>
  <si>
    <t>Jed Cena [EUR]</t>
  </si>
  <si>
    <t>Cene su bez PDV-a</t>
  </si>
  <si>
    <t>Suma za 6 kompleta [EUR]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</si>
</sst>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333333"/>
      <name val="Verdana"/>
      <family val="2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1" applyNumberFormat="0" applyFill="0" applyAlignment="0" applyProtection="0"/>
    <xf numFmtId="0" fontId="5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 applyProtection="1"/>
    <xf numFmtId="0" fontId="3" fillId="0" borderId="0" xfId="0" applyFont="1"/>
    <xf numFmtId="0" fontId="6" fillId="0" borderId="0" xfId="0" applyFont="1"/>
    <xf numFmtId="0" fontId="5" fillId="2" borderId="0" xfId="3"/>
    <xf numFmtId="0" fontId="5" fillId="2" borderId="0" xfId="3" applyAlignment="1">
      <alignment horizontal="left"/>
    </xf>
    <xf numFmtId="0" fontId="4" fillId="0" borderId="1" xfId="2" applyAlignment="1">
      <alignment wrapText="1"/>
    </xf>
    <xf numFmtId="0" fontId="8" fillId="0" borderId="0" xfId="0" applyFont="1"/>
    <xf numFmtId="0" fontId="7" fillId="0" borderId="0" xfId="0" applyFont="1"/>
  </cellXfs>
  <cellStyles count="4">
    <cellStyle name="Good" xfId="3" builtinId="26"/>
    <cellStyle name="Heading 2" xfId="2" builtinId="1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comet.rs/Catalogue/Product/16915/" TargetMode="External"/><Relationship Id="rId13" Type="http://schemas.openxmlformats.org/officeDocument/2006/relationships/hyperlink" Target="https://store.comet.rs/Catalogue/Product/3553/" TargetMode="External"/><Relationship Id="rId18" Type="http://schemas.openxmlformats.org/officeDocument/2006/relationships/hyperlink" Target="https://store.comet.rs/Catalogue/Product/3516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store.comet.rs/Catalogue/Product/44949/" TargetMode="External"/><Relationship Id="rId21" Type="http://schemas.openxmlformats.org/officeDocument/2006/relationships/hyperlink" Target="https://store.comet.rs/Catalogue/Product/23248/" TargetMode="External"/><Relationship Id="rId7" Type="http://schemas.openxmlformats.org/officeDocument/2006/relationships/hyperlink" Target="https://store.comet.rs/Catalogue/Product/22306/" TargetMode="External"/><Relationship Id="rId12" Type="http://schemas.openxmlformats.org/officeDocument/2006/relationships/hyperlink" Target="https://store.comet.rs/Catalogue/Product/4213/" TargetMode="External"/><Relationship Id="rId17" Type="http://schemas.openxmlformats.org/officeDocument/2006/relationships/hyperlink" Target="https://store.comet.rs/Catalogue/Product/23211/" TargetMode="External"/><Relationship Id="rId25" Type="http://schemas.openxmlformats.org/officeDocument/2006/relationships/hyperlink" Target="https://store.comet.rs/en/Catalogue/Product/35370/" TargetMode="External"/><Relationship Id="rId2" Type="http://schemas.openxmlformats.org/officeDocument/2006/relationships/hyperlink" Target="https://store.comet.rs/Catalogue/Product/36242/" TargetMode="External"/><Relationship Id="rId16" Type="http://schemas.openxmlformats.org/officeDocument/2006/relationships/hyperlink" Target="https://store.comet.rs/Catalogue/Product/23086/" TargetMode="External"/><Relationship Id="rId20" Type="http://schemas.openxmlformats.org/officeDocument/2006/relationships/hyperlink" Target="https://store.comet.rs/Catalogue/Product/45237/" TargetMode="External"/><Relationship Id="rId1" Type="http://schemas.openxmlformats.org/officeDocument/2006/relationships/hyperlink" Target="https://store.comet.rs/Catalogue/Product/29570/" TargetMode="External"/><Relationship Id="rId6" Type="http://schemas.openxmlformats.org/officeDocument/2006/relationships/hyperlink" Target="https://store.comet.rs/Catalogue/Product/25753/" TargetMode="External"/><Relationship Id="rId11" Type="http://schemas.openxmlformats.org/officeDocument/2006/relationships/hyperlink" Target="https://store.comet.rs/Catalogue/Product/16789/" TargetMode="External"/><Relationship Id="rId24" Type="http://schemas.openxmlformats.org/officeDocument/2006/relationships/hyperlink" Target="https://store.comet.rs/Catalogue/Product/99257/" TargetMode="External"/><Relationship Id="rId5" Type="http://schemas.openxmlformats.org/officeDocument/2006/relationships/hyperlink" Target="https://store.comet.rs/Catalogue/Product/2631/" TargetMode="External"/><Relationship Id="rId15" Type="http://schemas.openxmlformats.org/officeDocument/2006/relationships/hyperlink" Target="https://store.comet.rs/Catalogue/Product/29757/" TargetMode="External"/><Relationship Id="rId23" Type="http://schemas.openxmlformats.org/officeDocument/2006/relationships/hyperlink" Target="https://store.comet.rs/Catalogue/Product/29760/" TargetMode="External"/><Relationship Id="rId10" Type="http://schemas.openxmlformats.org/officeDocument/2006/relationships/hyperlink" Target="https://store.comet.rs/Catalogue/Product/3510/" TargetMode="External"/><Relationship Id="rId19" Type="http://schemas.openxmlformats.org/officeDocument/2006/relationships/hyperlink" Target="https://store.comet.rs/Catalogue/Product/24897/" TargetMode="External"/><Relationship Id="rId4" Type="http://schemas.openxmlformats.org/officeDocument/2006/relationships/hyperlink" Target="https://store.comet.rs/Catalogue/Product/2629/" TargetMode="External"/><Relationship Id="rId9" Type="http://schemas.openxmlformats.org/officeDocument/2006/relationships/hyperlink" Target="https://store.comet.rs/Catalogue/Product/44982/" TargetMode="External"/><Relationship Id="rId14" Type="http://schemas.openxmlformats.org/officeDocument/2006/relationships/hyperlink" Target="https://store.comet.rs/Catalogue/Product/3534/" TargetMode="External"/><Relationship Id="rId22" Type="http://schemas.openxmlformats.org/officeDocument/2006/relationships/hyperlink" Target="https://store.comet.rs/Catalogue/Product/232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H2" sqref="H2"/>
    </sheetView>
  </sheetViews>
  <sheetFormatPr defaultRowHeight="15"/>
  <cols>
    <col min="1" max="1" width="5" customWidth="1"/>
    <col min="2" max="2" width="20.140625" customWidth="1"/>
    <col min="3" max="3" width="23.85546875" customWidth="1"/>
    <col min="4" max="4" width="21.42578125" customWidth="1"/>
    <col min="5" max="5" width="27.42578125" customWidth="1"/>
    <col min="6" max="6" width="50.42578125" customWidth="1"/>
    <col min="7" max="7" width="14.5703125" customWidth="1"/>
    <col min="8" max="8" width="28.42578125" customWidth="1"/>
    <col min="9" max="9" width="26" customWidth="1"/>
    <col min="10" max="10" width="27" customWidth="1"/>
    <col min="11" max="11" width="72.7109375" customWidth="1"/>
    <col min="12" max="12" width="69.42578125" customWidth="1"/>
  </cols>
  <sheetData>
    <row r="1" spans="1:12">
      <c r="A1" s="5" t="s">
        <v>106</v>
      </c>
      <c r="F1" s="6" t="s">
        <v>109</v>
      </c>
      <c r="G1" s="7">
        <v>6</v>
      </c>
      <c r="H1" t="s">
        <v>159</v>
      </c>
      <c r="I1">
        <f>G1*J43</f>
        <v>109.44176999999999</v>
      </c>
      <c r="J1" t="s">
        <v>158</v>
      </c>
    </row>
    <row r="3" spans="1:12" ht="18" thickBot="1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107</v>
      </c>
      <c r="H3" s="8" t="s">
        <v>110</v>
      </c>
      <c r="I3" s="8" t="s">
        <v>157</v>
      </c>
      <c r="J3" s="8" t="s">
        <v>156</v>
      </c>
      <c r="K3" s="2"/>
      <c r="L3" s="2"/>
    </row>
    <row r="4" spans="1:12" ht="15.75" thickTop="1">
      <c r="A4" s="1">
        <v>1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108</v>
      </c>
      <c r="H4" s="3" t="s">
        <v>133</v>
      </c>
      <c r="I4" s="1">
        <v>0.01</v>
      </c>
      <c r="J4" s="1">
        <f>A4*I4</f>
        <v>0.01</v>
      </c>
      <c r="K4" s="1"/>
      <c r="L4" s="1"/>
    </row>
    <row r="5" spans="1:12" ht="30">
      <c r="A5" s="1">
        <v>12</v>
      </c>
      <c r="B5" s="1" t="s">
        <v>11</v>
      </c>
      <c r="C5" s="1" t="s">
        <v>12</v>
      </c>
      <c r="D5" s="1" t="s">
        <v>13</v>
      </c>
      <c r="E5" s="1" t="s">
        <v>111</v>
      </c>
      <c r="F5" s="1" t="s">
        <v>14</v>
      </c>
      <c r="G5" s="1" t="s">
        <v>108</v>
      </c>
      <c r="H5" s="3" t="s">
        <v>134</v>
      </c>
      <c r="I5" s="1">
        <v>0.01</v>
      </c>
      <c r="J5" s="1">
        <f t="shared" ref="J5:J40" si="0">A5*I5</f>
        <v>0.12</v>
      </c>
      <c r="K5" s="1"/>
      <c r="L5" s="1"/>
    </row>
    <row r="6" spans="1:12">
      <c r="A6" s="1">
        <v>2</v>
      </c>
      <c r="B6" s="1" t="s">
        <v>131</v>
      </c>
      <c r="C6" s="1" t="s">
        <v>7</v>
      </c>
      <c r="D6" s="1" t="s">
        <v>8</v>
      </c>
      <c r="E6" s="1" t="s">
        <v>132</v>
      </c>
      <c r="F6" s="1" t="s">
        <v>10</v>
      </c>
      <c r="G6" s="1" t="s">
        <v>112</v>
      </c>
      <c r="H6" s="4">
        <v>1575900</v>
      </c>
      <c r="I6" s="1">
        <f>0.17*1.15*1.15</f>
        <v>0.224825</v>
      </c>
      <c r="J6" s="1">
        <f t="shared" si="0"/>
        <v>0.44964999999999999</v>
      </c>
      <c r="K6" s="1"/>
      <c r="L6" s="1"/>
    </row>
    <row r="7" spans="1:12">
      <c r="A7" s="1">
        <v>3</v>
      </c>
      <c r="B7" s="1" t="s">
        <v>15</v>
      </c>
      <c r="C7" s="1" t="s">
        <v>7</v>
      </c>
      <c r="D7" s="1" t="s">
        <v>8</v>
      </c>
      <c r="E7" s="1" t="s">
        <v>16</v>
      </c>
      <c r="F7" s="1" t="s">
        <v>10</v>
      </c>
      <c r="G7" s="1" t="s">
        <v>108</v>
      </c>
      <c r="H7" s="3" t="s">
        <v>145</v>
      </c>
      <c r="I7" s="1">
        <v>0.01</v>
      </c>
      <c r="J7" s="1">
        <f t="shared" si="0"/>
        <v>0.03</v>
      </c>
      <c r="K7" s="1"/>
      <c r="L7" s="1"/>
    </row>
    <row r="8" spans="1:12">
      <c r="A8" s="1">
        <v>2</v>
      </c>
      <c r="B8" s="1" t="s">
        <v>17</v>
      </c>
      <c r="C8" s="1" t="s">
        <v>12</v>
      </c>
      <c r="D8" s="1" t="s">
        <v>13</v>
      </c>
      <c r="E8" s="1" t="s">
        <v>18</v>
      </c>
      <c r="F8" s="1" t="s">
        <v>14</v>
      </c>
      <c r="G8" s="1" t="s">
        <v>108</v>
      </c>
      <c r="H8" s="3" t="s">
        <v>144</v>
      </c>
      <c r="I8" s="1">
        <v>1.4999999999999999E-2</v>
      </c>
      <c r="J8" s="1">
        <f t="shared" si="0"/>
        <v>0.03</v>
      </c>
      <c r="K8" s="1"/>
      <c r="L8" s="1"/>
    </row>
    <row r="9" spans="1:12">
      <c r="A9" s="1">
        <v>2</v>
      </c>
      <c r="B9" s="1" t="s">
        <v>19</v>
      </c>
      <c r="C9" s="1" t="s">
        <v>20</v>
      </c>
      <c r="D9" s="1" t="s">
        <v>21</v>
      </c>
      <c r="E9" s="1" t="s">
        <v>22</v>
      </c>
      <c r="F9" s="1" t="s">
        <v>14</v>
      </c>
      <c r="G9" s="1" t="s">
        <v>108</v>
      </c>
      <c r="H9" s="3" t="s">
        <v>144</v>
      </c>
      <c r="I9" s="1">
        <v>1.4999999999999999E-2</v>
      </c>
      <c r="J9" s="1">
        <f t="shared" si="0"/>
        <v>0.03</v>
      </c>
      <c r="K9" s="1"/>
      <c r="L9" s="1"/>
    </row>
    <row r="10" spans="1:12">
      <c r="A10" s="1">
        <v>4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27</v>
      </c>
      <c r="G10" s="1" t="s">
        <v>108</v>
      </c>
      <c r="H10" s="3" t="s">
        <v>143</v>
      </c>
      <c r="I10" s="1">
        <v>0.01</v>
      </c>
      <c r="J10" s="1">
        <f t="shared" si="0"/>
        <v>0.04</v>
      </c>
      <c r="K10" s="1"/>
      <c r="L10" s="1"/>
    </row>
    <row r="11" spans="1:12">
      <c r="A11" s="1">
        <v>1</v>
      </c>
      <c r="B11" s="1" t="s">
        <v>28</v>
      </c>
      <c r="C11" s="1" t="s">
        <v>7</v>
      </c>
      <c r="D11" s="1" t="s">
        <v>8</v>
      </c>
      <c r="E11" s="1" t="s">
        <v>29</v>
      </c>
      <c r="F11" s="1" t="s">
        <v>10</v>
      </c>
      <c r="G11" s="1" t="s">
        <v>108</v>
      </c>
      <c r="H11" s="3" t="s">
        <v>142</v>
      </c>
      <c r="I11" s="1">
        <v>0.01</v>
      </c>
      <c r="J11" s="1">
        <f t="shared" si="0"/>
        <v>0.01</v>
      </c>
      <c r="K11" s="1"/>
      <c r="L11" s="1"/>
    </row>
    <row r="12" spans="1:12">
      <c r="A12" s="1">
        <v>2</v>
      </c>
      <c r="B12" s="1" t="s">
        <v>30</v>
      </c>
      <c r="C12" s="1" t="s">
        <v>7</v>
      </c>
      <c r="D12" s="1" t="s">
        <v>8</v>
      </c>
      <c r="E12" s="1" t="s">
        <v>31</v>
      </c>
      <c r="F12" s="1" t="s">
        <v>10</v>
      </c>
      <c r="G12" s="1" t="s">
        <v>112</v>
      </c>
      <c r="H12" s="4">
        <v>1575792</v>
      </c>
      <c r="I12" s="1">
        <f>0.17*1.15*1.15</f>
        <v>0.224825</v>
      </c>
      <c r="J12" s="1">
        <f t="shared" si="0"/>
        <v>0.44964999999999999</v>
      </c>
      <c r="K12" s="1"/>
      <c r="L12" s="1"/>
    </row>
    <row r="13" spans="1:12">
      <c r="A13" s="1">
        <v>3</v>
      </c>
      <c r="B13" s="1" t="s">
        <v>32</v>
      </c>
      <c r="C13" s="1" t="s">
        <v>12</v>
      </c>
      <c r="D13" s="1" t="s">
        <v>13</v>
      </c>
      <c r="E13" s="1" t="s">
        <v>33</v>
      </c>
      <c r="F13" s="1" t="s">
        <v>14</v>
      </c>
      <c r="G13" s="1" t="s">
        <v>108</v>
      </c>
      <c r="H13" s="3" t="s">
        <v>140</v>
      </c>
      <c r="I13" s="1">
        <v>0.01</v>
      </c>
      <c r="J13" s="1">
        <f t="shared" si="0"/>
        <v>0.03</v>
      </c>
      <c r="K13" s="1"/>
      <c r="L13" s="1"/>
    </row>
    <row r="14" spans="1:12">
      <c r="A14" s="1">
        <v>1</v>
      </c>
      <c r="B14" s="1" t="s">
        <v>34</v>
      </c>
      <c r="C14" s="1" t="s">
        <v>7</v>
      </c>
      <c r="D14" s="1" t="s">
        <v>8</v>
      </c>
      <c r="E14" s="1" t="s">
        <v>35</v>
      </c>
      <c r="F14" s="1" t="s">
        <v>10</v>
      </c>
      <c r="G14" s="1" t="s">
        <v>112</v>
      </c>
      <c r="H14" s="1">
        <v>1575937</v>
      </c>
      <c r="I14" s="1">
        <f>0.17*1.15*1.15</f>
        <v>0.224825</v>
      </c>
      <c r="J14" s="1">
        <f t="shared" si="0"/>
        <v>0.224825</v>
      </c>
      <c r="K14" s="1"/>
      <c r="L14" s="1"/>
    </row>
    <row r="15" spans="1:12">
      <c r="A15" s="1">
        <v>1</v>
      </c>
      <c r="B15" s="1" t="s">
        <v>36</v>
      </c>
      <c r="C15" s="1" t="s">
        <v>7</v>
      </c>
      <c r="D15" s="1" t="s">
        <v>8</v>
      </c>
      <c r="E15" s="1" t="s">
        <v>37</v>
      </c>
      <c r="F15" s="1" t="s">
        <v>10</v>
      </c>
      <c r="G15" s="1" t="s">
        <v>108</v>
      </c>
      <c r="H15" s="3" t="s">
        <v>141</v>
      </c>
      <c r="I15" s="1">
        <v>0.01</v>
      </c>
      <c r="J15" s="1">
        <f t="shared" si="0"/>
        <v>0.01</v>
      </c>
      <c r="K15" s="1"/>
      <c r="L15" s="1"/>
    </row>
    <row r="16" spans="1:12">
      <c r="A16" s="1">
        <v>2</v>
      </c>
      <c r="B16" s="1" t="s">
        <v>38</v>
      </c>
      <c r="C16" s="1" t="s">
        <v>39</v>
      </c>
      <c r="D16" s="1" t="s">
        <v>40</v>
      </c>
      <c r="E16" s="1" t="s">
        <v>41</v>
      </c>
      <c r="F16" s="1" t="s">
        <v>42</v>
      </c>
      <c r="G16" s="1" t="s">
        <v>108</v>
      </c>
      <c r="H16" s="3" t="s">
        <v>116</v>
      </c>
      <c r="I16" s="1">
        <v>0.12</v>
      </c>
      <c r="J16" s="1">
        <f t="shared" si="0"/>
        <v>0.24</v>
      </c>
      <c r="K16" s="1"/>
      <c r="L16" s="1"/>
    </row>
    <row r="17" spans="1:12">
      <c r="A17" s="1">
        <v>4</v>
      </c>
      <c r="B17" s="1" t="s">
        <v>43</v>
      </c>
      <c r="C17" s="1" t="s">
        <v>7</v>
      </c>
      <c r="D17" s="1" t="s">
        <v>8</v>
      </c>
      <c r="E17" s="1" t="s">
        <v>44</v>
      </c>
      <c r="F17" s="1" t="s">
        <v>10</v>
      </c>
      <c r="G17" s="1" t="s">
        <v>108</v>
      </c>
      <c r="H17" s="3" t="s">
        <v>135</v>
      </c>
      <c r="I17" s="1">
        <v>0.01</v>
      </c>
      <c r="J17" s="1">
        <f t="shared" si="0"/>
        <v>0.04</v>
      </c>
      <c r="K17" s="1"/>
      <c r="L17" s="1"/>
    </row>
    <row r="18" spans="1:12">
      <c r="A18" s="1">
        <v>1</v>
      </c>
      <c r="B18" s="1" t="s">
        <v>45</v>
      </c>
      <c r="C18" s="1" t="s">
        <v>7</v>
      </c>
      <c r="D18" s="1" t="s">
        <v>8</v>
      </c>
      <c r="E18" s="1" t="s">
        <v>46</v>
      </c>
      <c r="F18" s="1" t="s">
        <v>10</v>
      </c>
      <c r="G18" s="1" t="s">
        <v>108</v>
      </c>
      <c r="H18" s="3" t="s">
        <v>136</v>
      </c>
      <c r="I18" s="1">
        <v>0.01</v>
      </c>
      <c r="J18" s="1">
        <f t="shared" si="0"/>
        <v>0.01</v>
      </c>
      <c r="K18" s="1"/>
      <c r="L18" s="1"/>
    </row>
    <row r="19" spans="1:12">
      <c r="A19" s="1">
        <v>2</v>
      </c>
      <c r="B19" s="1" t="s">
        <v>47</v>
      </c>
      <c r="C19" s="1" t="s">
        <v>7</v>
      </c>
      <c r="D19" s="1" t="s">
        <v>8</v>
      </c>
      <c r="E19" s="1" t="s">
        <v>48</v>
      </c>
      <c r="F19" s="1" t="s">
        <v>10</v>
      </c>
      <c r="G19" s="1" t="s">
        <v>108</v>
      </c>
      <c r="H19" s="3" t="s">
        <v>137</v>
      </c>
      <c r="I19" s="1">
        <v>0.01</v>
      </c>
      <c r="J19" s="1">
        <f t="shared" si="0"/>
        <v>0.02</v>
      </c>
      <c r="K19" s="1"/>
      <c r="L19" s="1"/>
    </row>
    <row r="20" spans="1:12">
      <c r="A20" s="1">
        <v>1</v>
      </c>
      <c r="B20" s="1" t="s">
        <v>49</v>
      </c>
      <c r="C20" s="1" t="s">
        <v>7</v>
      </c>
      <c r="D20" s="1" t="s">
        <v>8</v>
      </c>
      <c r="E20" s="1" t="s">
        <v>50</v>
      </c>
      <c r="F20" s="1" t="s">
        <v>10</v>
      </c>
      <c r="G20" s="1" t="s">
        <v>108</v>
      </c>
      <c r="H20" s="3" t="s">
        <v>138</v>
      </c>
      <c r="I20" s="1">
        <v>0.01</v>
      </c>
      <c r="J20" s="1">
        <f t="shared" si="0"/>
        <v>0.01</v>
      </c>
      <c r="K20" s="1"/>
      <c r="L20" s="1"/>
    </row>
    <row r="21" spans="1:12">
      <c r="A21" s="1">
        <v>6</v>
      </c>
      <c r="B21" s="1" t="s">
        <v>51</v>
      </c>
      <c r="C21" s="1" t="s">
        <v>12</v>
      </c>
      <c r="D21" s="1" t="s">
        <v>13</v>
      </c>
      <c r="E21" s="1" t="s">
        <v>52</v>
      </c>
      <c r="F21" s="1" t="s">
        <v>14</v>
      </c>
      <c r="G21" s="1" t="s">
        <v>108</v>
      </c>
      <c r="H21" s="3" t="s">
        <v>139</v>
      </c>
      <c r="I21" s="1">
        <v>0.01</v>
      </c>
      <c r="J21" s="1">
        <f t="shared" si="0"/>
        <v>0.06</v>
      </c>
      <c r="K21" s="1"/>
      <c r="L21" s="1"/>
    </row>
    <row r="22" spans="1:12">
      <c r="A22" s="1">
        <v>1</v>
      </c>
      <c r="B22" s="1" t="s">
        <v>53</v>
      </c>
      <c r="C22" s="1" t="s">
        <v>7</v>
      </c>
      <c r="D22" s="1" t="s">
        <v>8</v>
      </c>
      <c r="E22" s="1" t="s">
        <v>54</v>
      </c>
      <c r="F22" s="1" t="s">
        <v>10</v>
      </c>
      <c r="G22" s="1" t="s">
        <v>112</v>
      </c>
      <c r="H22" s="4">
        <v>2337870</v>
      </c>
      <c r="I22" s="1">
        <f>0.234*1.15*1.15</f>
        <v>0.30946499999999999</v>
      </c>
      <c r="J22" s="1">
        <f t="shared" si="0"/>
        <v>0.30946499999999999</v>
      </c>
      <c r="K22" s="1"/>
      <c r="L22" s="1"/>
    </row>
    <row r="23" spans="1:12">
      <c r="A23" s="1">
        <v>1</v>
      </c>
      <c r="B23" s="1" t="s">
        <v>117</v>
      </c>
      <c r="C23" s="1" t="s">
        <v>7</v>
      </c>
      <c r="D23" s="1" t="s">
        <v>8</v>
      </c>
      <c r="E23" s="1" t="s">
        <v>55</v>
      </c>
      <c r="F23" s="1" t="s">
        <v>10</v>
      </c>
      <c r="G23" s="1" t="s">
        <v>112</v>
      </c>
      <c r="H23" s="4">
        <v>1653311</v>
      </c>
      <c r="I23" s="1">
        <f>0.221*1.15*1.15</f>
        <v>0.29227249999999994</v>
      </c>
      <c r="J23" s="1">
        <f t="shared" si="0"/>
        <v>0.29227249999999994</v>
      </c>
      <c r="K23" s="1"/>
      <c r="L23" s="1"/>
    </row>
    <row r="24" spans="1:12">
      <c r="A24" s="1">
        <v>2</v>
      </c>
      <c r="B24" s="1" t="s">
        <v>118</v>
      </c>
      <c r="C24" s="1" t="s">
        <v>7</v>
      </c>
      <c r="D24" s="1" t="s">
        <v>8</v>
      </c>
      <c r="E24" s="1" t="s">
        <v>56</v>
      </c>
      <c r="F24" s="1" t="s">
        <v>10</v>
      </c>
      <c r="G24" s="1" t="s">
        <v>124</v>
      </c>
      <c r="H24" s="1" t="s">
        <v>147</v>
      </c>
      <c r="I24" s="1">
        <f>0.204*1.3</f>
        <v>0.26519999999999999</v>
      </c>
      <c r="J24" s="1">
        <f t="shared" si="0"/>
        <v>0.53039999999999998</v>
      </c>
      <c r="K24" s="1"/>
      <c r="L24" s="1"/>
    </row>
    <row r="25" spans="1:12">
      <c r="A25" s="1">
        <v>3</v>
      </c>
      <c r="B25" s="1" t="s">
        <v>57</v>
      </c>
      <c r="C25" s="1" t="s">
        <v>57</v>
      </c>
      <c r="D25" s="1" t="s">
        <v>58</v>
      </c>
      <c r="E25" s="1" t="s">
        <v>59</v>
      </c>
      <c r="F25" s="1" t="s">
        <v>60</v>
      </c>
      <c r="G25" s="1" t="s">
        <v>108</v>
      </c>
      <c r="H25" s="3" t="s">
        <v>129</v>
      </c>
      <c r="I25" s="1">
        <v>0.02</v>
      </c>
      <c r="J25" s="1">
        <f t="shared" si="0"/>
        <v>0.06</v>
      </c>
      <c r="K25" s="1"/>
      <c r="L25" s="1"/>
    </row>
    <row r="26" spans="1:12">
      <c r="A26" s="1">
        <v>1</v>
      </c>
      <c r="B26" s="1" t="s">
        <v>61</v>
      </c>
      <c r="C26" s="1" t="s">
        <v>62</v>
      </c>
      <c r="D26" s="1" t="s">
        <v>25</v>
      </c>
      <c r="E26" s="1" t="s">
        <v>63</v>
      </c>
      <c r="F26" s="1" t="s">
        <v>64</v>
      </c>
      <c r="G26" s="1" t="s">
        <v>108</v>
      </c>
      <c r="H26" s="3" t="s">
        <v>128</v>
      </c>
      <c r="I26" s="1">
        <v>0.01</v>
      </c>
      <c r="J26" s="1">
        <f t="shared" si="0"/>
        <v>0.01</v>
      </c>
      <c r="K26" s="1"/>
      <c r="L26" s="1"/>
    </row>
    <row r="27" spans="1:12">
      <c r="A27" s="1">
        <v>2</v>
      </c>
      <c r="B27" s="1" t="s">
        <v>65</v>
      </c>
      <c r="C27" s="1" t="s">
        <v>66</v>
      </c>
      <c r="D27" s="1" t="s">
        <v>67</v>
      </c>
      <c r="E27" s="1" t="s">
        <v>68</v>
      </c>
      <c r="F27" s="1" t="s">
        <v>69</v>
      </c>
      <c r="G27" s="1" t="s">
        <v>108</v>
      </c>
      <c r="H27" s="3" t="s">
        <v>115</v>
      </c>
      <c r="I27" s="1">
        <v>0.04</v>
      </c>
      <c r="J27" s="1">
        <f t="shared" si="0"/>
        <v>0.08</v>
      </c>
      <c r="K27" s="1"/>
      <c r="L27" s="1"/>
    </row>
    <row r="28" spans="1:12">
      <c r="A28" s="1">
        <v>2</v>
      </c>
      <c r="B28" s="1" t="s">
        <v>70</v>
      </c>
      <c r="C28" s="1" t="s">
        <v>119</v>
      </c>
      <c r="D28" s="1" t="s">
        <v>8</v>
      </c>
      <c r="E28" s="1" t="s">
        <v>71</v>
      </c>
      <c r="F28" s="1" t="s">
        <v>120</v>
      </c>
      <c r="G28" s="1" t="s">
        <v>112</v>
      </c>
      <c r="H28" s="4">
        <v>1838966</v>
      </c>
      <c r="I28" s="1">
        <f>0.137*1.15*1.15</f>
        <v>0.18118249999999997</v>
      </c>
      <c r="J28" s="1">
        <f t="shared" si="0"/>
        <v>0.36236499999999994</v>
      </c>
      <c r="K28" s="1"/>
      <c r="L28" s="1"/>
    </row>
    <row r="29" spans="1:12">
      <c r="A29" s="1">
        <v>1</v>
      </c>
      <c r="B29" s="10" t="s">
        <v>149</v>
      </c>
      <c r="C29" s="1" t="s">
        <v>72</v>
      </c>
      <c r="D29" s="1" t="s">
        <v>73</v>
      </c>
      <c r="E29" s="1" t="s">
        <v>74</v>
      </c>
      <c r="F29" s="1" t="s">
        <v>10</v>
      </c>
      <c r="G29" s="1" t="s">
        <v>108</v>
      </c>
      <c r="H29" s="3" t="s">
        <v>150</v>
      </c>
      <c r="I29" s="1">
        <f>0.523*1.15*1.15</f>
        <v>0.69166749999999988</v>
      </c>
      <c r="J29" s="1">
        <f t="shared" si="0"/>
        <v>0.69166749999999988</v>
      </c>
      <c r="K29" s="1" t="s">
        <v>148</v>
      </c>
    </row>
    <row r="30" spans="1:12">
      <c r="A30" s="1">
        <v>2</v>
      </c>
      <c r="B30" s="1" t="s">
        <v>75</v>
      </c>
      <c r="C30" s="1" t="s">
        <v>76</v>
      </c>
      <c r="D30" s="1" t="s">
        <v>77</v>
      </c>
      <c r="E30" s="1" t="s">
        <v>78</v>
      </c>
      <c r="F30" s="1" t="s">
        <v>79</v>
      </c>
      <c r="G30" s="1" t="s">
        <v>108</v>
      </c>
      <c r="H30" s="3" t="s">
        <v>130</v>
      </c>
      <c r="I30" s="1">
        <v>7.0000000000000007E-2</v>
      </c>
      <c r="J30" s="1">
        <f t="shared" si="0"/>
        <v>0.14000000000000001</v>
      </c>
      <c r="K30" s="1"/>
      <c r="L30" s="1"/>
    </row>
    <row r="31" spans="1:12">
      <c r="A31" s="1">
        <v>1</v>
      </c>
      <c r="B31" s="1" t="s">
        <v>80</v>
      </c>
      <c r="C31" s="1" t="s">
        <v>80</v>
      </c>
      <c r="D31" s="1" t="s">
        <v>81</v>
      </c>
      <c r="E31" s="1" t="s">
        <v>82</v>
      </c>
      <c r="F31" s="1" t="s">
        <v>121</v>
      </c>
      <c r="G31" s="1" t="s">
        <v>108</v>
      </c>
      <c r="H31" s="3" t="s">
        <v>80</v>
      </c>
      <c r="I31" s="1">
        <v>0.03</v>
      </c>
      <c r="J31" s="1">
        <f t="shared" si="0"/>
        <v>0.03</v>
      </c>
      <c r="K31" s="1"/>
      <c r="L31" s="1"/>
    </row>
    <row r="32" spans="1:12">
      <c r="A32" s="1">
        <v>1</v>
      </c>
      <c r="B32" s="1" t="s">
        <v>83</v>
      </c>
      <c r="C32" s="1" t="s">
        <v>84</v>
      </c>
      <c r="D32" s="1" t="s">
        <v>85</v>
      </c>
      <c r="E32" s="1" t="s">
        <v>86</v>
      </c>
      <c r="F32" s="1" t="s">
        <v>123</v>
      </c>
      <c r="G32" s="1" t="s">
        <v>112</v>
      </c>
      <c r="H32">
        <v>2849738</v>
      </c>
      <c r="I32" s="1">
        <v>0.12</v>
      </c>
      <c r="J32" s="1">
        <f t="shared" si="0"/>
        <v>0.12</v>
      </c>
      <c r="K32" s="1"/>
      <c r="L32" s="1"/>
    </row>
    <row r="33" spans="1:12">
      <c r="A33" s="1">
        <v>1</v>
      </c>
      <c r="B33" s="1" t="s">
        <v>87</v>
      </c>
      <c r="C33" s="1" t="s">
        <v>87</v>
      </c>
      <c r="D33" s="1" t="s">
        <v>85</v>
      </c>
      <c r="E33" s="1" t="s">
        <v>88</v>
      </c>
      <c r="F33" s="1" t="s">
        <v>122</v>
      </c>
      <c r="G33" s="1" t="s">
        <v>112</v>
      </c>
      <c r="H33" s="1">
        <v>2849762</v>
      </c>
      <c r="I33" s="1">
        <v>0.4</v>
      </c>
      <c r="J33" s="1">
        <f t="shared" si="0"/>
        <v>0.4</v>
      </c>
      <c r="K33" s="1"/>
      <c r="L33" s="1"/>
    </row>
    <row r="34" spans="1:12">
      <c r="A34" s="1">
        <v>1</v>
      </c>
      <c r="B34" s="1" t="s">
        <v>89</v>
      </c>
      <c r="C34" s="1" t="s">
        <v>90</v>
      </c>
      <c r="D34" s="1" t="s">
        <v>91</v>
      </c>
      <c r="E34" s="1" t="s">
        <v>92</v>
      </c>
      <c r="F34" s="1" t="s">
        <v>93</v>
      </c>
      <c r="G34" s="1" t="s">
        <v>108</v>
      </c>
      <c r="H34" s="3" t="s">
        <v>89</v>
      </c>
      <c r="I34" s="1">
        <v>0.3</v>
      </c>
      <c r="J34" s="1">
        <f t="shared" si="0"/>
        <v>0.3</v>
      </c>
      <c r="K34" s="1"/>
      <c r="L34" s="1"/>
    </row>
    <row r="35" spans="1:12">
      <c r="A35" s="1">
        <v>2</v>
      </c>
      <c r="B35" s="1" t="s">
        <v>94</v>
      </c>
      <c r="C35" s="1" t="s">
        <v>94</v>
      </c>
      <c r="D35" s="1" t="s">
        <v>94</v>
      </c>
      <c r="E35" s="1" t="s">
        <v>95</v>
      </c>
      <c r="F35" s="1" t="s">
        <v>96</v>
      </c>
      <c r="G35" s="1" t="s">
        <v>108</v>
      </c>
      <c r="H35" s="3" t="s">
        <v>126</v>
      </c>
      <c r="I35" s="1">
        <v>0.4</v>
      </c>
      <c r="J35" s="1">
        <f t="shared" si="0"/>
        <v>0.8</v>
      </c>
      <c r="K35" s="1"/>
      <c r="L35" s="1"/>
    </row>
    <row r="36" spans="1:12">
      <c r="A36" s="1">
        <v>1</v>
      </c>
      <c r="B36" s="1" t="s">
        <v>97</v>
      </c>
      <c r="C36" s="1" t="s">
        <v>97</v>
      </c>
      <c r="D36" s="1" t="s">
        <v>97</v>
      </c>
      <c r="E36" s="1" t="s">
        <v>98</v>
      </c>
      <c r="F36" s="1" t="s">
        <v>99</v>
      </c>
      <c r="G36" s="1" t="s">
        <v>108</v>
      </c>
      <c r="H36" s="3" t="s">
        <v>127</v>
      </c>
      <c r="I36" s="1">
        <v>0.8</v>
      </c>
      <c r="J36" s="1">
        <f t="shared" si="0"/>
        <v>0.8</v>
      </c>
      <c r="K36" s="1"/>
      <c r="L36" s="1"/>
    </row>
    <row r="37" spans="1:12">
      <c r="A37" s="1">
        <v>3</v>
      </c>
      <c r="B37" s="1" t="s">
        <v>100</v>
      </c>
      <c r="C37" s="1" t="s">
        <v>100</v>
      </c>
      <c r="D37" s="1" t="s">
        <v>101</v>
      </c>
      <c r="E37" s="1" t="s">
        <v>102</v>
      </c>
      <c r="F37" s="1" t="s">
        <v>103</v>
      </c>
      <c r="G37" s="1" t="s">
        <v>124</v>
      </c>
      <c r="H37" s="9" t="s">
        <v>146</v>
      </c>
      <c r="I37" s="1">
        <v>3.66</v>
      </c>
      <c r="J37" s="1">
        <f t="shared" si="0"/>
        <v>10.98</v>
      </c>
      <c r="K37" s="1"/>
      <c r="L37" s="1"/>
    </row>
    <row r="38" spans="1:12">
      <c r="A38" s="1">
        <v>2</v>
      </c>
      <c r="B38" s="1" t="s">
        <v>104</v>
      </c>
      <c r="C38" s="1" t="s">
        <v>113</v>
      </c>
      <c r="D38" s="1" t="s">
        <v>25</v>
      </c>
      <c r="E38" s="1" t="s">
        <v>105</v>
      </c>
      <c r="F38" s="1" t="s">
        <v>114</v>
      </c>
      <c r="G38" s="1" t="s">
        <v>108</v>
      </c>
      <c r="H38" s="3" t="s">
        <v>125</v>
      </c>
      <c r="I38" s="1">
        <v>0.01</v>
      </c>
      <c r="J38" s="1">
        <f t="shared" si="0"/>
        <v>0.02</v>
      </c>
      <c r="K38" s="1"/>
      <c r="L38" s="1"/>
    </row>
    <row r="39" spans="1:12">
      <c r="J39" s="1">
        <f t="shared" si="0"/>
        <v>0</v>
      </c>
    </row>
    <row r="40" spans="1:12">
      <c r="A40" s="1">
        <v>1</v>
      </c>
      <c r="B40" s="1" t="s">
        <v>151</v>
      </c>
      <c r="C40" s="1" t="s">
        <v>154</v>
      </c>
      <c r="D40" s="1" t="s">
        <v>153</v>
      </c>
      <c r="G40" s="1" t="s">
        <v>152</v>
      </c>
      <c r="I40" s="1">
        <v>0.5</v>
      </c>
      <c r="J40" s="1">
        <f t="shared" si="0"/>
        <v>0.5</v>
      </c>
    </row>
    <row r="43" spans="1:12">
      <c r="I43" t="s">
        <v>155</v>
      </c>
      <c r="J43">
        <f>SUM(J4:J40)</f>
        <v>18.240295</v>
      </c>
    </row>
  </sheetData>
  <hyperlinks>
    <hyperlink ref="H27" r:id="rId1" display="https://store.comet.rs/Catalogue/Product/29570/"/>
    <hyperlink ref="H16" r:id="rId2" display="https://store.comet.rs/Catalogue/Product/36242/"/>
    <hyperlink ref="H38" r:id="rId3" display="https://store.comet.rs/Catalogue/Product/44949/"/>
    <hyperlink ref="H35" r:id="rId4" display="https://store.comet.rs/Catalogue/Product/2629/"/>
    <hyperlink ref="H36" r:id="rId5" display="https://store.comet.rs/Catalogue/Product/2631/"/>
    <hyperlink ref="H26" r:id="rId6" display="https://store.comet.rs/Catalogue/Product/25753/"/>
    <hyperlink ref="H25" r:id="rId7" display="https://store.comet.rs/Catalogue/Product/22306/"/>
    <hyperlink ref="H30" r:id="rId8" display="https://store.comet.rs/Catalogue/Product/16915/"/>
    <hyperlink ref="H31" r:id="rId9" display="https://store.comet.rs/Catalogue/Product/44982/"/>
    <hyperlink ref="H4" r:id="rId10" display="https://store.comet.rs/Catalogue/Product/3510/"/>
    <hyperlink ref="H5" r:id="rId11" display="https://store.comet.rs/Catalogue/Product/16789/"/>
    <hyperlink ref="H17" r:id="rId12" display="https://store.comet.rs/Catalogue/Product/4213/"/>
    <hyperlink ref="H18" r:id="rId13" display="https://store.comet.rs/Catalogue/Product/3553/"/>
    <hyperlink ref="H19" r:id="rId14" display="https://store.comet.rs/Catalogue/Product/3534/"/>
    <hyperlink ref="H20" r:id="rId15" display="https://store.comet.rs/Catalogue/Product/29757/"/>
    <hyperlink ref="H21" r:id="rId16" display="https://store.comet.rs/Catalogue/Product/23086/"/>
    <hyperlink ref="H13" r:id="rId17" display="https://store.comet.rs/Catalogue/Product/23211/"/>
    <hyperlink ref="H15" r:id="rId18" display="https://store.comet.rs/Catalogue/Product/3516/"/>
    <hyperlink ref="H11" r:id="rId19" display="https://store.comet.rs/Catalogue/Product/24897/"/>
    <hyperlink ref="H10" r:id="rId20" display="https://store.comet.rs/Catalogue/Product/45237/"/>
    <hyperlink ref="H9" r:id="rId21" display="https://store.comet.rs/Catalogue/Product/23248/"/>
    <hyperlink ref="H8" r:id="rId22" display="https://store.comet.rs/Catalogue/Product/23248/"/>
    <hyperlink ref="H7" r:id="rId23" display="https://store.comet.rs/Catalogue/Product/29760/"/>
    <hyperlink ref="H34" r:id="rId24" display="https://store.comet.rs/Catalogue/Product/99257/"/>
    <hyperlink ref="H29" r:id="rId25" display="https://store.comet.rs/en/Catalogue/Product/35370/"/>
  </hyperlinks>
  <pageMargins left="0.7" right="0.7" top="0.75" bottom="0.75" header="0.3" footer="0.3"/>
  <pageSetup paperSize="256" orientation="portrait" horizontalDpi="203" verticalDpi="203" r:id="rId2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mikroAmpAF Spisak materijala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2019-04-21T15:25:49Z</dcterms:modified>
</cp:coreProperties>
</file>