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牌信息" sheetId="1" r:id="rId1"/>
    <sheet name="结果" sheetId="3" r:id="rId2"/>
  </sheets>
  <calcPr calcId="162913"/>
</workbook>
</file>

<file path=xl/calcChain.xml><?xml version="1.0" encoding="utf-8"?>
<calcChain xmlns="http://schemas.openxmlformats.org/spreadsheetml/2006/main">
  <c r="D21" i="3" l="1"/>
  <c r="D13" i="3" l="1"/>
  <c r="O13" i="3"/>
  <c r="N13" i="3"/>
  <c r="M13" i="3"/>
  <c r="L13" i="3"/>
  <c r="K13" i="3"/>
  <c r="J13" i="3"/>
  <c r="I13" i="3"/>
  <c r="H13" i="3"/>
  <c r="G13" i="3"/>
  <c r="F13" i="3"/>
  <c r="E13" i="3"/>
  <c r="C13" i="3"/>
  <c r="C14" i="3" s="1"/>
  <c r="E17" i="1"/>
  <c r="D17" i="1"/>
  <c r="J17" i="1"/>
  <c r="N12" i="3"/>
  <c r="M12" i="3"/>
  <c r="H12" i="3"/>
  <c r="H7" i="1"/>
  <c r="H6" i="1"/>
  <c r="C16" i="1"/>
  <c r="K16" i="1" s="1"/>
  <c r="C15" i="1"/>
  <c r="K15" i="1" s="1"/>
  <c r="C14" i="1"/>
  <c r="K14" i="1" s="1"/>
  <c r="C13" i="1"/>
  <c r="L12" i="3" s="1"/>
  <c r="C12" i="1"/>
  <c r="K12" i="1" s="1"/>
  <c r="C11" i="1"/>
  <c r="K11" i="1" s="1"/>
  <c r="C10" i="1"/>
  <c r="K10" i="1" s="1"/>
  <c r="C9" i="1"/>
  <c r="H9" i="1" s="1"/>
  <c r="C8" i="1"/>
  <c r="K8" i="1" s="1"/>
  <c r="C7" i="1"/>
  <c r="K7" i="1" s="1"/>
  <c r="C6" i="1"/>
  <c r="K6" i="1" s="1"/>
  <c r="C5" i="1"/>
  <c r="H5" i="1" s="1"/>
  <c r="C4" i="1"/>
  <c r="K4" i="1" s="1"/>
  <c r="C12" i="3"/>
  <c r="C21" i="3" l="1"/>
  <c r="H8" i="1"/>
  <c r="H10" i="1"/>
  <c r="O12" i="3"/>
  <c r="E12" i="3"/>
  <c r="K9" i="1"/>
  <c r="G12" i="3"/>
  <c r="G14" i="3" s="1"/>
  <c r="I12" i="3"/>
  <c r="I14" i="3" s="1"/>
  <c r="F12" i="3"/>
  <c r="F14" i="3" s="1"/>
  <c r="C17" i="1"/>
  <c r="H11" i="1"/>
  <c r="J12" i="3"/>
  <c r="K13" i="1"/>
  <c r="H4" i="1"/>
  <c r="H12" i="1"/>
  <c r="K12" i="3"/>
  <c r="K14" i="3" s="1"/>
  <c r="K5" i="1"/>
  <c r="K17" i="1" s="1"/>
  <c r="D12" i="3"/>
  <c r="H13" i="1"/>
  <c r="L14" i="3"/>
  <c r="O14" i="3"/>
  <c r="M14" i="3"/>
  <c r="H14" i="3"/>
  <c r="N14" i="3"/>
  <c r="D14" i="3"/>
  <c r="J14" i="3"/>
  <c r="E14" i="3"/>
  <c r="C18" i="3" l="1"/>
  <c r="E18" i="3" s="1"/>
  <c r="C19" i="3"/>
  <c r="E19" i="3" s="1"/>
  <c r="C17" i="3"/>
  <c r="C22" i="3" l="1"/>
  <c r="E17" i="3"/>
</calcChain>
</file>

<file path=xl/sharedStrings.xml><?xml version="1.0" encoding="utf-8"?>
<sst xmlns="http://schemas.openxmlformats.org/spreadsheetml/2006/main" count="49" uniqueCount="36">
  <si>
    <t>一副牌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</si>
  <si>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</si>
  <si>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</si>
  <si>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</si>
  <si>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</si>
  <si>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牌面</t>
    <phoneticPr fontId="1" type="noConversion"/>
  </si>
  <si>
    <t>个数</t>
    <phoneticPr fontId="1" type="noConversion"/>
  </si>
  <si>
    <t>分值1</t>
    <phoneticPr fontId="1" type="noConversion"/>
  </si>
  <si>
    <t>分值2</t>
    <phoneticPr fontId="1" type="noConversion"/>
  </si>
  <si>
    <t>几副牌</t>
    <phoneticPr fontId="1" type="noConversion"/>
  </si>
  <si>
    <t>百分比</t>
    <phoneticPr fontId="1" type="noConversion"/>
  </si>
  <si>
    <t>大中小牌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</si>
  <si>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</si>
  <si>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</si>
  <si>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</si>
  <si>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</si>
  <si>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</si>
  <si>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高低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</si>
  <si>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</si>
  <si>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</si>
  <si>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</si>
  <si>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高低总分</t>
    <phoneticPr fontId="1" type="noConversion"/>
  </si>
  <si>
    <t>总牌数</t>
    <phoneticPr fontId="1" type="noConversion"/>
  </si>
  <si>
    <t>已出牌数</t>
    <phoneticPr fontId="1" type="noConversion"/>
  </si>
  <si>
    <t>剩余牌数</t>
    <phoneticPr fontId="1" type="noConversion"/>
  </si>
  <si>
    <t>J</t>
    <phoneticPr fontId="1" type="noConversion"/>
  </si>
  <si>
    <t>K</t>
    <phoneticPr fontId="1" type="noConversion"/>
  </si>
  <si>
    <t>剩余小牌个数</t>
    <phoneticPr fontId="1" type="noConversion"/>
  </si>
  <si>
    <t>剩余中牌个数</t>
    <phoneticPr fontId="1" type="noConversion"/>
  </si>
  <si>
    <t>剩余大牌数个</t>
    <phoneticPr fontId="1" type="noConversion"/>
  </si>
  <si>
    <t>记牌</t>
    <phoneticPr fontId="1" type="noConversion"/>
  </si>
  <si>
    <t>总数</t>
    <phoneticPr fontId="1" type="noConversion"/>
  </si>
  <si>
    <t>剩余比例</t>
    <phoneticPr fontId="1" type="noConversion"/>
  </si>
  <si>
    <t>高低分值差</t>
    <phoneticPr fontId="1" type="noConversion"/>
  </si>
  <si>
    <t>高低索引值</t>
    <phoneticPr fontId="1" type="noConversion"/>
  </si>
  <si>
    <t>加减牌数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</si>
</sst>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C$3" max="24" page="10" val="0"/>
</file>

<file path=xl/ctrlProps/ctrlProp10.xml><?xml version="1.0" encoding="utf-8"?>
<formControlPr xmlns="http://schemas.microsoft.com/office/spreadsheetml/2009/9/main" objectType="Spin" dx="26" fmlaLink="$L$3" max="24" page="10" val="0"/>
</file>

<file path=xl/ctrlProps/ctrlProp11.xml><?xml version="1.0" encoding="utf-8"?>
<formControlPr xmlns="http://schemas.microsoft.com/office/spreadsheetml/2009/9/main" objectType="Spin" dx="26" fmlaLink="$M$3" max="24" page="10" val="0"/>
</file>

<file path=xl/ctrlProps/ctrlProp12.xml><?xml version="1.0" encoding="utf-8"?>
<formControlPr xmlns="http://schemas.microsoft.com/office/spreadsheetml/2009/9/main" objectType="Spin" dx="26" fmlaLink="$N$3" max="24" page="10" val="0"/>
</file>

<file path=xl/ctrlProps/ctrlProp13.xml><?xml version="1.0" encoding="utf-8"?>
<formControlPr xmlns="http://schemas.microsoft.com/office/spreadsheetml/2009/9/main" objectType="Spin" dx="26" fmlaLink="$O$3" max="24" page="10" val="0"/>
</file>

<file path=xl/ctrlProps/ctrlProp2.xml><?xml version="1.0" encoding="utf-8"?>
<formControlPr xmlns="http://schemas.microsoft.com/office/spreadsheetml/2009/9/main" objectType="Spin" dx="26" fmlaLink="$D$3" max="24" page="10" val="0"/>
</file>

<file path=xl/ctrlProps/ctrlProp3.xml><?xml version="1.0" encoding="utf-8"?>
<formControlPr xmlns="http://schemas.microsoft.com/office/spreadsheetml/2009/9/main" objectType="Spin" dx="26" fmlaLink="$E$3" max="24" page="10" val="0"/>
</file>

<file path=xl/ctrlProps/ctrlProp4.xml><?xml version="1.0" encoding="utf-8"?>
<formControlPr xmlns="http://schemas.microsoft.com/office/spreadsheetml/2009/9/main" objectType="Spin" dx="26" fmlaLink="$F$3" max="24" page="10" val="0"/>
</file>

<file path=xl/ctrlProps/ctrlProp5.xml><?xml version="1.0" encoding="utf-8"?>
<formControlPr xmlns="http://schemas.microsoft.com/office/spreadsheetml/2009/9/main" objectType="Spin" dx="26" fmlaLink="$G$3" max="24" page="10" val="0"/>
</file>

<file path=xl/ctrlProps/ctrlProp6.xml><?xml version="1.0" encoding="utf-8"?>
<formControlPr xmlns="http://schemas.microsoft.com/office/spreadsheetml/2009/9/main" objectType="Spin" dx="26" fmlaLink="$H$3" max="24" page="10" val="0"/>
</file>

<file path=xl/ctrlProps/ctrlProp7.xml><?xml version="1.0" encoding="utf-8"?>
<formControlPr xmlns="http://schemas.microsoft.com/office/spreadsheetml/2009/9/main" objectType="Spin" dx="26" fmlaLink="$I$3" max="24" page="10" val="0"/>
</file>

<file path=xl/ctrlProps/ctrlProp8.xml><?xml version="1.0" encoding="utf-8"?>
<formControlPr xmlns="http://schemas.microsoft.com/office/spreadsheetml/2009/9/main" objectType="Spin" dx="26" fmlaLink="$J$3" max="24" page="10" val="0"/>
</file>

<file path=xl/ctrlProps/ctrlProp9.xml><?xml version="1.0" encoding="utf-8"?>
<formControlPr xmlns="http://schemas.microsoft.com/office/spreadsheetml/2009/9/main" objectType="Spin" dx="26" fmlaLink="$K$3" max="2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</xdr:row>
          <xdr:rowOff>83820</xdr:rowOff>
        </xdr:from>
        <xdr:to>
          <xdr:col>2</xdr:col>
          <xdr:colOff>548640</xdr:colOff>
          <xdr:row>7</xdr:row>
          <xdr:rowOff>129540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3</xdr:row>
          <xdr:rowOff>83820</xdr:rowOff>
        </xdr:from>
        <xdr:to>
          <xdr:col>3</xdr:col>
          <xdr:colOff>548640</xdr:colOff>
          <xdr:row>7</xdr:row>
          <xdr:rowOff>129540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</xdr:row>
          <xdr:rowOff>83820</xdr:rowOff>
        </xdr:from>
        <xdr:to>
          <xdr:col>4</xdr:col>
          <xdr:colOff>548640</xdr:colOff>
          <xdr:row>7</xdr:row>
          <xdr:rowOff>129540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</xdr:colOff>
          <xdr:row>3</xdr:row>
          <xdr:rowOff>83820</xdr:rowOff>
        </xdr:from>
        <xdr:to>
          <xdr:col>5</xdr:col>
          <xdr:colOff>548640</xdr:colOff>
          <xdr:row>7</xdr:row>
          <xdr:rowOff>129540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</xdr:row>
          <xdr:rowOff>83820</xdr:rowOff>
        </xdr:from>
        <xdr:to>
          <xdr:col>6</xdr:col>
          <xdr:colOff>548640</xdr:colOff>
          <xdr:row>7</xdr:row>
          <xdr:rowOff>129540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3</xdr:row>
          <xdr:rowOff>83820</xdr:rowOff>
        </xdr:from>
        <xdr:to>
          <xdr:col>7</xdr:col>
          <xdr:colOff>548640</xdr:colOff>
          <xdr:row>7</xdr:row>
          <xdr:rowOff>129540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83820</xdr:rowOff>
        </xdr:from>
        <xdr:to>
          <xdr:col>8</xdr:col>
          <xdr:colOff>548640</xdr:colOff>
          <xdr:row>7</xdr:row>
          <xdr:rowOff>129540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3</xdr:row>
          <xdr:rowOff>83820</xdr:rowOff>
        </xdr:from>
        <xdr:to>
          <xdr:col>9</xdr:col>
          <xdr:colOff>548640</xdr:colOff>
          <xdr:row>7</xdr:row>
          <xdr:rowOff>129540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</xdr:row>
          <xdr:rowOff>83820</xdr:rowOff>
        </xdr:from>
        <xdr:to>
          <xdr:col>10</xdr:col>
          <xdr:colOff>548640</xdr:colOff>
          <xdr:row>7</xdr:row>
          <xdr:rowOff>129540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3</xdr:row>
          <xdr:rowOff>83820</xdr:rowOff>
        </xdr:from>
        <xdr:to>
          <xdr:col>11</xdr:col>
          <xdr:colOff>548640</xdr:colOff>
          <xdr:row>7</xdr:row>
          <xdr:rowOff>129540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3</xdr:row>
          <xdr:rowOff>83820</xdr:rowOff>
        </xdr:from>
        <xdr:to>
          <xdr:col>12</xdr:col>
          <xdr:colOff>548640</xdr:colOff>
          <xdr:row>7</xdr:row>
          <xdr:rowOff>129540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</xdr:colOff>
          <xdr:row>3</xdr:row>
          <xdr:rowOff>83820</xdr:rowOff>
        </xdr:from>
        <xdr:to>
          <xdr:col>13</xdr:col>
          <xdr:colOff>548640</xdr:colOff>
          <xdr:row>7</xdr:row>
          <xdr:rowOff>129540</xdr:rowOff>
        </xdr:to>
        <xdr:sp macro="" textlink="">
          <xdr:nvSpPr>
            <xdr:cNvPr id="3098" name="Spinne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22860</xdr:colOff>
          <xdr:row>3</xdr:row>
          <xdr:rowOff>83820</xdr:rowOff>
        </xdr:from>
        <xdr:to>
          <xdr:col>14</xdr:col>
          <xdr:colOff>548640</xdr:colOff>
          <xdr:row>7</xdr:row>
          <xdr:rowOff>129540</xdr:rowOff>
        </xdr:to>
        <xdr:sp macro="" textlink="">
          <xdr:nvSpPr>
            <xdr:cNvPr id="3099" name="Spinne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E3" sqref="E3"/>
    </sheetView>
  </sheetViews>
  <sheetFormatPr defaultRowHeight="14.4" x14ac:dyDescent="0.25"/>
  <sheetData>
    <row r="2" spans="2:11" x14ac:dyDescent="0.25">
      <c r="B2" t="s">
        <v>0</v>
      </c>
      <c r="C2">
        <v>52</v>
      </c>
      <c r="D2" t="s">
        <v>9</v>
      </c>
      <c r="E2">
        <v>6</v>
      </c>
    </row>
    <row r="3" spans="2:11" x14ac:dyDescent="0.25">
      <c r="B3" t="s">
        <v>5</v>
      </c>
      <c r="C3" t="s">
        <v>6</v>
      </c>
      <c r="D3" t="s">
        <v>7</v>
      </c>
      <c r="E3" t="s">
        <v>8</v>
      </c>
      <c r="H3" t="s">
        <v>10</v>
      </c>
      <c r="I3" t="s">
        <v>11</v>
      </c>
      <c r="J3" t="s">
        <v>17</v>
      </c>
      <c r="K3" t="s">
        <v>21</v>
      </c>
    </row>
    <row r="4" spans="2:11" x14ac:dyDescent="0.25">
      <c r="B4" s="1" t="s">
        <v>1</v>
      </c>
      <c r="C4">
        <f>4*$E$2</f>
        <v>24</v>
      </c>
      <c r="D4">
        <v>1</v>
      </c>
      <c r="E4">
        <v>11</v>
      </c>
      <c r="H4">
        <f>C4/($C$2*$E$2)*100</f>
        <v>7.6923076923076925</v>
      </c>
      <c r="I4" t="s">
        <v>16</v>
      </c>
      <c r="J4">
        <v>-1</v>
      </c>
      <c r="K4">
        <f>J4*C4</f>
        <v>-24</v>
      </c>
    </row>
    <row r="5" spans="2:11" x14ac:dyDescent="0.25">
      <c r="B5" s="1">
        <v>2</v>
      </c>
      <c r="C5">
        <f t="shared" ref="C5:C16" si="0">4*$E$2</f>
        <v>24</v>
      </c>
      <c r="D5">
        <v>2</v>
      </c>
      <c r="E5">
        <v>2</v>
      </c>
      <c r="H5">
        <f t="shared" ref="H5:H12" si="1">C5/($C$2*$E$2)*100</f>
        <v>7.6923076923076925</v>
      </c>
      <c r="I5" t="s">
        <v>12</v>
      </c>
      <c r="J5">
        <v>1</v>
      </c>
      <c r="K5">
        <f t="shared" ref="K5:K16" si="2">J5*C5</f>
        <v>24</v>
      </c>
    </row>
    <row r="6" spans="2:11" x14ac:dyDescent="0.25">
      <c r="B6" s="1">
        <v>3</v>
      </c>
      <c r="C6">
        <f t="shared" si="0"/>
        <v>24</v>
      </c>
      <c r="D6">
        <v>3</v>
      </c>
      <c r="E6">
        <v>3</v>
      </c>
      <c r="H6">
        <f t="shared" si="1"/>
        <v>7.6923076923076925</v>
      </c>
      <c r="I6" t="s">
        <v>13</v>
      </c>
      <c r="J6">
        <v>1</v>
      </c>
      <c r="K6">
        <f t="shared" si="2"/>
        <v>24</v>
      </c>
    </row>
    <row r="7" spans="2:11" x14ac:dyDescent="0.25">
      <c r="B7" s="1">
        <v>4</v>
      </c>
      <c r="C7">
        <f t="shared" si="0"/>
        <v>24</v>
      </c>
      <c r="D7">
        <v>4</v>
      </c>
      <c r="E7">
        <v>4</v>
      </c>
      <c r="H7">
        <f t="shared" si="1"/>
        <v>7.6923076923076925</v>
      </c>
      <c r="I7" t="s">
        <v>14</v>
      </c>
      <c r="J7">
        <v>1</v>
      </c>
      <c r="K7">
        <f t="shared" si="2"/>
        <v>24</v>
      </c>
    </row>
    <row r="8" spans="2:11" x14ac:dyDescent="0.25">
      <c r="B8" s="1">
        <v>5</v>
      </c>
      <c r="C8">
        <f t="shared" si="0"/>
        <v>24</v>
      </c>
      <c r="D8">
        <v>5</v>
      </c>
      <c r="E8">
        <v>5</v>
      </c>
      <c r="H8">
        <f t="shared" si="1"/>
        <v>7.6923076923076925</v>
      </c>
      <c r="I8" t="s">
        <v>14</v>
      </c>
      <c r="J8">
        <v>1</v>
      </c>
      <c r="K8">
        <f t="shared" si="2"/>
        <v>24</v>
      </c>
    </row>
    <row r="9" spans="2:11" x14ac:dyDescent="0.25">
      <c r="B9" s="1">
        <v>6</v>
      </c>
      <c r="C9">
        <f t="shared" si="0"/>
        <v>24</v>
      </c>
      <c r="D9">
        <v>6</v>
      </c>
      <c r="E9">
        <v>6</v>
      </c>
      <c r="H9">
        <f t="shared" si="1"/>
        <v>7.6923076923076925</v>
      </c>
      <c r="I9" t="s">
        <v>15</v>
      </c>
      <c r="J9">
        <v>1</v>
      </c>
      <c r="K9">
        <f t="shared" si="2"/>
        <v>24</v>
      </c>
    </row>
    <row r="10" spans="2:11" x14ac:dyDescent="0.25">
      <c r="B10" s="1">
        <v>7</v>
      </c>
      <c r="C10">
        <f t="shared" si="0"/>
        <v>24</v>
      </c>
      <c r="D10">
        <v>7</v>
      </c>
      <c r="E10">
        <v>7</v>
      </c>
      <c r="H10">
        <f t="shared" si="1"/>
        <v>7.6923076923076925</v>
      </c>
      <c r="I10" t="s">
        <v>18</v>
      </c>
      <c r="J10">
        <v>0</v>
      </c>
      <c r="K10">
        <f t="shared" si="2"/>
        <v>0</v>
      </c>
    </row>
    <row r="11" spans="2:11" x14ac:dyDescent="0.25">
      <c r="B11" s="1">
        <v>8</v>
      </c>
      <c r="C11">
        <f t="shared" si="0"/>
        <v>24</v>
      </c>
      <c r="D11">
        <v>8</v>
      </c>
      <c r="E11">
        <v>8</v>
      </c>
      <c r="H11">
        <f t="shared" si="1"/>
        <v>7.6923076923076925</v>
      </c>
      <c r="I11" t="s">
        <v>19</v>
      </c>
      <c r="J11">
        <v>0</v>
      </c>
      <c r="K11">
        <f t="shared" si="2"/>
        <v>0</v>
      </c>
    </row>
    <row r="12" spans="2:11" x14ac:dyDescent="0.25">
      <c r="B12" s="1">
        <v>9</v>
      </c>
      <c r="C12">
        <f t="shared" si="0"/>
        <v>24</v>
      </c>
      <c r="D12">
        <v>9</v>
      </c>
      <c r="E12">
        <v>9</v>
      </c>
      <c r="H12">
        <f t="shared" si="1"/>
        <v>7.6923076923076925</v>
      </c>
      <c r="I12" t="s">
        <v>20</v>
      </c>
      <c r="J12">
        <v>0</v>
      </c>
      <c r="K12">
        <f t="shared" si="2"/>
        <v>0</v>
      </c>
    </row>
    <row r="13" spans="2:11" x14ac:dyDescent="0.25">
      <c r="B13" s="1">
        <v>10</v>
      </c>
      <c r="C13">
        <f t="shared" si="0"/>
        <v>24</v>
      </c>
      <c r="D13">
        <v>10</v>
      </c>
      <c r="E13">
        <v>10</v>
      </c>
      <c r="H13">
        <f>SUM(C13:C16)/($C$2*$E$2)*100</f>
        <v>30.76923076923077</v>
      </c>
      <c r="I13" t="s">
        <v>16</v>
      </c>
      <c r="J13">
        <v>-1</v>
      </c>
      <c r="K13">
        <f t="shared" si="2"/>
        <v>-24</v>
      </c>
    </row>
    <row r="14" spans="2:11" x14ac:dyDescent="0.25">
      <c r="B14" s="1" t="s">
        <v>2</v>
      </c>
      <c r="C14">
        <f t="shared" si="0"/>
        <v>24</v>
      </c>
      <c r="D14">
        <v>10</v>
      </c>
      <c r="E14">
        <v>10</v>
      </c>
      <c r="I14" t="s">
        <v>16</v>
      </c>
      <c r="J14">
        <v>-1</v>
      </c>
      <c r="K14">
        <f t="shared" si="2"/>
        <v>-24</v>
      </c>
    </row>
    <row r="15" spans="2:11" x14ac:dyDescent="0.25">
      <c r="B15" s="1" t="s">
        <v>3</v>
      </c>
      <c r="C15">
        <f t="shared" si="0"/>
        <v>24</v>
      </c>
      <c r="D15">
        <v>10</v>
      </c>
      <c r="E15">
        <v>10</v>
      </c>
      <c r="I15" t="s">
        <v>16</v>
      </c>
      <c r="J15">
        <v>-1</v>
      </c>
      <c r="K15">
        <f t="shared" si="2"/>
        <v>-24</v>
      </c>
    </row>
    <row r="16" spans="2:11" x14ac:dyDescent="0.25">
      <c r="B16" s="1" t="s">
        <v>4</v>
      </c>
      <c r="C16">
        <f t="shared" si="0"/>
        <v>24</v>
      </c>
      <c r="D16">
        <v>10</v>
      </c>
      <c r="E16">
        <v>10</v>
      </c>
      <c r="I16" t="s">
        <v>16</v>
      </c>
      <c r="J16">
        <v>-1</v>
      </c>
      <c r="K16">
        <f t="shared" si="2"/>
        <v>-24</v>
      </c>
    </row>
    <row r="17" spans="2:11" x14ac:dyDescent="0.25">
      <c r="B17" s="1" t="s">
        <v>31</v>
      </c>
      <c r="C17">
        <f>SUM(C4:C16)</f>
        <v>312</v>
      </c>
      <c r="D17">
        <f>SUM(D4:D16)</f>
        <v>85</v>
      </c>
      <c r="E17">
        <f>SUM(E4:E16)</f>
        <v>95</v>
      </c>
      <c r="J17">
        <f>SUM(J4:J16)</f>
        <v>0</v>
      </c>
      <c r="K17">
        <f>SUM(K4:K16)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2"/>
  <sheetViews>
    <sheetView tabSelected="1" workbookViewId="0">
      <selection activeCell="E15" sqref="E15"/>
    </sheetView>
  </sheetViews>
  <sheetFormatPr defaultRowHeight="14.4" x14ac:dyDescent="0.25"/>
  <cols>
    <col min="2" max="2" width="13.88671875" bestFit="1" customWidth="1"/>
  </cols>
  <sheetData>
    <row r="2" spans="2:15" x14ac:dyDescent="0.25">
      <c r="B2" s="2"/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 t="s">
        <v>25</v>
      </c>
      <c r="N2" s="3" t="s">
        <v>3</v>
      </c>
      <c r="O2" s="3" t="s">
        <v>26</v>
      </c>
    </row>
    <row r="3" spans="2:15" x14ac:dyDescent="0.25">
      <c r="B3" s="5" t="s">
        <v>30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 x14ac:dyDescent="0.25">
      <c r="B4" s="9" t="s">
        <v>35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25"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11" spans="2:15" x14ac:dyDescent="0.25">
      <c r="B11" s="2"/>
      <c r="C11" s="3" t="s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 t="s">
        <v>25</v>
      </c>
      <c r="N11" s="3" t="s">
        <v>3</v>
      </c>
      <c r="O11" s="3" t="s">
        <v>26</v>
      </c>
    </row>
    <row r="12" spans="2:15" x14ac:dyDescent="0.25">
      <c r="B12" s="4" t="s">
        <v>22</v>
      </c>
      <c r="C12" s="2">
        <f>牌信息!C4</f>
        <v>24</v>
      </c>
      <c r="D12" s="2">
        <f>牌信息!C5</f>
        <v>24</v>
      </c>
      <c r="E12" s="2">
        <f>牌信息!C6</f>
        <v>24</v>
      </c>
      <c r="F12" s="2">
        <f>牌信息!C7</f>
        <v>24</v>
      </c>
      <c r="G12" s="2">
        <f>牌信息!C8</f>
        <v>24</v>
      </c>
      <c r="H12" s="2">
        <f>牌信息!C9</f>
        <v>24</v>
      </c>
      <c r="I12" s="2">
        <f>牌信息!C10</f>
        <v>24</v>
      </c>
      <c r="J12" s="2">
        <f>牌信息!C11</f>
        <v>24</v>
      </c>
      <c r="K12" s="2">
        <f>牌信息!C12</f>
        <v>24</v>
      </c>
      <c r="L12" s="2">
        <f>牌信息!C13</f>
        <v>24</v>
      </c>
      <c r="M12" s="2">
        <f>牌信息!C14</f>
        <v>24</v>
      </c>
      <c r="N12" s="2">
        <f>牌信息!C15</f>
        <v>24</v>
      </c>
      <c r="O12" s="2">
        <f>牌信息!C16</f>
        <v>24</v>
      </c>
    </row>
    <row r="13" spans="2:15" x14ac:dyDescent="0.25">
      <c r="B13" s="4" t="s">
        <v>23</v>
      </c>
      <c r="C13" s="2">
        <f>C3</f>
        <v>0</v>
      </c>
      <c r="D13" s="2">
        <f t="shared" ref="D13:O13" si="0">D3</f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0"/>
        <v>0</v>
      </c>
      <c r="O13" s="2">
        <f t="shared" si="0"/>
        <v>0</v>
      </c>
    </row>
    <row r="14" spans="2:15" x14ac:dyDescent="0.25">
      <c r="B14" s="4" t="s">
        <v>24</v>
      </c>
      <c r="C14" s="6">
        <f>C12-C13</f>
        <v>24</v>
      </c>
      <c r="D14" s="6">
        <f t="shared" ref="D14:O14" si="1">D12-D13</f>
        <v>24</v>
      </c>
      <c r="E14" s="6">
        <f t="shared" si="1"/>
        <v>24</v>
      </c>
      <c r="F14" s="6">
        <f t="shared" si="1"/>
        <v>24</v>
      </c>
      <c r="G14" s="6">
        <f t="shared" si="1"/>
        <v>24</v>
      </c>
      <c r="H14" s="6">
        <f t="shared" si="1"/>
        <v>24</v>
      </c>
      <c r="I14" s="6">
        <f t="shared" si="1"/>
        <v>24</v>
      </c>
      <c r="J14" s="6">
        <f t="shared" si="1"/>
        <v>24</v>
      </c>
      <c r="K14" s="6">
        <f t="shared" si="1"/>
        <v>24</v>
      </c>
      <c r="L14" s="6">
        <f t="shared" si="1"/>
        <v>24</v>
      </c>
      <c r="M14" s="6">
        <f t="shared" si="1"/>
        <v>24</v>
      </c>
      <c r="N14" s="6">
        <f t="shared" si="1"/>
        <v>24</v>
      </c>
      <c r="O14" s="6">
        <f t="shared" si="1"/>
        <v>24</v>
      </c>
    </row>
    <row r="17" spans="2:5" x14ac:dyDescent="0.25">
      <c r="B17" s="4" t="s">
        <v>27</v>
      </c>
      <c r="C17" s="6">
        <f>SUM(D14:H14)</f>
        <v>120</v>
      </c>
      <c r="D17" s="2" t="s">
        <v>32</v>
      </c>
      <c r="E17" s="7">
        <f>C17/SUM(C14:O14)*100</f>
        <v>38.461538461538467</v>
      </c>
    </row>
    <row r="18" spans="2:5" x14ac:dyDescent="0.25">
      <c r="B18" s="4" t="s">
        <v>28</v>
      </c>
      <c r="C18" s="2">
        <f>SUM(I14:K14)</f>
        <v>72</v>
      </c>
      <c r="D18" s="2" t="s">
        <v>32</v>
      </c>
      <c r="E18" s="2">
        <f>C18/SUM(C14:O14)*100</f>
        <v>23.076923076923077</v>
      </c>
    </row>
    <row r="19" spans="2:5" x14ac:dyDescent="0.25">
      <c r="B19" s="4" t="s">
        <v>29</v>
      </c>
      <c r="C19" s="6">
        <f>C14+L14+M14+N14+O14</f>
        <v>120</v>
      </c>
      <c r="D19" s="2" t="s">
        <v>32</v>
      </c>
      <c r="E19" s="7">
        <f>C19/SUM(C14:O14)*100</f>
        <v>38.461538461538467</v>
      </c>
    </row>
    <row r="20" spans="2:5" x14ac:dyDescent="0.25">
      <c r="B20" s="4"/>
      <c r="C20" s="6"/>
    </row>
    <row r="21" spans="2:5" x14ac:dyDescent="0.25">
      <c r="B21" s="4" t="s">
        <v>33</v>
      </c>
      <c r="C21" s="2">
        <f>(SUM(D13:H13)* 1)-((SUM(L13:O13)+C13)*-1)</f>
        <v>0</v>
      </c>
      <c r="D21" s="2">
        <f>C21/牌信息!E2</f>
        <v>0</v>
      </c>
    </row>
    <row r="22" spans="2:5" x14ac:dyDescent="0.25">
      <c r="B22" s="4" t="s">
        <v>34</v>
      </c>
      <c r="C22" s="2">
        <f>C21/SUM(C14:O14)*100</f>
        <v>0</v>
      </c>
    </row>
  </sheetData>
  <mergeCells count="14">
    <mergeCell ref="N4:N8"/>
    <mergeCell ref="O4:O8"/>
    <mergeCell ref="H4:H8"/>
    <mergeCell ref="I4:I8"/>
    <mergeCell ref="J4:J8"/>
    <mergeCell ref="K4:K8"/>
    <mergeCell ref="L4:L8"/>
    <mergeCell ref="M4:M8"/>
    <mergeCell ref="G4:G8"/>
    <mergeCell ref="B4:B8"/>
    <mergeCell ref="C4:C8"/>
    <mergeCell ref="D4:D8"/>
    <mergeCell ref="E4:E8"/>
    <mergeCell ref="F4:F8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Spinner 15">
              <controlPr defaultSize="0" autoPict="0">
                <anchor moveWithCells="1" sizeWithCells="1">
                  <from>
                    <xdr:col>2</xdr:col>
                    <xdr:colOff>22860</xdr:colOff>
                    <xdr:row>3</xdr:row>
                    <xdr:rowOff>83820</xdr:rowOff>
                  </from>
                  <to>
                    <xdr:col>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5" name="Spinner 16">
              <controlPr defaultSize="0" autoPict="0">
                <anchor moveWithCells="1" sizeWithCells="1">
                  <from>
                    <xdr:col>3</xdr:col>
                    <xdr:colOff>22860</xdr:colOff>
                    <xdr:row>3</xdr:row>
                    <xdr:rowOff>83820</xdr:rowOff>
                  </from>
                  <to>
                    <xdr:col>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6" name="Spinner 17">
              <controlPr defaultSize="0" autoPict="0">
                <anchor moveWithCells="1" sizeWithCells="1">
                  <from>
                    <xdr:col>4</xdr:col>
                    <xdr:colOff>22860</xdr:colOff>
                    <xdr:row>3</xdr:row>
                    <xdr:rowOff>83820</xdr:rowOff>
                  </from>
                  <to>
                    <xdr:col>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Spinner 18">
              <controlPr defaultSize="0" autoPict="0">
                <anchor moveWithCells="1" sizeWithCells="1">
                  <from>
                    <xdr:col>5</xdr:col>
                    <xdr:colOff>22860</xdr:colOff>
                    <xdr:row>3</xdr:row>
                    <xdr:rowOff>83820</xdr:rowOff>
                  </from>
                  <to>
                    <xdr:col>5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8" name="Spinner 19">
              <controlPr defaultSize="0" autoPict="0">
                <anchor moveWithCells="1" sizeWithCells="1">
                  <from>
                    <xdr:col>6</xdr:col>
                    <xdr:colOff>22860</xdr:colOff>
                    <xdr:row>3</xdr:row>
                    <xdr:rowOff>83820</xdr:rowOff>
                  </from>
                  <to>
                    <xdr:col>6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9" name="Spinner 20">
              <controlPr defaultSize="0" autoPict="0">
                <anchor moveWithCells="1" sizeWithCells="1">
                  <from>
                    <xdr:col>7</xdr:col>
                    <xdr:colOff>22860</xdr:colOff>
                    <xdr:row>3</xdr:row>
                    <xdr:rowOff>83820</xdr:rowOff>
                  </from>
                  <to>
                    <xdr:col>7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0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83820</xdr:rowOff>
                  </from>
                  <to>
                    <xdr:col>8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1" name="Spinner 22">
              <controlPr defaultSize="0" autoPict="0">
                <anchor moveWithCells="1" sizeWithCells="1">
                  <from>
                    <xdr:col>9</xdr:col>
                    <xdr:colOff>22860</xdr:colOff>
                    <xdr:row>3</xdr:row>
                    <xdr:rowOff>83820</xdr:rowOff>
                  </from>
                  <to>
                    <xdr:col>9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2" name="Spinner 23">
              <controlPr defaultSize="0" autoPict="0">
                <anchor moveWithCells="1" sizeWithCells="1">
                  <from>
                    <xdr:col>10</xdr:col>
                    <xdr:colOff>22860</xdr:colOff>
                    <xdr:row>3</xdr:row>
                    <xdr:rowOff>83820</xdr:rowOff>
                  </from>
                  <to>
                    <xdr:col>10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3" name="Spinner 24">
              <controlPr defaultSize="0" autoPict="0">
                <anchor moveWithCells="1" sizeWithCells="1">
                  <from>
                    <xdr:col>11</xdr:col>
                    <xdr:colOff>22860</xdr:colOff>
                    <xdr:row>3</xdr:row>
                    <xdr:rowOff>83820</xdr:rowOff>
                  </from>
                  <to>
                    <xdr:col>11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14" name="Spinner 25">
              <controlPr defaultSize="0" autoPict="0">
                <anchor moveWithCells="1" sizeWithCells="1">
                  <from>
                    <xdr:col>12</xdr:col>
                    <xdr:colOff>22860</xdr:colOff>
                    <xdr:row>3</xdr:row>
                    <xdr:rowOff>83820</xdr:rowOff>
                  </from>
                  <to>
                    <xdr:col>12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5" name="Spinner 26">
              <controlPr defaultSize="0" autoPict="0">
                <anchor moveWithCells="1" sizeWithCells="1">
                  <from>
                    <xdr:col>13</xdr:col>
                    <xdr:colOff>22860</xdr:colOff>
                    <xdr:row>3</xdr:row>
                    <xdr:rowOff>83820</xdr:rowOff>
                  </from>
                  <to>
                    <xdr:col>13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16" name="Spinner 27">
              <controlPr defaultSize="0" autoPict="0">
                <anchor moveWithCells="1" sizeWithCells="1">
                  <from>
                    <xdr:col>14</xdr:col>
                    <xdr:colOff>22860</xdr:colOff>
                    <xdr:row>3</xdr:row>
                    <xdr:rowOff>83820</xdr:rowOff>
                  </from>
                  <to>
                    <xdr:col>14</xdr:col>
                    <xdr:colOff>548640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牌信息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2020-03-08T15:11:48Z</dcterms:modified>
</cp:coreProperties>
</file>