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liu/Documents/Erasmus University/MSc Quantitive Marketing and Business Analytics/P3/Seminar Case Study/Data/case_studies_ah/Forecasters/"/>
    </mc:Choice>
  </mc:AlternateContent>
  <xr:revisionPtr revIDLastSave="0" documentId="13_ncr:1_{AF9A656B-5DDA-764F-A537-80AC21086C4F}" xr6:coauthVersionLast="47" xr6:coauthVersionMax="47" xr10:uidLastSave="{00000000-0000-0000-0000-000000000000}"/>
  <bookViews>
    <workbookView xWindow="16260" yWindow="2980" windowWidth="20840" windowHeight="18880" xr2:uid="{4334D3D5-99AA-A345-AD84-3CFBA39FA4B2}"/>
  </bookViews>
  <sheets>
    <sheet name="MAIZE RESULTS" sheetId="2" r:id="rId1"/>
    <sheet name="SUNFLOWER OIL RESULTS" sheetId="6" r:id="rId2"/>
    <sheet name="WHEAT RESULTS " sheetId="7" r:id="rId3"/>
    <sheet name="COMBINED RESULTS 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7" l="1"/>
  <c r="F61" i="6"/>
  <c r="F61" i="2"/>
  <c r="C50" i="7"/>
  <c r="D50" i="7"/>
  <c r="E50" i="7"/>
  <c r="F50" i="7"/>
  <c r="G50" i="7"/>
  <c r="H50" i="7"/>
  <c r="I50" i="7"/>
  <c r="J50" i="7"/>
  <c r="K50" i="7"/>
  <c r="L50" i="7"/>
  <c r="B50" i="7"/>
  <c r="C36" i="7"/>
  <c r="D36" i="7"/>
  <c r="E36" i="7"/>
  <c r="F36" i="7"/>
  <c r="G36" i="7"/>
  <c r="H36" i="7"/>
  <c r="I36" i="7"/>
  <c r="J36" i="7"/>
  <c r="K36" i="7"/>
  <c r="L36" i="7"/>
  <c r="B36" i="7"/>
  <c r="C23" i="7"/>
  <c r="D23" i="7"/>
  <c r="E23" i="7"/>
  <c r="F23" i="7"/>
  <c r="G23" i="7"/>
  <c r="H23" i="7"/>
  <c r="I23" i="7"/>
  <c r="J23" i="7"/>
  <c r="K23" i="7"/>
  <c r="L23" i="7"/>
  <c r="B23" i="7"/>
  <c r="C10" i="7"/>
  <c r="D10" i="7"/>
  <c r="E10" i="7"/>
  <c r="F10" i="7"/>
  <c r="G10" i="7"/>
  <c r="H10" i="7"/>
  <c r="I10" i="7"/>
  <c r="J10" i="7"/>
  <c r="K10" i="7"/>
  <c r="L10" i="7"/>
  <c r="B10" i="7"/>
  <c r="F51" i="8"/>
  <c r="L50" i="8"/>
  <c r="K50" i="8"/>
  <c r="K51" i="8" s="1"/>
  <c r="J50" i="8"/>
  <c r="J51" i="8" s="1"/>
  <c r="I50" i="8"/>
  <c r="I51" i="8" s="1"/>
  <c r="H50" i="8"/>
  <c r="H51" i="8" s="1"/>
  <c r="G50" i="8"/>
  <c r="G51" i="8" s="1"/>
  <c r="F50" i="8"/>
  <c r="E50" i="8"/>
  <c r="E51" i="8" s="1"/>
  <c r="D50" i="8"/>
  <c r="D51" i="8" s="1"/>
  <c r="C50" i="8"/>
  <c r="B50" i="8"/>
  <c r="L48" i="8"/>
  <c r="K49" i="8" s="1"/>
  <c r="K48" i="8"/>
  <c r="J48" i="8"/>
  <c r="I48" i="8"/>
  <c r="I49" i="8" s="1"/>
  <c r="H48" i="8"/>
  <c r="H49" i="8" s="1"/>
  <c r="G48" i="8"/>
  <c r="G49" i="8" s="1"/>
  <c r="F48" i="8"/>
  <c r="F49" i="8" s="1"/>
  <c r="E48" i="8"/>
  <c r="E49" i="8" s="1"/>
  <c r="D48" i="8"/>
  <c r="D49" i="8" s="1"/>
  <c r="C48" i="8"/>
  <c r="B48" i="8"/>
  <c r="G37" i="8"/>
  <c r="L36" i="8"/>
  <c r="K36" i="8"/>
  <c r="K37" i="8" s="1"/>
  <c r="J36" i="8"/>
  <c r="J37" i="8" s="1"/>
  <c r="I36" i="8"/>
  <c r="I37" i="8" s="1"/>
  <c r="H36" i="8"/>
  <c r="H37" i="8" s="1"/>
  <c r="G36" i="8"/>
  <c r="F36" i="8"/>
  <c r="F37" i="8" s="1"/>
  <c r="E36" i="8"/>
  <c r="E37" i="8" s="1"/>
  <c r="D36" i="8"/>
  <c r="D37" i="8" s="1"/>
  <c r="C36" i="8"/>
  <c r="B36" i="8"/>
  <c r="K35" i="8"/>
  <c r="D35" i="8"/>
  <c r="M34" i="8"/>
  <c r="L34" i="8"/>
  <c r="K34" i="8"/>
  <c r="J34" i="8"/>
  <c r="J35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C34" i="8"/>
  <c r="B34" i="8"/>
  <c r="H24" i="8"/>
  <c r="L23" i="8"/>
  <c r="K23" i="8"/>
  <c r="K24" i="8" s="1"/>
  <c r="J23" i="8"/>
  <c r="J24" i="8" s="1"/>
  <c r="I23" i="8"/>
  <c r="I24" i="8" s="1"/>
  <c r="H23" i="8"/>
  <c r="G23" i="8"/>
  <c r="G24" i="8" s="1"/>
  <c r="F23" i="8"/>
  <c r="F24" i="8" s="1"/>
  <c r="E23" i="8"/>
  <c r="E24" i="8" s="1"/>
  <c r="D23" i="8"/>
  <c r="D24" i="8" s="1"/>
  <c r="C23" i="8"/>
  <c r="B23" i="8"/>
  <c r="E22" i="8"/>
  <c r="D22" i="8"/>
  <c r="M22" i="8" s="1"/>
  <c r="L21" i="8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D21" i="8"/>
  <c r="C21" i="8"/>
  <c r="B21" i="8"/>
  <c r="M21" i="8" s="1"/>
  <c r="L10" i="8"/>
  <c r="K10" i="8"/>
  <c r="K11" i="8" s="1"/>
  <c r="J10" i="8"/>
  <c r="J11" i="8" s="1"/>
  <c r="I10" i="8"/>
  <c r="H10" i="8"/>
  <c r="H11" i="8" s="1"/>
  <c r="G10" i="8"/>
  <c r="G11" i="8" s="1"/>
  <c r="F10" i="8"/>
  <c r="F11" i="8" s="1"/>
  <c r="E10" i="8"/>
  <c r="E11" i="8" s="1"/>
  <c r="D10" i="8"/>
  <c r="D11" i="8" s="1"/>
  <c r="C10" i="8"/>
  <c r="B10" i="8"/>
  <c r="I11" i="8" s="1"/>
  <c r="F9" i="8"/>
  <c r="E9" i="8"/>
  <c r="L8" i="8"/>
  <c r="K8" i="8"/>
  <c r="K9" i="8" s="1"/>
  <c r="J8" i="8"/>
  <c r="J9" i="8" s="1"/>
  <c r="I8" i="8"/>
  <c r="I9" i="8" s="1"/>
  <c r="H8" i="8"/>
  <c r="H9" i="8" s="1"/>
  <c r="G8" i="8"/>
  <c r="G9" i="8" s="1"/>
  <c r="F8" i="8"/>
  <c r="E8" i="8"/>
  <c r="D8" i="8"/>
  <c r="D9" i="8" s="1"/>
  <c r="C8" i="8"/>
  <c r="B8" i="8"/>
  <c r="M8" i="8" s="1"/>
  <c r="L48" i="7"/>
  <c r="K48" i="7"/>
  <c r="J48" i="7"/>
  <c r="I48" i="7"/>
  <c r="H48" i="7"/>
  <c r="G48" i="7"/>
  <c r="F48" i="7"/>
  <c r="E48" i="7"/>
  <c r="D48" i="7"/>
  <c r="C48" i="7"/>
  <c r="B48" i="7"/>
  <c r="L34" i="7"/>
  <c r="K34" i="7"/>
  <c r="J34" i="7"/>
  <c r="I34" i="7"/>
  <c r="H34" i="7"/>
  <c r="G34" i="7"/>
  <c r="F34" i="7"/>
  <c r="E34" i="7"/>
  <c r="D34" i="7"/>
  <c r="C34" i="7"/>
  <c r="B34" i="7"/>
  <c r="L21" i="7"/>
  <c r="K21" i="7"/>
  <c r="J21" i="7"/>
  <c r="I21" i="7"/>
  <c r="H21" i="7"/>
  <c r="G21" i="7"/>
  <c r="F21" i="7"/>
  <c r="E21" i="7"/>
  <c r="D21" i="7"/>
  <c r="C21" i="7"/>
  <c r="B21" i="7"/>
  <c r="K22" i="7" s="1"/>
  <c r="L8" i="7"/>
  <c r="K8" i="7"/>
  <c r="J8" i="7"/>
  <c r="I8" i="7"/>
  <c r="H8" i="7"/>
  <c r="G8" i="7"/>
  <c r="F8" i="7"/>
  <c r="E8" i="7"/>
  <c r="D8" i="7"/>
  <c r="C8" i="7"/>
  <c r="B8" i="7"/>
  <c r="B21" i="6"/>
  <c r="C21" i="6"/>
  <c r="D21" i="6"/>
  <c r="E21" i="6"/>
  <c r="F21" i="6"/>
  <c r="G21" i="6"/>
  <c r="H21" i="6"/>
  <c r="I21" i="6"/>
  <c r="J21" i="6"/>
  <c r="K21" i="6"/>
  <c r="L21" i="6"/>
  <c r="B8" i="6"/>
  <c r="C8" i="6"/>
  <c r="D8" i="6"/>
  <c r="E8" i="6"/>
  <c r="F8" i="6"/>
  <c r="G8" i="6"/>
  <c r="H8" i="6"/>
  <c r="H9" i="6" s="1"/>
  <c r="I8" i="6"/>
  <c r="I9" i="6" s="1"/>
  <c r="J8" i="6"/>
  <c r="K8" i="6"/>
  <c r="L8" i="6"/>
  <c r="L50" i="6"/>
  <c r="K50" i="6"/>
  <c r="K51" i="6" s="1"/>
  <c r="J50" i="6"/>
  <c r="I50" i="6"/>
  <c r="H50" i="6"/>
  <c r="G50" i="6"/>
  <c r="F50" i="6"/>
  <c r="E50" i="6"/>
  <c r="D50" i="6"/>
  <c r="C50" i="6"/>
  <c r="B50" i="6"/>
  <c r="L48" i="6"/>
  <c r="K48" i="6"/>
  <c r="J48" i="6"/>
  <c r="I48" i="6"/>
  <c r="H48" i="6"/>
  <c r="G48" i="6"/>
  <c r="F48" i="6"/>
  <c r="E48" i="6"/>
  <c r="D48" i="6"/>
  <c r="C48" i="6"/>
  <c r="B48" i="6"/>
  <c r="E49" i="6" s="1"/>
  <c r="L36" i="6"/>
  <c r="K36" i="6"/>
  <c r="J36" i="6"/>
  <c r="I36" i="6"/>
  <c r="H36" i="6"/>
  <c r="G36" i="6"/>
  <c r="F36" i="6"/>
  <c r="E36" i="6"/>
  <c r="D36" i="6"/>
  <c r="C36" i="6"/>
  <c r="B36" i="6"/>
  <c r="L34" i="6"/>
  <c r="K34" i="6"/>
  <c r="J34" i="6"/>
  <c r="I34" i="6"/>
  <c r="H34" i="6"/>
  <c r="G34" i="6"/>
  <c r="F34" i="6"/>
  <c r="E34" i="6"/>
  <c r="D34" i="6"/>
  <c r="C34" i="6"/>
  <c r="B34" i="6"/>
  <c r="L23" i="6"/>
  <c r="K23" i="6"/>
  <c r="J23" i="6"/>
  <c r="I23" i="6"/>
  <c r="H23" i="6"/>
  <c r="G23" i="6"/>
  <c r="F23" i="6"/>
  <c r="E23" i="6"/>
  <c r="D23" i="6"/>
  <c r="C23" i="6"/>
  <c r="B23" i="6"/>
  <c r="L10" i="6"/>
  <c r="K10" i="6"/>
  <c r="J10" i="6"/>
  <c r="I10" i="6"/>
  <c r="H10" i="6"/>
  <c r="G10" i="6"/>
  <c r="F10" i="6"/>
  <c r="E10" i="6"/>
  <c r="D10" i="6"/>
  <c r="C10" i="6"/>
  <c r="B10" i="6"/>
  <c r="E57" i="2"/>
  <c r="F57" i="2"/>
  <c r="G57" i="2"/>
  <c r="H57" i="2"/>
  <c r="I57" i="2"/>
  <c r="J57" i="2"/>
  <c r="K57" i="2"/>
  <c r="D57" i="2"/>
  <c r="E56" i="2"/>
  <c r="F56" i="2"/>
  <c r="G56" i="2"/>
  <c r="H56" i="2"/>
  <c r="I56" i="2"/>
  <c r="J56" i="2"/>
  <c r="K56" i="2"/>
  <c r="D56" i="2"/>
  <c r="E49" i="2"/>
  <c r="F49" i="2"/>
  <c r="G49" i="2"/>
  <c r="H49" i="2"/>
  <c r="I49" i="2"/>
  <c r="J49" i="2"/>
  <c r="K49" i="2"/>
  <c r="D49" i="2"/>
  <c r="C48" i="2"/>
  <c r="D48" i="2"/>
  <c r="E48" i="2"/>
  <c r="F48" i="2"/>
  <c r="G48" i="2"/>
  <c r="H48" i="2"/>
  <c r="I48" i="2"/>
  <c r="J48" i="2"/>
  <c r="K48" i="2"/>
  <c r="L48" i="2"/>
  <c r="B48" i="2"/>
  <c r="L50" i="2"/>
  <c r="K50" i="2"/>
  <c r="K51" i="2" s="1"/>
  <c r="J50" i="2"/>
  <c r="J51" i="2" s="1"/>
  <c r="I50" i="2"/>
  <c r="I51" i="2" s="1"/>
  <c r="H50" i="2"/>
  <c r="H51" i="2" s="1"/>
  <c r="G50" i="2"/>
  <c r="G51" i="2" s="1"/>
  <c r="F50" i="2"/>
  <c r="F51" i="2" s="1"/>
  <c r="E50" i="2"/>
  <c r="E51" i="2" s="1"/>
  <c r="D50" i="2"/>
  <c r="D51" i="2" s="1"/>
  <c r="C50" i="2"/>
  <c r="B50" i="2"/>
  <c r="M48" i="2"/>
  <c r="E37" i="2"/>
  <c r="F37" i="2"/>
  <c r="G37" i="2"/>
  <c r="H37" i="2"/>
  <c r="I37" i="2"/>
  <c r="J37" i="2"/>
  <c r="K37" i="2"/>
  <c r="D37" i="2"/>
  <c r="L36" i="2"/>
  <c r="K36" i="2"/>
  <c r="J36" i="2"/>
  <c r="I36" i="2"/>
  <c r="H36" i="2"/>
  <c r="G36" i="2"/>
  <c r="F36" i="2"/>
  <c r="E36" i="2"/>
  <c r="D36" i="2"/>
  <c r="C36" i="2"/>
  <c r="B36" i="2"/>
  <c r="E11" i="2"/>
  <c r="F11" i="2"/>
  <c r="G11" i="2"/>
  <c r="H11" i="2"/>
  <c r="I11" i="2"/>
  <c r="J11" i="2"/>
  <c r="K11" i="2"/>
  <c r="D11" i="2"/>
  <c r="L10" i="2"/>
  <c r="K10" i="2"/>
  <c r="J10" i="2"/>
  <c r="I10" i="2"/>
  <c r="H10" i="2"/>
  <c r="G10" i="2"/>
  <c r="F10" i="2"/>
  <c r="E10" i="2"/>
  <c r="D10" i="2"/>
  <c r="C10" i="2"/>
  <c r="B10" i="2"/>
  <c r="M24" i="2"/>
  <c r="E24" i="2"/>
  <c r="F24" i="2"/>
  <c r="G24" i="2"/>
  <c r="H24" i="2"/>
  <c r="I24" i="2"/>
  <c r="J24" i="2"/>
  <c r="K24" i="2"/>
  <c r="D24" i="2"/>
  <c r="C23" i="2"/>
  <c r="D23" i="2"/>
  <c r="E23" i="2"/>
  <c r="F23" i="2"/>
  <c r="G23" i="2"/>
  <c r="H23" i="2"/>
  <c r="I23" i="2"/>
  <c r="J23" i="2"/>
  <c r="K23" i="2"/>
  <c r="L23" i="2"/>
  <c r="B23" i="2"/>
  <c r="D35" i="2"/>
  <c r="E35" i="2"/>
  <c r="F35" i="2"/>
  <c r="G35" i="2"/>
  <c r="H35" i="2"/>
  <c r="I35" i="2"/>
  <c r="J35" i="2"/>
  <c r="K35" i="2"/>
  <c r="C34" i="2"/>
  <c r="D34" i="2"/>
  <c r="M34" i="2" s="1"/>
  <c r="E34" i="2"/>
  <c r="F34" i="2"/>
  <c r="G34" i="2"/>
  <c r="H34" i="2"/>
  <c r="I34" i="2"/>
  <c r="J34" i="2"/>
  <c r="K34" i="2"/>
  <c r="L34" i="2"/>
  <c r="B34" i="2"/>
  <c r="E22" i="2"/>
  <c r="F22" i="2"/>
  <c r="G22" i="2"/>
  <c r="H22" i="2"/>
  <c r="I22" i="2"/>
  <c r="J22" i="2"/>
  <c r="K22" i="2"/>
  <c r="D22" i="2"/>
  <c r="C21" i="2"/>
  <c r="D21" i="2"/>
  <c r="E21" i="2"/>
  <c r="F21" i="2"/>
  <c r="G21" i="2"/>
  <c r="H21" i="2"/>
  <c r="I21" i="2"/>
  <c r="J21" i="2"/>
  <c r="K21" i="2"/>
  <c r="L21" i="2"/>
  <c r="B21" i="2"/>
  <c r="E9" i="2"/>
  <c r="F9" i="2"/>
  <c r="G9" i="2"/>
  <c r="H9" i="2"/>
  <c r="I9" i="2"/>
  <c r="J9" i="2"/>
  <c r="K9" i="2"/>
  <c r="D9" i="2"/>
  <c r="M9" i="2" s="1"/>
  <c r="C8" i="2"/>
  <c r="D8" i="2"/>
  <c r="E8" i="2"/>
  <c r="F8" i="2"/>
  <c r="G8" i="2"/>
  <c r="H8" i="2"/>
  <c r="I8" i="2"/>
  <c r="J8" i="2"/>
  <c r="K8" i="2"/>
  <c r="L8" i="2"/>
  <c r="B8" i="2"/>
  <c r="M8" i="2"/>
  <c r="F49" i="7" l="1"/>
  <c r="H49" i="7"/>
  <c r="G49" i="7"/>
  <c r="D24" i="7"/>
  <c r="E49" i="7"/>
  <c r="G24" i="7"/>
  <c r="F37" i="7"/>
  <c r="K51" i="7"/>
  <c r="D51" i="7"/>
  <c r="E35" i="7"/>
  <c r="F35" i="7"/>
  <c r="G35" i="7"/>
  <c r="M48" i="7"/>
  <c r="K49" i="7"/>
  <c r="H35" i="7"/>
  <c r="D49" i="7"/>
  <c r="J49" i="7"/>
  <c r="G51" i="7"/>
  <c r="J37" i="7"/>
  <c r="H51" i="7"/>
  <c r="D37" i="7"/>
  <c r="E37" i="7"/>
  <c r="F51" i="7"/>
  <c r="G37" i="7"/>
  <c r="H37" i="7"/>
  <c r="I51" i="7"/>
  <c r="K37" i="7"/>
  <c r="E51" i="7"/>
  <c r="I37" i="7"/>
  <c r="J51" i="7"/>
  <c r="I35" i="7"/>
  <c r="D35" i="7"/>
  <c r="K35" i="7"/>
  <c r="I11" i="7"/>
  <c r="E24" i="7"/>
  <c r="F24" i="7"/>
  <c r="H24" i="7"/>
  <c r="I24" i="7"/>
  <c r="J24" i="7"/>
  <c r="K24" i="7"/>
  <c r="I22" i="7"/>
  <c r="F22" i="7"/>
  <c r="J22" i="7"/>
  <c r="E22" i="7"/>
  <c r="D22" i="7"/>
  <c r="G22" i="7"/>
  <c r="H22" i="7"/>
  <c r="E9" i="7"/>
  <c r="E11" i="7"/>
  <c r="D11" i="7"/>
  <c r="H11" i="7"/>
  <c r="H9" i="7"/>
  <c r="F9" i="7"/>
  <c r="G9" i="7"/>
  <c r="I9" i="7"/>
  <c r="D9" i="7"/>
  <c r="J49" i="6"/>
  <c r="F49" i="6"/>
  <c r="I49" i="6"/>
  <c r="H49" i="6"/>
  <c r="F35" i="6"/>
  <c r="D37" i="6"/>
  <c r="I37" i="6"/>
  <c r="G35" i="6"/>
  <c r="I35" i="6"/>
  <c r="M24" i="8"/>
  <c r="M9" i="8"/>
  <c r="M35" i="8"/>
  <c r="M11" i="8"/>
  <c r="M51" i="8"/>
  <c r="M37" i="8"/>
  <c r="J49" i="8"/>
  <c r="M48" i="8"/>
  <c r="J22" i="6"/>
  <c r="K22" i="6"/>
  <c r="F11" i="7"/>
  <c r="G11" i="7"/>
  <c r="M8" i="7"/>
  <c r="J9" i="7"/>
  <c r="K9" i="7"/>
  <c r="J11" i="7"/>
  <c r="K11" i="7"/>
  <c r="M21" i="7"/>
  <c r="J35" i="7"/>
  <c r="I49" i="7"/>
  <c r="M34" i="7"/>
  <c r="K49" i="6"/>
  <c r="G49" i="6"/>
  <c r="D35" i="6"/>
  <c r="H37" i="6"/>
  <c r="G51" i="6"/>
  <c r="K37" i="6"/>
  <c r="D51" i="6"/>
  <c r="J35" i="6"/>
  <c r="F37" i="6"/>
  <c r="K35" i="6"/>
  <c r="G37" i="6"/>
  <c r="F51" i="6"/>
  <c r="E37" i="6"/>
  <c r="J37" i="6"/>
  <c r="I51" i="6"/>
  <c r="E51" i="6"/>
  <c r="J51" i="6"/>
  <c r="G22" i="6"/>
  <c r="E22" i="6"/>
  <c r="D22" i="6"/>
  <c r="M21" i="6"/>
  <c r="D24" i="6"/>
  <c r="I24" i="6"/>
  <c r="J24" i="6"/>
  <c r="K24" i="6"/>
  <c r="E24" i="6"/>
  <c r="F24" i="6"/>
  <c r="G24" i="6"/>
  <c r="H24" i="6"/>
  <c r="D11" i="6"/>
  <c r="D9" i="6"/>
  <c r="K9" i="6"/>
  <c r="E9" i="6"/>
  <c r="F9" i="6"/>
  <c r="E11" i="6"/>
  <c r="F11" i="6"/>
  <c r="G11" i="6"/>
  <c r="H11" i="6"/>
  <c r="J11" i="6"/>
  <c r="I11" i="6"/>
  <c r="K11" i="6"/>
  <c r="H22" i="6"/>
  <c r="M8" i="6"/>
  <c r="J9" i="6"/>
  <c r="I22" i="6"/>
  <c r="H35" i="6"/>
  <c r="M34" i="6"/>
  <c r="M48" i="6"/>
  <c r="H51" i="6"/>
  <c r="G9" i="6"/>
  <c r="F22" i="6"/>
  <c r="E35" i="6"/>
  <c r="D49" i="6"/>
  <c r="M49" i="2"/>
  <c r="M51" i="2"/>
  <c r="M37" i="2"/>
  <c r="M11" i="2"/>
  <c r="M35" i="2"/>
  <c r="M21" i="2"/>
  <c r="M22" i="2"/>
  <c r="K57" i="7" l="1"/>
  <c r="M49" i="7"/>
  <c r="G56" i="7"/>
  <c r="D57" i="7"/>
  <c r="M51" i="7"/>
  <c r="M37" i="7"/>
  <c r="K56" i="7"/>
  <c r="M35" i="7"/>
  <c r="I57" i="7"/>
  <c r="G57" i="7"/>
  <c r="D56" i="7"/>
  <c r="F57" i="7"/>
  <c r="M24" i="7"/>
  <c r="E57" i="7"/>
  <c r="H57" i="7"/>
  <c r="J57" i="7"/>
  <c r="E56" i="7"/>
  <c r="J56" i="7"/>
  <c r="I56" i="7"/>
  <c r="F56" i="7"/>
  <c r="M22" i="7"/>
  <c r="H56" i="7"/>
  <c r="M11" i="7"/>
  <c r="M9" i="7"/>
  <c r="M49" i="6"/>
  <c r="G56" i="6"/>
  <c r="H56" i="6"/>
  <c r="I57" i="6"/>
  <c r="F57" i="6"/>
  <c r="M37" i="6"/>
  <c r="K56" i="6"/>
  <c r="I56" i="6"/>
  <c r="M49" i="8"/>
  <c r="M35" i="6"/>
  <c r="J56" i="6"/>
  <c r="D57" i="6"/>
  <c r="D57" i="8" s="1"/>
  <c r="G57" i="6"/>
  <c r="E57" i="6"/>
  <c r="M24" i="6"/>
  <c r="J57" i="6"/>
  <c r="M22" i="6"/>
  <c r="M11" i="6"/>
  <c r="K57" i="6"/>
  <c r="H57" i="6"/>
  <c r="M9" i="6"/>
  <c r="D56" i="6"/>
  <c r="M51" i="6"/>
  <c r="E56" i="6"/>
  <c r="F56" i="6"/>
  <c r="K56" i="8" l="1"/>
  <c r="G56" i="8"/>
  <c r="I57" i="8"/>
  <c r="K57" i="8"/>
  <c r="D56" i="8"/>
  <c r="G57" i="8"/>
  <c r="F57" i="8"/>
  <c r="J56" i="8"/>
  <c r="E57" i="8"/>
  <c r="J57" i="8"/>
  <c r="H57" i="8"/>
  <c r="E56" i="8"/>
  <c r="I56" i="8"/>
  <c r="F56" i="8"/>
  <c r="H56" i="8"/>
</calcChain>
</file>

<file path=xl/sharedStrings.xml><?xml version="1.0" encoding="utf-8"?>
<sst xmlns="http://schemas.openxmlformats.org/spreadsheetml/2006/main" count="245" uniqueCount="22">
  <si>
    <t xml:space="preserve"> </t>
  </si>
  <si>
    <t>Temp Ger</t>
  </si>
  <si>
    <t>Temp Fr</t>
  </si>
  <si>
    <t>Temp Ukr</t>
  </si>
  <si>
    <t>Gold</t>
  </si>
  <si>
    <t>Ukr Quant</t>
  </si>
  <si>
    <t>Crude</t>
  </si>
  <si>
    <t>NGAS</t>
  </si>
  <si>
    <t>Tot Quant</t>
  </si>
  <si>
    <t>month</t>
  </si>
  <si>
    <t>timeid</t>
  </si>
  <si>
    <t>reltimeidx</t>
  </si>
  <si>
    <t>Run 1</t>
  </si>
  <si>
    <t>Run 2</t>
  </si>
  <si>
    <t>Run 3</t>
  </si>
  <si>
    <t>4,3,2</t>
  </si>
  <si>
    <t>6,5,4,3,2</t>
  </si>
  <si>
    <t>6 to 2</t>
  </si>
  <si>
    <t>4 to 2</t>
  </si>
  <si>
    <t>Total</t>
  </si>
  <si>
    <t>Ngas</t>
  </si>
  <si>
    <t>Ukr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</si>
</sst>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1" fontId="0" fillId="0" borderId="0" xfId="0" applyNumberFormat="1"/>
    <xf numFmtId="16" fontId="0" fillId="0" borderId="0" xfId="0" applyNumberFormat="1"/>
    <xf numFmtId="1" fontId="4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2" fontId="4" fillId="0" borderId="1" xfId="0" applyNumberFormat="1" applyFont="1" applyBorder="1"/>
    <xf numFmtId="0" fontId="3" fillId="0" borderId="1" xfId="0" applyFont="1" applyBorder="1"/>
    <xf numFmtId="2" fontId="0" fillId="0" borderId="1" xfId="0" applyNumberFormat="1" applyBorder="1"/>
    <xf numFmtId="16" fontId="4" fillId="0" borderId="0" xfId="0" applyNumberFormat="1" applyFont="1"/>
    <xf numFmtId="0" fontId="0" fillId="0" borderId="0" xfId="0" applyFont="1"/>
    <xf numFmtId="2" fontId="0" fillId="0" borderId="0" xfId="0" applyNumberFormat="1" applyFont="1"/>
    <xf numFmtId="1" fontId="0" fillId="0" borderId="0" xfId="0" applyNumberFormat="1" applyFon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</a:t>
            </a:r>
            <a:r>
              <a:rPr lang="en-GB" baseline="0"/>
              <a:t> Importance: Maize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'MAIZE RESULTS'!$C$56</c:f>
              <c:strCache>
                <c:ptCount val="1"/>
                <c:pt idx="0">
                  <c:v>6 to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'MAIZE RESULTS'!$D$42:$K$42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'MAIZE RESULTS'!$D$56:$K$56</c:f>
              <c:numCache>
                <c:formatCode>0.00</c:formatCode>
                <c:ptCount val="8"/>
                <c:pt idx="0">
                  <c:v>0.12147214927200882</c:v>
                </c:pt>
                <c:pt idx="1">
                  <c:v>0.19051089084159917</c:v>
                </c:pt>
                <c:pt idx="2">
                  <c:v>0.2024557446880216</c:v>
                </c:pt>
                <c:pt idx="3">
                  <c:v>0.11742564916938235</c:v>
                </c:pt>
                <c:pt idx="4">
                  <c:v>0.13400514684397988</c:v>
                </c:pt>
                <c:pt idx="5">
                  <c:v>9.0948915203910838E-2</c:v>
                </c:pt>
                <c:pt idx="6">
                  <c:v>5.871800862708583E-2</c:v>
                </c:pt>
                <c:pt idx="7">
                  <c:v>8.4463486644555441E-2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A-3249-8911-D1172939D884}"/>
            </c:ext>
          </c:extLst>
        </c:ser>
        <c:ser>
          <c:idx val="1"/>
          <c:order val="1"/>
          <c:tx>
            <c:strRef>
              <c:f>'MAIZE RESULTS'!$C$57</c:f>
              <c:strCache>
                <c:ptCount val="1"/>
                <c:pt idx="0">
                  <c:v>4 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'MAIZE RESULTS'!$D$42:$K$42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'MAIZE RESULTS'!$D$57:$K$57</c:f>
              <c:numCache>
                <c:formatCode>0.00</c:formatCode>
                <c:ptCount val="8"/>
                <c:pt idx="0">
                  <c:v>0.16016209542483792</c:v>
                </c:pt>
                <c:pt idx="1">
                  <c:v>0.12647945562266882</c:v>
                </c:pt>
                <c:pt idx="2">
                  <c:v>0.19839199226994014</c:v>
                </c:pt>
                <c:pt idx="3">
                  <c:v>0.12398087353719851</c:v>
                </c:pt>
                <c:pt idx="4">
                  <c:v>0.11142070737511706</c:v>
                </c:pt>
                <c:pt idx="5">
                  <c:v>0.12049551556395446</c:v>
                </c:pt>
                <c:pt idx="6">
                  <c:v>6.3123613142040347E-2</c:v>
                </c:pt>
                <c:pt idx="7">
                  <c:v>9.5945750198281846E-2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A-3249-8911-D1172939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07904"/>
        <c:axId val="1600351935"/>
      </c:barChart>
      <c:catAx>
        <c:axId val="3860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51935"/>
        <c:crosses val="autoZero"/>
        <c:auto val="1"/>
        <c:lblAlgn val="ctr"/>
        <c:lblOffset val="100"/>
        <c:noMultiLvlLbl val="0"/>
      </c:catAx>
      <c:valAx>
        <c:axId val="16003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</a:t>
            </a:r>
            <a:r>
              <a:rPr lang="en-GB" baseline="0"/>
              <a:t> Importance: Sunflower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'SUNFLOWER OIL RESULTS'!$C$56</c:f>
              <c:strCache>
                <c:ptCount val="1"/>
                <c:pt idx="0">
                  <c:v>6 to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'SUNFLOWER OIL RESULTS'!$D$42:$K$42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'SUNFLOWER OIL RESULTS'!$D$56:$K$56</c:f>
              <c:numCache>
                <c:formatCode>0.00</c:formatCode>
                <c:ptCount val="8"/>
                <c:pt idx="0">
                  <c:v>0.10984500097394151</c:v>
                </c:pt>
                <c:pt idx="1">
                  <c:v>0.15024016916492705</c:v>
                </c:pt>
                <c:pt idx="2">
                  <c:v>0.22612458225754969</c:v>
                </c:pt>
                <c:pt idx="3">
                  <c:v>0.12098685826913338</c:v>
                </c:pt>
                <c:pt idx="4">
                  <c:v>0.10420609820956997</c:v>
                </c:pt>
                <c:pt idx="5">
                  <c:v>9.2760257407303634E-2</c:v>
                </c:pt>
                <c:pt idx="6">
                  <c:v>9.8790292022068474E-2</c:v>
                </c:pt>
                <c:pt idx="7">
                  <c:v>9.7046755752853001E-2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AB47-B1EE-2C76DCAD8C83}"/>
            </c:ext>
          </c:extLst>
        </c:ser>
        <c:ser>
          <c:idx val="1"/>
          <c:order val="1"/>
          <c:tx>
            <c:strRef>
              <c:f>'SUNFLOWER OIL RESULTS'!$C$57</c:f>
              <c:strCache>
                <c:ptCount val="1"/>
                <c:pt idx="0">
                  <c:v>4 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'SUNFLOWER OIL RESULTS'!$D$42:$K$42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'SUNFLOWER OIL RESULTS'!$D$57:$K$57</c:f>
              <c:numCache>
                <c:formatCode>0.00</c:formatCode>
                <c:ptCount val="8"/>
                <c:pt idx="0">
                  <c:v>9.2824479134747298E-2</c:v>
                </c:pt>
                <c:pt idx="1">
                  <c:v>0.18370748384643282</c:v>
                </c:pt>
                <c:pt idx="2">
                  <c:v>0.18070250101177782</c:v>
                </c:pt>
                <c:pt idx="3">
                  <c:v>0.15217658649794935</c:v>
                </c:pt>
                <c:pt idx="4">
                  <c:v>0.12204728446147461</c:v>
                </c:pt>
                <c:pt idx="5">
                  <c:v>9.1161195577012036E-2</c:v>
                </c:pt>
                <c:pt idx="6">
                  <c:v>0.10022095674316817</c:v>
                </c:pt>
                <c:pt idx="7">
                  <c:v>9.1856099111587E-2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5-AB47-B1EE-2C76DCAD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07904"/>
        <c:axId val="1600351935"/>
      </c:barChart>
      <c:catAx>
        <c:axId val="3860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51935"/>
        <c:crosses val="autoZero"/>
        <c:auto val="1"/>
        <c:lblAlgn val="ctr"/>
        <c:lblOffset val="100"/>
        <c:noMultiLvlLbl val="0"/>
      </c:catAx>
      <c:valAx>
        <c:axId val="16003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</a:t>
            </a:r>
            <a:r>
              <a:rPr lang="en-GB" baseline="0"/>
              <a:t> Importance: Wheat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'WHEAT RESULTS '!$C$56</c:f>
              <c:strCache>
                <c:ptCount val="1"/>
                <c:pt idx="0">
                  <c:v>6 to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'WHEAT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'WHEAT RESULTS '!$D$56:$K$56</c:f>
              <c:numCache>
                <c:formatCode>0.00</c:formatCode>
                <c:ptCount val="8"/>
                <c:pt idx="0">
                  <c:v>6.1180948006688156E-2</c:v>
                </c:pt>
                <c:pt idx="1">
                  <c:v>0.18794983847369473</c:v>
                </c:pt>
                <c:pt idx="2">
                  <c:v>0.26697015721987638</c:v>
                </c:pt>
                <c:pt idx="3">
                  <c:v>9.656654181602653E-2</c:v>
                </c:pt>
                <c:pt idx="4">
                  <c:v>0.13488616498176859</c:v>
                </c:pt>
                <c:pt idx="5">
                  <c:v>6.7958564599647026E-2</c:v>
                </c:pt>
                <c:pt idx="6">
                  <c:v>5.1235938392769548E-2</c:v>
                </c:pt>
                <c:pt idx="7">
                  <c:v>0.13325184250931521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B-A84F-8518-C7FFF79A94A6}"/>
            </c:ext>
          </c:extLst>
        </c:ser>
        <c:ser>
          <c:idx val="1"/>
          <c:order val="1"/>
          <c:tx>
            <c:strRef>
              <c:f>'WHEAT RESULTS '!$C$57</c:f>
              <c:strCache>
                <c:ptCount val="1"/>
                <c:pt idx="0">
                  <c:v>4 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'WHEAT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'WHEAT RESULTS '!$D$57:$K$57</c:f>
              <c:numCache>
                <c:formatCode>0.00</c:formatCode>
                <c:ptCount val="8"/>
                <c:pt idx="0">
                  <c:v>8.4712748376357366E-2</c:v>
                </c:pt>
                <c:pt idx="1">
                  <c:v>0.26130268416042701</c:v>
                </c:pt>
                <c:pt idx="2">
                  <c:v>0.38733212445558796</c:v>
                </c:pt>
                <c:pt idx="3">
                  <c:v>9.6140562301400334E-2</c:v>
                </c:pt>
                <c:pt idx="4">
                  <c:v>0.18409424704386596</c:v>
                </c:pt>
                <c:pt idx="5">
                  <c:v>0.15831753003840657</c:v>
                </c:pt>
                <c:pt idx="6">
                  <c:v>5.8585400207625586E-2</c:v>
                </c:pt>
                <c:pt idx="7">
                  <c:v>8.9851853979057428E-2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B-A84F-8518-C7FFF79A9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07904"/>
        <c:axId val="1600351935"/>
      </c:barChart>
      <c:catAx>
        <c:axId val="3860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51935"/>
        <c:crosses val="autoZero"/>
        <c:auto val="1"/>
        <c:lblAlgn val="ctr"/>
        <c:lblOffset val="100"/>
        <c:noMultiLvlLbl val="0"/>
      </c:catAx>
      <c:valAx>
        <c:axId val="16003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</a:t>
            </a:r>
            <a:r>
              <a:rPr lang="en-GB" baseline="0"/>
              <a:t> Importance: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5753893064318E-2"/>
          <c:y val="7.6565635092852607E-2"/>
          <c:w val="0.91976536482924243"/>
          <c:h val="0.72423391927102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 RESULTS '!$C$56</c:f>
              <c:strCache>
                <c:ptCount val="1"/>
                <c:pt idx="0">
                  <c:v>6 to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'COMBINED RESULTS '!$D$56:$K$56</c:f>
              <c:numCache>
                <c:formatCode>0.00</c:formatCode>
                <c:ptCount val="8"/>
                <c:pt idx="0">
                  <c:v>9.7499366084212835E-2</c:v>
                </c:pt>
                <c:pt idx="1">
                  <c:v>0.17623363282674032</c:v>
                </c:pt>
                <c:pt idx="2">
                  <c:v>0.23185016138848255</c:v>
                </c:pt>
                <c:pt idx="3">
                  <c:v>0.11165968308484742</c:v>
                </c:pt>
                <c:pt idx="4">
                  <c:v>0.12436580334510615</c:v>
                </c:pt>
                <c:pt idx="5">
                  <c:v>8.3889245736953832E-2</c:v>
                </c:pt>
                <c:pt idx="6">
                  <c:v>6.9581413013974622E-2</c:v>
                </c:pt>
                <c:pt idx="7">
                  <c:v>0.10492069496890788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0-F243-9DA5-42E3322D6C35}"/>
            </c:ext>
          </c:extLst>
        </c:ser>
        <c:ser>
          <c:idx val="1"/>
          <c:order val="1"/>
          <c:tx>
            <c:strRef>
              <c:f>'COMBINED RESULTS '!$C$57</c:f>
              <c:strCache>
                <c:ptCount val="1"/>
                <c:pt idx="0">
                  <c:v>4 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'COMBINED RESULTS '!$D$57:$K$57</c:f>
              <c:numCache>
                <c:formatCode>0.00</c:formatCode>
                <c:ptCount val="8"/>
                <c:pt idx="0">
                  <c:v>0.11256644097864754</c:v>
                </c:pt>
                <c:pt idx="1">
                  <c:v>0.19049654120984286</c:v>
                </c:pt>
                <c:pt idx="2">
                  <c:v>0.25547553924576866</c:v>
                </c:pt>
                <c:pt idx="3">
                  <c:v>0.12409934077884939</c:v>
                </c:pt>
                <c:pt idx="4">
                  <c:v>0.13918741296015255</c:v>
                </c:pt>
                <c:pt idx="5">
                  <c:v>0.12332474705979102</c:v>
                </c:pt>
                <c:pt idx="6">
                  <c:v>7.3976656697611373E-2</c:v>
                </c:pt>
                <c:pt idx="7">
                  <c:v>9.2551234429642082E-2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0-F243-9DA5-42E3322D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07904"/>
        <c:axId val="1600351935"/>
      </c:barChart>
      <c:catAx>
        <c:axId val="3860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51935"/>
        <c:crosses val="autoZero"/>
        <c:auto val="1"/>
        <c:lblAlgn val="ctr"/>
        <c:lblOffset val="100"/>
        <c:noMultiLvlLbl val="0"/>
      </c:catAx>
      <c:valAx>
        <c:axId val="16003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</a:t>
            </a:r>
            <a:r>
              <a:rPr lang="en-GB" baseline="0"/>
              <a:t> Importance: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519110059984467E-2"/>
          <c:y val="7.3248957401061812E-2"/>
          <c:w val="0.91976536482924243"/>
          <c:h val="0.72423391927102032"/>
        </c:manualLayout>
      </c:layout>
      <c:barChart>
        <c:barDir val="col"/>
        <c:grouping val="clustered"/>
        <c:varyColors val="0"/>
        <c:ser>
          <c:idx val="2"/>
          <c:order val="0"/>
          <c:tx>
            <c:v>MAIZE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'MAIZE RESULTS'!$D$56:$K$56</c:f>
              <c:numCache>
                <c:formatCode>0.00</c:formatCode>
                <c:ptCount val="8"/>
                <c:pt idx="0">
                  <c:v>0.12147214927200882</c:v>
                </c:pt>
                <c:pt idx="1">
                  <c:v>0.19051089084159917</c:v>
                </c:pt>
                <c:pt idx="2">
                  <c:v>0.2024557446880216</c:v>
                </c:pt>
                <c:pt idx="3">
                  <c:v>0.11742564916938235</c:v>
                </c:pt>
                <c:pt idx="4">
                  <c:v>0.13400514684397988</c:v>
                </c:pt>
                <c:pt idx="5">
                  <c:v>9.0948915203910838E-2</c:v>
                </c:pt>
                <c:pt idx="6">
                  <c:v>5.871800862708583E-2</c:v>
                </c:pt>
                <c:pt idx="7">
                  <c:v>8.4463486644555441E-2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3-B145-859B-0D3B13FD3175}"/>
            </c:ext>
          </c:extLst>
        </c:ser>
        <c:ser>
          <c:idx val="3"/>
          <c:order val="1"/>
          <c:tx>
            <c:v>SUNFLOWER OIL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'SUNFLOWER OIL RESULTS'!$D$56:$K$56</c:f>
              <c:numCache>
                <c:formatCode>0.00</c:formatCode>
                <c:ptCount val="8"/>
                <c:pt idx="0">
                  <c:v>0.10984500097394151</c:v>
                </c:pt>
                <c:pt idx="1">
                  <c:v>0.15024016916492705</c:v>
                </c:pt>
                <c:pt idx="2">
                  <c:v>0.22612458225754969</c:v>
                </c:pt>
                <c:pt idx="3">
                  <c:v>0.12098685826913338</c:v>
                </c:pt>
                <c:pt idx="4">
                  <c:v>0.10420609820956997</c:v>
                </c:pt>
                <c:pt idx="5">
                  <c:v>9.2760257407303634E-2</c:v>
                </c:pt>
                <c:pt idx="6">
                  <c:v>9.8790292022068474E-2</c:v>
                </c:pt>
                <c:pt idx="7">
                  <c:v>9.7046755752853001E-2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3-B145-859B-0D3B13FD3175}"/>
            </c:ext>
          </c:extLst>
        </c:ser>
        <c:ser>
          <c:idx val="4"/>
          <c:order val="2"/>
          <c:tx>
            <c:v>WHEAT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'WHEAT RESULTS '!$D$56:$K$56</c:f>
              <c:numCache>
                <c:formatCode>0.00</c:formatCode>
                <c:ptCount val="8"/>
                <c:pt idx="0">
                  <c:v>6.1180948006688156E-2</c:v>
                </c:pt>
                <c:pt idx="1">
                  <c:v>0.18794983847369473</c:v>
                </c:pt>
                <c:pt idx="2">
                  <c:v>0.26697015721987638</c:v>
                </c:pt>
                <c:pt idx="3">
                  <c:v>9.656654181602653E-2</c:v>
                </c:pt>
                <c:pt idx="4">
                  <c:v>0.13488616498176859</c:v>
                </c:pt>
                <c:pt idx="5">
                  <c:v>6.7958564599647026E-2</c:v>
                </c:pt>
                <c:pt idx="6">
                  <c:v>5.1235938392769548E-2</c:v>
                </c:pt>
                <c:pt idx="7">
                  <c:v>0.13325184250931521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43-B145-859B-0D3B13FD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07904"/>
        <c:axId val="1600351935"/>
      </c:barChart>
      <c:catAx>
        <c:axId val="3860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51935"/>
        <c:crosses val="autoZero"/>
        <c:auto val="1"/>
        <c:lblAlgn val="ctr"/>
        <c:lblOffset val="100"/>
        <c:noMultiLvlLbl val="0"/>
      </c:catAx>
      <c:valAx>
        <c:axId val="16003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</a:t>
            </a:r>
            <a:r>
              <a:rPr lang="en-GB" baseline="0"/>
              <a:t> Importance: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5753893064318E-2"/>
          <c:y val="7.6565635092852607E-2"/>
          <c:w val="0.91976536482924243"/>
          <c:h val="0.72423391927102032"/>
        </c:manualLayout>
      </c:layout>
      <c:barChart>
        <c:barDir val="col"/>
        <c:grouping val="clustered"/>
        <c:varyColors val="0"/>
        <c:ser>
          <c:idx val="2"/>
          <c:order val="0"/>
          <c:tx>
            <c:v>MAIZE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'MAIZE RESULTS'!$D$57:$K$57</c:f>
              <c:numCache>
                <c:formatCode>0.00</c:formatCode>
                <c:ptCount val="8"/>
                <c:pt idx="0">
                  <c:v>0.16016209542483792</c:v>
                </c:pt>
                <c:pt idx="1">
                  <c:v>0.12647945562266882</c:v>
                </c:pt>
                <c:pt idx="2">
                  <c:v>0.19839199226994014</c:v>
                </c:pt>
                <c:pt idx="3">
                  <c:v>0.12398087353719851</c:v>
                </c:pt>
                <c:pt idx="4">
                  <c:v>0.11142070737511706</c:v>
                </c:pt>
                <c:pt idx="5">
                  <c:v>0.12049551556395446</c:v>
                </c:pt>
                <c:pt idx="6">
                  <c:v>6.3123613142040347E-2</c:v>
                </c:pt>
                <c:pt idx="7">
                  <c:v>9.5945750198281846E-2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7443-8680-18A0E64BCB04}"/>
            </c:ext>
          </c:extLst>
        </c:ser>
        <c:ser>
          <c:idx val="3"/>
          <c:order val="1"/>
          <c:tx>
            <c:v>SUNFLOWER OIL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'SUNFLOWER OIL RESULTS'!$D$57:$K$57</c:f>
              <c:numCache>
                <c:formatCode>0.00</c:formatCode>
                <c:ptCount val="8"/>
                <c:pt idx="0">
                  <c:v>9.2824479134747298E-2</c:v>
                </c:pt>
                <c:pt idx="1">
                  <c:v>0.18370748384643282</c:v>
                </c:pt>
                <c:pt idx="2">
                  <c:v>0.18070250101177782</c:v>
                </c:pt>
                <c:pt idx="3">
                  <c:v>0.15217658649794935</c:v>
                </c:pt>
                <c:pt idx="4">
                  <c:v>0.12204728446147461</c:v>
                </c:pt>
                <c:pt idx="5">
                  <c:v>9.1161195577012036E-2</c:v>
                </c:pt>
                <c:pt idx="6">
                  <c:v>0.10022095674316817</c:v>
                </c:pt>
                <c:pt idx="7">
                  <c:v>9.1856099111587E-2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9-7443-8680-18A0E64BCB04}"/>
            </c:ext>
          </c:extLst>
        </c:ser>
        <c:ser>
          <c:idx val="4"/>
          <c:order val="2"/>
          <c:tx>
            <c:v>WHEAT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 RESULTS '!$D$42:$K$42</c:f>
              <c:strCache>
                <c:ptCount val="8"/>
                <c:pt idx="0">
                  <c:v>Tot Quant</c:v>
                </c:pt>
                <c:pt idx="1">
                  <c:v>NGAS</c:v>
                </c:pt>
                <c:pt idx="2">
                  <c:v>Crude</c:v>
                </c:pt>
                <c:pt idx="3">
                  <c:v>Ukr Quant</c:v>
                </c:pt>
                <c:pt idx="4">
                  <c:v>Gold</c:v>
                </c:pt>
                <c:pt idx="5">
                  <c:v>Temp Ukr</c:v>
                </c:pt>
                <c:pt idx="6">
                  <c:v>Temp Fr</c:v>
                </c:pt>
                <c:pt idx="7">
                  <c:v>Temp Ger</c:v>
                </c:pt>
              </c:strCache>
            </c:strRef>
          </c:cat>
          <c:val>
            <c:numRef>
              <c:f>'WHEAT RESULTS '!$D$57:$K$57</c:f>
              <c:numCache>
                <c:formatCode>0.00</c:formatCode>
                <c:ptCount val="8"/>
                <c:pt idx="0">
                  <c:v>8.4712748376357366E-2</c:v>
                </c:pt>
                <c:pt idx="1">
                  <c:v>0.26130268416042701</c:v>
                </c:pt>
                <c:pt idx="2">
                  <c:v>0.38733212445558796</c:v>
                </c:pt>
                <c:pt idx="3">
                  <c:v>9.6140562301400334E-2</c:v>
                </c:pt>
                <c:pt idx="4">
                  <c:v>0.18409424704386596</c:v>
                </c:pt>
                <c:pt idx="5">
                  <c:v>0.15831753003840657</c:v>
                </c:pt>
                <c:pt idx="6">
                  <c:v>5.8585400207625586E-2</c:v>
                </c:pt>
                <c:pt idx="7">
                  <c:v>8.9851853979057428E-2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9-7443-8680-18A0E64B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07904"/>
        <c:axId val="1600351935"/>
      </c:barChart>
      <c:catAx>
        <c:axId val="3860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51935"/>
        <c:crosses val="autoZero"/>
        <c:auto val="1"/>
        <c:lblAlgn val="ctr"/>
        <c:lblOffset val="100"/>
        <c:noMultiLvlLbl val="0"/>
      </c:catAx>
      <c:valAx>
        <c:axId val="16003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196271</xdr:colOff>
      <xdr:row>14</xdr:row>
      <xdr:rowOff>98962</xdr:rowOff>
    </xdr:from>
    <xdr:to>
      <xdr:col>22</xdr:col>
      <xdr:colOff>214416</xdr:colOff>
      <xdr:row>35</xdr:row>
      <xdr:rowOff>98961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CF968B-B870-3290-A419-55EA0F1B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660401</xdr:colOff>
      <xdr:row>0</xdr:row>
      <xdr:rowOff>118535</xdr:rowOff>
    </xdr:from>
    <xdr:to>
      <xdr:col>34</xdr:col>
      <xdr:colOff>169334</xdr:colOff>
      <xdr:row>8</xdr:row>
      <xdr:rowOff>177117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5CDA82-55B7-9D40-B7B6-DD0BB942D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7701" y="118535"/>
          <a:ext cx="7763933" cy="2090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33866</xdr:colOff>
      <xdr:row>14</xdr:row>
      <xdr:rowOff>56711</xdr:rowOff>
    </xdr:from>
    <xdr:to>
      <xdr:col>34</xdr:col>
      <xdr:colOff>418928</xdr:colOff>
      <xdr:row>22</xdr:row>
      <xdr:rowOff>136785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5C1E77-9E5A-7F47-81F6-99868DE6F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666" y="2901511"/>
          <a:ext cx="7814562" cy="211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443674</xdr:colOff>
      <xdr:row>5</xdr:row>
      <xdr:rowOff>46840</xdr:rowOff>
    </xdr:from>
    <xdr:to>
      <xdr:col>22</xdr:col>
      <xdr:colOff>461819</xdr:colOff>
      <xdr:row>22</xdr:row>
      <xdr:rowOff>82467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4E684-178A-7F4A-9D9E-FAD711CD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660401</xdr:colOff>
      <xdr:row>0</xdr:row>
      <xdr:rowOff>118535</xdr:rowOff>
    </xdr:from>
    <xdr:to>
      <xdr:col>34</xdr:col>
      <xdr:colOff>169334</xdr:colOff>
      <xdr:row>9</xdr:row>
      <xdr:rowOff>127637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640992-0D40-A947-93F0-DEF860BD2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7701" y="118535"/>
          <a:ext cx="7763933" cy="2028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33866</xdr:colOff>
      <xdr:row>14</xdr:row>
      <xdr:rowOff>56711</xdr:rowOff>
    </xdr:from>
    <xdr:to>
      <xdr:col>34</xdr:col>
      <xdr:colOff>418928</xdr:colOff>
      <xdr:row>23</xdr:row>
      <xdr:rowOff>87305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ABD367-CCD8-0449-9AA6-741391508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666" y="3092011"/>
          <a:ext cx="7814562" cy="211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575623</xdr:colOff>
      <xdr:row>12</xdr:row>
      <xdr:rowOff>129308</xdr:rowOff>
    </xdr:from>
    <xdr:to>
      <xdr:col>21</xdr:col>
      <xdr:colOff>593767</xdr:colOff>
      <xdr:row>31</xdr:row>
      <xdr:rowOff>115455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541F0-2658-A244-8437-382DE690F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592116</xdr:colOff>
      <xdr:row>10</xdr:row>
      <xdr:rowOff>79827</xdr:rowOff>
    </xdr:from>
    <xdr:to>
      <xdr:col>21</xdr:col>
      <xdr:colOff>610260</xdr:colOff>
      <xdr:row>29</xdr:row>
      <xdr:rowOff>148440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FE432-AD2A-9C49-82EB-4170AA002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610260</xdr:colOff>
      <xdr:row>30</xdr:row>
      <xdr:rowOff>148442</xdr:rowOff>
    </xdr:from>
    <xdr:to>
      <xdr:col>21</xdr:col>
      <xdr:colOff>628404</xdr:colOff>
      <xdr:row>49</xdr:row>
      <xdr:rowOff>118095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E1344-335A-6E4C-B3F8-1DDC5A603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577273</xdr:colOff>
      <xdr:row>51</xdr:row>
      <xdr:rowOff>0</xdr:rowOff>
    </xdr:from>
    <xdr:to>
      <xdr:col>21</xdr:col>
      <xdr:colOff>595417</xdr:colOff>
      <xdr:row>69</xdr:row>
      <xdr:rowOff>167575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0631C6-DDDC-9D41-B57D-92246286A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F8B9-FD0B-D24F-8241-7EA64EE68443}">
  <dimension ref="A1:Q61"/>
  <sheetViews>
    <sheetView showGridLines="0" tabSelected="1" topLeftCell="A5" zoomScale="77" workbookViewId="0">
      <selection activeCell="L61" sqref="L61"/>
    </sheetView>
  </sheetViews>
  <sheetFormatPr baseColWidth="10" defaultRowHeight="16" x14ac:dyDescent="0.2"/>
  <cols>
    <col min="1" max="1" width="13.83203125" style="20" bestFit="1" customWidth="1"/>
    <col min="2" max="2" width="13.1640625" style="20" customWidth="1"/>
    <col min="3" max="12" width="13.83203125" style="20" bestFit="1" customWidth="1"/>
    <col min="13" max="13" width="15" style="20" customWidth="1"/>
    <col min="14" max="16384" width="10.83203125" style="20"/>
  </cols>
  <sheetData>
    <row r="1" spans="1:13" x14ac:dyDescent="0.2">
      <c r="A1" s="20" t="s">
        <v>12</v>
      </c>
    </row>
    <row r="2" spans="1:13" x14ac:dyDescent="0.2">
      <c r="A2" s="6"/>
      <c r="B2" s="21" t="s">
        <v>9</v>
      </c>
      <c r="C2" s="20" t="s">
        <v>10</v>
      </c>
      <c r="D2" s="20" t="s">
        <v>8</v>
      </c>
      <c r="E2" s="20" t="s">
        <v>7</v>
      </c>
      <c r="F2" s="20" t="s">
        <v>6</v>
      </c>
      <c r="G2" s="20" t="s">
        <v>5</v>
      </c>
      <c r="H2" s="20" t="s">
        <v>4</v>
      </c>
      <c r="I2" s="20" t="s">
        <v>3</v>
      </c>
      <c r="J2" s="20" t="s">
        <v>2</v>
      </c>
      <c r="K2" s="20" t="s">
        <v>1</v>
      </c>
      <c r="L2" s="20" t="s">
        <v>11</v>
      </c>
    </row>
    <row r="3" spans="1:13" x14ac:dyDescent="0.2">
      <c r="A3" s="6">
        <v>6</v>
      </c>
      <c r="B3" s="7">
        <v>9.1064730659127201E-3</v>
      </c>
      <c r="C3" s="21">
        <v>3.1584452837705598E-2</v>
      </c>
      <c r="D3" s="21">
        <v>3.2204996794462197E-2</v>
      </c>
      <c r="E3" s="21">
        <v>2.54777800291776E-2</v>
      </c>
      <c r="F3" s="21">
        <v>5.02435080707073E-2</v>
      </c>
      <c r="G3" s="21">
        <v>6.0473073273897102E-2</v>
      </c>
      <c r="H3" s="21">
        <v>0.62810903787612904</v>
      </c>
      <c r="I3" s="21">
        <v>2.4761639535427E-2</v>
      </c>
      <c r="J3" s="21">
        <v>2.5571210309863E-2</v>
      </c>
      <c r="K3" s="21">
        <v>5.2488882094621603E-2</v>
      </c>
      <c r="L3" s="21">
        <v>5.9978917241096497E-2</v>
      </c>
      <c r="M3" s="21"/>
    </row>
    <row r="4" spans="1:13" x14ac:dyDescent="0.2">
      <c r="A4" s="20">
        <v>5</v>
      </c>
      <c r="B4" s="7">
        <v>2.6232566684484399E-2</v>
      </c>
      <c r="C4" s="21">
        <v>8.4016688168048803E-2</v>
      </c>
      <c r="D4" s="21">
        <v>9.7280770540237399E-2</v>
      </c>
      <c r="E4" s="21">
        <v>0.13664691150188399</v>
      </c>
      <c r="F4" s="21">
        <v>0.29393583536147999</v>
      </c>
      <c r="G4" s="21">
        <v>0.105316177010536</v>
      </c>
      <c r="H4" s="21">
        <v>4.9758255481719901E-2</v>
      </c>
      <c r="I4" s="21">
        <v>2.3301070556044499E-2</v>
      </c>
      <c r="J4" s="21">
        <v>6.4207598567008903E-2</v>
      </c>
      <c r="K4" s="21">
        <v>7.4656517244875396E-3</v>
      </c>
      <c r="L4" s="21">
        <v>0.11183848232030801</v>
      </c>
      <c r="M4" s="21"/>
    </row>
    <row r="5" spans="1:13" x14ac:dyDescent="0.2">
      <c r="A5" s="20">
        <v>4</v>
      </c>
      <c r="B5" s="7">
        <v>0.10219629108905701</v>
      </c>
      <c r="C5" s="21">
        <v>2.7498386800289099E-2</v>
      </c>
      <c r="D5" s="21">
        <v>1.9475188106298402E-2</v>
      </c>
      <c r="E5" s="21">
        <v>8.0370031297206795E-2</v>
      </c>
      <c r="F5" s="21">
        <v>6.9076836109161294E-2</v>
      </c>
      <c r="G5" s="21">
        <v>0.165473267436027</v>
      </c>
      <c r="H5" s="21">
        <v>0.113978713750839</v>
      </c>
      <c r="I5" s="21">
        <v>0.10377874225378</v>
      </c>
      <c r="J5" s="21">
        <v>1.14454738795757E-2</v>
      </c>
      <c r="K5" s="21">
        <v>0.13873255252838099</v>
      </c>
      <c r="L5" s="21">
        <v>0.16797447204589799</v>
      </c>
      <c r="M5" s="21"/>
    </row>
    <row r="6" spans="1:13" x14ac:dyDescent="0.2">
      <c r="A6" s="6">
        <v>3</v>
      </c>
      <c r="B6" s="7">
        <v>2.7019163593649798E-2</v>
      </c>
      <c r="C6" s="21">
        <v>0.258628070354461</v>
      </c>
      <c r="D6" s="21">
        <v>6.2946058809757205E-2</v>
      </c>
      <c r="E6" s="21">
        <v>7.9912833869457203E-2</v>
      </c>
      <c r="F6" s="21">
        <v>7.2879835963249207E-2</v>
      </c>
      <c r="G6" s="21">
        <v>2.5097757577896101E-2</v>
      </c>
      <c r="H6" s="21">
        <v>1.18884295225143E-2</v>
      </c>
      <c r="I6" s="21">
        <v>3.6073558032512602E-2</v>
      </c>
      <c r="J6" s="21">
        <v>0.21473442018031999</v>
      </c>
      <c r="K6" s="21">
        <v>4.6060387045145E-2</v>
      </c>
      <c r="L6" s="21">
        <v>0.164759561419487</v>
      </c>
      <c r="M6" s="21"/>
    </row>
    <row r="7" spans="1:13" x14ac:dyDescent="0.2">
      <c r="A7" s="6">
        <v>2</v>
      </c>
      <c r="B7" s="7">
        <v>0.10941609740257199</v>
      </c>
      <c r="C7" s="21">
        <v>8.2322627305984497E-2</v>
      </c>
      <c r="D7" s="21">
        <v>5.4488796740770297E-3</v>
      </c>
      <c r="E7" s="21">
        <v>8.0246984958648598E-2</v>
      </c>
      <c r="F7" s="21">
        <v>0.128540784120559</v>
      </c>
      <c r="G7" s="21">
        <v>0.333088308572769</v>
      </c>
      <c r="H7" s="21">
        <v>2.9809322208166102E-2</v>
      </c>
      <c r="I7" s="21">
        <v>5.8025501668453203E-2</v>
      </c>
      <c r="J7" s="21">
        <v>2.4523720145225501E-2</v>
      </c>
      <c r="K7" s="21">
        <v>8.0671861767768804E-2</v>
      </c>
      <c r="L7" s="21">
        <v>6.7905940115451799E-2</v>
      </c>
      <c r="M7" s="21"/>
    </row>
    <row r="8" spans="1:13" x14ac:dyDescent="0.2">
      <c r="A8" s="6" t="s">
        <v>16</v>
      </c>
      <c r="B8" s="21">
        <f>SUM(B3:B7)/5</f>
        <v>5.4794118367135193E-2</v>
      </c>
      <c r="C8" s="21">
        <f t="shared" ref="C8:L8" si="0">SUM(C3:C7)/5</f>
        <v>9.6810045093297797E-2</v>
      </c>
      <c r="D8" s="21">
        <f t="shared" si="0"/>
        <v>4.3471178784966445E-2</v>
      </c>
      <c r="E8" s="21">
        <f t="shared" si="0"/>
        <v>8.0530908331274825E-2</v>
      </c>
      <c r="F8" s="21">
        <f t="shared" si="0"/>
        <v>0.12293535992503138</v>
      </c>
      <c r="G8" s="21">
        <f t="shared" si="0"/>
        <v>0.13788971677422507</v>
      </c>
      <c r="H8" s="21">
        <f t="shared" si="0"/>
        <v>0.16670875176787367</v>
      </c>
      <c r="I8" s="21">
        <f t="shared" si="0"/>
        <v>4.9188102409243463E-2</v>
      </c>
      <c r="J8" s="21">
        <f t="shared" si="0"/>
        <v>6.8096484616398625E-2</v>
      </c>
      <c r="K8" s="21">
        <f t="shared" si="0"/>
        <v>6.5083867032080786E-2</v>
      </c>
      <c r="L8" s="21">
        <f t="shared" si="0"/>
        <v>0.11449147462844826</v>
      </c>
      <c r="M8" s="22">
        <f>SUM(B8:L8)</f>
        <v>1.0000000077299755</v>
      </c>
    </row>
    <row r="9" spans="1:13" x14ac:dyDescent="0.2">
      <c r="B9" s="21"/>
      <c r="D9" s="21">
        <f>D8/(1 - SUM($B$8:$C$8) - $L$8)</f>
        <v>5.9232757074458055E-2</v>
      </c>
      <c r="E9" s="21">
        <f t="shared" ref="E9:K9" si="1">E8/(1 - SUM($B$8:$C$8) - $L$8)</f>
        <v>0.10972943139562334</v>
      </c>
      <c r="F9" s="21">
        <f t="shared" si="1"/>
        <v>0.16750869228369536</v>
      </c>
      <c r="G9" s="21">
        <f t="shared" si="1"/>
        <v>0.18788513044827024</v>
      </c>
      <c r="H9" s="21">
        <f t="shared" si="1"/>
        <v>0.22715323742422905</v>
      </c>
      <c r="I9" s="21">
        <f t="shared" si="1"/>
        <v>6.7022496338835641E-2</v>
      </c>
      <c r="J9" s="21">
        <f t="shared" si="1"/>
        <v>9.2786592028247974E-2</v>
      </c>
      <c r="K9" s="21">
        <f t="shared" si="1"/>
        <v>8.8681673539314554E-2</v>
      </c>
      <c r="L9" s="21"/>
      <c r="M9" s="22">
        <f>SUM(D9:L9)</f>
        <v>1.0000000105326743</v>
      </c>
    </row>
    <row r="10" spans="1:13" x14ac:dyDescent="0.2">
      <c r="A10" s="6" t="s">
        <v>15</v>
      </c>
      <c r="B10" s="21">
        <f>SUM(B5:B7)/3</f>
        <v>7.9543850695092941E-2</v>
      </c>
      <c r="C10" s="21">
        <f t="shared" ref="C10:L10" si="2">SUM(C5:C7)/3</f>
        <v>0.12281636148691154</v>
      </c>
      <c r="D10" s="21">
        <f t="shared" si="2"/>
        <v>2.9290042196710882E-2</v>
      </c>
      <c r="E10" s="21">
        <f t="shared" si="2"/>
        <v>8.0176616708437537E-2</v>
      </c>
      <c r="F10" s="21">
        <f t="shared" si="2"/>
        <v>9.0165818730989833E-2</v>
      </c>
      <c r="G10" s="21">
        <f t="shared" si="2"/>
        <v>0.17455311119556405</v>
      </c>
      <c r="H10" s="21">
        <f t="shared" si="2"/>
        <v>5.1892155160506465E-2</v>
      </c>
      <c r="I10" s="21">
        <f t="shared" si="2"/>
        <v>6.5959267318248596E-2</v>
      </c>
      <c r="J10" s="21">
        <f t="shared" si="2"/>
        <v>8.3567871401707072E-2</v>
      </c>
      <c r="K10" s="21">
        <f t="shared" si="2"/>
        <v>8.8488267113764937E-2</v>
      </c>
      <c r="L10" s="21">
        <f t="shared" si="2"/>
        <v>0.13354665786027894</v>
      </c>
      <c r="M10" s="22"/>
    </row>
    <row r="11" spans="1:13" x14ac:dyDescent="0.2">
      <c r="A11" s="6"/>
      <c r="B11" s="21"/>
      <c r="D11" s="21">
        <f>D10/(1 - SUM($B$10:$C$10) - $L$10)</f>
        <v>4.4105323297917283E-2</v>
      </c>
      <c r="E11" s="21">
        <f t="shared" ref="E11:K11" si="3">E10/(1 - SUM($B$10:$C$10) - $L$10)</f>
        <v>0.12073098348953326</v>
      </c>
      <c r="F11" s="21">
        <f t="shared" si="3"/>
        <v>0.1357728527273438</v>
      </c>
      <c r="G11" s="21">
        <f t="shared" si="3"/>
        <v>0.26284432607619057</v>
      </c>
      <c r="H11" s="21">
        <f t="shared" si="3"/>
        <v>7.8139876501674532E-2</v>
      </c>
      <c r="I11" s="21">
        <f t="shared" si="3"/>
        <v>9.9322315414478515E-2</v>
      </c>
      <c r="J11" s="21">
        <f t="shared" si="3"/>
        <v>0.1258375785441839</v>
      </c>
      <c r="K11" s="21">
        <f t="shared" si="3"/>
        <v>0.13324677386648928</v>
      </c>
      <c r="M11" s="22">
        <f>SUM(D11:K11)</f>
        <v>1.0000000299178111</v>
      </c>
    </row>
    <row r="12" spans="1:13" x14ac:dyDescent="0.2">
      <c r="A12" s="6"/>
      <c r="B12" s="21"/>
      <c r="M12" s="22"/>
    </row>
    <row r="13" spans="1:13" x14ac:dyDescent="0.2">
      <c r="A13" s="6"/>
      <c r="B13" s="21"/>
      <c r="M13" s="22"/>
    </row>
    <row r="14" spans="1:13" x14ac:dyDescent="0.2">
      <c r="A14" s="6" t="s">
        <v>13</v>
      </c>
      <c r="B14" s="21"/>
      <c r="M14" s="22"/>
    </row>
    <row r="15" spans="1:13" x14ac:dyDescent="0.2">
      <c r="A15" s="6"/>
      <c r="B15" s="21" t="s">
        <v>9</v>
      </c>
      <c r="C15" s="20" t="s">
        <v>10</v>
      </c>
      <c r="D15" s="20" t="s">
        <v>8</v>
      </c>
      <c r="E15" s="20" t="s">
        <v>7</v>
      </c>
      <c r="F15" s="20" t="s">
        <v>6</v>
      </c>
      <c r="G15" s="20" t="s">
        <v>5</v>
      </c>
      <c r="H15" s="20" t="s">
        <v>4</v>
      </c>
      <c r="I15" s="20" t="s">
        <v>3</v>
      </c>
      <c r="J15" s="20" t="s">
        <v>2</v>
      </c>
      <c r="K15" s="20" t="s">
        <v>1</v>
      </c>
      <c r="L15" s="20" t="s">
        <v>11</v>
      </c>
      <c r="M15" s="22"/>
    </row>
    <row r="16" spans="1:13" x14ac:dyDescent="0.2">
      <c r="A16" s="6">
        <v>6</v>
      </c>
      <c r="B16" s="7">
        <v>0.133476302027702</v>
      </c>
      <c r="C16" s="21">
        <v>0.189481496810913</v>
      </c>
      <c r="D16" s="21">
        <v>6.85002142563462E-3</v>
      </c>
      <c r="E16" s="21">
        <v>4.6693086624145501E-2</v>
      </c>
      <c r="F16" s="21">
        <v>8.1645779311656896E-2</v>
      </c>
      <c r="G16" s="21">
        <v>5.9079468250274603E-2</v>
      </c>
      <c r="H16" s="21">
        <v>0.12694911658763799</v>
      </c>
      <c r="I16" s="21">
        <v>3.39926220476627E-2</v>
      </c>
      <c r="J16" s="21">
        <v>0.115617997944355</v>
      </c>
      <c r="K16" s="21">
        <v>9.9640436470508506E-2</v>
      </c>
      <c r="L16" s="21">
        <v>0.106573678553104</v>
      </c>
      <c r="M16" s="22"/>
    </row>
    <row r="17" spans="1:14" x14ac:dyDescent="0.2">
      <c r="A17" s="20">
        <v>5</v>
      </c>
      <c r="B17" s="7">
        <v>4.4177651405334403E-2</v>
      </c>
      <c r="C17" s="21">
        <v>4.8331849277019501E-2</v>
      </c>
      <c r="D17" s="21">
        <v>2.3575039580464301E-2</v>
      </c>
      <c r="E17" s="21">
        <v>0.232967093586921</v>
      </c>
      <c r="F17" s="21">
        <v>5.0465472042560501E-2</v>
      </c>
      <c r="G17" s="21">
        <v>0.34574550390243503</v>
      </c>
      <c r="H17" s="21">
        <v>4.5726072043180403E-2</v>
      </c>
      <c r="I17" s="21">
        <v>6.31174305453896E-3</v>
      </c>
      <c r="J17" s="21">
        <v>4.9651224166154799E-2</v>
      </c>
      <c r="K17" s="21">
        <v>9.1237962245941107E-2</v>
      </c>
      <c r="L17" s="21">
        <v>6.1810366809368099E-2</v>
      </c>
      <c r="M17" s="22"/>
    </row>
    <row r="18" spans="1:14" x14ac:dyDescent="0.2">
      <c r="A18" s="20">
        <v>4</v>
      </c>
      <c r="B18" s="7">
        <v>8.79990980029106E-2</v>
      </c>
      <c r="C18" s="21">
        <v>4.2235068976879099E-2</v>
      </c>
      <c r="D18" s="21">
        <v>7.5264815241098404E-3</v>
      </c>
      <c r="E18" s="21">
        <v>0.18194332718849099</v>
      </c>
      <c r="F18" s="21">
        <v>0.180185586214065</v>
      </c>
      <c r="G18" s="21">
        <v>1.3481466099619799E-2</v>
      </c>
      <c r="H18" s="21">
        <v>0.201309233903884</v>
      </c>
      <c r="I18" s="21">
        <v>6.9295816123485496E-2</v>
      </c>
      <c r="J18" s="21">
        <v>8.22742879390716E-2</v>
      </c>
      <c r="K18" s="21">
        <v>6.9607816636562306E-2</v>
      </c>
      <c r="L18" s="21">
        <v>6.4141854643821702E-2</v>
      </c>
      <c r="M18" s="22"/>
    </row>
    <row r="19" spans="1:14" x14ac:dyDescent="0.2">
      <c r="A19" s="6">
        <v>3</v>
      </c>
      <c r="B19" s="7">
        <v>2.3874303326010701E-2</v>
      </c>
      <c r="C19" s="21">
        <v>0.204248562455177</v>
      </c>
      <c r="D19" s="21">
        <v>9.8331891000270802E-2</v>
      </c>
      <c r="E19" s="21">
        <v>2.50752624124288E-2</v>
      </c>
      <c r="F19" s="21">
        <v>0.34245538711547802</v>
      </c>
      <c r="G19" s="21">
        <v>0.15758623182773501</v>
      </c>
      <c r="H19" s="21">
        <v>3.8094211369752801E-2</v>
      </c>
      <c r="I19" s="21">
        <v>1.3527251780033099E-2</v>
      </c>
      <c r="J19" s="21">
        <v>3.3835280686616898E-2</v>
      </c>
      <c r="K19" s="21">
        <v>3.2443482428789097E-2</v>
      </c>
      <c r="L19" s="21">
        <v>3.0528081580996499E-2</v>
      </c>
      <c r="M19" s="22"/>
    </row>
    <row r="20" spans="1:14" x14ac:dyDescent="0.2">
      <c r="A20" s="6">
        <v>2</v>
      </c>
      <c r="B20" s="7">
        <v>0.14311668276786799</v>
      </c>
      <c r="C20" s="21">
        <v>5.5969282984733498E-2</v>
      </c>
      <c r="D20" s="21">
        <v>5.9703573584556503E-2</v>
      </c>
      <c r="E20" s="21">
        <v>0.30678254365920998</v>
      </c>
      <c r="F20" s="21">
        <v>6.6424250602722099E-2</v>
      </c>
      <c r="G20" s="21">
        <v>1.2067269533872599E-2</v>
      </c>
      <c r="H20" s="21">
        <v>0.173179671168327</v>
      </c>
      <c r="I20" s="21">
        <v>3.6425177007913499E-2</v>
      </c>
      <c r="J20" s="21">
        <v>1.46516617387533E-2</v>
      </c>
      <c r="K20" s="21">
        <v>9.9091947078704806E-2</v>
      </c>
      <c r="L20" s="21">
        <v>3.2587945461273103E-2</v>
      </c>
      <c r="M20" s="22"/>
    </row>
    <row r="21" spans="1:14" x14ac:dyDescent="0.2">
      <c r="A21" s="6"/>
      <c r="B21" s="21">
        <f>SUM(B16:B20)/5</f>
        <v>8.6528807505965144E-2</v>
      </c>
      <c r="C21" s="21">
        <f t="shared" ref="C21:L21" si="4">SUM(C16:C20)/5</f>
        <v>0.10805325210094441</v>
      </c>
      <c r="D21" s="21">
        <f t="shared" si="4"/>
        <v>3.9197401423007212E-2</v>
      </c>
      <c r="E21" s="21">
        <f t="shared" si="4"/>
        <v>0.15869226269423925</v>
      </c>
      <c r="F21" s="21">
        <f t="shared" si="4"/>
        <v>0.14423529505729651</v>
      </c>
      <c r="G21" s="21">
        <f t="shared" si="4"/>
        <v>0.1175919879227874</v>
      </c>
      <c r="H21" s="21">
        <f t="shared" si="4"/>
        <v>0.11705166101455644</v>
      </c>
      <c r="I21" s="21">
        <f t="shared" si="4"/>
        <v>3.1910522002726746E-2</v>
      </c>
      <c r="J21" s="21">
        <f t="shared" si="4"/>
        <v>5.9206090494990329E-2</v>
      </c>
      <c r="K21" s="21">
        <f t="shared" si="4"/>
        <v>7.8404328972101173E-2</v>
      </c>
      <c r="L21" s="21">
        <f t="shared" si="4"/>
        <v>5.9128385409712679E-2</v>
      </c>
      <c r="M21" s="22">
        <f>SUM(B21:L21)</f>
        <v>0.99999999459832722</v>
      </c>
    </row>
    <row r="22" spans="1:14" x14ac:dyDescent="0.2">
      <c r="A22" s="20" t="s">
        <v>16</v>
      </c>
      <c r="B22" s="21"/>
      <c r="D22" s="21">
        <f>D21/(1 - SUM($B$21:$C$21) - $L$21)</f>
        <v>5.252304706834636E-2</v>
      </c>
      <c r="E22" s="21">
        <f t="shared" ref="E22:K22" si="5">E21/(1 - SUM($B$21:$C$21) - $L$21)</f>
        <v>0.21264167726127942</v>
      </c>
      <c r="F22" s="21">
        <f t="shared" si="5"/>
        <v>0.19326988310925655</v>
      </c>
      <c r="G22" s="21">
        <f t="shared" si="5"/>
        <v>0.15756885130920337</v>
      </c>
      <c r="H22" s="21">
        <f t="shared" si="5"/>
        <v>0.1568448335273345</v>
      </c>
      <c r="I22" s="21">
        <f t="shared" si="5"/>
        <v>4.2758902077140143E-2</v>
      </c>
      <c r="J22" s="21">
        <f t="shared" si="5"/>
        <v>7.9333939621209132E-2</v>
      </c>
      <c r="K22" s="21">
        <f t="shared" si="5"/>
        <v>0.10505885878819178</v>
      </c>
      <c r="L22" s="21"/>
      <c r="M22" s="22">
        <f>SUM(D22:L22)</f>
        <v>0.99999999276196128</v>
      </c>
    </row>
    <row r="23" spans="1:14" x14ac:dyDescent="0.2">
      <c r="A23" s="6" t="s">
        <v>15</v>
      </c>
      <c r="B23" s="21">
        <f>SUM(B18:B20)/3</f>
        <v>8.4996694698929773E-2</v>
      </c>
      <c r="C23" s="21">
        <f t="shared" ref="C23:L23" si="6">SUM(C18:C20)/3</f>
        <v>0.10081763813892985</v>
      </c>
      <c r="D23" s="21">
        <f t="shared" si="6"/>
        <v>5.5187315369645717E-2</v>
      </c>
      <c r="E23" s="21">
        <f t="shared" si="6"/>
        <v>0.17126704442004326</v>
      </c>
      <c r="F23" s="21">
        <f t="shared" si="6"/>
        <v>0.19635507464408833</v>
      </c>
      <c r="G23" s="21">
        <f t="shared" si="6"/>
        <v>6.1044989153742478E-2</v>
      </c>
      <c r="H23" s="21">
        <f t="shared" si="6"/>
        <v>0.1375277054806546</v>
      </c>
      <c r="I23" s="21">
        <f t="shared" si="6"/>
        <v>3.9749414970477369E-2</v>
      </c>
      <c r="J23" s="21">
        <f t="shared" si="6"/>
        <v>4.3587076788147265E-2</v>
      </c>
      <c r="K23" s="21">
        <f t="shared" si="6"/>
        <v>6.7047748714685398E-2</v>
      </c>
      <c r="L23" s="21">
        <f t="shared" si="6"/>
        <v>4.2419293895363773E-2</v>
      </c>
      <c r="M23" s="22"/>
    </row>
    <row r="24" spans="1:14" x14ac:dyDescent="0.2">
      <c r="A24" s="6"/>
      <c r="B24" s="21"/>
      <c r="D24" s="21">
        <f>D23/(1 - SUM($B$23:$C$23) - $L$23)</f>
        <v>7.1507799874780384E-2</v>
      </c>
      <c r="E24" s="21">
        <f t="shared" ref="E24:K24" si="7">E23/(1 - SUM($B$23:$C$23) - $L$23)</f>
        <v>0.22191566042854963</v>
      </c>
      <c r="F24" s="21">
        <f t="shared" si="7"/>
        <v>0.25442294643253943</v>
      </c>
      <c r="G24" s="21">
        <f t="shared" si="7"/>
        <v>7.9097757129981947E-2</v>
      </c>
      <c r="H24" s="21">
        <f t="shared" si="7"/>
        <v>0.1781986236307751</v>
      </c>
      <c r="I24" s="21">
        <f t="shared" si="7"/>
        <v>5.1504466050035044E-2</v>
      </c>
      <c r="J24" s="21">
        <f t="shared" si="7"/>
        <v>5.6477035405999111E-2</v>
      </c>
      <c r="K24" s="21">
        <f t="shared" si="7"/>
        <v>8.6875706220370649E-2</v>
      </c>
      <c r="M24" s="22">
        <f>SUM(D24:K24)</f>
        <v>0.99999999517303129</v>
      </c>
    </row>
    <row r="25" spans="1:14" x14ac:dyDescent="0.2">
      <c r="A25" s="6"/>
      <c r="B25" s="21"/>
      <c r="M25" s="22"/>
    </row>
    <row r="26" spans="1:14" x14ac:dyDescent="0.2">
      <c r="A26" s="6"/>
      <c r="B26" s="21"/>
      <c r="M26" s="22"/>
    </row>
    <row r="27" spans="1:14" x14ac:dyDescent="0.2">
      <c r="A27" s="6" t="s">
        <v>14</v>
      </c>
      <c r="B27" s="21"/>
      <c r="M27" s="22"/>
    </row>
    <row r="28" spans="1:14" x14ac:dyDescent="0.2">
      <c r="A28" s="6"/>
      <c r="B28" s="21" t="s">
        <v>9</v>
      </c>
      <c r="C28" s="20" t="s">
        <v>10</v>
      </c>
      <c r="D28" s="20" t="s">
        <v>8</v>
      </c>
      <c r="E28" s="20" t="s">
        <v>7</v>
      </c>
      <c r="F28" s="20" t="s">
        <v>6</v>
      </c>
      <c r="G28" s="20" t="s">
        <v>5</v>
      </c>
      <c r="H28" s="20" t="s">
        <v>4</v>
      </c>
      <c r="I28" s="20" t="s">
        <v>3</v>
      </c>
      <c r="J28" s="20" t="s">
        <v>2</v>
      </c>
      <c r="K28" s="20" t="s">
        <v>1</v>
      </c>
      <c r="L28" s="20" t="s">
        <v>11</v>
      </c>
      <c r="M28" s="22"/>
    </row>
    <row r="29" spans="1:14" x14ac:dyDescent="0.2">
      <c r="A29" s="6">
        <v>6</v>
      </c>
      <c r="B29" s="7">
        <v>9.6240796148776994E-2</v>
      </c>
      <c r="C29" s="21">
        <v>0.256129950284957</v>
      </c>
      <c r="D29" s="21">
        <v>3.3715147525072098E-2</v>
      </c>
      <c r="E29" s="21">
        <v>9.7885988652706105E-2</v>
      </c>
      <c r="F29" s="21">
        <v>0.27679923176765397</v>
      </c>
      <c r="G29" s="21">
        <v>1.23115172609686E-2</v>
      </c>
      <c r="H29" s="21">
        <v>2.4818489328026699E-2</v>
      </c>
      <c r="I29" s="21">
        <v>4.90997768938541E-2</v>
      </c>
      <c r="J29" s="21">
        <v>2.4918422102928099E-2</v>
      </c>
      <c r="K29" s="21">
        <v>3.1918779015541E-2</v>
      </c>
      <c r="L29" s="21">
        <v>9.6161901950836098E-2</v>
      </c>
      <c r="M29" s="22"/>
      <c r="N29" s="21"/>
    </row>
    <row r="30" spans="1:14" x14ac:dyDescent="0.2">
      <c r="A30" s="20">
        <v>5</v>
      </c>
      <c r="B30" s="7">
        <v>9.13432613015174E-3</v>
      </c>
      <c r="C30" s="21">
        <v>3.8668423891067498E-2</v>
      </c>
      <c r="D30" s="21">
        <v>6.1618767678737599E-2</v>
      </c>
      <c r="E30" s="21">
        <v>0.53586137294769198</v>
      </c>
      <c r="F30" s="21">
        <v>9.8388001322746194E-2</v>
      </c>
      <c r="G30" s="21">
        <v>4.2783569544553701E-2</v>
      </c>
      <c r="H30" s="21">
        <v>4.1508346796035697E-2</v>
      </c>
      <c r="I30" s="21">
        <v>4.4731423258781398E-2</v>
      </c>
      <c r="J30" s="21">
        <v>1.16321686655282E-2</v>
      </c>
      <c r="K30" s="21">
        <v>4.91622984409332E-2</v>
      </c>
      <c r="L30" s="21">
        <v>6.6511243581771795E-2</v>
      </c>
      <c r="M30" s="22"/>
    </row>
    <row r="31" spans="1:14" x14ac:dyDescent="0.2">
      <c r="A31" s="20">
        <v>4</v>
      </c>
      <c r="B31" s="7">
        <v>7.4986457824707003E-2</v>
      </c>
      <c r="C31" s="21">
        <v>8.0842830240726402E-2</v>
      </c>
      <c r="D31" s="21">
        <v>0.117597013711929</v>
      </c>
      <c r="E31" s="21">
        <v>5.8850690722465501E-2</v>
      </c>
      <c r="F31" s="21">
        <v>0.30450108647346402</v>
      </c>
      <c r="G31" s="21">
        <v>8.4896355867385795E-2</v>
      </c>
      <c r="H31" s="21">
        <v>0.149932816624641</v>
      </c>
      <c r="I31" s="21">
        <v>3.1177014112472499E-2</v>
      </c>
      <c r="J31" s="21">
        <v>3.6494649946689599E-2</v>
      </c>
      <c r="K31" s="21">
        <v>5.89718064293265E-3</v>
      </c>
      <c r="L31" s="21">
        <v>5.4823912680149002E-2</v>
      </c>
      <c r="M31" s="22"/>
    </row>
    <row r="32" spans="1:14" x14ac:dyDescent="0.2">
      <c r="A32" s="6">
        <v>3</v>
      </c>
      <c r="B32" s="7">
        <v>2.61751320213079E-2</v>
      </c>
      <c r="C32" s="21">
        <v>5.6388538330793297E-2</v>
      </c>
      <c r="D32" s="21">
        <v>1.7119139432907101E-2</v>
      </c>
      <c r="E32" s="21">
        <v>7.5360916554927798E-2</v>
      </c>
      <c r="F32" s="21">
        <v>0.14447315037250499</v>
      </c>
      <c r="G32" s="21">
        <v>4.0884282439947101E-2</v>
      </c>
      <c r="H32" s="21">
        <v>5.89778833091259E-2</v>
      </c>
      <c r="I32" s="21">
        <v>0.29969218373298601</v>
      </c>
      <c r="J32" s="21">
        <v>1.19410222396254E-2</v>
      </c>
      <c r="K32" s="21">
        <v>0.13939367234706801</v>
      </c>
      <c r="L32" s="21">
        <v>0.12959410250186901</v>
      </c>
      <c r="M32" s="22"/>
    </row>
    <row r="33" spans="1:17" x14ac:dyDescent="0.2">
      <c r="A33" s="6">
        <v>2</v>
      </c>
      <c r="B33" s="7">
        <v>6.9073058664798695E-2</v>
      </c>
      <c r="C33" s="21">
        <v>0.18309000134468001</v>
      </c>
      <c r="D33" s="21">
        <v>0.468974709510803</v>
      </c>
      <c r="E33" s="21">
        <v>5.3519248962402302E-2</v>
      </c>
      <c r="F33" s="21">
        <v>1.4827173203229901E-2</v>
      </c>
      <c r="G33" s="21">
        <v>5.1268748939037302E-2</v>
      </c>
      <c r="H33" s="21">
        <v>8.7993294000625593E-3</v>
      </c>
      <c r="I33" s="21">
        <v>4.9896501004695802E-2</v>
      </c>
      <c r="J33" s="21">
        <v>3.2257817685603998E-2</v>
      </c>
      <c r="K33" s="21">
        <v>4.2887672781944199E-2</v>
      </c>
      <c r="L33" s="21">
        <v>2.5405691936612101E-2</v>
      </c>
      <c r="M33" s="22"/>
    </row>
    <row r="34" spans="1:17" x14ac:dyDescent="0.2">
      <c r="A34" s="6" t="s">
        <v>16</v>
      </c>
      <c r="B34" s="21">
        <f>SUM(B29:B33)/5</f>
        <v>5.5121954157948461E-2</v>
      </c>
      <c r="C34" s="21">
        <f t="shared" ref="C34:L34" si="8">SUM(C29:C33)/5</f>
        <v>0.12302394881844485</v>
      </c>
      <c r="D34" s="21">
        <f t="shared" si="8"/>
        <v>0.13980495557188977</v>
      </c>
      <c r="E34" s="21">
        <f t="shared" si="8"/>
        <v>0.16429564356803877</v>
      </c>
      <c r="F34" s="21">
        <f t="shared" si="8"/>
        <v>0.16779772862791981</v>
      </c>
      <c r="G34" s="21">
        <f t="shared" si="8"/>
        <v>4.6428894810378499E-2</v>
      </c>
      <c r="H34" s="21">
        <f t="shared" si="8"/>
        <v>5.6807373091578371E-2</v>
      </c>
      <c r="I34" s="21">
        <f t="shared" si="8"/>
        <v>9.4919379800557951E-2</v>
      </c>
      <c r="J34" s="21">
        <f t="shared" si="8"/>
        <v>2.3448816128075058E-2</v>
      </c>
      <c r="K34" s="21">
        <f t="shared" si="8"/>
        <v>5.3851920645683816E-2</v>
      </c>
      <c r="L34" s="21">
        <f t="shared" si="8"/>
        <v>7.4499370530247605E-2</v>
      </c>
      <c r="M34" s="22">
        <f>SUM(B34:L34)</f>
        <v>0.99999998575076288</v>
      </c>
    </row>
    <row r="35" spans="1:17" x14ac:dyDescent="0.2">
      <c r="D35" s="21">
        <f>D34/(1 - SUM($B$34:$C$34) - $L$34)</f>
        <v>0.18706639647261541</v>
      </c>
      <c r="E35" s="21">
        <f t="shared" ref="E35:K35" si="9">E34/(1 - SUM($B$34:$C$34) - $L$34)</f>
        <v>0.21983622735474689</v>
      </c>
      <c r="F35" s="21">
        <f t="shared" si="9"/>
        <v>0.22452220167956727</v>
      </c>
      <c r="G35" s="21">
        <f t="shared" si="9"/>
        <v>6.2124307460027901E-2</v>
      </c>
      <c r="H35" s="21">
        <f t="shared" si="9"/>
        <v>7.6011258212177982E-2</v>
      </c>
      <c r="I35" s="21">
        <f t="shared" si="9"/>
        <v>0.12700713119983378</v>
      </c>
      <c r="J35" s="21">
        <f t="shared" si="9"/>
        <v>3.1375751429443086E-2</v>
      </c>
      <c r="K35" s="21">
        <f t="shared" si="9"/>
        <v>7.205670712535775E-2</v>
      </c>
      <c r="L35" s="21"/>
      <c r="M35" s="22">
        <f>SUM(D35:L35)</f>
        <v>0.99999998093377007</v>
      </c>
      <c r="Q35" s="20" t="s">
        <v>0</v>
      </c>
    </row>
    <row r="36" spans="1:17" x14ac:dyDescent="0.2">
      <c r="A36" s="6" t="s">
        <v>15</v>
      </c>
      <c r="B36" s="21">
        <f>SUM(B31:B33)/3</f>
        <v>5.674488283693787E-2</v>
      </c>
      <c r="C36" s="21">
        <f t="shared" ref="C36:L36" si="10">SUM(C31:C33)/3</f>
        <v>0.10677378997206656</v>
      </c>
      <c r="D36" s="21">
        <f t="shared" si="10"/>
        <v>0.20123028755187969</v>
      </c>
      <c r="E36" s="21">
        <f t="shared" si="10"/>
        <v>6.2576952079931858E-2</v>
      </c>
      <c r="F36" s="21">
        <f t="shared" si="10"/>
        <v>0.15460047001639965</v>
      </c>
      <c r="G36" s="21">
        <f t="shared" si="10"/>
        <v>5.9016462415456723E-2</v>
      </c>
      <c r="H36" s="21">
        <f t="shared" si="10"/>
        <v>7.2570009777943159E-2</v>
      </c>
      <c r="I36" s="21">
        <f t="shared" si="10"/>
        <v>0.1269218996167181</v>
      </c>
      <c r="J36" s="21">
        <f t="shared" si="10"/>
        <v>2.689782995730633E-2</v>
      </c>
      <c r="K36" s="21">
        <f t="shared" si="10"/>
        <v>6.2726175257314956E-2</v>
      </c>
      <c r="L36" s="21">
        <f t="shared" si="10"/>
        <v>6.9941235706210039E-2</v>
      </c>
      <c r="M36" s="22"/>
    </row>
    <row r="37" spans="1:17" x14ac:dyDescent="0.2">
      <c r="A37" s="6"/>
      <c r="B37" s="21"/>
      <c r="D37" s="21">
        <f>D36/(1 - SUM($B$36:$C$36) - $L$36)</f>
        <v>0.262517629263327</v>
      </c>
      <c r="E37" s="21">
        <f t="shared" ref="E37:K37" si="11">E36/(1 - SUM($B$36:$C$36) - $L$36)</f>
        <v>8.163558928629619E-2</v>
      </c>
      <c r="F37" s="21">
        <f t="shared" si="11"/>
        <v>0.20168608495993873</v>
      </c>
      <c r="G37" s="21">
        <f t="shared" si="11"/>
        <v>7.6990705471310761E-2</v>
      </c>
      <c r="H37" s="21">
        <f t="shared" si="11"/>
        <v>9.4672164684009283E-2</v>
      </c>
      <c r="I37" s="21">
        <f t="shared" si="11"/>
        <v>0.16557764039565212</v>
      </c>
      <c r="J37" s="21">
        <f t="shared" si="11"/>
        <v>3.5089919308989206E-2</v>
      </c>
      <c r="K37" s="21">
        <f t="shared" si="11"/>
        <v>8.1830260353133746E-2</v>
      </c>
      <c r="M37" s="22">
        <f>SUM(D37:K37)</f>
        <v>0.99999999372265713</v>
      </c>
    </row>
    <row r="40" spans="1:17" ht="17" x14ac:dyDescent="0.25">
      <c r="A40" s="10"/>
      <c r="C40" s="6"/>
      <c r="D40" s="21"/>
      <c r="E40" s="21"/>
      <c r="F40" s="21"/>
      <c r="G40" s="21"/>
      <c r="H40" s="21"/>
      <c r="I40" s="21"/>
      <c r="J40" s="21"/>
      <c r="K40" s="21"/>
    </row>
    <row r="41" spans="1:17" x14ac:dyDescent="0.2">
      <c r="A41" s="7" t="s">
        <v>14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spans="1:17" x14ac:dyDescent="0.2">
      <c r="A42" s="7"/>
      <c r="B42" s="21" t="s">
        <v>9</v>
      </c>
      <c r="C42" s="21" t="s">
        <v>10</v>
      </c>
      <c r="D42" s="21" t="s">
        <v>8</v>
      </c>
      <c r="E42" s="21" t="s">
        <v>7</v>
      </c>
      <c r="F42" s="21" t="s">
        <v>6</v>
      </c>
      <c r="G42" s="21" t="s">
        <v>5</v>
      </c>
      <c r="H42" s="21" t="s">
        <v>4</v>
      </c>
      <c r="I42" s="21" t="s">
        <v>3</v>
      </c>
      <c r="J42" s="21" t="s">
        <v>2</v>
      </c>
      <c r="K42" s="21" t="s">
        <v>1</v>
      </c>
      <c r="L42" s="21" t="s">
        <v>11</v>
      </c>
      <c r="M42" s="21"/>
    </row>
    <row r="43" spans="1:17" x14ac:dyDescent="0.2">
      <c r="A43" s="7">
        <v>6</v>
      </c>
      <c r="B43" s="7">
        <v>9.6240796148776994E-2</v>
      </c>
      <c r="C43" s="21">
        <v>0.256129950284957</v>
      </c>
      <c r="D43" s="21">
        <v>3.3715147525072098E-2</v>
      </c>
      <c r="E43" s="21">
        <v>9.7885988652706105E-2</v>
      </c>
      <c r="F43" s="21">
        <v>0.27679923176765397</v>
      </c>
      <c r="G43" s="21">
        <v>1.23115172609686E-2</v>
      </c>
      <c r="H43" s="21">
        <v>2.4818489328026699E-2</v>
      </c>
      <c r="I43" s="21">
        <v>4.90997768938541E-2</v>
      </c>
      <c r="J43" s="21">
        <v>2.4918422102928099E-2</v>
      </c>
      <c r="K43" s="21">
        <v>3.1918779015541E-2</v>
      </c>
      <c r="L43" s="21">
        <v>9.6161901950836098E-2</v>
      </c>
      <c r="M43" s="21"/>
    </row>
    <row r="44" spans="1:17" x14ac:dyDescent="0.2">
      <c r="A44" s="21">
        <v>5</v>
      </c>
      <c r="B44" s="7">
        <v>9.13432613015174E-3</v>
      </c>
      <c r="C44" s="21">
        <v>3.8668423891067498E-2</v>
      </c>
      <c r="D44" s="21">
        <v>6.1618767678737599E-2</v>
      </c>
      <c r="E44" s="21">
        <v>0.53586137294769198</v>
      </c>
      <c r="F44" s="21">
        <v>9.8388001322746194E-2</v>
      </c>
      <c r="G44" s="21">
        <v>4.2783569544553701E-2</v>
      </c>
      <c r="H44" s="21">
        <v>4.1508346796035697E-2</v>
      </c>
      <c r="I44" s="21">
        <v>4.4731423258781398E-2</v>
      </c>
      <c r="J44" s="21">
        <v>1.16321686655282E-2</v>
      </c>
      <c r="K44" s="21">
        <v>4.91622984409332E-2</v>
      </c>
      <c r="L44" s="21">
        <v>6.6511243581771795E-2</v>
      </c>
      <c r="M44" s="21"/>
    </row>
    <row r="45" spans="1:17" x14ac:dyDescent="0.2">
      <c r="A45" s="21">
        <v>4</v>
      </c>
      <c r="B45" s="7">
        <v>7.4986457824707003E-2</v>
      </c>
      <c r="C45" s="21">
        <v>8.0842830240726402E-2</v>
      </c>
      <c r="D45" s="21">
        <v>0.117597013711929</v>
      </c>
      <c r="E45" s="21">
        <v>5.8850690722465501E-2</v>
      </c>
      <c r="F45" s="21">
        <v>0.30450108647346402</v>
      </c>
      <c r="G45" s="21">
        <v>8.4896355867385795E-2</v>
      </c>
      <c r="H45" s="21">
        <v>0.149932816624641</v>
      </c>
      <c r="I45" s="21">
        <v>3.1177014112472499E-2</v>
      </c>
      <c r="J45" s="21">
        <v>3.6494649946689599E-2</v>
      </c>
      <c r="K45" s="21">
        <v>5.89718064293265E-3</v>
      </c>
      <c r="L45" s="21">
        <v>5.4823912680149002E-2</v>
      </c>
      <c r="M45" s="21"/>
    </row>
    <row r="46" spans="1:17" x14ac:dyDescent="0.2">
      <c r="A46" s="7">
        <v>3</v>
      </c>
      <c r="B46" s="7">
        <v>2.61751320213079E-2</v>
      </c>
      <c r="C46" s="21">
        <v>5.6388538330793297E-2</v>
      </c>
      <c r="D46" s="21">
        <v>1.7119139432907101E-2</v>
      </c>
      <c r="E46" s="21">
        <v>7.5360916554927798E-2</v>
      </c>
      <c r="F46" s="21">
        <v>0.14447315037250499</v>
      </c>
      <c r="G46" s="21">
        <v>4.0884282439947101E-2</v>
      </c>
      <c r="H46" s="21">
        <v>5.89778833091259E-2</v>
      </c>
      <c r="I46" s="21">
        <v>0.29969218373298601</v>
      </c>
      <c r="J46" s="21">
        <v>1.19410222396254E-2</v>
      </c>
      <c r="K46" s="21">
        <v>0.13939367234706801</v>
      </c>
      <c r="L46" s="21">
        <v>0.12959410250186901</v>
      </c>
      <c r="M46" s="21"/>
    </row>
    <row r="47" spans="1:17" x14ac:dyDescent="0.2">
      <c r="A47" s="7">
        <v>2</v>
      </c>
      <c r="B47" s="7">
        <v>6.9073058664798695E-2</v>
      </c>
      <c r="C47" s="21">
        <v>0.18309000134468001</v>
      </c>
      <c r="D47" s="21">
        <v>0.468974709510803</v>
      </c>
      <c r="E47" s="21">
        <v>5.3519248962402302E-2</v>
      </c>
      <c r="F47" s="21">
        <v>1.4827173203229901E-2</v>
      </c>
      <c r="G47" s="21">
        <v>5.1268748939037302E-2</v>
      </c>
      <c r="H47" s="21">
        <v>8.7993294000625593E-3</v>
      </c>
      <c r="I47" s="21">
        <v>4.9896501004695802E-2</v>
      </c>
      <c r="J47" s="21">
        <v>3.2257817685603998E-2</v>
      </c>
      <c r="K47" s="21">
        <v>4.2887672781944199E-2</v>
      </c>
      <c r="L47" s="21">
        <v>2.5405691936612101E-2</v>
      </c>
      <c r="M47" s="21"/>
    </row>
    <row r="48" spans="1:17" x14ac:dyDescent="0.2">
      <c r="A48" s="7" t="s">
        <v>16</v>
      </c>
      <c r="B48" s="21">
        <f>SUM(B43:B47)/5</f>
        <v>5.5121954157948461E-2</v>
      </c>
      <c r="C48" s="21">
        <f t="shared" ref="C48:L48" si="12">SUM(C43:C47)/5</f>
        <v>0.12302394881844485</v>
      </c>
      <c r="D48" s="21">
        <f t="shared" si="12"/>
        <v>0.13980495557188977</v>
      </c>
      <c r="E48" s="21">
        <f t="shared" si="12"/>
        <v>0.16429564356803877</v>
      </c>
      <c r="F48" s="21">
        <f t="shared" si="12"/>
        <v>0.16779772862791981</v>
      </c>
      <c r="G48" s="21">
        <f t="shared" si="12"/>
        <v>4.6428894810378499E-2</v>
      </c>
      <c r="H48" s="21">
        <f t="shared" si="12"/>
        <v>5.6807373091578371E-2</v>
      </c>
      <c r="I48" s="21">
        <f t="shared" si="12"/>
        <v>9.4919379800557951E-2</v>
      </c>
      <c r="J48" s="21">
        <f t="shared" si="12"/>
        <v>2.3448816128075058E-2</v>
      </c>
      <c r="K48" s="21">
        <f t="shared" si="12"/>
        <v>5.3851920645683816E-2</v>
      </c>
      <c r="L48" s="21">
        <f t="shared" si="12"/>
        <v>7.4499370530247605E-2</v>
      </c>
      <c r="M48" s="21">
        <f>SUM(B48:L48)</f>
        <v>0.99999998575076288</v>
      </c>
    </row>
    <row r="49" spans="1:13" x14ac:dyDescent="0.2">
      <c r="A49" s="21"/>
      <c r="B49" s="21"/>
      <c r="C49" s="21"/>
      <c r="D49" s="21">
        <f>D48/(1 - SUM($B$48:$C$48) - $L$48)</f>
        <v>0.18706639647261541</v>
      </c>
      <c r="E49" s="21">
        <f t="shared" ref="E49:K49" si="13">E48/(1 - SUM($B$48:$C$48) - $L$48)</f>
        <v>0.21983622735474689</v>
      </c>
      <c r="F49" s="21">
        <f t="shared" si="13"/>
        <v>0.22452220167956727</v>
      </c>
      <c r="G49" s="21">
        <f t="shared" si="13"/>
        <v>6.2124307460027901E-2</v>
      </c>
      <c r="H49" s="21">
        <f t="shared" si="13"/>
        <v>7.6011258212177982E-2</v>
      </c>
      <c r="I49" s="21">
        <f t="shared" si="13"/>
        <v>0.12700713119983378</v>
      </c>
      <c r="J49" s="21">
        <f t="shared" si="13"/>
        <v>3.1375751429443086E-2</v>
      </c>
      <c r="K49" s="21">
        <f t="shared" si="13"/>
        <v>7.205670712535775E-2</v>
      </c>
      <c r="L49" s="21"/>
      <c r="M49" s="21">
        <f>SUM(D49:L49)</f>
        <v>0.99999998093377007</v>
      </c>
    </row>
    <row r="50" spans="1:13" x14ac:dyDescent="0.2">
      <c r="A50" s="7" t="s">
        <v>15</v>
      </c>
      <c r="B50" s="21">
        <f>SUM(B45:B47)/3</f>
        <v>5.674488283693787E-2</v>
      </c>
      <c r="C50" s="21">
        <f t="shared" ref="C50:L50" si="14">SUM(C45:C47)/3</f>
        <v>0.10677378997206656</v>
      </c>
      <c r="D50" s="21">
        <f t="shared" si="14"/>
        <v>0.20123028755187969</v>
      </c>
      <c r="E50" s="21">
        <f t="shared" si="14"/>
        <v>6.2576952079931858E-2</v>
      </c>
      <c r="F50" s="21">
        <f t="shared" si="14"/>
        <v>0.15460047001639965</v>
      </c>
      <c r="G50" s="21">
        <f t="shared" si="14"/>
        <v>5.9016462415456723E-2</v>
      </c>
      <c r="H50" s="21">
        <f t="shared" si="14"/>
        <v>7.2570009777943159E-2</v>
      </c>
      <c r="I50" s="21">
        <f t="shared" si="14"/>
        <v>0.1269218996167181</v>
      </c>
      <c r="J50" s="21">
        <f t="shared" si="14"/>
        <v>2.689782995730633E-2</v>
      </c>
      <c r="K50" s="21">
        <f t="shared" si="14"/>
        <v>6.2726175257314956E-2</v>
      </c>
      <c r="L50" s="21">
        <f t="shared" si="14"/>
        <v>6.9941235706210039E-2</v>
      </c>
      <c r="M50" s="21"/>
    </row>
    <row r="51" spans="1:13" x14ac:dyDescent="0.2">
      <c r="A51" s="7"/>
      <c r="B51" s="21"/>
      <c r="C51" s="21"/>
      <c r="D51" s="21">
        <f>D50/(1 - SUM($B$36:$C$36) - $L$36)</f>
        <v>0.262517629263327</v>
      </c>
      <c r="E51" s="21">
        <f t="shared" ref="E51" si="15">E50/(1 - SUM($B$36:$C$36) - $L$36)</f>
        <v>8.163558928629619E-2</v>
      </c>
      <c r="F51" s="21">
        <f t="shared" ref="F51" si="16">F50/(1 - SUM($B$36:$C$36) - $L$36)</f>
        <v>0.20168608495993873</v>
      </c>
      <c r="G51" s="21">
        <f t="shared" ref="G51" si="17">G50/(1 - SUM($B$36:$C$36) - $L$36)</f>
        <v>7.6990705471310761E-2</v>
      </c>
      <c r="H51" s="21">
        <f t="shared" ref="H51" si="18">H50/(1 - SUM($B$36:$C$36) - $L$36)</f>
        <v>9.4672164684009283E-2</v>
      </c>
      <c r="I51" s="21">
        <f t="shared" ref="I51" si="19">I50/(1 - SUM($B$36:$C$36) - $L$36)</f>
        <v>0.16557764039565212</v>
      </c>
      <c r="J51" s="21">
        <f t="shared" ref="J51" si="20">J50/(1 - SUM($B$36:$C$36) - $L$36)</f>
        <v>3.5089919308989206E-2</v>
      </c>
      <c r="K51" s="21">
        <f t="shared" ref="K51" si="21">K50/(1 - SUM($B$36:$C$36) - $L$36)</f>
        <v>8.1830260353133746E-2</v>
      </c>
      <c r="L51" s="21"/>
      <c r="M51" s="21">
        <f>SUM(D51:K51)</f>
        <v>0.99999999372265713</v>
      </c>
    </row>
    <row r="56" spans="1:13" x14ac:dyDescent="0.2">
      <c r="C56" s="23" t="s">
        <v>17</v>
      </c>
      <c r="D56" s="21">
        <f>(D9+D22+D35+D49)/4</f>
        <v>0.12147214927200882</v>
      </c>
      <c r="E56" s="21">
        <f t="shared" ref="E56:K56" si="22">(E9+E22+E35+E49)/4</f>
        <v>0.19051089084159917</v>
      </c>
      <c r="F56" s="21">
        <f t="shared" si="22"/>
        <v>0.2024557446880216</v>
      </c>
      <c r="G56" s="21">
        <f t="shared" si="22"/>
        <v>0.11742564916938235</v>
      </c>
      <c r="H56" s="21">
        <f t="shared" si="22"/>
        <v>0.13400514684397988</v>
      </c>
      <c r="I56" s="21">
        <f t="shared" si="22"/>
        <v>9.0948915203910838E-2</v>
      </c>
      <c r="J56" s="21">
        <f t="shared" si="22"/>
        <v>5.871800862708583E-2</v>
      </c>
      <c r="K56" s="21">
        <f t="shared" si="22"/>
        <v>8.4463486644555441E-2</v>
      </c>
    </row>
    <row r="57" spans="1:13" x14ac:dyDescent="0.2">
      <c r="C57" s="23" t="s">
        <v>18</v>
      </c>
      <c r="D57" s="21">
        <f>(D11+D24+D37+D51)/4</f>
        <v>0.16016209542483792</v>
      </c>
      <c r="E57" s="21">
        <f t="shared" ref="E57:K57" si="23">(E11+E24+E37+E51)/4</f>
        <v>0.12647945562266882</v>
      </c>
      <c r="F57" s="21">
        <f t="shared" si="23"/>
        <v>0.19839199226994014</v>
      </c>
      <c r="G57" s="21">
        <f t="shared" si="23"/>
        <v>0.12398087353719851</v>
      </c>
      <c r="H57" s="21">
        <f t="shared" si="23"/>
        <v>0.11142070737511706</v>
      </c>
      <c r="I57" s="21">
        <f t="shared" si="23"/>
        <v>0.12049551556395446</v>
      </c>
      <c r="J57" s="21">
        <f t="shared" si="23"/>
        <v>6.3123613142040347E-2</v>
      </c>
      <c r="K57" s="21">
        <f t="shared" si="23"/>
        <v>9.5945750198281846E-2</v>
      </c>
    </row>
    <row r="60" spans="1:13" x14ac:dyDescent="0.2">
      <c r="F60" s="20" t="s">
        <v>6</v>
      </c>
      <c r="G60" s="20" t="s">
        <v>19</v>
      </c>
      <c r="H60" s="20" t="s">
        <v>20</v>
      </c>
      <c r="I60" s="20" t="s">
        <v>21</v>
      </c>
    </row>
    <row r="61" spans="1:13" x14ac:dyDescent="0.2">
      <c r="F61" s="20">
        <f>0.2+0.16+0.13+0.12</f>
        <v>0.61</v>
      </c>
    </row>
  </sheetData>
  <conditionalFormatting sqref="D9:K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K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K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K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K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K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6415-2A2B-0C41-ABEE-3C5B1801AAFE}">
  <dimension ref="A1:Q61"/>
  <sheetViews>
    <sheetView showGridLines="0" topLeftCell="L1" zoomScale="89" zoomScaleNormal="96" workbookViewId="0">
      <selection activeCell="P27" sqref="P27"/>
    </sheetView>
  </sheetViews>
  <sheetFormatPr baseColWidth="10" defaultRowHeight="16" x14ac:dyDescent="0.2"/>
  <cols>
    <col min="2" max="2" width="13.1640625" customWidth="1"/>
    <col min="7" max="7" width="12.1640625" customWidth="1"/>
    <col min="13" max="13" width="15" customWidth="1"/>
  </cols>
  <sheetData>
    <row r="1" spans="1:13" ht="19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" x14ac:dyDescent="0.25">
      <c r="A2" s="5"/>
      <c r="B2" s="9" t="s">
        <v>9</v>
      </c>
      <c r="C2" s="8" t="s">
        <v>10</v>
      </c>
      <c r="D2" s="8" t="s">
        <v>8</v>
      </c>
      <c r="E2" s="8" t="s">
        <v>7</v>
      </c>
      <c r="F2" s="8" t="s">
        <v>6</v>
      </c>
      <c r="G2" s="8" t="s">
        <v>5</v>
      </c>
      <c r="H2" s="8" t="s">
        <v>4</v>
      </c>
      <c r="I2" s="8" t="s">
        <v>3</v>
      </c>
      <c r="J2" s="8" t="s">
        <v>2</v>
      </c>
      <c r="K2" s="8" t="s">
        <v>1</v>
      </c>
      <c r="L2" s="8" t="s">
        <v>11</v>
      </c>
      <c r="M2" s="8"/>
    </row>
    <row r="3" spans="1:13" ht="19" x14ac:dyDescent="0.25">
      <c r="A3" s="5">
        <v>6</v>
      </c>
      <c r="B3" s="3">
        <v>6.3881985843181596E-2</v>
      </c>
      <c r="C3" s="9">
        <v>0.34518954157829201</v>
      </c>
      <c r="D3" s="9">
        <v>1.20449000969529E-2</v>
      </c>
      <c r="E3" s="9">
        <v>9.5177739858627305E-2</v>
      </c>
      <c r="F3" s="9">
        <v>0.16547845304012199</v>
      </c>
      <c r="G3" s="9">
        <v>3.4977320581674499E-2</v>
      </c>
      <c r="H3" s="9">
        <v>1.9526911899447399E-2</v>
      </c>
      <c r="I3" s="9">
        <v>6.7736357450485202E-2</v>
      </c>
      <c r="J3" s="9">
        <v>9.8283492028713199E-2</v>
      </c>
      <c r="K3" s="9">
        <v>8.3693720400333405E-2</v>
      </c>
      <c r="L3" s="9">
        <v>1.4009517617523601E-2</v>
      </c>
      <c r="M3" s="9"/>
    </row>
    <row r="4" spans="1:13" ht="19" x14ac:dyDescent="0.25">
      <c r="A4" s="8">
        <v>5</v>
      </c>
      <c r="B4" s="3">
        <v>5.7032860815524999E-2</v>
      </c>
      <c r="C4" s="9">
        <v>0.325837671756744</v>
      </c>
      <c r="D4" s="9">
        <v>4.8506706953048699E-2</v>
      </c>
      <c r="E4" s="9">
        <v>6.3666654750704696E-3</v>
      </c>
      <c r="F4" s="9">
        <v>6.71678781509399E-2</v>
      </c>
      <c r="G4" s="9">
        <v>7.1192905306816101E-2</v>
      </c>
      <c r="H4" s="9">
        <v>2.6022832840681E-2</v>
      </c>
      <c r="I4" s="9">
        <v>0.15508985519409099</v>
      </c>
      <c r="J4" s="9">
        <v>3.0979368835687599E-2</v>
      </c>
      <c r="K4" s="9">
        <v>0.13733506202697701</v>
      </c>
      <c r="L4" s="9">
        <v>7.4468202888965607E-2</v>
      </c>
      <c r="M4" s="9"/>
    </row>
    <row r="5" spans="1:13" ht="19" x14ac:dyDescent="0.25">
      <c r="A5" s="8">
        <v>4</v>
      </c>
      <c r="B5" s="3">
        <v>5.1679994910955401E-2</v>
      </c>
      <c r="C5" s="9">
        <v>9.76077765226364E-2</v>
      </c>
      <c r="D5" s="9">
        <v>9.3000747263431494E-2</v>
      </c>
      <c r="E5" s="9">
        <v>4.6024592593312203E-3</v>
      </c>
      <c r="F5" s="9">
        <v>0.17926532030105499</v>
      </c>
      <c r="G5" s="9">
        <v>7.8183367848396301E-2</v>
      </c>
      <c r="H5" s="9">
        <v>7.9016998410224901E-2</v>
      </c>
      <c r="I5" s="9">
        <v>6.8888038396835299E-2</v>
      </c>
      <c r="J5" s="9">
        <v>6.9441020488739E-2</v>
      </c>
      <c r="K5" s="9">
        <v>8.6893513798713601E-2</v>
      </c>
      <c r="L5" s="9">
        <v>0.191420763731002</v>
      </c>
      <c r="M5" s="9"/>
    </row>
    <row r="6" spans="1:13" ht="19" x14ac:dyDescent="0.25">
      <c r="A6" s="5">
        <v>3</v>
      </c>
      <c r="B6" s="3">
        <v>4.4909942895173999E-2</v>
      </c>
      <c r="C6" s="9">
        <v>3.83972600102424E-2</v>
      </c>
      <c r="D6" s="9">
        <v>0.159602150321006</v>
      </c>
      <c r="E6" s="9">
        <v>2.71225627511739E-2</v>
      </c>
      <c r="F6" s="9">
        <v>0.52062654495239202</v>
      </c>
      <c r="G6" s="9">
        <v>3.1167112290859202E-2</v>
      </c>
      <c r="H6" s="9">
        <v>8.6468085646629299E-3</v>
      </c>
      <c r="I6" s="9">
        <v>2.9339492321014401E-2</v>
      </c>
      <c r="J6" s="9">
        <v>5.1752019673585802E-2</v>
      </c>
      <c r="K6" s="9">
        <v>4.3506622314453097E-2</v>
      </c>
      <c r="L6" s="9">
        <v>4.49295081198215E-2</v>
      </c>
      <c r="M6" s="9"/>
    </row>
    <row r="7" spans="1:13" ht="19" x14ac:dyDescent="0.25">
      <c r="A7" s="14">
        <v>2</v>
      </c>
      <c r="B7" s="15">
        <v>7.3946744203567505E-2</v>
      </c>
      <c r="C7" s="16">
        <v>0.53164446353912298</v>
      </c>
      <c r="D7" s="16">
        <v>3.7593953311443301E-2</v>
      </c>
      <c r="E7" s="16">
        <v>1.8866959959268501E-2</v>
      </c>
      <c r="F7" s="16">
        <v>0.14633028209209401</v>
      </c>
      <c r="G7" s="16">
        <v>3.51303182542324E-2</v>
      </c>
      <c r="H7" s="16">
        <v>2.0422697067260701E-2</v>
      </c>
      <c r="I7" s="16">
        <v>4.06303033232688E-2</v>
      </c>
      <c r="J7" s="16">
        <v>5.1952756941318498E-2</v>
      </c>
      <c r="K7" s="16">
        <v>1.20192095637321E-2</v>
      </c>
      <c r="L7" s="16">
        <v>3.14623787999153E-2</v>
      </c>
      <c r="M7" s="9"/>
    </row>
    <row r="8" spans="1:13" ht="19" x14ac:dyDescent="0.25">
      <c r="A8" s="5" t="s">
        <v>16</v>
      </c>
      <c r="B8" s="9">
        <f>SUM(B3:B7)/5</f>
        <v>5.82903057336807E-2</v>
      </c>
      <c r="C8" s="9">
        <f t="shared" ref="C8:L8" si="0">SUM(C3:C7)/5</f>
        <v>0.26773534268140758</v>
      </c>
      <c r="D8" s="9">
        <f t="shared" si="0"/>
        <v>7.0149691589176472E-2</v>
      </c>
      <c r="E8" s="9">
        <f t="shared" si="0"/>
        <v>3.042727746069428E-2</v>
      </c>
      <c r="F8" s="9">
        <f t="shared" si="0"/>
        <v>0.21577369570732058</v>
      </c>
      <c r="G8" s="9">
        <f t="shared" si="0"/>
        <v>5.0130204856395702E-2</v>
      </c>
      <c r="H8" s="9">
        <f t="shared" si="0"/>
        <v>3.072724975645539E-2</v>
      </c>
      <c r="I8" s="9">
        <f t="shared" si="0"/>
        <v>7.233680933713893E-2</v>
      </c>
      <c r="J8" s="9">
        <f t="shared" si="0"/>
        <v>6.0481731593608826E-2</v>
      </c>
      <c r="K8" s="9">
        <f t="shared" si="0"/>
        <v>7.268962562084183E-2</v>
      </c>
      <c r="L8" s="9">
        <f t="shared" si="0"/>
        <v>7.1258074231445603E-2</v>
      </c>
      <c r="M8" s="13">
        <f>SUM(B8:L8)</f>
        <v>1.000000008568166</v>
      </c>
    </row>
    <row r="9" spans="1:13" ht="19" x14ac:dyDescent="0.25">
      <c r="A9" s="8"/>
      <c r="B9" s="9"/>
      <c r="C9" s="9"/>
      <c r="D9" s="9">
        <f>D8/(1 - SUM($B$8:$C$8) - $L$8)</f>
        <v>0.1163892435379455</v>
      </c>
      <c r="E9" s="9">
        <f t="shared" ref="E9:K9" si="1">E8/(1 - SUM($B$8:$C$8) - $L$8)</f>
        <v>5.0483583410590463E-2</v>
      </c>
      <c r="F9" s="9">
        <f t="shared" si="1"/>
        <v>0.35800210449730224</v>
      </c>
      <c r="G9" s="9">
        <f t="shared" si="1"/>
        <v>8.3173802898634144E-2</v>
      </c>
      <c r="H9" s="9">
        <f t="shared" si="1"/>
        <v>5.0981284081755826E-2</v>
      </c>
      <c r="I9" s="9">
        <f t="shared" si="1"/>
        <v>0.12001801188242446</v>
      </c>
      <c r="J9" s="9">
        <f t="shared" si="1"/>
        <v>0.10034859496276553</v>
      </c>
      <c r="K9" s="9">
        <f t="shared" si="1"/>
        <v>0.12060338894450102</v>
      </c>
      <c r="L9" s="9"/>
      <c r="M9" s="13">
        <f>SUM(D9:L9)</f>
        <v>1.0000000142159191</v>
      </c>
    </row>
    <row r="10" spans="1:13" ht="19" x14ac:dyDescent="0.25">
      <c r="A10" s="5" t="s">
        <v>15</v>
      </c>
      <c r="B10" s="9">
        <f>SUM(B5:B7)/3</f>
        <v>5.6845560669898966E-2</v>
      </c>
      <c r="C10" s="9">
        <f t="shared" ref="C10:L10" si="2">SUM(C5:C7)/3</f>
        <v>0.22254983335733391</v>
      </c>
      <c r="D10" s="9">
        <f t="shared" si="2"/>
        <v>9.673228363196025E-2</v>
      </c>
      <c r="E10" s="9">
        <f t="shared" si="2"/>
        <v>1.6863993989924542E-2</v>
      </c>
      <c r="F10" s="9">
        <f t="shared" si="2"/>
        <v>0.28207404911518036</v>
      </c>
      <c r="G10" s="9">
        <f t="shared" si="2"/>
        <v>4.8160266131162636E-2</v>
      </c>
      <c r="H10" s="9">
        <f t="shared" si="2"/>
        <v>3.6028834680716181E-2</v>
      </c>
      <c r="I10" s="9">
        <f t="shared" si="2"/>
        <v>4.6285944680372837E-2</v>
      </c>
      <c r="J10" s="9">
        <f t="shared" si="2"/>
        <v>5.7715265701214435E-2</v>
      </c>
      <c r="K10" s="9">
        <f t="shared" si="2"/>
        <v>4.7473115225632932E-2</v>
      </c>
      <c r="L10" s="9">
        <f t="shared" si="2"/>
        <v>8.9270883550246261E-2</v>
      </c>
      <c r="M10" s="13"/>
    </row>
    <row r="11" spans="1:13" ht="19" x14ac:dyDescent="0.25">
      <c r="A11" s="5"/>
      <c r="B11" s="9"/>
      <c r="C11" s="9"/>
      <c r="D11" s="9">
        <f>D10/(1 - SUM($B$10:$C$10) - $L$10)</f>
        <v>0.15321893983547114</v>
      </c>
      <c r="E11" s="9">
        <f t="shared" ref="E11:K11" si="3">E10/(1 - SUM($B$10:$C$10) - $L$10)</f>
        <v>2.6711695242913534E-2</v>
      </c>
      <c r="F11" s="9">
        <f t="shared" si="3"/>
        <v>0.44679072113053064</v>
      </c>
      <c r="G11" s="9">
        <f t="shared" si="3"/>
        <v>7.6283373469049898E-2</v>
      </c>
      <c r="H11" s="9">
        <f t="shared" si="3"/>
        <v>5.7067812792366321E-2</v>
      </c>
      <c r="I11" s="9">
        <f t="shared" si="3"/>
        <v>7.3314545123246103E-2</v>
      </c>
      <c r="J11" s="9">
        <f t="shared" si="3"/>
        <v>9.1417999152258858E-2</v>
      </c>
      <c r="K11" s="9">
        <f t="shared" si="3"/>
        <v>7.5194961934666765E-2</v>
      </c>
      <c r="L11" s="9"/>
      <c r="M11" s="13">
        <f>SUM(D11:K11)</f>
        <v>1.0000000486805032</v>
      </c>
    </row>
    <row r="12" spans="1:13" x14ac:dyDescent="0.2">
      <c r="A12" s="6"/>
      <c r="B12" s="4"/>
      <c r="M12" s="11"/>
    </row>
    <row r="13" spans="1:13" x14ac:dyDescent="0.2">
      <c r="A13" s="6"/>
      <c r="B13" s="4"/>
      <c r="M13" s="11"/>
    </row>
    <row r="14" spans="1:13" ht="19" x14ac:dyDescent="0.25">
      <c r="A14" s="5" t="s">
        <v>13</v>
      </c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13"/>
    </row>
    <row r="15" spans="1:13" ht="19" x14ac:dyDescent="0.25">
      <c r="A15" s="5"/>
      <c r="B15" s="9" t="s">
        <v>9</v>
      </c>
      <c r="C15" s="8" t="s">
        <v>10</v>
      </c>
      <c r="D15" s="8" t="s">
        <v>8</v>
      </c>
      <c r="E15" s="8" t="s">
        <v>7</v>
      </c>
      <c r="F15" s="8" t="s">
        <v>6</v>
      </c>
      <c r="G15" s="8" t="s">
        <v>5</v>
      </c>
      <c r="H15" s="8" t="s">
        <v>4</v>
      </c>
      <c r="I15" s="8" t="s">
        <v>3</v>
      </c>
      <c r="J15" s="8" t="s">
        <v>2</v>
      </c>
      <c r="K15" s="8" t="s">
        <v>1</v>
      </c>
      <c r="L15" s="8" t="s">
        <v>11</v>
      </c>
      <c r="M15" s="13"/>
    </row>
    <row r="16" spans="1:13" ht="19" x14ac:dyDescent="0.25">
      <c r="A16" s="5">
        <v>6</v>
      </c>
      <c r="B16" s="3">
        <v>6.8668681196868402E-3</v>
      </c>
      <c r="C16" s="9">
        <v>0.122469775378704</v>
      </c>
      <c r="D16" s="9">
        <v>0.375095754861831</v>
      </c>
      <c r="E16" s="9">
        <v>3.4934632480144501E-2</v>
      </c>
      <c r="F16" s="9">
        <v>0.122341163456439</v>
      </c>
      <c r="G16" s="9">
        <v>5.1635604351758901E-2</v>
      </c>
      <c r="H16" s="9">
        <v>9.32311341166496E-2</v>
      </c>
      <c r="I16" s="9">
        <v>5.5567353963851901E-2</v>
      </c>
      <c r="J16" s="9">
        <v>3.8073137402534402E-2</v>
      </c>
      <c r="K16" s="9">
        <v>6.8227626383304596E-2</v>
      </c>
      <c r="L16" s="9">
        <v>3.15569452941417E-2</v>
      </c>
      <c r="M16" s="13"/>
    </row>
    <row r="17" spans="1:14" ht="19" x14ac:dyDescent="0.25">
      <c r="A17" s="8">
        <v>5</v>
      </c>
      <c r="B17" s="3">
        <v>9.9189527332782704E-2</v>
      </c>
      <c r="C17" s="9">
        <v>0.123746298253536</v>
      </c>
      <c r="D17" s="9">
        <v>7.4194826185703194E-2</v>
      </c>
      <c r="E17" s="9">
        <v>7.2280846536159502E-2</v>
      </c>
      <c r="F17" s="9">
        <v>7.3862835764884893E-2</v>
      </c>
      <c r="G17" s="9">
        <v>8.9940786361694294E-2</v>
      </c>
      <c r="H17" s="9">
        <v>0.200817376375198</v>
      </c>
      <c r="I17" s="9">
        <v>2.0824680104851698E-2</v>
      </c>
      <c r="J17" s="9">
        <v>0.15563365817069999</v>
      </c>
      <c r="K17" s="9">
        <v>8.4324270486831596E-2</v>
      </c>
      <c r="L17" s="9">
        <v>5.18491398543119E-3</v>
      </c>
      <c r="M17" s="13"/>
    </row>
    <row r="18" spans="1:14" ht="19" x14ac:dyDescent="0.25">
      <c r="A18" s="8">
        <v>4</v>
      </c>
      <c r="B18" s="3">
        <v>2.42332778871059E-2</v>
      </c>
      <c r="C18" s="9">
        <v>6.4534723758697496E-2</v>
      </c>
      <c r="D18" s="9">
        <v>5.3450413048267302E-2</v>
      </c>
      <c r="E18" s="9">
        <v>9.3830443918704903E-2</v>
      </c>
      <c r="F18" s="9">
        <v>0.13384507596492701</v>
      </c>
      <c r="G18" s="9">
        <v>0.15745228528976399</v>
      </c>
      <c r="H18" s="9">
        <v>0.30710014700889499</v>
      </c>
      <c r="I18" s="9">
        <v>4.6874523162841797E-2</v>
      </c>
      <c r="J18" s="9">
        <v>7.4672782793641004E-3</v>
      </c>
      <c r="K18" s="9">
        <v>7.8890196979045799E-2</v>
      </c>
      <c r="L18" s="9">
        <v>3.23216468095779E-2</v>
      </c>
      <c r="M18" s="13"/>
    </row>
    <row r="19" spans="1:14" ht="19" x14ac:dyDescent="0.25">
      <c r="A19" s="5">
        <v>3</v>
      </c>
      <c r="B19" s="3">
        <v>4.9943700432777398E-2</v>
      </c>
      <c r="C19" s="9">
        <v>9.2331022024154594E-2</v>
      </c>
      <c r="D19" s="9">
        <v>3.9586540311574901E-2</v>
      </c>
      <c r="E19" s="9">
        <v>0.11173790693283001</v>
      </c>
      <c r="F19" s="9">
        <v>0.233226493000984</v>
      </c>
      <c r="G19" s="9">
        <v>0.25893810391425998</v>
      </c>
      <c r="H19" s="9">
        <v>4.7702729701995801E-2</v>
      </c>
      <c r="I19" s="9">
        <v>6.9707773625850594E-2</v>
      </c>
      <c r="J19" s="9">
        <v>1.8918942660093301E-2</v>
      </c>
      <c r="K19" s="9">
        <v>4.7957807779312099E-2</v>
      </c>
      <c r="L19" s="9">
        <v>2.99490299075841E-2</v>
      </c>
      <c r="M19" s="13"/>
    </row>
    <row r="20" spans="1:14" ht="19" x14ac:dyDescent="0.25">
      <c r="A20" s="14">
        <v>2</v>
      </c>
      <c r="B20" s="15">
        <v>5.1513276994228301E-2</v>
      </c>
      <c r="C20" s="16">
        <v>4.1079677641391699E-2</v>
      </c>
      <c r="D20" s="16">
        <v>7.5037918984889901E-2</v>
      </c>
      <c r="E20" s="16">
        <v>0.18941596150398199</v>
      </c>
      <c r="F20" s="16">
        <v>4.07474562525749E-2</v>
      </c>
      <c r="G20" s="16">
        <v>5.3148318082094102E-2</v>
      </c>
      <c r="H20" s="16">
        <v>0.30338150262832603</v>
      </c>
      <c r="I20" s="16">
        <v>0.13151648640632599</v>
      </c>
      <c r="J20" s="16">
        <v>6.2653580680489497E-3</v>
      </c>
      <c r="K20" s="16">
        <v>3.23385521769523E-2</v>
      </c>
      <c r="L20" s="16">
        <v>7.5555525720119407E-2</v>
      </c>
      <c r="M20" s="13"/>
    </row>
    <row r="21" spans="1:14" ht="19" x14ac:dyDescent="0.25">
      <c r="A21" s="8" t="s">
        <v>16</v>
      </c>
      <c r="B21" s="9">
        <f>SUM(B16:B20)/5</f>
        <v>4.6349330153316229E-2</v>
      </c>
      <c r="C21" s="9">
        <f t="shared" ref="C21:L21" si="4">SUM(C16:C20)/5</f>
        <v>8.8832299411296764E-2</v>
      </c>
      <c r="D21" s="9">
        <f t="shared" si="4"/>
        <v>0.12347309067845325</v>
      </c>
      <c r="E21" s="9">
        <f t="shared" si="4"/>
        <v>0.10043995827436418</v>
      </c>
      <c r="F21" s="9">
        <f t="shared" si="4"/>
        <v>0.12080460488796196</v>
      </c>
      <c r="G21" s="9">
        <f t="shared" si="4"/>
        <v>0.12222301959991425</v>
      </c>
      <c r="H21" s="9">
        <f t="shared" si="4"/>
        <v>0.19044657796621287</v>
      </c>
      <c r="I21" s="9">
        <f t="shared" si="4"/>
        <v>6.4898163452744392E-2</v>
      </c>
      <c r="J21" s="9">
        <f t="shared" si="4"/>
        <v>4.5271674916148155E-2</v>
      </c>
      <c r="K21" s="9">
        <f t="shared" si="4"/>
        <v>6.2347690761089279E-2</v>
      </c>
      <c r="L21" s="9">
        <f t="shared" si="4"/>
        <v>3.4913612343370856E-2</v>
      </c>
      <c r="M21" s="13">
        <f>SUM(B21:L21)</f>
        <v>1.0000000224448722</v>
      </c>
    </row>
    <row r="22" spans="1:14" ht="19" x14ac:dyDescent="0.25">
      <c r="A22" s="8"/>
      <c r="B22" s="9"/>
      <c r="C22" s="8"/>
      <c r="D22" s="9">
        <f>D21/(1 - SUM($B$21:$C$21) - $L$21)</f>
        <v>0.14877983223318633</v>
      </c>
      <c r="E22" s="9">
        <f t="shared" ref="E22:K22" si="5">E21/(1 - SUM($B$21:$C$21) - $L$21)</f>
        <v>0.1210258855549637</v>
      </c>
      <c r="F22" s="9">
        <f t="shared" si="5"/>
        <v>0.14556442014586893</v>
      </c>
      <c r="G22" s="9">
        <f t="shared" si="5"/>
        <v>0.14727354965515538</v>
      </c>
      <c r="H22" s="9">
        <f t="shared" si="5"/>
        <v>0.22948004106405787</v>
      </c>
      <c r="I22" s="9">
        <f t="shared" si="5"/>
        <v>7.8199531717287454E-2</v>
      </c>
      <c r="J22" s="9">
        <f t="shared" si="5"/>
        <v>5.4550446270761874E-2</v>
      </c>
      <c r="K22" s="9">
        <f t="shared" si="5"/>
        <v>7.5126320403836558E-2</v>
      </c>
      <c r="L22" s="9"/>
      <c r="M22" s="13">
        <f>SUM(D22:L22)</f>
        <v>1.0000000270451181</v>
      </c>
    </row>
    <row r="23" spans="1:14" ht="19" x14ac:dyDescent="0.25">
      <c r="A23" s="5" t="s">
        <v>15</v>
      </c>
      <c r="B23" s="9">
        <f>SUM(B18:B20)/3</f>
        <v>4.1896751771370533E-2</v>
      </c>
      <c r="C23" s="9">
        <f t="shared" ref="C23:L23" si="6">SUM(C18:C20)/3</f>
        <v>6.5981807808081258E-2</v>
      </c>
      <c r="D23" s="9">
        <f t="shared" si="6"/>
        <v>5.6024957448244039E-2</v>
      </c>
      <c r="E23" s="9">
        <f t="shared" si="6"/>
        <v>0.13166143745183898</v>
      </c>
      <c r="F23" s="9">
        <f t="shared" si="6"/>
        <v>0.13593967507282864</v>
      </c>
      <c r="G23" s="9">
        <f t="shared" si="6"/>
        <v>0.156512902428706</v>
      </c>
      <c r="H23" s="9">
        <f t="shared" si="6"/>
        <v>0.21939479311307228</v>
      </c>
      <c r="I23" s="9">
        <f t="shared" si="6"/>
        <v>8.269959439833946E-2</v>
      </c>
      <c r="J23" s="9">
        <f t="shared" si="6"/>
        <v>1.0883859669168784E-2</v>
      </c>
      <c r="K23" s="9">
        <f t="shared" si="6"/>
        <v>5.3062185645103399E-2</v>
      </c>
      <c r="L23" s="9">
        <f t="shared" si="6"/>
        <v>4.5942067479093802E-2</v>
      </c>
      <c r="M23" s="13"/>
    </row>
    <row r="24" spans="1:14" ht="19" x14ac:dyDescent="0.25">
      <c r="A24" s="5"/>
      <c r="B24" s="9"/>
      <c r="C24" s="8"/>
      <c r="D24" s="9">
        <f>D23/(1 - SUM($B$23:$C$23) - $L$23)</f>
        <v>6.6209315943843397E-2</v>
      </c>
      <c r="E24" s="9">
        <f t="shared" ref="E24:K24" si="7">E23/(1 - SUM($B$23:$C$23) - $L$23)</f>
        <v>0.15559518662593114</v>
      </c>
      <c r="F24" s="9">
        <f t="shared" si="7"/>
        <v>0.16065113310465209</v>
      </c>
      <c r="G24" s="9">
        <f t="shared" si="7"/>
        <v>0.18496421377496144</v>
      </c>
      <c r="H24" s="9">
        <f t="shared" si="7"/>
        <v>0.25927693362510246</v>
      </c>
      <c r="I24" s="9">
        <f t="shared" si="7"/>
        <v>9.7732935879614374E-2</v>
      </c>
      <c r="J24" s="9">
        <f t="shared" si="7"/>
        <v>1.2862355213569852E-2</v>
      </c>
      <c r="K24" s="9">
        <f t="shared" si="7"/>
        <v>6.2707963987175416E-2</v>
      </c>
      <c r="L24" s="8"/>
      <c r="M24" s="13">
        <f>SUM(D24:K24)</f>
        <v>1.0000000381548502</v>
      </c>
    </row>
    <row r="25" spans="1:14" x14ac:dyDescent="0.2">
      <c r="A25" s="6"/>
      <c r="B25" s="4"/>
      <c r="M25" s="11"/>
    </row>
    <row r="26" spans="1:14" x14ac:dyDescent="0.2">
      <c r="A26" s="6"/>
      <c r="B26" s="4"/>
      <c r="M26" s="11"/>
    </row>
    <row r="27" spans="1:14" ht="19" x14ac:dyDescent="0.25">
      <c r="A27" s="5" t="s">
        <v>14</v>
      </c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13"/>
    </row>
    <row r="28" spans="1:14" ht="19" x14ac:dyDescent="0.25">
      <c r="A28" s="5"/>
      <c r="B28" s="9" t="s">
        <v>9</v>
      </c>
      <c r="C28" s="8" t="s">
        <v>10</v>
      </c>
      <c r="D28" s="8" t="s">
        <v>8</v>
      </c>
      <c r="E28" s="8" t="s">
        <v>7</v>
      </c>
      <c r="F28" s="8" t="s">
        <v>6</v>
      </c>
      <c r="G28" s="8" t="s">
        <v>5</v>
      </c>
      <c r="H28" s="8" t="s">
        <v>4</v>
      </c>
      <c r="I28" s="8" t="s">
        <v>3</v>
      </c>
      <c r="J28" s="8" t="s">
        <v>2</v>
      </c>
      <c r="K28" s="8" t="s">
        <v>1</v>
      </c>
      <c r="L28" s="8" t="s">
        <v>11</v>
      </c>
      <c r="M28" s="13"/>
    </row>
    <row r="29" spans="1:14" ht="19" x14ac:dyDescent="0.25">
      <c r="A29" s="5">
        <v>6</v>
      </c>
      <c r="B29" s="3">
        <v>2.1719694137573201E-2</v>
      </c>
      <c r="C29" s="9">
        <v>0.65926748514175404</v>
      </c>
      <c r="D29" s="9">
        <v>2.6466751471161801E-2</v>
      </c>
      <c r="E29" s="9">
        <v>4.1957844048738403E-2</v>
      </c>
      <c r="F29" s="9">
        <v>2.8895730152726101E-2</v>
      </c>
      <c r="G29" s="9">
        <v>4.1043806821107802E-2</v>
      </c>
      <c r="H29" s="9">
        <v>3.6512408405542297E-2</v>
      </c>
      <c r="I29" s="9">
        <v>1.25578893348574E-2</v>
      </c>
      <c r="J29" s="9">
        <v>7.7156268060207298E-2</v>
      </c>
      <c r="K29" s="9">
        <v>3.1708050519227898E-2</v>
      </c>
      <c r="L29" s="9">
        <v>2.2714093327522202E-2</v>
      </c>
      <c r="M29" s="13"/>
      <c r="N29" s="4"/>
    </row>
    <row r="30" spans="1:14" ht="19" x14ac:dyDescent="0.25">
      <c r="A30" s="8">
        <v>5</v>
      </c>
      <c r="B30" s="3">
        <v>4.1521735489368397E-2</v>
      </c>
      <c r="C30" s="9">
        <v>5.0981856882572098E-2</v>
      </c>
      <c r="D30" s="9">
        <v>3.2697655260562897E-2</v>
      </c>
      <c r="E30" s="9">
        <v>4.9480456858873298E-2</v>
      </c>
      <c r="F30" s="9">
        <v>0.59283864498138406</v>
      </c>
      <c r="G30" s="9">
        <v>9.8264850676059706E-3</v>
      </c>
      <c r="H30" s="9">
        <v>5.0392307341098702E-2</v>
      </c>
      <c r="I30" s="9">
        <v>3.1549848616123199E-2</v>
      </c>
      <c r="J30" s="9">
        <v>1.24414414167404E-2</v>
      </c>
      <c r="K30" s="9">
        <v>4.6859819442033698E-2</v>
      </c>
      <c r="L30" s="9">
        <v>8.1409737467765794E-2</v>
      </c>
      <c r="M30" s="13"/>
    </row>
    <row r="31" spans="1:14" ht="19" x14ac:dyDescent="0.25">
      <c r="A31" s="8">
        <v>4</v>
      </c>
      <c r="B31" s="3">
        <v>6.8580172955989796E-2</v>
      </c>
      <c r="C31" s="9">
        <v>6.5593540668487493E-2</v>
      </c>
      <c r="D31" s="9">
        <v>0.101295210421085</v>
      </c>
      <c r="E31" s="9">
        <v>4.0370948612689903E-2</v>
      </c>
      <c r="F31" s="9">
        <v>4.7840708866715397E-3</v>
      </c>
      <c r="G31" s="9">
        <v>8.8153839111328097E-2</v>
      </c>
      <c r="H31" s="9">
        <v>5.6630965322255998E-2</v>
      </c>
      <c r="I31" s="9">
        <v>0.105445854365825</v>
      </c>
      <c r="J31" s="9">
        <v>0.19330929219722701</v>
      </c>
      <c r="K31" s="9">
        <v>0.14898008108138999</v>
      </c>
      <c r="L31" s="9">
        <v>0.12685602903366</v>
      </c>
      <c r="M31" s="13"/>
    </row>
    <row r="32" spans="1:14" ht="19" x14ac:dyDescent="0.25">
      <c r="A32" s="5">
        <v>3</v>
      </c>
      <c r="B32" s="3">
        <v>3.41850407421588E-2</v>
      </c>
      <c r="C32" s="9">
        <v>3.5769451409578303E-2</v>
      </c>
      <c r="D32" s="9">
        <v>3.50122302770614E-2</v>
      </c>
      <c r="E32" s="9">
        <v>0.45163455605506803</v>
      </c>
      <c r="F32" s="9">
        <v>4.5005988329648902E-2</v>
      </c>
      <c r="G32" s="9">
        <v>4.6451151371002197E-2</v>
      </c>
      <c r="H32" s="9">
        <v>1.06339836493134E-2</v>
      </c>
      <c r="I32" s="9">
        <v>5.63015639781951E-2</v>
      </c>
      <c r="J32" s="9">
        <v>9.2878364026546395E-2</v>
      </c>
      <c r="K32" s="9">
        <v>4.0329456329345703E-2</v>
      </c>
      <c r="L32" s="9">
        <v>0.15179817378520899</v>
      </c>
      <c r="M32" s="13"/>
    </row>
    <row r="33" spans="1:17" ht="19" x14ac:dyDescent="0.25">
      <c r="A33" s="14">
        <v>2</v>
      </c>
      <c r="B33" s="3">
        <v>3.1305957585573099E-2</v>
      </c>
      <c r="C33" s="16">
        <v>0.61248207092285101</v>
      </c>
      <c r="D33" s="16">
        <v>3.8706764578819199E-2</v>
      </c>
      <c r="E33" s="16">
        <v>2.5194618850946399E-2</v>
      </c>
      <c r="F33" s="16">
        <v>3.89425754547119E-2</v>
      </c>
      <c r="G33" s="16">
        <v>0.12842930853366799</v>
      </c>
      <c r="H33" s="16">
        <v>1.1533286422491001E-2</v>
      </c>
      <c r="I33" s="16">
        <v>2.83728204667568E-2</v>
      </c>
      <c r="J33" s="16">
        <v>3.09658460319042E-2</v>
      </c>
      <c r="K33" s="16">
        <v>1.5576176345348299E-2</v>
      </c>
      <c r="L33" s="16">
        <v>3.8490518927574102E-2</v>
      </c>
      <c r="M33" s="13"/>
    </row>
    <row r="34" spans="1:17" ht="19" x14ac:dyDescent="0.25">
      <c r="A34" s="5" t="s">
        <v>16</v>
      </c>
      <c r="B34" s="9">
        <f>SUM(B29:B33)/5</f>
        <v>3.9462520182132664E-2</v>
      </c>
      <c r="C34" s="9">
        <f t="shared" ref="C34:L34" si="8">SUM(C29:C33)/5</f>
        <v>0.2848188810050486</v>
      </c>
      <c r="D34" s="9">
        <f t="shared" si="8"/>
        <v>4.6835722401738063E-2</v>
      </c>
      <c r="E34" s="9">
        <f t="shared" si="8"/>
        <v>0.12172768488526323</v>
      </c>
      <c r="F34" s="9">
        <f t="shared" si="8"/>
        <v>0.14209340196102849</v>
      </c>
      <c r="G34" s="9">
        <f t="shared" si="8"/>
        <v>6.2780918180942419E-2</v>
      </c>
      <c r="H34" s="9">
        <f t="shared" si="8"/>
        <v>3.3140590228140275E-2</v>
      </c>
      <c r="I34" s="9">
        <f t="shared" si="8"/>
        <v>4.6845595352351499E-2</v>
      </c>
      <c r="J34" s="9">
        <f t="shared" si="8"/>
        <v>8.1350242346525062E-2</v>
      </c>
      <c r="K34" s="9">
        <f t="shared" si="8"/>
        <v>5.6690716743469115E-2</v>
      </c>
      <c r="L34" s="9">
        <f t="shared" si="8"/>
        <v>8.4253710508346208E-2</v>
      </c>
      <c r="M34" s="13">
        <f>SUM(B34:L34)</f>
        <v>0.99999998379498567</v>
      </c>
    </row>
    <row r="35" spans="1:17" ht="19" x14ac:dyDescent="0.25">
      <c r="A35" s="8"/>
      <c r="B35" s="8"/>
      <c r="C35" s="8"/>
      <c r="D35" s="9">
        <f>D34/(1 - SUM($B$34:$C$34) - $L$34)</f>
        <v>7.9185972536763849E-2</v>
      </c>
      <c r="E35" s="9">
        <f t="shared" ref="E35:K35" si="9">E34/(1 - SUM($B$34:$C$34) - $L$34)</f>
        <v>0.205807119395058</v>
      </c>
      <c r="F35" s="9">
        <f t="shared" si="9"/>
        <v>0.24023979237104279</v>
      </c>
      <c r="G35" s="9">
        <f t="shared" si="9"/>
        <v>0.10614479307624469</v>
      </c>
      <c r="H35" s="9">
        <f t="shared" si="9"/>
        <v>5.6031373769528416E-2</v>
      </c>
      <c r="I35" s="9">
        <f t="shared" si="9"/>
        <v>7.9202664906520143E-2</v>
      </c>
      <c r="J35" s="9">
        <f t="shared" si="9"/>
        <v>0.13754027323537052</v>
      </c>
      <c r="K35" s="9">
        <f t="shared" si="9"/>
        <v>9.5847983311371204E-2</v>
      </c>
      <c r="L35" s="9"/>
      <c r="M35" s="13">
        <f>SUM(D35:L35)</f>
        <v>0.99999997260189966</v>
      </c>
      <c r="Q35" t="s">
        <v>0</v>
      </c>
    </row>
    <row r="36" spans="1:17" ht="19" x14ac:dyDescent="0.25">
      <c r="A36" s="5" t="s">
        <v>15</v>
      </c>
      <c r="B36" s="9">
        <f>SUM(B31:B33)/3</f>
        <v>4.4690390427907234E-2</v>
      </c>
      <c r="C36" s="9">
        <f t="shared" ref="C36:L36" si="10">SUM(C31:C33)/3</f>
        <v>0.23794835433363892</v>
      </c>
      <c r="D36" s="9">
        <f t="shared" si="10"/>
        <v>5.8338068425655198E-2</v>
      </c>
      <c r="E36" s="9">
        <f t="shared" si="10"/>
        <v>0.17240004117290145</v>
      </c>
      <c r="F36" s="9">
        <f t="shared" si="10"/>
        <v>2.9577544890344115E-2</v>
      </c>
      <c r="G36" s="9">
        <f t="shared" si="10"/>
        <v>8.7678099671999424E-2</v>
      </c>
      <c r="H36" s="9">
        <f t="shared" si="10"/>
        <v>2.6266078464686801E-2</v>
      </c>
      <c r="I36" s="9">
        <f t="shared" si="10"/>
        <v>6.3373412936925624E-2</v>
      </c>
      <c r="J36" s="9">
        <f t="shared" si="10"/>
        <v>0.10571783408522588</v>
      </c>
      <c r="K36" s="9">
        <f t="shared" si="10"/>
        <v>6.8295237918694671E-2</v>
      </c>
      <c r="L36" s="9">
        <f t="shared" si="10"/>
        <v>0.10571490724881437</v>
      </c>
      <c r="M36" s="13"/>
    </row>
    <row r="37" spans="1:17" ht="19" x14ac:dyDescent="0.25">
      <c r="A37" s="5"/>
      <c r="B37" s="9"/>
      <c r="C37" s="8"/>
      <c r="D37" s="9">
        <f>D36/(1 - SUM($B$36:$C$36) - $L$36)</f>
        <v>9.5378757050378682E-2</v>
      </c>
      <c r="E37" s="9">
        <f t="shared" ref="E37:K37" si="11">E36/(1 - SUM($B$36:$C$36) - $L$36)</f>
        <v>0.28186229140343316</v>
      </c>
      <c r="F37" s="9">
        <f t="shared" si="11"/>
        <v>4.8357265579300285E-2</v>
      </c>
      <c r="G37" s="9">
        <f t="shared" si="11"/>
        <v>0.14334770404528693</v>
      </c>
      <c r="H37" s="9">
        <f t="shared" si="11"/>
        <v>4.2943244165551231E-2</v>
      </c>
      <c r="I37" s="9">
        <f t="shared" si="11"/>
        <v>0.10361120138331814</v>
      </c>
      <c r="J37" s="9">
        <f t="shared" si="11"/>
        <v>0.17284143759330778</v>
      </c>
      <c r="K37" s="9">
        <f t="shared" si="11"/>
        <v>0.11165804903955956</v>
      </c>
      <c r="L37" s="8"/>
      <c r="M37" s="13">
        <f>SUM(D37:K37)</f>
        <v>0.99999995026013577</v>
      </c>
    </row>
    <row r="40" spans="1:17" ht="17" x14ac:dyDescent="0.25">
      <c r="A40" s="10"/>
      <c r="C40" s="6"/>
      <c r="D40" s="4"/>
      <c r="E40" s="4"/>
      <c r="F40" s="4"/>
      <c r="G40" s="4"/>
      <c r="H40" s="4"/>
      <c r="I40" s="4"/>
      <c r="J40" s="4"/>
      <c r="K40" s="4"/>
    </row>
    <row r="41" spans="1:17" x14ac:dyDescent="0.2">
      <c r="A41" s="6" t="s">
        <v>14</v>
      </c>
      <c r="B41" s="4"/>
      <c r="M41" s="11"/>
    </row>
    <row r="42" spans="1:17" x14ac:dyDescent="0.2">
      <c r="A42" s="6"/>
      <c r="B42" s="4" t="s">
        <v>9</v>
      </c>
      <c r="C42" t="s">
        <v>10</v>
      </c>
      <c r="D42" t="s">
        <v>8</v>
      </c>
      <c r="E42" t="s">
        <v>7</v>
      </c>
      <c r="F42" t="s">
        <v>6</v>
      </c>
      <c r="G42" t="s">
        <v>5</v>
      </c>
      <c r="H42" t="s">
        <v>4</v>
      </c>
      <c r="I42" t="s">
        <v>3</v>
      </c>
      <c r="J42" t="s">
        <v>2</v>
      </c>
      <c r="K42" t="s">
        <v>1</v>
      </c>
      <c r="L42" t="s">
        <v>11</v>
      </c>
      <c r="M42" s="11"/>
    </row>
    <row r="43" spans="1:17" x14ac:dyDescent="0.2">
      <c r="A43" s="6">
        <v>6</v>
      </c>
      <c r="B43" s="6">
        <v>4.3770309537649099E-2</v>
      </c>
      <c r="C43" s="4">
        <v>0.14350461959838801</v>
      </c>
      <c r="D43" s="4">
        <v>6.5383434295654297E-2</v>
      </c>
      <c r="E43" s="4">
        <v>0.192529961466789</v>
      </c>
      <c r="F43" s="4">
        <v>0.15756264328956601</v>
      </c>
      <c r="G43" s="4">
        <v>5.8323357254266697E-2</v>
      </c>
      <c r="H43" s="4">
        <v>1.06452079489827E-2</v>
      </c>
      <c r="I43" s="4">
        <v>0.14356596767902299</v>
      </c>
      <c r="J43" s="4">
        <v>0.102370508015155</v>
      </c>
      <c r="K43" s="4">
        <v>9.4591872766613908E-3</v>
      </c>
      <c r="L43" s="4">
        <v>7.2884835302829701E-2</v>
      </c>
      <c r="M43" s="11"/>
    </row>
    <row r="44" spans="1:17" x14ac:dyDescent="0.2">
      <c r="A44">
        <v>5</v>
      </c>
      <c r="B44" s="6">
        <v>0.113736152648925</v>
      </c>
      <c r="C44" s="4">
        <v>8.7849453091621399E-2</v>
      </c>
      <c r="D44" s="4">
        <v>0.161003917455673</v>
      </c>
      <c r="E44" s="4">
        <v>8.7594196200370705E-2</v>
      </c>
      <c r="F44" s="4">
        <v>0.27759879827499301</v>
      </c>
      <c r="G44" s="4">
        <v>7.8945949673652593E-2</v>
      </c>
      <c r="H44" s="4">
        <v>3.1840499490499399E-2</v>
      </c>
      <c r="I44" s="4">
        <v>1.64828412234783E-2</v>
      </c>
      <c r="J44" s="4">
        <v>2.73116119205951E-2</v>
      </c>
      <c r="K44" s="4">
        <v>0.10981625318527199</v>
      </c>
      <c r="L44" s="4">
        <v>7.8203706070780702E-3</v>
      </c>
      <c r="M44" s="11"/>
    </row>
    <row r="45" spans="1:17" x14ac:dyDescent="0.2">
      <c r="A45">
        <v>4</v>
      </c>
      <c r="B45" s="6">
        <v>4.3727919459342901E-2</v>
      </c>
      <c r="C45" s="4">
        <v>1.96009334176778E-2</v>
      </c>
      <c r="D45" s="4">
        <v>2.0414380356669402E-2</v>
      </c>
      <c r="E45" s="4">
        <v>0.34933561086654602</v>
      </c>
      <c r="F45" s="4">
        <v>4.0310334414243698E-2</v>
      </c>
      <c r="G45" s="4">
        <v>0.16315497457981101</v>
      </c>
      <c r="H45" s="4">
        <v>5.0172794610261903E-2</v>
      </c>
      <c r="I45" s="4">
        <v>0.12759289145469599</v>
      </c>
      <c r="J45" s="4">
        <v>0.13624309003353099</v>
      </c>
      <c r="K45" s="4">
        <v>1.6483161598443902E-2</v>
      </c>
      <c r="L45" s="4">
        <v>3.2963871955871499E-2</v>
      </c>
      <c r="M45" s="11"/>
    </row>
    <row r="46" spans="1:17" x14ac:dyDescent="0.2">
      <c r="A46" s="6">
        <v>3</v>
      </c>
      <c r="B46" s="6">
        <v>0.13641662895679399</v>
      </c>
      <c r="C46" s="4">
        <v>0.13693772256374301</v>
      </c>
      <c r="D46" s="4">
        <v>2.9013531282544101E-2</v>
      </c>
      <c r="E46" s="4">
        <v>0.13916610181331601</v>
      </c>
      <c r="F46" s="4">
        <v>1.0008018463850001E-2</v>
      </c>
      <c r="G46" s="4">
        <v>0.12555168569087899</v>
      </c>
      <c r="H46" s="4">
        <v>0.121194042265415</v>
      </c>
      <c r="I46" s="4">
        <v>9.4628939405083604E-3</v>
      </c>
      <c r="J46" s="4">
        <v>6.3145168125629397E-2</v>
      </c>
      <c r="K46" s="4">
        <v>0.13432627916336001</v>
      </c>
      <c r="L46" s="4">
        <v>9.4777964055538094E-2</v>
      </c>
      <c r="M46" s="11"/>
    </row>
    <row r="47" spans="1:17" x14ac:dyDescent="0.2">
      <c r="A47" s="17">
        <v>2</v>
      </c>
      <c r="B47" s="6">
        <v>9.4588801264762795E-2</v>
      </c>
      <c r="C47" s="18">
        <v>0.47215369343757602</v>
      </c>
      <c r="D47" s="18">
        <v>5.4229453206062303E-2</v>
      </c>
      <c r="E47" s="18">
        <v>8.1442873924970592E-3</v>
      </c>
      <c r="F47" s="18">
        <v>7.2642534971237099E-2</v>
      </c>
      <c r="G47" s="18">
        <v>8.5824683308601296E-2</v>
      </c>
      <c r="H47" s="18">
        <v>6.5158911049365997E-2</v>
      </c>
      <c r="I47" s="18">
        <v>2.8063222765922501E-2</v>
      </c>
      <c r="J47" s="18">
        <v>2.7707532048225399E-2</v>
      </c>
      <c r="K47" s="18">
        <v>6.5462753176689106E-2</v>
      </c>
      <c r="L47" s="18">
        <v>2.6024200022220601E-2</v>
      </c>
      <c r="M47" s="11"/>
    </row>
    <row r="48" spans="1:17" x14ac:dyDescent="0.2">
      <c r="A48" s="6" t="s">
        <v>16</v>
      </c>
      <c r="B48" s="4">
        <f>SUM(B43:B47)/5</f>
        <v>8.6447962373494752E-2</v>
      </c>
      <c r="C48" s="4">
        <f t="shared" ref="C48:L48" si="12">SUM(C43:C47)/5</f>
        <v>0.17200928442180125</v>
      </c>
      <c r="D48" s="4">
        <f t="shared" si="12"/>
        <v>6.6008943319320626E-2</v>
      </c>
      <c r="E48" s="4">
        <f t="shared" si="12"/>
        <v>0.15535403154790378</v>
      </c>
      <c r="F48" s="4">
        <f t="shared" si="12"/>
        <v>0.11162446588277797</v>
      </c>
      <c r="G48" s="4">
        <f t="shared" si="12"/>
        <v>0.10236013010144211</v>
      </c>
      <c r="H48" s="4">
        <f t="shared" si="12"/>
        <v>5.5802291072904998E-2</v>
      </c>
      <c r="I48" s="4">
        <f t="shared" si="12"/>
        <v>6.503356341272562E-2</v>
      </c>
      <c r="J48" s="4">
        <f t="shared" si="12"/>
        <v>7.1355582028627171E-2</v>
      </c>
      <c r="K48" s="4">
        <f t="shared" si="12"/>
        <v>6.7109526880085285E-2</v>
      </c>
      <c r="L48" s="4">
        <f t="shared" si="12"/>
        <v>4.6894248388707593E-2</v>
      </c>
      <c r="M48" s="11">
        <f>SUM(B48:L48)</f>
        <v>1.000000029429791</v>
      </c>
    </row>
    <row r="49" spans="1:13" x14ac:dyDescent="0.2">
      <c r="D49" s="4">
        <f>D48/(1 - SUM($B$48:$C$48) - $L$48)</f>
        <v>9.5024955587870386E-2</v>
      </c>
      <c r="E49" s="4">
        <f t="shared" ref="E49:K49" si="13">E48/(1 - SUM($B$48:$C$48) - $L$48)</f>
        <v>0.2236440882990961</v>
      </c>
      <c r="F49" s="4">
        <f t="shared" si="13"/>
        <v>0.16069201201598479</v>
      </c>
      <c r="G49" s="4">
        <f t="shared" si="13"/>
        <v>0.14735528744649931</v>
      </c>
      <c r="H49" s="4">
        <f t="shared" si="13"/>
        <v>8.0331693922937791E-2</v>
      </c>
      <c r="I49" s="4">
        <f t="shared" si="13"/>
        <v>9.3620821122982464E-2</v>
      </c>
      <c r="J49" s="4">
        <f t="shared" si="13"/>
        <v>0.10272185361937598</v>
      </c>
      <c r="K49" s="4">
        <f t="shared" si="13"/>
        <v>9.6609330351703201E-2</v>
      </c>
      <c r="L49" s="4"/>
      <c r="M49" s="11">
        <f>SUM(D49:L49)</f>
        <v>1.0000000423664501</v>
      </c>
    </row>
    <row r="50" spans="1:13" x14ac:dyDescent="0.2">
      <c r="A50" s="6" t="s">
        <v>15</v>
      </c>
      <c r="B50" s="4">
        <f>SUM(B45:B47)/3</f>
        <v>9.1577783226966566E-2</v>
      </c>
      <c r="C50" s="4">
        <f t="shared" ref="C50:L50" si="14">SUM(C45:C47)/3</f>
        <v>0.20956411647299897</v>
      </c>
      <c r="D50" s="4">
        <f t="shared" si="14"/>
        <v>3.4552454948425272E-2</v>
      </c>
      <c r="E50" s="4">
        <f t="shared" si="14"/>
        <v>0.16554866669078636</v>
      </c>
      <c r="F50" s="4">
        <f t="shared" si="14"/>
        <v>4.0986962616443599E-2</v>
      </c>
      <c r="G50" s="4">
        <f t="shared" si="14"/>
        <v>0.12484378119309709</v>
      </c>
      <c r="H50" s="4">
        <f t="shared" si="14"/>
        <v>7.884191597501429E-2</v>
      </c>
      <c r="I50" s="4">
        <f t="shared" si="14"/>
        <v>5.503966938704228E-2</v>
      </c>
      <c r="J50" s="4">
        <f t="shared" si="14"/>
        <v>7.5698596735795265E-2</v>
      </c>
      <c r="K50" s="4">
        <f t="shared" si="14"/>
        <v>7.2090731312831002E-2</v>
      </c>
      <c r="L50" s="4">
        <f t="shared" si="14"/>
        <v>5.1255345344543402E-2</v>
      </c>
      <c r="M50" s="11"/>
    </row>
    <row r="51" spans="1:13" x14ac:dyDescent="0.2">
      <c r="A51" s="6"/>
      <c r="B51" s="4"/>
      <c r="D51" s="4">
        <f>D50/(1 - SUM($B$36:$C$36) - $L$36)</f>
        <v>5.6490903709295992E-2</v>
      </c>
      <c r="E51" s="4">
        <f t="shared" ref="E51:K51" si="15">E50/(1 - SUM($B$36:$C$36) - $L$36)</f>
        <v>0.27066076211345341</v>
      </c>
      <c r="F51" s="4">
        <f t="shared" si="15"/>
        <v>6.7010884232628271E-2</v>
      </c>
      <c r="G51" s="4">
        <f t="shared" si="15"/>
        <v>0.2041110547024991</v>
      </c>
      <c r="H51" s="4">
        <f t="shared" si="15"/>
        <v>0.12890114726287841</v>
      </c>
      <c r="I51" s="4">
        <f t="shared" si="15"/>
        <v>8.9986099921869525E-2</v>
      </c>
      <c r="J51" s="4">
        <f t="shared" si="15"/>
        <v>0.12376203501353614</v>
      </c>
      <c r="K51" s="4">
        <f t="shared" si="15"/>
        <v>0.11786342148494629</v>
      </c>
      <c r="M51" s="11">
        <f>SUM(D51:K51)</f>
        <v>1.0587863084411071</v>
      </c>
    </row>
    <row r="56" spans="1:13" x14ac:dyDescent="0.2">
      <c r="C56" s="12" t="s">
        <v>17</v>
      </c>
      <c r="D56" s="4">
        <f>(D9+D22+D35+D49)/4</f>
        <v>0.10984500097394151</v>
      </c>
      <c r="E56" s="4">
        <f t="shared" ref="E56:K56" si="16">(E9+E22+E35+E49)/4</f>
        <v>0.15024016916492705</v>
      </c>
      <c r="F56" s="4">
        <f t="shared" si="16"/>
        <v>0.22612458225754969</v>
      </c>
      <c r="G56" s="4">
        <f t="shared" si="16"/>
        <v>0.12098685826913338</v>
      </c>
      <c r="H56" s="4">
        <f t="shared" si="16"/>
        <v>0.10420609820956997</v>
      </c>
      <c r="I56" s="4">
        <f t="shared" si="16"/>
        <v>9.2760257407303634E-2</v>
      </c>
      <c r="J56" s="4">
        <f t="shared" si="16"/>
        <v>9.8790292022068474E-2</v>
      </c>
      <c r="K56" s="4">
        <f t="shared" si="16"/>
        <v>9.7046755752853001E-2</v>
      </c>
    </row>
    <row r="57" spans="1:13" x14ac:dyDescent="0.2">
      <c r="C57" s="12" t="s">
        <v>18</v>
      </c>
      <c r="D57" s="4">
        <f>(D11+D24+D37+D51)/4</f>
        <v>9.2824479134747298E-2</v>
      </c>
      <c r="E57" s="4">
        <f t="shared" ref="E57:K57" si="17">(E11+E24+E37+E51)/4</f>
        <v>0.18370748384643282</v>
      </c>
      <c r="F57" s="4">
        <f t="shared" si="17"/>
        <v>0.18070250101177782</v>
      </c>
      <c r="G57" s="4">
        <f t="shared" si="17"/>
        <v>0.15217658649794935</v>
      </c>
      <c r="H57" s="4">
        <f t="shared" si="17"/>
        <v>0.12204728446147461</v>
      </c>
      <c r="I57" s="4">
        <f t="shared" si="17"/>
        <v>9.1161195577012036E-2</v>
      </c>
      <c r="J57" s="4">
        <f t="shared" si="17"/>
        <v>0.10022095674316817</v>
      </c>
      <c r="K57" s="4">
        <f t="shared" si="17"/>
        <v>9.1856099111587E-2</v>
      </c>
    </row>
    <row r="60" spans="1:13" x14ac:dyDescent="0.2">
      <c r="F60" t="s">
        <v>6</v>
      </c>
      <c r="G60" t="s">
        <v>7</v>
      </c>
      <c r="H60" t="s">
        <v>5</v>
      </c>
    </row>
    <row r="61" spans="1:13" x14ac:dyDescent="0.2">
      <c r="F61" s="4">
        <f>E57+F57+G57</f>
        <v>0.51658657135615993</v>
      </c>
    </row>
  </sheetData>
  <conditionalFormatting sqref="D9:K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K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K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K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K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K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305-22F0-8447-B8CD-036053C71638}">
  <dimension ref="A1:Q61"/>
  <sheetViews>
    <sheetView showGridLines="0" topLeftCell="G1" zoomScale="79" workbookViewId="0">
      <selection activeCell="M30" sqref="M30"/>
    </sheetView>
  </sheetViews>
  <sheetFormatPr baseColWidth="10" defaultRowHeight="16" x14ac:dyDescent="0.2"/>
  <cols>
    <col min="2" max="2" width="13.1640625" customWidth="1"/>
    <col min="13" max="13" width="15" customWidth="1"/>
  </cols>
  <sheetData>
    <row r="1" spans="1:13" x14ac:dyDescent="0.2">
      <c r="A1" t="s">
        <v>12</v>
      </c>
    </row>
    <row r="2" spans="1:13" x14ac:dyDescent="0.2">
      <c r="A2" s="6"/>
      <c r="B2" s="4" t="s">
        <v>9</v>
      </c>
      <c r="C2" t="s">
        <v>10</v>
      </c>
      <c r="D2" t="s">
        <v>8</v>
      </c>
      <c r="E2" t="s">
        <v>7</v>
      </c>
      <c r="F2" t="s">
        <v>6</v>
      </c>
      <c r="G2" t="s">
        <v>5</v>
      </c>
      <c r="H2" t="s">
        <v>4</v>
      </c>
      <c r="I2" t="s">
        <v>3</v>
      </c>
      <c r="J2" t="s">
        <v>2</v>
      </c>
      <c r="K2" t="s">
        <v>1</v>
      </c>
      <c r="L2" t="s">
        <v>11</v>
      </c>
    </row>
    <row r="3" spans="1:13" ht="19" x14ac:dyDescent="0.25">
      <c r="A3" s="6">
        <v>6</v>
      </c>
      <c r="B3" s="2">
        <v>3.7039753049611997E-2</v>
      </c>
      <c r="C3" s="4">
        <v>7.2728581726551E-2</v>
      </c>
      <c r="D3" s="4">
        <v>2.8386117890477101E-2</v>
      </c>
      <c r="E3" s="4">
        <v>0.102010846138</v>
      </c>
      <c r="F3" s="4">
        <v>8.5815340280532795E-2</v>
      </c>
      <c r="G3" s="4">
        <v>0.38938641548156699</v>
      </c>
      <c r="H3" s="4">
        <v>0.138539344072341</v>
      </c>
      <c r="I3" s="4">
        <v>5.6810576468706103E-2</v>
      </c>
      <c r="J3" s="4">
        <v>2.9281133785843801E-2</v>
      </c>
      <c r="K3" s="4">
        <v>5.33262006938457E-2</v>
      </c>
      <c r="L3" s="4">
        <v>6.6756759770214497E-3</v>
      </c>
      <c r="M3" s="4"/>
    </row>
    <row r="4" spans="1:13" ht="19" x14ac:dyDescent="0.25">
      <c r="A4">
        <v>5</v>
      </c>
      <c r="B4" s="2">
        <v>6.3146218657493494E-2</v>
      </c>
      <c r="C4" s="4">
        <v>5.9868969023227601E-2</v>
      </c>
      <c r="D4" s="4">
        <v>4.4467031955718897E-2</v>
      </c>
      <c r="E4" s="4">
        <v>0.109350129961967</v>
      </c>
      <c r="F4" s="4">
        <v>0.48683929443359297</v>
      </c>
      <c r="G4" s="4">
        <v>2.42185238748788E-2</v>
      </c>
      <c r="H4" s="4">
        <v>4.0506016463041299E-2</v>
      </c>
      <c r="I4" s="4">
        <v>2.1050199866294798E-2</v>
      </c>
      <c r="J4" s="4">
        <v>8.8792182505130698E-2</v>
      </c>
      <c r="K4" s="4">
        <v>8.1041948869824392E-3</v>
      </c>
      <c r="L4" s="4">
        <v>5.3657196462154298E-2</v>
      </c>
      <c r="M4" s="4"/>
    </row>
    <row r="5" spans="1:13" ht="19" x14ac:dyDescent="0.25">
      <c r="A5">
        <v>4</v>
      </c>
      <c r="B5" s="2">
        <v>5.3587585687637301E-2</v>
      </c>
      <c r="C5" s="4">
        <v>1.40502247959375E-2</v>
      </c>
      <c r="D5" s="4">
        <v>5.1286991685628801E-2</v>
      </c>
      <c r="E5" s="4">
        <v>6.2833078205585396E-2</v>
      </c>
      <c r="F5" s="4">
        <v>2.70745996385812E-2</v>
      </c>
      <c r="G5" s="4">
        <v>6.5302401781082098E-2</v>
      </c>
      <c r="H5" s="4">
        <v>1.2587786652147701E-2</v>
      </c>
      <c r="I5" s="4">
        <v>5.4550193250179201E-2</v>
      </c>
      <c r="J5" s="4">
        <v>3.43354642391204E-2</v>
      </c>
      <c r="K5" s="4">
        <v>0.590459764003753</v>
      </c>
      <c r="L5" s="4">
        <v>3.39318960905075E-2</v>
      </c>
      <c r="M5" s="4"/>
    </row>
    <row r="6" spans="1:13" ht="19" x14ac:dyDescent="0.25">
      <c r="A6" s="6">
        <v>3</v>
      </c>
      <c r="B6" s="2">
        <v>3.9566062390804201E-2</v>
      </c>
      <c r="C6" s="4">
        <v>0.41075193881988498</v>
      </c>
      <c r="D6" s="4">
        <v>4.8887044191360397E-2</v>
      </c>
      <c r="E6" s="4">
        <v>1.2785461731255001E-2</v>
      </c>
      <c r="F6" s="4">
        <v>3.1279038637876497E-2</v>
      </c>
      <c r="G6" s="4">
        <v>5.9069421142339699E-2</v>
      </c>
      <c r="H6" s="4">
        <v>4.9035936594009399E-2</v>
      </c>
      <c r="I6" s="4">
        <v>3.7919808179140001E-2</v>
      </c>
      <c r="J6" s="4">
        <v>1.3733662664890201E-2</v>
      </c>
      <c r="K6" s="4">
        <v>8.4695309400558402E-2</v>
      </c>
      <c r="L6" s="4">
        <v>0.21227638423442799</v>
      </c>
      <c r="M6" s="4"/>
    </row>
    <row r="7" spans="1:13" ht="19" x14ac:dyDescent="0.25">
      <c r="A7" s="6">
        <v>2</v>
      </c>
      <c r="B7" s="2">
        <v>9.1385915875434806E-3</v>
      </c>
      <c r="C7" s="4">
        <v>0.24112099409103299</v>
      </c>
      <c r="D7" s="4">
        <v>4.1409857571125003E-2</v>
      </c>
      <c r="E7" s="4">
        <v>0.43057036399841297</v>
      </c>
      <c r="F7" s="4">
        <v>4.7842852771282099E-2</v>
      </c>
      <c r="G7" s="4">
        <v>6.3938021659851005E-2</v>
      </c>
      <c r="H7" s="4">
        <v>2.8423052281141201E-2</v>
      </c>
      <c r="I7" s="4">
        <v>2.0761303603649101E-2</v>
      </c>
      <c r="J7" s="4">
        <v>3.4289091825485202E-2</v>
      </c>
      <c r="K7" s="4">
        <v>3.7923015654086997E-2</v>
      </c>
      <c r="L7" s="4">
        <v>4.45828810334205E-2</v>
      </c>
      <c r="M7" s="4"/>
    </row>
    <row r="8" spans="1:13" x14ac:dyDescent="0.2">
      <c r="A8" s="6" t="s">
        <v>16</v>
      </c>
      <c r="B8" s="4">
        <f>SUM(B3:B7)/5</f>
        <v>4.0495642274618097E-2</v>
      </c>
      <c r="C8" s="4">
        <f t="shared" ref="C8:L8" si="0">SUM(C3:C7)/5</f>
        <v>0.15970414169132682</v>
      </c>
      <c r="D8" s="4">
        <f t="shared" si="0"/>
        <v>4.2887408658862036E-2</v>
      </c>
      <c r="E8" s="4">
        <f t="shared" si="0"/>
        <v>0.1435099760070441</v>
      </c>
      <c r="F8" s="4">
        <f t="shared" si="0"/>
        <v>0.13577022515237311</v>
      </c>
      <c r="G8" s="4">
        <f t="shared" si="0"/>
        <v>0.12038295678794371</v>
      </c>
      <c r="H8" s="4">
        <f t="shared" si="0"/>
        <v>5.3818427212536123E-2</v>
      </c>
      <c r="I8" s="4">
        <f t="shared" si="0"/>
        <v>3.8218416273593847E-2</v>
      </c>
      <c r="J8" s="4">
        <f t="shared" si="0"/>
        <v>4.008630700409406E-2</v>
      </c>
      <c r="K8" s="4">
        <f t="shared" si="0"/>
        <v>0.15490169692784531</v>
      </c>
      <c r="L8" s="4">
        <f t="shared" si="0"/>
        <v>7.0224806759506347E-2</v>
      </c>
      <c r="M8" s="11">
        <f>SUM(B8:L8)</f>
        <v>1.0000000047497437</v>
      </c>
    </row>
    <row r="9" spans="1:13" x14ac:dyDescent="0.2">
      <c r="B9" s="4"/>
      <c r="D9" s="4">
        <f>D8/(1 - SUM($B$8:$C$8) - $L$8)</f>
        <v>5.8784065517650898E-2</v>
      </c>
      <c r="E9" s="4">
        <f t="shared" ref="E9:K9" si="1">E8/(1 - SUM($B$8:$C$8) - $L$8)</f>
        <v>0.19670341705971539</v>
      </c>
      <c r="F9" s="4">
        <f t="shared" si="1"/>
        <v>0.18609484835484774</v>
      </c>
      <c r="G9" s="4">
        <f t="shared" si="1"/>
        <v>0.1650041315230816</v>
      </c>
      <c r="H9" s="4">
        <f t="shared" si="1"/>
        <v>7.3766777948355372E-2</v>
      </c>
      <c r="I9" s="4">
        <f t="shared" si="1"/>
        <v>5.2384463329974658E-2</v>
      </c>
      <c r="J9" s="4">
        <f t="shared" si="1"/>
        <v>5.4944706872664159E-2</v>
      </c>
      <c r="K9" s="4">
        <f t="shared" si="1"/>
        <v>0.21231759590399488</v>
      </c>
      <c r="L9" s="4"/>
      <c r="M9" s="11">
        <f>SUM(D9:L9)</f>
        <v>1.0000000065102848</v>
      </c>
    </row>
    <row r="10" spans="1:13" x14ac:dyDescent="0.2">
      <c r="A10" s="6" t="s">
        <v>15</v>
      </c>
      <c r="B10" s="4">
        <f>SUM(B6:B7)/2</f>
        <v>2.4352326989173841E-2</v>
      </c>
      <c r="C10" s="4">
        <f t="shared" ref="C10:L10" si="2">SUM(C6:C7)/2</f>
        <v>0.32593646645545898</v>
      </c>
      <c r="D10" s="4">
        <f t="shared" si="2"/>
        <v>4.5148450881242697E-2</v>
      </c>
      <c r="E10" s="4">
        <f t="shared" si="2"/>
        <v>0.22167791286483399</v>
      </c>
      <c r="F10" s="4">
        <f t="shared" si="2"/>
        <v>3.9560945704579298E-2</v>
      </c>
      <c r="G10" s="4">
        <f t="shared" si="2"/>
        <v>6.1503721401095349E-2</v>
      </c>
      <c r="H10" s="4">
        <f t="shared" si="2"/>
        <v>3.8729494437575299E-2</v>
      </c>
      <c r="I10" s="4">
        <f t="shared" si="2"/>
        <v>2.9340555891394553E-2</v>
      </c>
      <c r="J10" s="4">
        <f t="shared" si="2"/>
        <v>2.40113772451877E-2</v>
      </c>
      <c r="K10" s="4">
        <f t="shared" si="2"/>
        <v>6.13091625273227E-2</v>
      </c>
      <c r="L10" s="4">
        <f t="shared" si="2"/>
        <v>0.12842963263392423</v>
      </c>
      <c r="M10" s="11"/>
    </row>
    <row r="11" spans="1:13" x14ac:dyDescent="0.2">
      <c r="A11" s="6"/>
      <c r="B11" s="4"/>
      <c r="D11" s="4">
        <f>D10/(1 - SUM($B$10:$C$10) - $L$10)</f>
        <v>8.6610486807743109E-2</v>
      </c>
      <c r="E11" s="4">
        <f t="shared" ref="E11:K11" si="3">E10/(1 - SUM($B$10:$C$10) - $L$10)</f>
        <v>0.42525560839839088</v>
      </c>
      <c r="F11" s="4">
        <f t="shared" si="3"/>
        <v>7.5891701690075711E-2</v>
      </c>
      <c r="G11" s="4">
        <f t="shared" si="3"/>
        <v>0.11798560409189517</v>
      </c>
      <c r="H11" s="4">
        <f t="shared" si="3"/>
        <v>7.4296687961220423E-2</v>
      </c>
      <c r="I11" s="4">
        <f t="shared" si="3"/>
        <v>5.6285426838847311E-2</v>
      </c>
      <c r="J11" s="4">
        <f t="shared" si="3"/>
        <v>4.6062202169467457E-2</v>
      </c>
      <c r="K11" s="4">
        <f t="shared" si="3"/>
        <v>0.11761237226574593</v>
      </c>
      <c r="M11" s="11">
        <f>SUM(D11:K11)</f>
        <v>1.0000000902233861</v>
      </c>
    </row>
    <row r="12" spans="1:13" x14ac:dyDescent="0.2">
      <c r="A12" s="6"/>
      <c r="B12" s="4"/>
      <c r="M12" s="11"/>
    </row>
    <row r="13" spans="1:13" x14ac:dyDescent="0.2">
      <c r="A13" s="6"/>
      <c r="B13" s="4"/>
      <c r="M13" s="11"/>
    </row>
    <row r="14" spans="1:13" x14ac:dyDescent="0.2">
      <c r="A14" s="6" t="s">
        <v>13</v>
      </c>
      <c r="B14" s="4"/>
      <c r="M14" s="11"/>
    </row>
    <row r="15" spans="1:13" x14ac:dyDescent="0.2">
      <c r="A15" s="6"/>
      <c r="B15" s="4" t="s">
        <v>9</v>
      </c>
      <c r="C15" t="s">
        <v>10</v>
      </c>
      <c r="D15" t="s">
        <v>8</v>
      </c>
      <c r="E15" t="s">
        <v>7</v>
      </c>
      <c r="F15" t="s">
        <v>6</v>
      </c>
      <c r="G15" t="s">
        <v>5</v>
      </c>
      <c r="H15" t="s">
        <v>4</v>
      </c>
      <c r="I15" t="s">
        <v>3</v>
      </c>
      <c r="J15" t="s">
        <v>2</v>
      </c>
      <c r="K15" t="s">
        <v>1</v>
      </c>
      <c r="L15" t="s">
        <v>11</v>
      </c>
      <c r="M15" s="11"/>
    </row>
    <row r="16" spans="1:13" ht="19" x14ac:dyDescent="0.25">
      <c r="A16" s="6">
        <v>6</v>
      </c>
      <c r="B16" s="1">
        <v>2.39290427416563E-2</v>
      </c>
      <c r="C16" s="4">
        <v>6.9169230759143802E-2</v>
      </c>
      <c r="D16" s="4">
        <v>6.4632236957549993E-2</v>
      </c>
      <c r="E16" s="4">
        <v>0.39476397633552501</v>
      </c>
      <c r="F16" s="4">
        <v>3.1980913132429102E-2</v>
      </c>
      <c r="G16" s="4">
        <v>4.0782753378152799E-2</v>
      </c>
      <c r="H16" s="4">
        <v>5.86360692977905E-2</v>
      </c>
      <c r="I16" s="4">
        <v>7.3629453778266907E-2</v>
      </c>
      <c r="J16" s="4">
        <v>9.6196075901389105E-3</v>
      </c>
      <c r="K16" s="4">
        <v>2.6158398017287199E-2</v>
      </c>
      <c r="L16" s="4">
        <v>0.206698298454284</v>
      </c>
      <c r="M16" s="11"/>
    </row>
    <row r="17" spans="1:14" ht="19" x14ac:dyDescent="0.25">
      <c r="A17">
        <v>5</v>
      </c>
      <c r="B17" s="1">
        <v>3.0429169535636898E-2</v>
      </c>
      <c r="C17" s="4">
        <v>0.15317378938198001</v>
      </c>
      <c r="D17" s="4">
        <v>6.2139529734849902E-2</v>
      </c>
      <c r="E17" s="4">
        <v>0.12764427065849299</v>
      </c>
      <c r="F17" s="4">
        <v>0.45548963546752902</v>
      </c>
      <c r="G17" s="4">
        <v>3.3125855028629303E-2</v>
      </c>
      <c r="H17" s="4">
        <v>3.17498557269573E-2</v>
      </c>
      <c r="I17" s="4">
        <v>4.7370027750730501E-2</v>
      </c>
      <c r="J17" s="4">
        <v>1.8978888168931E-2</v>
      </c>
      <c r="K17" s="4">
        <v>9.5400754362344707E-3</v>
      </c>
      <c r="L17" s="4">
        <v>3.03588844835758E-2</v>
      </c>
      <c r="M17" s="11"/>
    </row>
    <row r="18" spans="1:14" ht="19" x14ac:dyDescent="0.25">
      <c r="A18">
        <v>4</v>
      </c>
      <c r="B18" s="1">
        <v>1.5986211597919402E-2</v>
      </c>
      <c r="C18" s="4">
        <v>1.63726136088371E-2</v>
      </c>
      <c r="D18" s="4">
        <v>3.6810275167226701E-2</v>
      </c>
      <c r="E18" s="4">
        <v>5.0705648958683E-2</v>
      </c>
      <c r="F18" s="4">
        <v>1.40959732234478E-2</v>
      </c>
      <c r="G18" s="4">
        <v>2.4773009121417999E-2</v>
      </c>
      <c r="H18" s="4">
        <v>2.9527246952056801E-2</v>
      </c>
      <c r="I18" s="4">
        <v>2.61871758848428E-2</v>
      </c>
      <c r="J18" s="4">
        <v>0.14702083170413899</v>
      </c>
      <c r="K18" s="4">
        <v>0.58423215150833097</v>
      </c>
      <c r="L18" s="4">
        <v>5.4288886487483902E-2</v>
      </c>
      <c r="M18" s="11"/>
    </row>
    <row r="19" spans="1:14" ht="19" x14ac:dyDescent="0.25">
      <c r="A19" s="6">
        <v>3</v>
      </c>
      <c r="B19" s="1">
        <v>0.15515042841434401</v>
      </c>
      <c r="C19" s="4">
        <v>4.1850373148918103E-2</v>
      </c>
      <c r="D19" s="4">
        <v>6.5933547914028098E-2</v>
      </c>
      <c r="E19" s="4">
        <v>2.1396206691861101E-2</v>
      </c>
      <c r="F19" s="4">
        <v>0.42928123474120999</v>
      </c>
      <c r="G19" s="4">
        <v>4.1714143007993698E-2</v>
      </c>
      <c r="H19" s="4">
        <v>5.93666024506092E-2</v>
      </c>
      <c r="I19" s="4">
        <v>7.4241091497242399E-3</v>
      </c>
      <c r="J19" s="4">
        <v>3.6464590579271303E-2</v>
      </c>
      <c r="K19" s="4">
        <v>6.1318237334489802E-2</v>
      </c>
      <c r="L19" s="4">
        <v>8.0100454390048897E-2</v>
      </c>
      <c r="M19" s="11"/>
    </row>
    <row r="20" spans="1:14" ht="19" x14ac:dyDescent="0.25">
      <c r="A20" s="6">
        <v>2</v>
      </c>
      <c r="B20" s="1">
        <v>6.0912922024726798E-2</v>
      </c>
      <c r="C20" s="4">
        <v>0.62164080142974798</v>
      </c>
      <c r="D20" s="4">
        <v>3.15762311220169E-2</v>
      </c>
      <c r="E20" s="4">
        <v>2.5787148624658501E-2</v>
      </c>
      <c r="F20" s="4">
        <v>8.3108603954315102E-2</v>
      </c>
      <c r="G20" s="4">
        <v>4.6461988240480402E-2</v>
      </c>
      <c r="H20" s="4">
        <v>4.0954276919364901E-2</v>
      </c>
      <c r="I20" s="4">
        <v>2.9748717322945501E-2</v>
      </c>
      <c r="J20" s="4">
        <v>2.69140973687171E-2</v>
      </c>
      <c r="K20" s="4">
        <v>2.39585191011428E-2</v>
      </c>
      <c r="L20" s="4">
        <v>8.9366827160119993E-3</v>
      </c>
      <c r="M20" s="11"/>
    </row>
    <row r="21" spans="1:14" x14ac:dyDescent="0.2">
      <c r="A21" t="s">
        <v>16</v>
      </c>
      <c r="B21" s="4">
        <f>SUM(B16:B20)/5</f>
        <v>5.7281554862856687E-2</v>
      </c>
      <c r="C21" s="4">
        <f t="shared" ref="C21:L21" si="4">SUM(C16:C20)/5</f>
        <v>0.18044136166572539</v>
      </c>
      <c r="D21" s="4">
        <f t="shared" si="4"/>
        <v>5.2218364179134322E-2</v>
      </c>
      <c r="E21" s="4">
        <f t="shared" si="4"/>
        <v>0.12405945025384413</v>
      </c>
      <c r="F21" s="4">
        <f t="shared" si="4"/>
        <v>0.20279127210378625</v>
      </c>
      <c r="G21" s="4">
        <f t="shared" si="4"/>
        <v>3.737154975533484E-2</v>
      </c>
      <c r="H21" s="4">
        <f t="shared" si="4"/>
        <v>4.4046810269355738E-2</v>
      </c>
      <c r="I21" s="4">
        <f t="shared" si="4"/>
        <v>3.6871896777301995E-2</v>
      </c>
      <c r="J21" s="4">
        <f t="shared" si="4"/>
        <v>4.7799603082239468E-2</v>
      </c>
      <c r="K21" s="4">
        <f t="shared" si="4"/>
        <v>0.14104147627949704</v>
      </c>
      <c r="L21" s="4">
        <f t="shared" si="4"/>
        <v>7.6076641306280918E-2</v>
      </c>
      <c r="M21" s="11">
        <f>SUM(B21:L21)</f>
        <v>0.99999998053535677</v>
      </c>
    </row>
    <row r="22" spans="1:14" x14ac:dyDescent="0.2">
      <c r="B22" s="4"/>
      <c r="D22" s="4">
        <f>D21/(1 - SUM($B$21:$C$21) - $L$21)</f>
        <v>7.6097829395696828E-2</v>
      </c>
      <c r="E22" s="4">
        <f t="shared" ref="E22:K22" si="5">E21/(1 - SUM($B$21:$C$21) - $L$21)</f>
        <v>0.18079185414454849</v>
      </c>
      <c r="F22" s="4">
        <f t="shared" si="5"/>
        <v>0.29552774909897783</v>
      </c>
      <c r="G22" s="4">
        <f t="shared" si="5"/>
        <v>5.4461564666758437E-2</v>
      </c>
      <c r="H22" s="4">
        <f t="shared" si="5"/>
        <v>6.4189422744142868E-2</v>
      </c>
      <c r="I22" s="4">
        <f t="shared" si="5"/>
        <v>5.3733420312236727E-2</v>
      </c>
      <c r="J22" s="4">
        <f t="shared" si="5"/>
        <v>6.9658368233368601E-2</v>
      </c>
      <c r="K22" s="4">
        <f t="shared" si="5"/>
        <v>0.20553976303844296</v>
      </c>
      <c r="L22" s="4"/>
      <c r="M22" s="11">
        <f>SUM(D22:L22)</f>
        <v>0.99999997163417276</v>
      </c>
    </row>
    <row r="23" spans="1:14" x14ac:dyDescent="0.2">
      <c r="A23" s="6" t="s">
        <v>15</v>
      </c>
      <c r="B23" s="4">
        <f>SUM(B19:B20)/2</f>
        <v>0.10803167521953541</v>
      </c>
      <c r="C23" s="4">
        <f t="shared" ref="C23:L23" si="6">SUM(C19:C20)/2</f>
        <v>0.33174558728933307</v>
      </c>
      <c r="D23" s="4">
        <f t="shared" si="6"/>
        <v>4.8754889518022496E-2</v>
      </c>
      <c r="E23" s="4">
        <f t="shared" si="6"/>
        <v>2.3591677658259799E-2</v>
      </c>
      <c r="F23" s="4">
        <f t="shared" si="6"/>
        <v>0.25619491934776256</v>
      </c>
      <c r="G23" s="4">
        <f t="shared" si="6"/>
        <v>4.4088065624237047E-2</v>
      </c>
      <c r="H23" s="4">
        <f t="shared" si="6"/>
        <v>5.0160439684987054E-2</v>
      </c>
      <c r="I23" s="4">
        <f t="shared" si="6"/>
        <v>1.8586413236334871E-2</v>
      </c>
      <c r="J23" s="4">
        <f t="shared" si="6"/>
        <v>3.16893439739942E-2</v>
      </c>
      <c r="K23" s="4">
        <f t="shared" si="6"/>
        <v>4.2638378217816297E-2</v>
      </c>
      <c r="L23" s="4">
        <f t="shared" si="6"/>
        <v>4.4518568553030449E-2</v>
      </c>
      <c r="M23" s="11"/>
    </row>
    <row r="24" spans="1:14" x14ac:dyDescent="0.2">
      <c r="A24" s="6"/>
      <c r="B24" s="4"/>
      <c r="D24" s="4">
        <f>D23/(1 - SUM($B$23:$C$23) - $L$23)</f>
        <v>9.4540421533560362E-2</v>
      </c>
      <c r="E24" s="4">
        <f t="shared" ref="E24:K24" si="7">E23/(1 - SUM($B$23:$C$23) - $L$23)</f>
        <v>4.5746532758961393E-2</v>
      </c>
      <c r="F24" s="4">
        <f t="shared" si="7"/>
        <v>0.49678659739226028</v>
      </c>
      <c r="G24" s="4">
        <f t="shared" si="7"/>
        <v>8.5491001003578954E-2</v>
      </c>
      <c r="H24" s="4">
        <f t="shared" si="7"/>
        <v>9.7265918536733248E-2</v>
      </c>
      <c r="I24" s="4">
        <f t="shared" si="7"/>
        <v>3.6040843483205902E-2</v>
      </c>
      <c r="J24" s="4">
        <f t="shared" si="7"/>
        <v>6.1448686829983355E-2</v>
      </c>
      <c r="K24" s="4">
        <f t="shared" si="7"/>
        <v>8.267991764661127E-2</v>
      </c>
      <c r="M24" s="11">
        <f>SUM(D24:K24)</f>
        <v>0.99999991918489495</v>
      </c>
    </row>
    <row r="25" spans="1:14" x14ac:dyDescent="0.2">
      <c r="A25" s="6"/>
      <c r="B25" s="4"/>
      <c r="M25" s="11"/>
    </row>
    <row r="26" spans="1:14" x14ac:dyDescent="0.2">
      <c r="A26" s="6"/>
      <c r="B26" s="4"/>
      <c r="M26" s="11"/>
    </row>
    <row r="27" spans="1:14" x14ac:dyDescent="0.2">
      <c r="A27" s="6" t="s">
        <v>14</v>
      </c>
      <c r="B27" s="4"/>
      <c r="M27" s="11"/>
    </row>
    <row r="28" spans="1:14" x14ac:dyDescent="0.2">
      <c r="A28" s="6"/>
      <c r="B28" s="4" t="s">
        <v>9</v>
      </c>
      <c r="C28" t="s">
        <v>10</v>
      </c>
      <c r="D28" t="s">
        <v>8</v>
      </c>
      <c r="E28" t="s">
        <v>7</v>
      </c>
      <c r="F28" t="s">
        <v>6</v>
      </c>
      <c r="G28" t="s">
        <v>5</v>
      </c>
      <c r="H28" t="s">
        <v>4</v>
      </c>
      <c r="I28" t="s">
        <v>3</v>
      </c>
      <c r="J28" t="s">
        <v>2</v>
      </c>
      <c r="K28" t="s">
        <v>1</v>
      </c>
      <c r="L28" t="s">
        <v>11</v>
      </c>
      <c r="M28" s="11"/>
    </row>
    <row r="29" spans="1:14" ht="19" x14ac:dyDescent="0.25">
      <c r="A29" s="6">
        <v>6</v>
      </c>
      <c r="B29" s="1">
        <v>7.66724422574043E-2</v>
      </c>
      <c r="C29" s="4">
        <v>2.6057755574584E-2</v>
      </c>
      <c r="D29" s="4">
        <v>1.2047179043292999E-2</v>
      </c>
      <c r="E29" s="4">
        <v>1.10266087576746E-2</v>
      </c>
      <c r="F29" s="4">
        <v>0.148025453090667</v>
      </c>
      <c r="G29" s="4">
        <v>0.18713574111461601</v>
      </c>
      <c r="H29" s="4">
        <v>0.19778899848461101</v>
      </c>
      <c r="I29" s="4">
        <v>0.11530395597219401</v>
      </c>
      <c r="J29" s="4">
        <v>4.9871031194925301E-2</v>
      </c>
      <c r="K29" s="4">
        <v>7.8258290886878898E-2</v>
      </c>
      <c r="L29" s="4">
        <v>9.7812570631504003E-2</v>
      </c>
      <c r="M29" s="11"/>
      <c r="N29" s="4"/>
    </row>
    <row r="30" spans="1:14" ht="19" x14ac:dyDescent="0.25">
      <c r="A30">
        <v>5</v>
      </c>
      <c r="B30" s="1">
        <v>3.7228941917419399E-2</v>
      </c>
      <c r="C30" s="4">
        <v>3.2831765711307498E-2</v>
      </c>
      <c r="D30" s="4">
        <v>4.5897960662841797E-2</v>
      </c>
      <c r="E30" s="4">
        <v>7.78834223747253E-2</v>
      </c>
      <c r="F30" s="4">
        <v>0.63781392574310303</v>
      </c>
      <c r="G30" s="4">
        <v>2.59909443557262E-2</v>
      </c>
      <c r="H30" s="4">
        <v>3.0973384156823099E-2</v>
      </c>
      <c r="I30" s="4">
        <v>1.2164178304374201E-2</v>
      </c>
      <c r="J30" s="4">
        <v>1.26159163191914E-2</v>
      </c>
      <c r="K30" s="4">
        <v>4.9149855971336302E-2</v>
      </c>
      <c r="L30" s="4">
        <v>3.7449702620506203E-2</v>
      </c>
      <c r="M30" s="11"/>
    </row>
    <row r="31" spans="1:14" ht="19" x14ac:dyDescent="0.25">
      <c r="A31">
        <v>4</v>
      </c>
      <c r="B31" s="1">
        <v>0.202485531568527</v>
      </c>
      <c r="C31" s="4">
        <v>2.8360733762383399E-2</v>
      </c>
      <c r="D31" s="4">
        <v>1.7297705635428401E-2</v>
      </c>
      <c r="E31" s="4">
        <v>0.16995321214199</v>
      </c>
      <c r="F31" s="4">
        <v>9.1084331274032496E-2</v>
      </c>
      <c r="G31" s="4">
        <v>0.15797038376331299</v>
      </c>
      <c r="H31" s="4">
        <v>0.101011157035827</v>
      </c>
      <c r="I31" s="4">
        <v>1.0689523071050601E-2</v>
      </c>
      <c r="J31" s="4">
        <v>7.2209730744361794E-2</v>
      </c>
      <c r="K31" s="4">
        <v>2.11818553507328E-2</v>
      </c>
      <c r="L31" s="4">
        <v>0.12775582075118999</v>
      </c>
      <c r="M31" s="11"/>
    </row>
    <row r="32" spans="1:14" ht="19" x14ac:dyDescent="0.25">
      <c r="A32" s="6">
        <v>3</v>
      </c>
      <c r="B32" s="1">
        <v>4.8145502805709797E-2</v>
      </c>
      <c r="C32" s="4">
        <v>1.9635310396551999E-2</v>
      </c>
      <c r="D32" s="4">
        <v>1.6978604719042702E-2</v>
      </c>
      <c r="E32" s="4">
        <v>0.119631446897983</v>
      </c>
      <c r="F32" s="4">
        <v>0.50260859727859497</v>
      </c>
      <c r="G32" s="4">
        <v>2.4879932403564401E-2</v>
      </c>
      <c r="H32" s="4">
        <v>7.2694160044193198E-2</v>
      </c>
      <c r="I32" s="4">
        <v>7.3217578232288305E-2</v>
      </c>
      <c r="J32" s="4">
        <v>4.1466239839792203E-2</v>
      </c>
      <c r="K32" s="4">
        <v>6.3530147075653007E-2</v>
      </c>
      <c r="L32" s="4">
        <v>1.7212528735399201E-2</v>
      </c>
      <c r="M32" s="11"/>
    </row>
    <row r="33" spans="1:17" ht="19" x14ac:dyDescent="0.25">
      <c r="A33" s="6">
        <v>2</v>
      </c>
      <c r="B33" s="1">
        <v>0.14167460799217199</v>
      </c>
      <c r="C33" s="4">
        <v>0.30172544717788602</v>
      </c>
      <c r="D33" s="4">
        <v>0.10149173438549</v>
      </c>
      <c r="E33" s="4">
        <v>7.9501710832118905E-2</v>
      </c>
      <c r="F33" s="4">
        <v>6.8807058036327307E-2</v>
      </c>
      <c r="G33" s="4">
        <v>1.9229078665375699E-2</v>
      </c>
      <c r="H33" s="4">
        <v>0.148364573717117</v>
      </c>
      <c r="I33" s="4">
        <v>3.31478863954544E-2</v>
      </c>
      <c r="J33" s="4">
        <v>8.0058518797159195E-3</v>
      </c>
      <c r="K33" s="4">
        <v>6.8578243255615207E-2</v>
      </c>
      <c r="L33" s="4">
        <v>2.9473828151822E-2</v>
      </c>
      <c r="M33" s="11"/>
    </row>
    <row r="34" spans="1:17" x14ac:dyDescent="0.2">
      <c r="A34" s="6" t="s">
        <v>16</v>
      </c>
      <c r="B34" s="4">
        <f>SUM(B29:B33)/5</f>
        <v>0.1012414053082465</v>
      </c>
      <c r="C34" s="4">
        <f t="shared" ref="C34:L34" si="8">SUM(C29:C33)/5</f>
        <v>8.1722202524542584E-2</v>
      </c>
      <c r="D34" s="4">
        <f t="shared" si="8"/>
        <v>3.8742636889219181E-2</v>
      </c>
      <c r="E34" s="4">
        <f t="shared" si="8"/>
        <v>9.1599280200898359E-2</v>
      </c>
      <c r="F34" s="4">
        <f t="shared" si="8"/>
        <v>0.28966787308454495</v>
      </c>
      <c r="G34" s="4">
        <f t="shared" si="8"/>
        <v>8.3041216060519049E-2</v>
      </c>
      <c r="H34" s="4">
        <f t="shared" si="8"/>
        <v>0.11016645468771427</v>
      </c>
      <c r="I34" s="4">
        <f t="shared" si="8"/>
        <v>4.8904624395072302E-2</v>
      </c>
      <c r="J34" s="4">
        <f t="shared" si="8"/>
        <v>3.6833753995597324E-2</v>
      </c>
      <c r="K34" s="4">
        <f t="shared" si="8"/>
        <v>5.6139678508043245E-2</v>
      </c>
      <c r="L34" s="4">
        <f t="shared" si="8"/>
        <v>6.1940890178084275E-2</v>
      </c>
      <c r="M34" s="11">
        <f>SUM(B34:L34)</f>
        <v>1.000000015832482</v>
      </c>
    </row>
    <row r="35" spans="1:17" x14ac:dyDescent="0.2">
      <c r="D35" s="4">
        <f>D34/(1 - SUM($B$34:$C$34) - $L$34)</f>
        <v>5.1308260726173775E-2</v>
      </c>
      <c r="E35" s="4">
        <f t="shared" ref="E35:K35" si="9">E34/(1 - SUM($B$34:$C$34) - $L$34)</f>
        <v>0.12130820533243937</v>
      </c>
      <c r="F35" s="4">
        <f t="shared" si="9"/>
        <v>0.38361753224788264</v>
      </c>
      <c r="G35" s="4">
        <f t="shared" si="9"/>
        <v>0.10997445467727715</v>
      </c>
      <c r="H35" s="4">
        <f t="shared" si="9"/>
        <v>0.14589737906994002</v>
      </c>
      <c r="I35" s="4">
        <f t="shared" si="9"/>
        <v>6.476614450257516E-2</v>
      </c>
      <c r="J35" s="4">
        <f t="shared" si="9"/>
        <v>4.8780258786560386E-2</v>
      </c>
      <c r="K35" s="4">
        <f t="shared" si="9"/>
        <v>7.4347785624674076E-2</v>
      </c>
      <c r="L35" s="4"/>
      <c r="M35" s="11">
        <f>SUM(D35:L35)</f>
        <v>1.0000000209675226</v>
      </c>
      <c r="Q35" t="s">
        <v>0</v>
      </c>
    </row>
    <row r="36" spans="1:17" x14ac:dyDescent="0.2">
      <c r="A36" s="6" t="s">
        <v>15</v>
      </c>
      <c r="B36" s="4">
        <f>SUM(B32:B33)/2</f>
        <v>9.4910055398940901E-2</v>
      </c>
      <c r="C36" s="4">
        <f t="shared" ref="C36:L36" si="10">SUM(C32:C33)/2</f>
        <v>0.160680378787219</v>
      </c>
      <c r="D36" s="4">
        <f t="shared" si="10"/>
        <v>5.9235169552266348E-2</v>
      </c>
      <c r="E36" s="4">
        <f t="shared" si="10"/>
        <v>9.956657886505095E-2</v>
      </c>
      <c r="F36" s="4">
        <f t="shared" si="10"/>
        <v>0.28570782765746117</v>
      </c>
      <c r="G36" s="4">
        <f t="shared" si="10"/>
        <v>2.205450553447005E-2</v>
      </c>
      <c r="H36" s="4">
        <f t="shared" si="10"/>
        <v>0.11052936688065509</v>
      </c>
      <c r="I36" s="4">
        <f t="shared" si="10"/>
        <v>5.3182732313871356E-2</v>
      </c>
      <c r="J36" s="4">
        <f t="shared" si="10"/>
        <v>2.4736045859754061E-2</v>
      </c>
      <c r="K36" s="4">
        <f t="shared" si="10"/>
        <v>6.60541951656341E-2</v>
      </c>
      <c r="L36" s="4">
        <f t="shared" si="10"/>
        <v>2.3343178443610599E-2</v>
      </c>
      <c r="M36" s="11"/>
    </row>
    <row r="37" spans="1:17" x14ac:dyDescent="0.2">
      <c r="A37" s="6"/>
      <c r="B37" s="4"/>
      <c r="D37" s="4">
        <f>D36/(1 - SUM($B$36:$C$36) - $L$36)</f>
        <v>8.2149397877635658E-2</v>
      </c>
      <c r="E37" s="4">
        <f t="shared" ref="E37:K37" si="11">E36/(1 - SUM($B$36:$C$36) - $L$36)</f>
        <v>0.13808240213245271</v>
      </c>
      <c r="F37" s="4">
        <f t="shared" si="11"/>
        <v>0.39622957422749105</v>
      </c>
      <c r="G37" s="4">
        <f t="shared" si="11"/>
        <v>3.058595702249289E-2</v>
      </c>
      <c r="H37" s="4">
        <f t="shared" si="11"/>
        <v>0.15328597867910893</v>
      </c>
      <c r="I37" s="4">
        <f t="shared" si="11"/>
        <v>7.3755666947438542E-2</v>
      </c>
      <c r="J37" s="4">
        <f t="shared" si="11"/>
        <v>3.4304810615244236E-2</v>
      </c>
      <c r="K37" s="4">
        <f t="shared" si="11"/>
        <v>9.1606260286986249E-2</v>
      </c>
      <c r="M37" s="11">
        <f>SUM(D37:K37)</f>
        <v>1.0000000477888502</v>
      </c>
    </row>
    <row r="40" spans="1:17" ht="17" x14ac:dyDescent="0.25">
      <c r="A40" s="10"/>
      <c r="C40" s="6"/>
      <c r="D40" s="4"/>
      <c r="E40" s="4"/>
      <c r="F40" s="4"/>
      <c r="G40" s="4"/>
      <c r="H40" s="4"/>
      <c r="I40" s="4"/>
      <c r="J40" s="4"/>
      <c r="K40" s="4"/>
    </row>
    <row r="41" spans="1:17" x14ac:dyDescent="0.2">
      <c r="A41" s="6" t="s">
        <v>14</v>
      </c>
      <c r="B41" s="4"/>
      <c r="M41" s="11"/>
    </row>
    <row r="42" spans="1:17" x14ac:dyDescent="0.2">
      <c r="A42" s="6"/>
      <c r="B42" s="4" t="s">
        <v>9</v>
      </c>
      <c r="C42" t="s">
        <v>10</v>
      </c>
      <c r="D42" t="s">
        <v>8</v>
      </c>
      <c r="E42" t="s">
        <v>7</v>
      </c>
      <c r="F42" t="s">
        <v>6</v>
      </c>
      <c r="G42" t="s">
        <v>5</v>
      </c>
      <c r="H42" t="s">
        <v>4</v>
      </c>
      <c r="I42" t="s">
        <v>3</v>
      </c>
      <c r="J42" t="s">
        <v>2</v>
      </c>
      <c r="K42" t="s">
        <v>1</v>
      </c>
      <c r="L42" t="s">
        <v>11</v>
      </c>
      <c r="M42" s="11"/>
    </row>
    <row r="43" spans="1:17" ht="19" x14ac:dyDescent="0.25">
      <c r="A43" s="6">
        <v>6</v>
      </c>
      <c r="B43" s="1">
        <v>4.63332496583461E-2</v>
      </c>
      <c r="C43" s="4">
        <v>3.5499505698680801E-2</v>
      </c>
      <c r="D43" s="4">
        <v>4.3266791850328397E-2</v>
      </c>
      <c r="E43" s="4">
        <v>0.61523258686065596</v>
      </c>
      <c r="F43" s="4">
        <v>1.03842681273818E-2</v>
      </c>
      <c r="G43" s="4">
        <v>4.7732651233672999E-2</v>
      </c>
      <c r="H43" s="4">
        <v>5.3107377141713999E-2</v>
      </c>
      <c r="I43" s="4">
        <v>5.58764971792697E-2</v>
      </c>
      <c r="J43" s="4">
        <v>9.2804571613669395E-3</v>
      </c>
      <c r="K43" s="4">
        <v>4.4571068137884098E-2</v>
      </c>
      <c r="L43" s="4">
        <v>3.8715511560440001E-2</v>
      </c>
      <c r="M43" s="11"/>
    </row>
    <row r="44" spans="1:17" ht="19" x14ac:dyDescent="0.25">
      <c r="A44">
        <v>5</v>
      </c>
      <c r="B44" s="1">
        <v>5.3492754697799599E-2</v>
      </c>
      <c r="C44" s="4">
        <v>0.121579691767692</v>
      </c>
      <c r="D44" s="4">
        <v>0.12809321284294101</v>
      </c>
      <c r="E44" s="4">
        <v>2.2526863962411801E-2</v>
      </c>
      <c r="F44" s="4">
        <v>0.36489075422286898</v>
      </c>
      <c r="G44" s="4">
        <v>4.5565243810415199E-2</v>
      </c>
      <c r="H44" s="4">
        <v>8.8783681392669594E-2</v>
      </c>
      <c r="I44" s="4">
        <v>6.7861340939998601E-3</v>
      </c>
      <c r="J44" s="4">
        <v>3.4119181334972298E-2</v>
      </c>
      <c r="K44" s="4">
        <v>4.8389926552772501E-2</v>
      </c>
      <c r="L44" s="4">
        <v>8.57725590467453E-2</v>
      </c>
      <c r="M44" s="11"/>
    </row>
    <row r="45" spans="1:17" ht="19" x14ac:dyDescent="0.25">
      <c r="A45">
        <v>4</v>
      </c>
      <c r="B45" s="1">
        <v>5.6938022375106798E-2</v>
      </c>
      <c r="C45" s="4">
        <v>3.1986508518457399E-2</v>
      </c>
      <c r="D45" s="4">
        <v>1.5839505940675701E-2</v>
      </c>
      <c r="E45" s="4">
        <v>9.2346496880054404E-2</v>
      </c>
      <c r="F45" s="4">
        <v>4.2875286191701799E-2</v>
      </c>
      <c r="G45" s="4">
        <v>3.2807905226945801E-2</v>
      </c>
      <c r="H45" s="4">
        <v>0.61707961559295599</v>
      </c>
      <c r="I45" s="4">
        <v>1.72719750553369E-2</v>
      </c>
      <c r="J45" s="4">
        <v>2.01912652701139E-2</v>
      </c>
      <c r="K45" s="4">
        <v>2.6826877146959301E-2</v>
      </c>
      <c r="L45" s="4">
        <v>4.5836478471755898E-2</v>
      </c>
      <c r="M45" s="11"/>
    </row>
    <row r="46" spans="1:17" ht="19" x14ac:dyDescent="0.25">
      <c r="A46" s="6">
        <v>3</v>
      </c>
      <c r="B46" s="1">
        <v>3.4276731312274898E-2</v>
      </c>
      <c r="C46" s="4">
        <v>6.8488694727420807E-2</v>
      </c>
      <c r="D46" s="4">
        <v>1.19625581428408E-2</v>
      </c>
      <c r="E46" s="4">
        <v>0.18722008168697299</v>
      </c>
      <c r="F46" s="4">
        <v>4.2597394436597803E-2</v>
      </c>
      <c r="G46" s="4">
        <v>5.7763572782277998E-2</v>
      </c>
      <c r="H46" s="4">
        <v>0.27730974555015497</v>
      </c>
      <c r="I46" s="4">
        <v>0.216056108474731</v>
      </c>
      <c r="J46" s="4">
        <v>1.8140008673071799E-2</v>
      </c>
      <c r="K46" s="4">
        <v>2.6603261008858601E-2</v>
      </c>
      <c r="L46" s="4">
        <v>5.9581857174634899E-2</v>
      </c>
      <c r="M46" s="11"/>
    </row>
    <row r="47" spans="1:17" ht="19" x14ac:dyDescent="0.25">
      <c r="A47" s="6">
        <v>2</v>
      </c>
      <c r="B47" s="1">
        <v>2.98083648085594E-2</v>
      </c>
      <c r="C47" s="4">
        <v>1.28511600196361E-2</v>
      </c>
      <c r="D47" s="4">
        <v>4.2514503002166699E-2</v>
      </c>
      <c r="E47" s="4">
        <v>0.12725585699081399</v>
      </c>
      <c r="F47" s="4">
        <v>0.37592440843582098</v>
      </c>
      <c r="G47" s="4">
        <v>5.0756692886352497E-2</v>
      </c>
      <c r="H47" s="4">
        <v>1.9429553300142201E-2</v>
      </c>
      <c r="I47" s="4">
        <v>0.12081758677959401</v>
      </c>
      <c r="J47" s="4">
        <v>4.8577308654785101E-2</v>
      </c>
      <c r="K47" s="4">
        <v>2.2075112909078501E-2</v>
      </c>
      <c r="L47" s="4">
        <v>0.14998947083950001</v>
      </c>
      <c r="M47" s="11"/>
    </row>
    <row r="48" spans="1:17" x14ac:dyDescent="0.2">
      <c r="A48" s="6" t="s">
        <v>16</v>
      </c>
      <c r="B48" s="4">
        <f>SUM(B43:B47)/5</f>
        <v>4.4169824570417363E-2</v>
      </c>
      <c r="C48" s="4">
        <f t="shared" ref="C48:L48" si="12">SUM(C43:C47)/5</f>
        <v>5.4081112146377418E-2</v>
      </c>
      <c r="D48" s="4">
        <f t="shared" si="12"/>
        <v>4.8335314355790519E-2</v>
      </c>
      <c r="E48" s="4">
        <f t="shared" si="12"/>
        <v>0.20891637727618181</v>
      </c>
      <c r="F48" s="4">
        <f t="shared" si="12"/>
        <v>0.16733442228287426</v>
      </c>
      <c r="G48" s="4">
        <f t="shared" si="12"/>
        <v>4.6925213187932899E-2</v>
      </c>
      <c r="H48" s="4">
        <f t="shared" si="12"/>
        <v>0.21114199459552738</v>
      </c>
      <c r="I48" s="4">
        <f t="shared" si="12"/>
        <v>8.3361660316586289E-2</v>
      </c>
      <c r="J48" s="4">
        <f t="shared" si="12"/>
        <v>2.6061644218862007E-2</v>
      </c>
      <c r="K48" s="4">
        <f t="shared" si="12"/>
        <v>3.3693249151110605E-2</v>
      </c>
      <c r="L48" s="4">
        <f t="shared" si="12"/>
        <v>7.5979175418615236E-2</v>
      </c>
      <c r="M48" s="11">
        <f>SUM(B48:L48)</f>
        <v>0.99999998752027575</v>
      </c>
    </row>
    <row r="49" spans="1:13" x14ac:dyDescent="0.2">
      <c r="D49" s="4">
        <f>D48/(1 - SUM($B$48:$C$48) - $L$48)</f>
        <v>5.8533636387231108E-2</v>
      </c>
      <c r="E49" s="4">
        <f t="shared" ref="E49:K49" si="13">E48/(1 - SUM($B$48:$C$48) - $L$48)</f>
        <v>0.25299587735807577</v>
      </c>
      <c r="F49" s="4">
        <f t="shared" si="13"/>
        <v>0.20264049917779733</v>
      </c>
      <c r="G49" s="4">
        <f t="shared" si="13"/>
        <v>5.6826016396988921E-2</v>
      </c>
      <c r="H49" s="4">
        <f t="shared" si="13"/>
        <v>0.25569108016463599</v>
      </c>
      <c r="I49" s="4">
        <f t="shared" si="13"/>
        <v>0.10095023025380159</v>
      </c>
      <c r="J49" s="4">
        <f t="shared" si="13"/>
        <v>3.1560419678485059E-2</v>
      </c>
      <c r="K49" s="4">
        <f t="shared" si="13"/>
        <v>4.0802225470148931E-2</v>
      </c>
      <c r="L49" s="4"/>
      <c r="M49" s="11">
        <f>SUM(D49:L49)</f>
        <v>0.99999998488716479</v>
      </c>
    </row>
    <row r="50" spans="1:13" x14ac:dyDescent="0.2">
      <c r="A50" s="6" t="s">
        <v>15</v>
      </c>
      <c r="B50" s="4">
        <f>SUM(B46:B47)/1</f>
        <v>6.4085096120834295E-2</v>
      </c>
      <c r="C50" s="4">
        <f t="shared" ref="C50:L50" si="14">SUM(C46:C47)/1</f>
        <v>8.1339854747056906E-2</v>
      </c>
      <c r="D50" s="4">
        <f t="shared" si="14"/>
        <v>5.4477061145007499E-2</v>
      </c>
      <c r="E50" s="4">
        <f t="shared" si="14"/>
        <v>0.314475938677787</v>
      </c>
      <c r="F50" s="4">
        <f t="shared" si="14"/>
        <v>0.4185218028724188</v>
      </c>
      <c r="G50" s="4">
        <f t="shared" si="14"/>
        <v>0.10852026566863049</v>
      </c>
      <c r="H50" s="4">
        <f t="shared" si="14"/>
        <v>0.29673929885029715</v>
      </c>
      <c r="I50" s="4">
        <f t="shared" si="14"/>
        <v>0.33687369525432498</v>
      </c>
      <c r="J50" s="4">
        <f t="shared" si="14"/>
        <v>6.6717317327856906E-2</v>
      </c>
      <c r="K50" s="4">
        <f t="shared" si="14"/>
        <v>4.8678373917937098E-2</v>
      </c>
      <c r="L50" s="4">
        <f t="shared" si="14"/>
        <v>0.20957132801413492</v>
      </c>
      <c r="M50" s="11"/>
    </row>
    <row r="51" spans="1:13" x14ac:dyDescent="0.2">
      <c r="A51" s="6"/>
      <c r="B51" s="4"/>
      <c r="D51" s="4">
        <f>D50/(1 - SUM($B$36:$C$36) - $L$36)</f>
        <v>7.5550687286490309E-2</v>
      </c>
      <c r="E51" s="4">
        <f t="shared" ref="E51:K51" si="15">E50/(1 - SUM($B$36:$C$36) - $L$36)</f>
        <v>0.43612619335190311</v>
      </c>
      <c r="F51" s="4">
        <f t="shared" si="15"/>
        <v>0.58042062451252485</v>
      </c>
      <c r="G51" s="4">
        <f t="shared" si="15"/>
        <v>0.15049968708763437</v>
      </c>
      <c r="H51" s="4">
        <f t="shared" si="15"/>
        <v>0.41152840299840127</v>
      </c>
      <c r="I51" s="4">
        <f t="shared" si="15"/>
        <v>0.4671881828841345</v>
      </c>
      <c r="J51" s="4">
        <f t="shared" si="15"/>
        <v>9.252590121580731E-2</v>
      </c>
      <c r="K51" s="4">
        <f t="shared" si="15"/>
        <v>6.7508865716886232E-2</v>
      </c>
      <c r="M51" s="11">
        <f>SUM(D51:K51)</f>
        <v>2.281348545053782</v>
      </c>
    </row>
    <row r="56" spans="1:13" x14ac:dyDescent="0.2">
      <c r="C56" s="12" t="s">
        <v>17</v>
      </c>
      <c r="D56" s="4">
        <f>(D9+D22+D35+D49)/4</f>
        <v>6.1180948006688156E-2</v>
      </c>
      <c r="E56" s="4">
        <f t="shared" ref="E56:K56" si="16">(E9+E22+E35+E49)/4</f>
        <v>0.18794983847369473</v>
      </c>
      <c r="F56" s="4">
        <f t="shared" si="16"/>
        <v>0.26697015721987638</v>
      </c>
      <c r="G56" s="4">
        <f t="shared" si="16"/>
        <v>9.656654181602653E-2</v>
      </c>
      <c r="H56" s="4">
        <f t="shared" si="16"/>
        <v>0.13488616498176859</v>
      </c>
      <c r="I56" s="4">
        <f t="shared" si="16"/>
        <v>6.7958564599647026E-2</v>
      </c>
      <c r="J56" s="4">
        <f t="shared" si="16"/>
        <v>5.1235938392769548E-2</v>
      </c>
      <c r="K56" s="4">
        <f t="shared" si="16"/>
        <v>0.13325184250931521</v>
      </c>
    </row>
    <row r="57" spans="1:13" x14ac:dyDescent="0.2">
      <c r="C57" s="12" t="s">
        <v>18</v>
      </c>
      <c r="D57" s="4">
        <f>(D11+D24+D37+D51)/4</f>
        <v>8.4712748376357366E-2</v>
      </c>
      <c r="E57" s="4">
        <f t="shared" ref="E57:K57" si="17">(E11+E24+E37+E51)/4</f>
        <v>0.26130268416042701</v>
      </c>
      <c r="F57" s="4">
        <f t="shared" si="17"/>
        <v>0.38733212445558796</v>
      </c>
      <c r="G57" s="4">
        <f t="shared" si="17"/>
        <v>9.6140562301400334E-2</v>
      </c>
      <c r="H57" s="4">
        <f t="shared" si="17"/>
        <v>0.18409424704386596</v>
      </c>
      <c r="I57" s="4">
        <f t="shared" si="17"/>
        <v>0.15831753003840657</v>
      </c>
      <c r="J57" s="4">
        <f>(J11+J24+J37+J51)/4</f>
        <v>5.8585400207625586E-2</v>
      </c>
      <c r="K57" s="4">
        <f t="shared" si="17"/>
        <v>8.9851853979057428E-2</v>
      </c>
    </row>
    <row r="60" spans="1:13" x14ac:dyDescent="0.2">
      <c r="F60" t="s">
        <v>6</v>
      </c>
      <c r="G60" t="s">
        <v>7</v>
      </c>
    </row>
    <row r="61" spans="1:13" x14ac:dyDescent="0.2">
      <c r="F61" s="4">
        <f>F57+E57</f>
        <v>0.64863480861601497</v>
      </c>
    </row>
  </sheetData>
  <conditionalFormatting sqref="D9:K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K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K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K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K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K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F105-CF90-1545-8BBA-A9E7F8109568}">
  <dimension ref="A1:Q57"/>
  <sheetViews>
    <sheetView showGridLines="0" topLeftCell="I5" zoomScale="87" zoomScaleNormal="87" workbookViewId="0">
      <selection activeCell="Y55" sqref="Y55"/>
    </sheetView>
  </sheetViews>
  <sheetFormatPr baseColWidth="10" defaultRowHeight="16" x14ac:dyDescent="0.2"/>
  <cols>
    <col min="2" max="2" width="13.1640625" customWidth="1"/>
    <col min="13" max="13" width="15" customWidth="1"/>
  </cols>
  <sheetData>
    <row r="1" spans="1:13" x14ac:dyDescent="0.2">
      <c r="A1" t="s">
        <v>12</v>
      </c>
    </row>
    <row r="2" spans="1:13" x14ac:dyDescent="0.2">
      <c r="A2" s="6"/>
      <c r="B2" s="4" t="s">
        <v>9</v>
      </c>
      <c r="C2" t="s">
        <v>10</v>
      </c>
      <c r="D2" t="s">
        <v>8</v>
      </c>
      <c r="E2" t="s">
        <v>7</v>
      </c>
      <c r="F2" t="s">
        <v>6</v>
      </c>
      <c r="G2" t="s">
        <v>5</v>
      </c>
      <c r="H2" t="s">
        <v>4</v>
      </c>
      <c r="I2" t="s">
        <v>3</v>
      </c>
      <c r="J2" t="s">
        <v>2</v>
      </c>
      <c r="K2" t="s">
        <v>1</v>
      </c>
      <c r="L2" t="s">
        <v>11</v>
      </c>
    </row>
    <row r="3" spans="1:13" ht="17" x14ac:dyDescent="0.25">
      <c r="A3" s="6">
        <v>6</v>
      </c>
      <c r="B3" s="10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7" x14ac:dyDescent="0.25">
      <c r="A4">
        <v>5</v>
      </c>
      <c r="B4" s="10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7" x14ac:dyDescent="0.25">
      <c r="A5">
        <v>4</v>
      </c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7" x14ac:dyDescent="0.25">
      <c r="A6" s="6">
        <v>3</v>
      </c>
      <c r="B6" s="10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7" x14ac:dyDescent="0.25">
      <c r="A7" s="6">
        <v>2</v>
      </c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6" t="s">
        <v>16</v>
      </c>
      <c r="B8" s="4">
        <f>SUM(B3:B7)/5</f>
        <v>0</v>
      </c>
      <c r="C8" s="4">
        <f t="shared" ref="C8:L8" si="0">SUM(C3:C7)/5</f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11">
        <f>SUM(B8:L8)</f>
        <v>0</v>
      </c>
    </row>
    <row r="9" spans="1:13" x14ac:dyDescent="0.2">
      <c r="B9" s="4"/>
      <c r="D9" s="4">
        <f>D8/(1 - SUM($B$8:$C$8) - $L$8)</f>
        <v>0</v>
      </c>
      <c r="E9" s="4">
        <f t="shared" ref="E9:K9" si="1">E8/(1 - SUM($B$8:$C$8) - $L$8)</f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/>
      <c r="M9" s="11">
        <f>SUM(D9:L9)</f>
        <v>0</v>
      </c>
    </row>
    <row r="10" spans="1:13" x14ac:dyDescent="0.2">
      <c r="A10" s="6" t="s">
        <v>15</v>
      </c>
      <c r="B10" s="4">
        <f>SUM(B5:B7)/3</f>
        <v>0</v>
      </c>
      <c r="C10" s="4">
        <f t="shared" ref="C10:L10" si="2">SUM(C5:C7)/3</f>
        <v>0</v>
      </c>
      <c r="D10" s="4">
        <f t="shared" si="2"/>
        <v>0</v>
      </c>
      <c r="E10" s="4">
        <f t="shared" si="2"/>
        <v>0</v>
      </c>
      <c r="F10" s="4">
        <f t="shared" si="2"/>
        <v>0</v>
      </c>
      <c r="G10" s="4">
        <f t="shared" si="2"/>
        <v>0</v>
      </c>
      <c r="H10" s="4">
        <f t="shared" si="2"/>
        <v>0</v>
      </c>
      <c r="I10" s="4">
        <f t="shared" si="2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1"/>
    </row>
    <row r="11" spans="1:13" x14ac:dyDescent="0.2">
      <c r="A11" s="6"/>
      <c r="B11" s="4"/>
      <c r="D11" s="4">
        <f>D10/(1 - SUM($B$10:$C$10) - $L$10)</f>
        <v>0</v>
      </c>
      <c r="E11" s="4">
        <f t="shared" ref="E11:K11" si="3">E10/(1 - SUM($B$10:$C$10) - $L$10)</f>
        <v>0</v>
      </c>
      <c r="F11" s="4">
        <f t="shared" si="3"/>
        <v>0</v>
      </c>
      <c r="G11" s="4">
        <f t="shared" si="3"/>
        <v>0</v>
      </c>
      <c r="H11" s="4">
        <f t="shared" si="3"/>
        <v>0</v>
      </c>
      <c r="I11" s="4">
        <f t="shared" si="3"/>
        <v>0</v>
      </c>
      <c r="J11" s="4">
        <f t="shared" si="3"/>
        <v>0</v>
      </c>
      <c r="K11" s="4">
        <f t="shared" si="3"/>
        <v>0</v>
      </c>
      <c r="M11" s="11">
        <f>SUM(D11:K11)</f>
        <v>0</v>
      </c>
    </row>
    <row r="12" spans="1:13" x14ac:dyDescent="0.2">
      <c r="A12" s="6"/>
      <c r="B12" s="4"/>
      <c r="M12" s="11"/>
    </row>
    <row r="13" spans="1:13" x14ac:dyDescent="0.2">
      <c r="A13" s="6"/>
      <c r="B13" s="4"/>
      <c r="M13" s="11"/>
    </row>
    <row r="14" spans="1:13" x14ac:dyDescent="0.2">
      <c r="A14" s="6" t="s">
        <v>13</v>
      </c>
      <c r="B14" s="4"/>
      <c r="M14" s="11"/>
    </row>
    <row r="15" spans="1:13" x14ac:dyDescent="0.2">
      <c r="A15" s="6"/>
      <c r="B15" s="4" t="s">
        <v>9</v>
      </c>
      <c r="C15" t="s">
        <v>10</v>
      </c>
      <c r="D15" t="s">
        <v>8</v>
      </c>
      <c r="E15" t="s">
        <v>7</v>
      </c>
      <c r="F15" t="s">
        <v>6</v>
      </c>
      <c r="G15" t="s">
        <v>5</v>
      </c>
      <c r="H15" t="s">
        <v>4</v>
      </c>
      <c r="I15" t="s">
        <v>3</v>
      </c>
      <c r="J15" t="s">
        <v>2</v>
      </c>
      <c r="K15" t="s">
        <v>1</v>
      </c>
      <c r="L15" t="s">
        <v>11</v>
      </c>
      <c r="M15" s="11"/>
    </row>
    <row r="16" spans="1:13" x14ac:dyDescent="0.2">
      <c r="A16" s="6">
        <v>6</v>
      </c>
      <c r="B16" s="7"/>
      <c r="C16" s="4"/>
      <c r="D16" s="4"/>
      <c r="E16" s="4"/>
      <c r="F16" s="4"/>
      <c r="G16" s="4"/>
      <c r="H16" s="4"/>
      <c r="I16" s="4"/>
      <c r="J16" s="4"/>
      <c r="K16" s="4"/>
      <c r="L16" s="4"/>
      <c r="M16" s="11"/>
    </row>
    <row r="17" spans="1:14" x14ac:dyDescent="0.2">
      <c r="A17">
        <v>5</v>
      </c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11"/>
    </row>
    <row r="18" spans="1:14" x14ac:dyDescent="0.2">
      <c r="A18">
        <v>4</v>
      </c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11"/>
    </row>
    <row r="19" spans="1:14" x14ac:dyDescent="0.2">
      <c r="A19" s="6">
        <v>3</v>
      </c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11"/>
    </row>
    <row r="20" spans="1:14" x14ac:dyDescent="0.2">
      <c r="A20" s="6">
        <v>2</v>
      </c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11"/>
    </row>
    <row r="21" spans="1:14" x14ac:dyDescent="0.2">
      <c r="A21" t="s">
        <v>16</v>
      </c>
      <c r="B21" s="4">
        <f>SUM(B16:B20)/5</f>
        <v>0</v>
      </c>
      <c r="C21" s="4">
        <f t="shared" ref="C21:L21" si="4">SUM(C16:C20)/5</f>
        <v>0</v>
      </c>
      <c r="D21" s="4">
        <f t="shared" si="4"/>
        <v>0</v>
      </c>
      <c r="E21" s="4">
        <f t="shared" si="4"/>
        <v>0</v>
      </c>
      <c r="F21" s="4">
        <f t="shared" si="4"/>
        <v>0</v>
      </c>
      <c r="G21" s="4">
        <f t="shared" si="4"/>
        <v>0</v>
      </c>
      <c r="H21" s="4">
        <f t="shared" si="4"/>
        <v>0</v>
      </c>
      <c r="I21" s="4">
        <f t="shared" si="4"/>
        <v>0</v>
      </c>
      <c r="J21" s="4">
        <f t="shared" si="4"/>
        <v>0</v>
      </c>
      <c r="K21" s="4">
        <f t="shared" si="4"/>
        <v>0</v>
      </c>
      <c r="L21" s="4">
        <f t="shared" si="4"/>
        <v>0</v>
      </c>
      <c r="M21" s="11">
        <f>SUM(B21:L21)</f>
        <v>0</v>
      </c>
    </row>
    <row r="22" spans="1:14" x14ac:dyDescent="0.2">
      <c r="B22" s="4"/>
      <c r="D22" s="4">
        <f>D21/(1 - SUM($B$21:$C$21) - $L$21)</f>
        <v>0</v>
      </c>
      <c r="E22" s="4">
        <f t="shared" ref="E22:K22" si="5">E21/(1 - SUM($B$21:$C$21) - $L$21)</f>
        <v>0</v>
      </c>
      <c r="F22" s="4">
        <f t="shared" si="5"/>
        <v>0</v>
      </c>
      <c r="G22" s="4">
        <f t="shared" si="5"/>
        <v>0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/>
      <c r="M22" s="11">
        <f>SUM(D22:L22)</f>
        <v>0</v>
      </c>
    </row>
    <row r="23" spans="1:14" x14ac:dyDescent="0.2">
      <c r="A23" s="6" t="s">
        <v>15</v>
      </c>
      <c r="B23" s="4">
        <f>SUM(B18:B20)/3</f>
        <v>0</v>
      </c>
      <c r="C23" s="4">
        <f t="shared" ref="C23:L23" si="6">SUM(C18:C20)/3</f>
        <v>0</v>
      </c>
      <c r="D23" s="4">
        <f t="shared" si="6"/>
        <v>0</v>
      </c>
      <c r="E23" s="4">
        <f t="shared" si="6"/>
        <v>0</v>
      </c>
      <c r="F23" s="4">
        <f t="shared" si="6"/>
        <v>0</v>
      </c>
      <c r="G23" s="4">
        <f t="shared" si="6"/>
        <v>0</v>
      </c>
      <c r="H23" s="4">
        <f t="shared" si="6"/>
        <v>0</v>
      </c>
      <c r="I23" s="4">
        <f t="shared" si="6"/>
        <v>0</v>
      </c>
      <c r="J23" s="4">
        <f t="shared" si="6"/>
        <v>0</v>
      </c>
      <c r="K23" s="4">
        <f t="shared" si="6"/>
        <v>0</v>
      </c>
      <c r="L23" s="4">
        <f t="shared" si="6"/>
        <v>0</v>
      </c>
      <c r="M23" s="11"/>
    </row>
    <row r="24" spans="1:14" x14ac:dyDescent="0.2">
      <c r="A24" s="6"/>
      <c r="B24" s="4"/>
      <c r="D24" s="4">
        <f>D23/(1 - SUM($B$23:$C$23) - $L$23)</f>
        <v>0</v>
      </c>
      <c r="E24" s="4">
        <f t="shared" ref="E24:K24" si="7">E23/(1 - SUM($B$23:$C$23) - $L$23)</f>
        <v>0</v>
      </c>
      <c r="F24" s="4">
        <f t="shared" si="7"/>
        <v>0</v>
      </c>
      <c r="G24" s="4">
        <f t="shared" si="7"/>
        <v>0</v>
      </c>
      <c r="H24" s="4">
        <f t="shared" si="7"/>
        <v>0</v>
      </c>
      <c r="I24" s="4">
        <f t="shared" si="7"/>
        <v>0</v>
      </c>
      <c r="J24" s="4">
        <f t="shared" si="7"/>
        <v>0</v>
      </c>
      <c r="K24" s="4">
        <f t="shared" si="7"/>
        <v>0</v>
      </c>
      <c r="M24" s="11">
        <f>SUM(D24:K24)</f>
        <v>0</v>
      </c>
    </row>
    <row r="25" spans="1:14" x14ac:dyDescent="0.2">
      <c r="A25" s="6"/>
      <c r="B25" s="4"/>
      <c r="M25" s="11"/>
    </row>
    <row r="26" spans="1:14" x14ac:dyDescent="0.2">
      <c r="A26" s="6"/>
      <c r="B26" s="4"/>
      <c r="M26" s="11"/>
    </row>
    <row r="27" spans="1:14" x14ac:dyDescent="0.2">
      <c r="A27" s="6" t="s">
        <v>14</v>
      </c>
      <c r="B27" s="4"/>
      <c r="M27" s="11"/>
    </row>
    <row r="28" spans="1:14" x14ac:dyDescent="0.2">
      <c r="A28" s="6"/>
      <c r="B28" s="4" t="s">
        <v>9</v>
      </c>
      <c r="C28" t="s">
        <v>10</v>
      </c>
      <c r="D28" t="s">
        <v>8</v>
      </c>
      <c r="E28" t="s">
        <v>7</v>
      </c>
      <c r="F28" t="s">
        <v>6</v>
      </c>
      <c r="G28" t="s">
        <v>5</v>
      </c>
      <c r="H28" t="s">
        <v>4</v>
      </c>
      <c r="I28" t="s">
        <v>3</v>
      </c>
      <c r="J28" t="s">
        <v>2</v>
      </c>
      <c r="K28" t="s">
        <v>1</v>
      </c>
      <c r="L28" t="s">
        <v>11</v>
      </c>
      <c r="M28" s="11"/>
    </row>
    <row r="29" spans="1:14" x14ac:dyDescent="0.2">
      <c r="A29" s="6">
        <v>6</v>
      </c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11"/>
      <c r="N29" s="4"/>
    </row>
    <row r="30" spans="1:14" x14ac:dyDescent="0.2">
      <c r="A30">
        <v>5</v>
      </c>
      <c r="B30" s="7"/>
      <c r="C30" s="4"/>
      <c r="D30" s="4"/>
      <c r="E30" s="4"/>
      <c r="F30" s="4"/>
      <c r="G30" s="4"/>
      <c r="H30" s="4"/>
      <c r="I30" s="4"/>
      <c r="J30" s="4"/>
      <c r="K30" s="4"/>
      <c r="L30" s="4"/>
      <c r="M30" s="11"/>
    </row>
    <row r="31" spans="1:14" x14ac:dyDescent="0.2">
      <c r="A31">
        <v>4</v>
      </c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11"/>
    </row>
    <row r="32" spans="1:14" x14ac:dyDescent="0.2">
      <c r="A32" s="6">
        <v>3</v>
      </c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11"/>
    </row>
    <row r="33" spans="1:17" x14ac:dyDescent="0.2">
      <c r="A33" s="6">
        <v>2</v>
      </c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11"/>
    </row>
    <row r="34" spans="1:17" x14ac:dyDescent="0.2">
      <c r="A34" s="6" t="s">
        <v>16</v>
      </c>
      <c r="B34" s="4">
        <f>SUM(B29:B33)/5</f>
        <v>0</v>
      </c>
      <c r="C34" s="4">
        <f t="shared" ref="C34:L34" si="8">SUM(C29:C33)/5</f>
        <v>0</v>
      </c>
      <c r="D34" s="4">
        <f t="shared" si="8"/>
        <v>0</v>
      </c>
      <c r="E34" s="4">
        <f t="shared" si="8"/>
        <v>0</v>
      </c>
      <c r="F34" s="4">
        <f t="shared" si="8"/>
        <v>0</v>
      </c>
      <c r="G34" s="4">
        <f t="shared" si="8"/>
        <v>0</v>
      </c>
      <c r="H34" s="4">
        <f t="shared" si="8"/>
        <v>0</v>
      </c>
      <c r="I34" s="4">
        <f t="shared" si="8"/>
        <v>0</v>
      </c>
      <c r="J34" s="4">
        <f t="shared" si="8"/>
        <v>0</v>
      </c>
      <c r="K34" s="4">
        <f t="shared" si="8"/>
        <v>0</v>
      </c>
      <c r="L34" s="4">
        <f t="shared" si="8"/>
        <v>0</v>
      </c>
      <c r="M34" s="11">
        <f>SUM(B34:L34)</f>
        <v>0</v>
      </c>
    </row>
    <row r="35" spans="1:17" x14ac:dyDescent="0.2">
      <c r="D35" s="4">
        <f>D34/(1 - SUM($B$34:$C$34) - $L$34)</f>
        <v>0</v>
      </c>
      <c r="E35" s="4">
        <f t="shared" ref="E35:K35" si="9">E34/(1 - SUM($B$34:$C$34) - $L$34)</f>
        <v>0</v>
      </c>
      <c r="F35" s="4">
        <f t="shared" si="9"/>
        <v>0</v>
      </c>
      <c r="G35" s="4">
        <f t="shared" si="9"/>
        <v>0</v>
      </c>
      <c r="H35" s="4">
        <f t="shared" si="9"/>
        <v>0</v>
      </c>
      <c r="I35" s="4">
        <f t="shared" si="9"/>
        <v>0</v>
      </c>
      <c r="J35" s="4">
        <f t="shared" si="9"/>
        <v>0</v>
      </c>
      <c r="K35" s="4">
        <f t="shared" si="9"/>
        <v>0</v>
      </c>
      <c r="L35" s="4"/>
      <c r="M35" s="11">
        <f>SUM(D35:L35)</f>
        <v>0</v>
      </c>
      <c r="Q35" t="s">
        <v>0</v>
      </c>
    </row>
    <row r="36" spans="1:17" x14ac:dyDescent="0.2">
      <c r="A36" s="6" t="s">
        <v>15</v>
      </c>
      <c r="B36" s="4">
        <f>SUM(B31:B33)/3</f>
        <v>0</v>
      </c>
      <c r="C36" s="4">
        <f t="shared" ref="C36:L36" si="10">SUM(C31:C33)/3</f>
        <v>0</v>
      </c>
      <c r="D36" s="4">
        <f t="shared" si="10"/>
        <v>0</v>
      </c>
      <c r="E36" s="4">
        <f t="shared" si="10"/>
        <v>0</v>
      </c>
      <c r="F36" s="4">
        <f t="shared" si="10"/>
        <v>0</v>
      </c>
      <c r="G36" s="4">
        <f t="shared" si="10"/>
        <v>0</v>
      </c>
      <c r="H36" s="4">
        <f t="shared" si="10"/>
        <v>0</v>
      </c>
      <c r="I36" s="4">
        <f t="shared" si="10"/>
        <v>0</v>
      </c>
      <c r="J36" s="4">
        <f t="shared" si="10"/>
        <v>0</v>
      </c>
      <c r="K36" s="4">
        <f t="shared" si="10"/>
        <v>0</v>
      </c>
      <c r="L36" s="4">
        <f t="shared" si="10"/>
        <v>0</v>
      </c>
      <c r="M36" s="11"/>
    </row>
    <row r="37" spans="1:17" x14ac:dyDescent="0.2">
      <c r="A37" s="6"/>
      <c r="B37" s="4"/>
      <c r="D37" s="4">
        <f>D36/(1 - SUM($B$36:$C$36) - $L$36)</f>
        <v>0</v>
      </c>
      <c r="E37" s="4">
        <f t="shared" ref="E37:K37" si="11">E36/(1 - SUM($B$36:$C$36) - $L$36)</f>
        <v>0</v>
      </c>
      <c r="F37" s="4">
        <f t="shared" si="11"/>
        <v>0</v>
      </c>
      <c r="G37" s="4">
        <f t="shared" si="11"/>
        <v>0</v>
      </c>
      <c r="H37" s="4">
        <f t="shared" si="11"/>
        <v>0</v>
      </c>
      <c r="I37" s="4">
        <f t="shared" si="11"/>
        <v>0</v>
      </c>
      <c r="J37" s="4">
        <f t="shared" si="11"/>
        <v>0</v>
      </c>
      <c r="K37" s="4">
        <f t="shared" si="11"/>
        <v>0</v>
      </c>
      <c r="M37" s="11">
        <f>SUM(D37:K37)</f>
        <v>0</v>
      </c>
    </row>
    <row r="40" spans="1:17" ht="17" x14ac:dyDescent="0.25">
      <c r="A40" s="10"/>
      <c r="C40" s="6"/>
      <c r="D40" s="4"/>
      <c r="E40" s="4"/>
      <c r="F40" s="4"/>
      <c r="G40" s="4"/>
      <c r="H40" s="4"/>
      <c r="I40" s="4"/>
      <c r="J40" s="4"/>
      <c r="K40" s="4"/>
    </row>
    <row r="41" spans="1:17" x14ac:dyDescent="0.2">
      <c r="A41" s="6" t="s">
        <v>14</v>
      </c>
      <c r="B41" s="4"/>
      <c r="M41" s="11"/>
    </row>
    <row r="42" spans="1:17" x14ac:dyDescent="0.2">
      <c r="A42" s="6"/>
      <c r="B42" s="4" t="s">
        <v>9</v>
      </c>
      <c r="C42" t="s">
        <v>10</v>
      </c>
      <c r="D42" t="s">
        <v>8</v>
      </c>
      <c r="E42" t="s">
        <v>7</v>
      </c>
      <c r="F42" t="s">
        <v>6</v>
      </c>
      <c r="G42" t="s">
        <v>5</v>
      </c>
      <c r="H42" t="s">
        <v>4</v>
      </c>
      <c r="I42" t="s">
        <v>3</v>
      </c>
      <c r="J42" t="s">
        <v>2</v>
      </c>
      <c r="K42" t="s">
        <v>1</v>
      </c>
      <c r="L42" t="s">
        <v>11</v>
      </c>
      <c r="M42" s="11"/>
    </row>
    <row r="43" spans="1:17" ht="17" x14ac:dyDescent="0.25">
      <c r="A43" s="6">
        <v>6</v>
      </c>
      <c r="B43" s="10"/>
      <c r="C43" s="4"/>
      <c r="D43" s="4"/>
      <c r="E43" s="4"/>
      <c r="F43" s="4"/>
      <c r="G43" s="4"/>
      <c r="H43" s="4"/>
      <c r="I43" s="4"/>
      <c r="J43" s="4"/>
      <c r="K43" s="4"/>
      <c r="L43" s="4"/>
      <c r="M43" s="11"/>
    </row>
    <row r="44" spans="1:17" ht="17" x14ac:dyDescent="0.25">
      <c r="A44">
        <v>5</v>
      </c>
      <c r="B44" s="10"/>
      <c r="C44" s="4"/>
      <c r="D44" s="4"/>
      <c r="E44" s="4"/>
      <c r="F44" s="4"/>
      <c r="G44" s="4"/>
      <c r="H44" s="4"/>
      <c r="I44" s="4"/>
      <c r="J44" s="4"/>
      <c r="K44" s="4"/>
      <c r="L44" s="4"/>
      <c r="M44" s="11"/>
    </row>
    <row r="45" spans="1:17" ht="17" x14ac:dyDescent="0.25">
      <c r="A45">
        <v>4</v>
      </c>
      <c r="B45" s="10"/>
      <c r="C45" s="4"/>
      <c r="D45" s="4"/>
      <c r="E45" s="4"/>
      <c r="F45" s="4"/>
      <c r="G45" s="4"/>
      <c r="H45" s="4"/>
      <c r="I45" s="4"/>
      <c r="J45" s="4"/>
      <c r="K45" s="4"/>
      <c r="L45" s="4"/>
      <c r="M45" s="11"/>
    </row>
    <row r="46" spans="1:17" ht="17" x14ac:dyDescent="0.25">
      <c r="A46" s="6">
        <v>3</v>
      </c>
      <c r="B46" s="10"/>
      <c r="C46" s="4"/>
      <c r="D46" s="4"/>
      <c r="E46" s="4"/>
      <c r="F46" s="4"/>
      <c r="G46" s="4"/>
      <c r="H46" s="4"/>
      <c r="I46" s="4"/>
      <c r="J46" s="4"/>
      <c r="K46" s="4"/>
      <c r="L46" s="4"/>
      <c r="M46" s="11"/>
    </row>
    <row r="47" spans="1:17" ht="17" x14ac:dyDescent="0.25">
      <c r="A47" s="6">
        <v>2</v>
      </c>
      <c r="B47" s="10"/>
      <c r="C47" s="4"/>
      <c r="D47" s="4"/>
      <c r="E47" s="4"/>
      <c r="F47" s="4"/>
      <c r="G47" s="4"/>
      <c r="H47" s="4"/>
      <c r="I47" s="4"/>
      <c r="J47" s="4"/>
      <c r="K47" s="4"/>
      <c r="L47" s="4"/>
      <c r="M47" s="11"/>
    </row>
    <row r="48" spans="1:17" x14ac:dyDescent="0.2">
      <c r="A48" s="6" t="s">
        <v>16</v>
      </c>
      <c r="B48" s="4">
        <f>SUM(B43:B47)/5</f>
        <v>0</v>
      </c>
      <c r="C48" s="4">
        <f t="shared" ref="C48:L48" si="12">SUM(C43:C47)/5</f>
        <v>0</v>
      </c>
      <c r="D48" s="4">
        <f t="shared" si="12"/>
        <v>0</v>
      </c>
      <c r="E48" s="4">
        <f t="shared" si="12"/>
        <v>0</v>
      </c>
      <c r="F48" s="4">
        <f t="shared" si="12"/>
        <v>0</v>
      </c>
      <c r="G48" s="4">
        <f t="shared" si="12"/>
        <v>0</v>
      </c>
      <c r="H48" s="4">
        <f t="shared" si="12"/>
        <v>0</v>
      </c>
      <c r="I48" s="4">
        <f t="shared" si="12"/>
        <v>0</v>
      </c>
      <c r="J48" s="4">
        <f t="shared" si="12"/>
        <v>0</v>
      </c>
      <c r="K48" s="4">
        <f t="shared" si="12"/>
        <v>0</v>
      </c>
      <c r="L48" s="4">
        <f t="shared" si="12"/>
        <v>0</v>
      </c>
      <c r="M48" s="11">
        <f>SUM(B48:L48)</f>
        <v>0</v>
      </c>
    </row>
    <row r="49" spans="1:13" x14ac:dyDescent="0.2">
      <c r="D49" s="4">
        <f>D48/(1 - SUM($B$48:$C$48) - $L$48)</f>
        <v>0</v>
      </c>
      <c r="E49" s="4">
        <f t="shared" ref="E49:K49" si="13">E48/(1 - SUM($B$48:$C$48) - $L$48)</f>
        <v>0</v>
      </c>
      <c r="F49" s="4">
        <f t="shared" si="13"/>
        <v>0</v>
      </c>
      <c r="G49" s="4">
        <f t="shared" si="13"/>
        <v>0</v>
      </c>
      <c r="H49" s="4">
        <f t="shared" si="13"/>
        <v>0</v>
      </c>
      <c r="I49" s="4">
        <f t="shared" si="13"/>
        <v>0</v>
      </c>
      <c r="J49" s="4">
        <f t="shared" si="13"/>
        <v>0</v>
      </c>
      <c r="K49" s="4">
        <f t="shared" si="13"/>
        <v>0</v>
      </c>
      <c r="L49" s="4"/>
      <c r="M49" s="11">
        <f>SUM(D49:L49)</f>
        <v>0</v>
      </c>
    </row>
    <row r="50" spans="1:13" x14ac:dyDescent="0.2">
      <c r="A50" s="6" t="s">
        <v>15</v>
      </c>
      <c r="B50" s="4">
        <f>SUM(B45:B47)/3</f>
        <v>0</v>
      </c>
      <c r="C50" s="4">
        <f t="shared" ref="C50:L50" si="14">SUM(C45:C47)/3</f>
        <v>0</v>
      </c>
      <c r="D50" s="4">
        <f t="shared" si="14"/>
        <v>0</v>
      </c>
      <c r="E50" s="4">
        <f t="shared" si="14"/>
        <v>0</v>
      </c>
      <c r="F50" s="4">
        <f t="shared" si="14"/>
        <v>0</v>
      </c>
      <c r="G50" s="4">
        <f t="shared" si="14"/>
        <v>0</v>
      </c>
      <c r="H50" s="4">
        <f t="shared" si="14"/>
        <v>0</v>
      </c>
      <c r="I50" s="4">
        <f t="shared" si="14"/>
        <v>0</v>
      </c>
      <c r="J50" s="4">
        <f t="shared" si="14"/>
        <v>0</v>
      </c>
      <c r="K50" s="4">
        <f t="shared" si="14"/>
        <v>0</v>
      </c>
      <c r="L50" s="4">
        <f t="shared" si="14"/>
        <v>0</v>
      </c>
      <c r="M50" s="11"/>
    </row>
    <row r="51" spans="1:13" x14ac:dyDescent="0.2">
      <c r="A51" s="6"/>
      <c r="B51" s="4"/>
      <c r="D51" s="4">
        <f>D50/(1 - SUM($B$36:$C$36) - $L$36)</f>
        <v>0</v>
      </c>
      <c r="E51" s="4">
        <f t="shared" ref="E51:K51" si="15">E50/(1 - SUM($B$36:$C$36) - $L$36)</f>
        <v>0</v>
      </c>
      <c r="F51" s="4">
        <f t="shared" si="15"/>
        <v>0</v>
      </c>
      <c r="G51" s="4">
        <f t="shared" si="15"/>
        <v>0</v>
      </c>
      <c r="H51" s="4">
        <f t="shared" si="15"/>
        <v>0</v>
      </c>
      <c r="I51" s="4">
        <f t="shared" si="15"/>
        <v>0</v>
      </c>
      <c r="J51" s="4">
        <f t="shared" si="15"/>
        <v>0</v>
      </c>
      <c r="K51" s="4">
        <f t="shared" si="15"/>
        <v>0</v>
      </c>
      <c r="M51" s="11">
        <f>SUM(D51:K51)</f>
        <v>0</v>
      </c>
    </row>
    <row r="56" spans="1:13" ht="19" x14ac:dyDescent="0.25">
      <c r="C56" s="19" t="s">
        <v>17</v>
      </c>
      <c r="D56" s="9">
        <f>('MAIZE RESULTS'!D56+'SUNFLOWER OIL RESULTS'!D56+'WHEAT RESULTS '!D56)/3</f>
        <v>9.7499366084212835E-2</v>
      </c>
      <c r="E56" s="9">
        <f>('MAIZE RESULTS'!E56+'SUNFLOWER OIL RESULTS'!E56+'WHEAT RESULTS '!E56)/3</f>
        <v>0.17623363282674032</v>
      </c>
      <c r="F56" s="9">
        <f>('MAIZE RESULTS'!F56+'SUNFLOWER OIL RESULTS'!F56+'WHEAT RESULTS '!F56)/3</f>
        <v>0.23185016138848255</v>
      </c>
      <c r="G56" s="9">
        <f>('MAIZE RESULTS'!G56+'SUNFLOWER OIL RESULTS'!G56+'WHEAT RESULTS '!G56)/3</f>
        <v>0.11165968308484742</v>
      </c>
      <c r="H56" s="9">
        <f>('MAIZE RESULTS'!H56+'SUNFLOWER OIL RESULTS'!H56+'WHEAT RESULTS '!H56)/3</f>
        <v>0.12436580334510615</v>
      </c>
      <c r="I56" s="9">
        <f>('MAIZE RESULTS'!I56+'SUNFLOWER OIL RESULTS'!I56+'WHEAT RESULTS '!I56)/3</f>
        <v>8.3889245736953832E-2</v>
      </c>
      <c r="J56" s="9">
        <f>('MAIZE RESULTS'!J56+'SUNFLOWER OIL RESULTS'!J56+'WHEAT RESULTS '!J56)/3</f>
        <v>6.9581413013974622E-2</v>
      </c>
      <c r="K56" s="9">
        <f>('MAIZE RESULTS'!K56+'SUNFLOWER OIL RESULTS'!K56+'WHEAT RESULTS '!K56)/3</f>
        <v>0.10492069496890788</v>
      </c>
    </row>
    <row r="57" spans="1:13" ht="19" x14ac:dyDescent="0.25">
      <c r="C57" s="19" t="s">
        <v>18</v>
      </c>
      <c r="D57" s="9">
        <f>('MAIZE RESULTS'!D57+'SUNFLOWER OIL RESULTS'!D57+'WHEAT RESULTS '!D57)/3</f>
        <v>0.11256644097864754</v>
      </c>
      <c r="E57" s="9">
        <f>('MAIZE RESULTS'!E57+'SUNFLOWER OIL RESULTS'!E57+'WHEAT RESULTS '!E57)/3</f>
        <v>0.19049654120984286</v>
      </c>
      <c r="F57" s="9">
        <f>('MAIZE RESULTS'!F57+'SUNFLOWER OIL RESULTS'!F57+'WHEAT RESULTS '!F57)/3</f>
        <v>0.25547553924576866</v>
      </c>
      <c r="G57" s="9">
        <f>('MAIZE RESULTS'!G57+'SUNFLOWER OIL RESULTS'!G57+'WHEAT RESULTS '!G57)/3</f>
        <v>0.12409934077884939</v>
      </c>
      <c r="H57" s="9">
        <f>('MAIZE RESULTS'!H57+'SUNFLOWER OIL RESULTS'!H57+'WHEAT RESULTS '!H57)/3</f>
        <v>0.13918741296015255</v>
      </c>
      <c r="I57" s="9">
        <f>('MAIZE RESULTS'!I57+'SUNFLOWER OIL RESULTS'!I57+'WHEAT RESULTS '!I57)/3</f>
        <v>0.12332474705979102</v>
      </c>
      <c r="J57" s="9">
        <f>('MAIZE RESULTS'!J57+'SUNFLOWER OIL RESULTS'!J57+'WHEAT RESULTS '!J57)/3</f>
        <v>7.3976656697611373E-2</v>
      </c>
      <c r="K57" s="9">
        <f>('MAIZE RESULTS'!K57+'SUNFLOWER OIL RESULTS'!K57+'WHEAT RESULTS '!K57)/3</f>
        <v>9.2551234429642082E-2</v>
      </c>
    </row>
  </sheetData>
  <conditionalFormatting sqref="D9:K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K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K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K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K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K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MAIZE RESULTS</vt:lpstr>
      <vt:lpstr>SUNFLOWER OIL RESULTS</vt:lpstr>
      <vt:lpstr>WHEAT RESULTS </vt:lpstr>
      <vt:lpstr>COMBINED RESULTS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2023-02-06T18:02:17Z</dcterms:created>
  <dcterms:modified xsi:type="dcterms:W3CDTF">2023-03-01T14:16:56Z</dcterms:modified>
</cp:coreProperties>
</file>