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0"/>
  <workbookPr filterPrivacy="1" codeName="ThisWorkbook"/>
  <xr:revisionPtr revIDLastSave="0" documentId="13_ncr:1_{219FAD5A-CB49-AC48-8B66-7058F6E9991E}" xr6:coauthVersionLast="45" xr6:coauthVersionMax="45" xr10:uidLastSave="{00000000-0000-0000-0000-000000000000}"/>
  <bookViews>
    <workbookView xWindow="0" yWindow="460" windowWidth="28800" windowHeight="17540" xr2:uid="{00000000-000D-0000-FFFF-FFFF00000000}"/>
  </bookViews>
  <sheets>
    <sheet name="ProjectSchedule" sheetId="11" r:id="rId1"/>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 i="11" l="1"/>
  <c r="C16" i="11"/>
  <c r="C15" i="11"/>
  <c r="D3" i="11" l="1"/>
  <c r="G7" i="11" l="1"/>
  <c r="D9" i="11" l="1"/>
  <c r="G19" i="11" l="1"/>
  <c r="H5" i="11"/>
  <c r="G23" i="11"/>
  <c r="G22" i="11"/>
  <c r="G18" i="11"/>
  <c r="G17" i="11"/>
  <c r="G12" i="11"/>
  <c r="G8" i="11"/>
  <c r="G9" i="11" l="1"/>
  <c r="H6" i="11"/>
  <c r="G10" i="11" l="1"/>
  <c r="G20" i="11"/>
  <c r="G13" i="11"/>
  <c r="I5" i="11"/>
  <c r="J5" i="11" s="1"/>
  <c r="K5" i="11" s="1"/>
  <c r="L5" i="11" s="1"/>
  <c r="M5" i="11" s="1"/>
  <c r="N5" i="11" s="1"/>
  <c r="O5" i="11" s="1"/>
  <c r="H4" i="11"/>
  <c r="G21" i="11" l="1"/>
  <c r="G14" i="11"/>
  <c r="G11" i="11"/>
  <c r="O4" i="11"/>
  <c r="P5" i="11"/>
  <c r="Q5" i="11" s="1"/>
  <c r="R5" i="11" s="1"/>
  <c r="S5" i="11" s="1"/>
  <c r="T5" i="11" s="1"/>
  <c r="U5" i="11" s="1"/>
  <c r="V5" i="11" s="1"/>
  <c r="I6" i="11"/>
  <c r="G16" i="11" l="1"/>
  <c r="G15"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M5" i="11" l="1"/>
  <c r="BL6" i="11"/>
  <c r="BL4" i="11"/>
  <c r="BK6" i="11"/>
  <c r="AF6" i="11"/>
  <c r="BM6" i="11" l="1"/>
  <c r="BN5" i="11"/>
  <c r="AG6" i="11"/>
  <c r="BN6" i="11" l="1"/>
  <c r="BO5" i="11"/>
  <c r="AH6" i="11"/>
  <c r="BP5" i="11" l="1"/>
  <c r="BO6" i="11"/>
  <c r="AI6" i="11"/>
  <c r="BQ5" i="11" l="1"/>
  <c r="BP6" i="11"/>
  <c r="AJ6" i="11"/>
  <c r="BQ6" i="11" l="1"/>
  <c r="BR5" i="11"/>
  <c r="AK6" i="11"/>
  <c r="BR6" i="11" l="1"/>
  <c r="BS5" i="11"/>
  <c r="AL6" i="11"/>
  <c r="BT5" i="11" l="1"/>
  <c r="BS6" i="11"/>
  <c r="BS4" i="11"/>
  <c r="AM6" i="11"/>
  <c r="BT6" i="11" l="1"/>
  <c r="BU5" i="11"/>
  <c r="AN6" i="11"/>
  <c r="BU6" i="11" l="1"/>
  <c r="BV5" i="11"/>
  <c r="AO6" i="11"/>
  <c r="BW5" i="11" l="1"/>
  <c r="BV6" i="11"/>
  <c r="AP6" i="11"/>
  <c r="BX5" i="11" l="1"/>
  <c r="BW6" i="11"/>
  <c r="AQ6" i="11"/>
  <c r="BX6" i="11" l="1"/>
  <c r="BY5" i="11"/>
  <c r="BY6" i="11" l="1"/>
  <c r="BZ5" i="11"/>
  <c r="CA5" i="11" l="1"/>
  <c r="BZ6" i="11"/>
  <c r="BZ4" i="11"/>
  <c r="CA6" i="11" l="1"/>
  <c r="CB5" i="11"/>
  <c r="CB6" i="11" l="1"/>
  <c r="CC5" i="11"/>
  <c r="CD5" i="11" l="1"/>
  <c r="CC6" i="11"/>
  <c r="CE5" i="11" l="1"/>
  <c r="CD6" i="11"/>
  <c r="CF5" i="11" l="1"/>
  <c r="CF6" i="11" s="1"/>
  <c r="CE6" i="11"/>
</calcChain>
</file>

<file path=xl/sharedStrings.xml><?xml version="1.0" encoding="utf-8"?>
<sst xmlns="http://schemas.openxmlformats.org/spreadsheetml/2006/main" count="34" uniqueCount="33">
  <si>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</si>
  <si>
    <t>Enter the company name in cell B2.</t>
  </si>
  <si>
    <t>Enter the name of the project lead in cell B3. Enter the project start date in cell E3. The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</si>
  <si>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</si>
  <si>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</si>
  <si>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</si>
  <si>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current day within the project schedule. </t>
  </si>
  <si>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</si>
  <si>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</si>
  <si>
    <t>Rows 10 to 13 repeat the pattern from row 9. 
Repeat the instructions from cell A9 for all task rows in this worksheet. Overwrite any sample data.
A sample of another phase starts in cell A14. 
Continue entering tasks in cells A10 to A13 or go to cell A14 to learn more.</t>
  </si>
  <si>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</si>
  <si>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</si>
  <si>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</si>
  <si>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working on your project schedule.</t>
  </si>
  <si>
    <t>TASK</t>
  </si>
  <si>
    <t>PROGRESS</t>
  </si>
  <si>
    <t>START</t>
  </si>
  <si>
    <t>END</t>
  </si>
  <si>
    <t>DAYS</t>
  </si>
  <si>
    <t>MASTER'S THESIS</t>
  </si>
  <si>
    <t>Background Research</t>
  </si>
  <si>
    <t>Analysis</t>
  </si>
  <si>
    <t>Writing</t>
  </si>
  <si>
    <t>Introduction and Motivation</t>
  </si>
  <si>
    <t>Germany's policy making process</t>
  </si>
  <si>
    <t>German Coal Commission</t>
  </si>
  <si>
    <t>Public Opinion and Polarisation</t>
  </si>
  <si>
    <t>Descriptives</t>
  </si>
  <si>
    <t>Topic Analysis</t>
  </si>
  <si>
    <t>Sentiment Analysis</t>
  </si>
  <si>
    <t>Polarisation Measure</t>
  </si>
  <si>
    <t>Method</t>
  </si>
  <si>
    <t>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</si>
</sst>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m/d/yy;@"/>
    <numFmt numFmtId="167" formatCode="d/m/yy;@"/>
    <numFmt numFmtId="168" formatCode="ddd\,\ d/m/yyyy"/>
    <numFmt numFmtId="169" formatCode="d\ mmm\ yyyy"/>
    <numFmt numFmtId="170" formatCode="d"/>
  </numFmts>
  <fonts count="2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12" borderId="0" applyNumberFormat="0" applyBorder="0" applyAlignment="0" applyProtection="0"/>
    <xf numFmtId="0" fontId="18" fillId="13" borderId="0" applyNumberFormat="0" applyBorder="0" applyAlignment="0" applyProtection="0"/>
    <xf numFmtId="0" fontId="19" fillId="14" borderId="0" applyNumberFormat="0" applyBorder="0" applyAlignment="0" applyProtection="0"/>
    <xf numFmtId="0" fontId="20" fillId="15" borderId="11" applyNumberFormat="0" applyAlignment="0" applyProtection="0"/>
    <xf numFmtId="0" fontId="21" fillId="16" borderId="12" applyNumberFormat="0" applyAlignment="0" applyProtection="0"/>
    <xf numFmtId="0" fontId="22" fillId="16" borderId="11" applyNumberFormat="0" applyAlignment="0" applyProtection="0"/>
    <xf numFmtId="0" fontId="23" fillId="0" borderId="13" applyNumberFormat="0" applyFill="0" applyAlignment="0" applyProtection="0"/>
    <xf numFmtId="0" fontId="24" fillId="17" borderId="14" applyNumberFormat="0" applyAlignment="0" applyProtection="0"/>
    <xf numFmtId="0" fontId="25" fillId="0" borderId="0" applyNumberFormat="0" applyFill="0" applyBorder="0" applyAlignment="0" applyProtection="0"/>
    <xf numFmtId="0" fontId="7" fillId="18" borderId="15" applyNumberFormat="0" applyFont="0" applyAlignment="0" applyProtection="0"/>
    <xf numFmtId="0" fontId="26" fillId="0" borderId="0" applyNumberFormat="0" applyFill="0" applyBorder="0" applyAlignment="0" applyProtection="0"/>
    <xf numFmtId="0" fontId="4" fillId="0" borderId="16" applyNumberFormat="0" applyFill="0" applyAlignment="0" applyProtection="0"/>
    <xf numFmtId="0" fontId="14"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14"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14"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14"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14"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14"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cellStyleXfs>
  <cellXfs count="60">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11" borderId="1" xfId="0" applyFont="1" applyFill="1" applyBorder="1" applyAlignment="1">
      <alignment horizontal="left" vertical="center" indent="1"/>
    </xf>
    <xf numFmtId="0" fontId="5" fillId="11" borderId="1" xfId="0" applyFont="1" applyFill="1" applyBorder="1" applyAlignment="1">
      <alignment horizontal="center" vertical="center" wrapText="1"/>
    </xf>
    <xf numFmtId="0" fontId="10" fillId="10" borderId="8" xfId="0" applyFont="1" applyFill="1" applyBorder="1" applyAlignment="1">
      <alignment horizontal="center" vertical="center" shrinkToFit="1"/>
    </xf>
    <xf numFmtId="0" fontId="12" fillId="0" borderId="0" xfId="0" applyFont="1"/>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0" fontId="4" fillId="8" borderId="2" xfId="0" applyFont="1" applyFill="1" applyBorder="1" applyAlignment="1">
      <alignment horizontal="left" vertical="center" indent="1"/>
    </xf>
    <xf numFmtId="0" fontId="4" fillId="5" borderId="2" xfId="0" applyFont="1" applyFill="1" applyBorder="1" applyAlignment="1">
      <alignment horizontal="left" vertical="center" indent="1"/>
    </xf>
    <xf numFmtId="0" fontId="6" fillId="2" borderId="2" xfId="0" applyFont="1" applyFill="1" applyBorder="1" applyAlignment="1">
      <alignment horizontal="left" vertical="center" indent="1"/>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11" fillId="0" borderId="0" xfId="5" applyAlignment="1">
      <alignment horizontal="left"/>
    </xf>
    <xf numFmtId="0" fontId="8" fillId="0" borderId="0" xfId="6"/>
    <xf numFmtId="0" fontId="8" fillId="0" borderId="0" xfId="7">
      <alignment vertical="top"/>
    </xf>
    <xf numFmtId="0" fontId="7" fillId="3" borderId="2" xfId="12" applyFill="1">
      <alignment horizontal="left" vertical="center" indent="2"/>
    </xf>
    <xf numFmtId="0" fontId="7" fillId="4"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167" fontId="0" fillId="7" borderId="2" xfId="0" applyNumberFormat="1" applyFill="1" applyBorder="1" applyAlignment="1">
      <alignment horizontal="center" vertical="center"/>
    </xf>
    <xf numFmtId="167" fontId="3" fillId="7"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8" borderId="2" xfId="0" applyNumberFormat="1" applyFill="1" applyBorder="1" applyAlignment="1">
      <alignment horizontal="center" vertical="center"/>
    </xf>
    <xf numFmtId="167" fontId="3" fillId="8" borderId="2" xfId="0" applyNumberFormat="1" applyFont="1" applyFill="1" applyBorder="1" applyAlignment="1">
      <alignment horizontal="center" vertical="center"/>
    </xf>
    <xf numFmtId="167" fontId="7" fillId="4" borderId="2" xfId="10" applyNumberFormat="1" applyFill="1">
      <alignment horizontal="center" vertical="center"/>
    </xf>
    <xf numFmtId="167" fontId="0" fillId="5" borderId="2" xfId="0" applyNumberFormat="1" applyFill="1" applyBorder="1" applyAlignment="1">
      <alignment horizontal="center" vertical="center"/>
    </xf>
    <xf numFmtId="167" fontId="3" fillId="5" borderId="2" xfId="0" applyNumberFormat="1" applyFont="1" applyFill="1" applyBorder="1" applyAlignment="1">
      <alignment horizontal="center" vertical="center"/>
    </xf>
    <xf numFmtId="167" fontId="7" fillId="9" borderId="2" xfId="10" applyNumberFormat="1" applyFill="1">
      <alignment horizontal="center" vertical="center"/>
    </xf>
    <xf numFmtId="167" fontId="7" fillId="0" borderId="2" xfId="10" applyNumberFormat="1">
      <alignment horizontal="center" vertical="center"/>
    </xf>
    <xf numFmtId="167" fontId="0" fillId="2" borderId="2" xfId="0" applyNumberFormat="1" applyFill="1" applyBorder="1" applyAlignment="1">
      <alignment horizontal="center" vertical="center"/>
    </xf>
    <xf numFmtId="0" fontId="7" fillId="0" borderId="7" xfId="8" applyBorder="1">
      <alignment horizontal="right" indent="1"/>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9" fontId="3" fillId="7" borderId="2" xfId="2" applyNumberFormat="1" applyFont="1" applyFill="1" applyBorder="1" applyAlignment="1">
      <alignment horizontal="center" vertical="center"/>
    </xf>
    <xf numFmtId="9" fontId="3" fillId="3" borderId="2" xfId="2" applyNumberFormat="1" applyFont="1" applyFill="1" applyBorder="1" applyAlignment="1">
      <alignment horizontal="center" vertical="center"/>
    </xf>
    <xf numFmtId="9" fontId="3" fillId="8" borderId="2" xfId="2" applyNumberFormat="1" applyFont="1" applyFill="1" applyBorder="1" applyAlignment="1">
      <alignment horizontal="center" vertical="center"/>
    </xf>
    <xf numFmtId="9" fontId="3" fillId="4" borderId="2" xfId="2" applyNumberFormat="1" applyFont="1" applyFill="1" applyBorder="1" applyAlignment="1">
      <alignment horizontal="center" vertical="center"/>
    </xf>
    <xf numFmtId="9" fontId="3" fillId="5" borderId="2" xfId="2" applyNumberFormat="1" applyFont="1" applyFill="1" applyBorder="1" applyAlignment="1">
      <alignment horizontal="center" vertical="center"/>
    </xf>
    <xf numFmtId="9" fontId="3" fillId="9" borderId="2" xfId="2" applyNumberFormat="1" applyFont="1" applyFill="1" applyBorder="1" applyAlignment="1">
      <alignment horizontal="center" vertical="center"/>
    </xf>
    <xf numFmtId="9" fontId="3" fillId="0" borderId="2" xfId="2" applyNumberFormat="1" applyFont="1" applyBorder="1" applyAlignment="1">
      <alignment horizontal="center" vertical="center"/>
    </xf>
    <xf numFmtId="9" fontId="3" fillId="2" borderId="2" xfId="2" applyNumberFormat="1" applyFont="1" applyFill="1" applyBorder="1" applyAlignment="1">
      <alignment horizontal="center" vertical="center"/>
    </xf>
    <xf numFmtId="0" fontId="0" fillId="0" borderId="10" xfId="0" applyBorder="1"/>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8" fontId="7" fillId="0" borderId="3" xfId="9" applyNumberForma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01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06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00000000-0005-0000-0000-000009000000}"/>
    <cellStyle name="Task" xfId="12" xr:uid="{00000000-0005-0000-0000-00000A000000}"/>
    <cellStyle name="Title" xfId="5" builtinId="15" customBuiltin="1"/>
    <cellStyle name="Total" xfId="29" builtinId="25" customBuiltin="1"/>
    <cellStyle name="Warning Text" xfId="26" builtinId="11" customBuiltin="1"/>
    <cellStyle name="zHiddenText" xfId="3" xr:uid="{00000000-0005-0000-0000-00000C000000}"/>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F25"/>
  <sheetViews>
    <sheetView showGridLines="0" tabSelected="1" showRuler="0" zoomScale="75" zoomScaleNormal="90" zoomScalePageLayoutView="70" workbookViewId="0">
      <pane ySplit="6" topLeftCell="A8" activePane="bottomLeft" state="frozen"/>
      <selection pane="bottomLeft" activeCell="B1" sqref="B1:CF23"/>
    </sheetView>
  </sheetViews>
  <sheetFormatPr baseColWidth="10" defaultColWidth="8.83203125" defaultRowHeight="30" customHeight="1" x14ac:dyDescent="0.2"/>
  <cols>
    <col min="1" max="1" width="2.6640625" style="21" customWidth="1"/>
    <col min="2" max="2" width="28.83203125" bestFit="1" customWidth="1"/>
    <col min="3" max="3" width="10.6640625" customWidth="1"/>
    <col min="4" max="4" width="10.5" style="4" customWidth="1"/>
    <col min="5" max="5" width="10.5" customWidth="1"/>
    <col min="6" max="6" width="2.6640625" customWidth="1"/>
    <col min="7" max="7" width="6.1640625" hidden="1" customWidth="1"/>
    <col min="8" max="84" width="2.5" customWidth="1"/>
  </cols>
  <sheetData>
    <row r="1" spans="1:84" ht="30" customHeight="1" x14ac:dyDescent="0.35">
      <c r="A1" s="22" t="s">
        <v>0</v>
      </c>
      <c r="B1" s="25" t="s">
        <v>19</v>
      </c>
      <c r="C1" s="1"/>
      <c r="D1" s="3"/>
      <c r="E1" s="20"/>
      <c r="G1" s="1"/>
      <c r="H1" s="10"/>
    </row>
    <row r="2" spans="1:84" ht="30" customHeight="1" x14ac:dyDescent="0.25">
      <c r="A2" s="21" t="s">
        <v>1</v>
      </c>
      <c r="B2" s="26"/>
      <c r="H2" s="24"/>
    </row>
    <row r="3" spans="1:84" ht="30" customHeight="1" x14ac:dyDescent="0.2">
      <c r="A3" s="21" t="s">
        <v>2</v>
      </c>
      <c r="B3" s="27"/>
      <c r="C3" s="43"/>
      <c r="D3" s="59">
        <f ca="1">TODAY()</f>
        <v>43800</v>
      </c>
      <c r="E3" s="59"/>
    </row>
    <row r="4" spans="1:84" ht="30" customHeight="1" x14ac:dyDescent="0.2">
      <c r="A4" s="22" t="s">
        <v>3</v>
      </c>
      <c r="C4" s="43"/>
      <c r="D4" s="6">
        <v>1</v>
      </c>
      <c r="H4" s="56">
        <f ca="1">H5</f>
        <v>43801</v>
      </c>
      <c r="I4" s="57"/>
      <c r="J4" s="57"/>
      <c r="K4" s="57"/>
      <c r="L4" s="57"/>
      <c r="M4" s="57"/>
      <c r="N4" s="58"/>
      <c r="O4" s="56">
        <f ca="1">O5</f>
        <v>43808</v>
      </c>
      <c r="P4" s="57"/>
      <c r="Q4" s="57"/>
      <c r="R4" s="57"/>
      <c r="S4" s="57"/>
      <c r="T4" s="57"/>
      <c r="U4" s="58"/>
      <c r="V4" s="56">
        <f ca="1">V5</f>
        <v>43815</v>
      </c>
      <c r="W4" s="57"/>
      <c r="X4" s="57"/>
      <c r="Y4" s="57"/>
      <c r="Z4" s="57"/>
      <c r="AA4" s="57"/>
      <c r="AB4" s="58"/>
      <c r="AC4" s="56">
        <f ca="1">AC5</f>
        <v>43822</v>
      </c>
      <c r="AD4" s="57"/>
      <c r="AE4" s="57"/>
      <c r="AF4" s="57"/>
      <c r="AG4" s="57"/>
      <c r="AH4" s="57"/>
      <c r="AI4" s="58"/>
      <c r="AJ4" s="56">
        <f ca="1">AJ5</f>
        <v>43829</v>
      </c>
      <c r="AK4" s="57"/>
      <c r="AL4" s="57"/>
      <c r="AM4" s="57"/>
      <c r="AN4" s="57"/>
      <c r="AO4" s="57"/>
      <c r="AP4" s="58"/>
      <c r="AQ4" s="56">
        <f ca="1">AQ5</f>
        <v>43836</v>
      </c>
      <c r="AR4" s="57"/>
      <c r="AS4" s="57"/>
      <c r="AT4" s="57"/>
      <c r="AU4" s="57"/>
      <c r="AV4" s="57"/>
      <c r="AW4" s="58"/>
      <c r="AX4" s="56">
        <f ca="1">AX5</f>
        <v>43843</v>
      </c>
      <c r="AY4" s="57"/>
      <c r="AZ4" s="57"/>
      <c r="BA4" s="57"/>
      <c r="BB4" s="57"/>
      <c r="BC4" s="57"/>
      <c r="BD4" s="58"/>
      <c r="BE4" s="56">
        <f ca="1">BE5</f>
        <v>43850</v>
      </c>
      <c r="BF4" s="57"/>
      <c r="BG4" s="57"/>
      <c r="BH4" s="57"/>
      <c r="BI4" s="57"/>
      <c r="BJ4" s="57"/>
      <c r="BK4" s="58"/>
      <c r="BL4" s="56">
        <f ca="1">BL5</f>
        <v>43857</v>
      </c>
      <c r="BM4" s="57"/>
      <c r="BN4" s="57"/>
      <c r="BO4" s="57"/>
      <c r="BP4" s="57"/>
      <c r="BQ4" s="57"/>
      <c r="BR4" s="58"/>
      <c r="BS4" s="56">
        <f ca="1">BS5</f>
        <v>43864</v>
      </c>
      <c r="BT4" s="57"/>
      <c r="BU4" s="57"/>
      <c r="BV4" s="57"/>
      <c r="BW4" s="57"/>
      <c r="BX4" s="57"/>
      <c r="BY4" s="58"/>
      <c r="BZ4" s="56">
        <f ca="1">BZ5</f>
        <v>43871</v>
      </c>
      <c r="CA4" s="57"/>
      <c r="CB4" s="57"/>
      <c r="CC4" s="57"/>
      <c r="CD4" s="57"/>
      <c r="CE4" s="57"/>
      <c r="CF4" s="58"/>
    </row>
    <row r="5" spans="1:84" ht="15" customHeight="1" x14ac:dyDescent="0.2">
      <c r="A5" s="22" t="s">
        <v>4</v>
      </c>
      <c r="B5" s="55"/>
      <c r="C5" s="55"/>
      <c r="D5" s="55"/>
      <c r="E5" s="55"/>
      <c r="F5" s="55"/>
      <c r="H5" s="44">
        <f ca="1">Project_Start-WEEKDAY(Project_Start,1)+2+7*(Display_Week-1)</f>
        <v>43801</v>
      </c>
      <c r="I5" s="45">
        <f ca="1">H5+1</f>
        <v>43802</v>
      </c>
      <c r="J5" s="45">
        <f t="shared" ref="J5:AW5" ca="1" si="0">I5+1</f>
        <v>43803</v>
      </c>
      <c r="K5" s="45">
        <f t="shared" ca="1" si="0"/>
        <v>43804</v>
      </c>
      <c r="L5" s="45">
        <f t="shared" ca="1" si="0"/>
        <v>43805</v>
      </c>
      <c r="M5" s="45">
        <f t="shared" ca="1" si="0"/>
        <v>43806</v>
      </c>
      <c r="N5" s="46">
        <f t="shared" ca="1" si="0"/>
        <v>43807</v>
      </c>
      <c r="O5" s="44">
        <f ca="1">N5+1</f>
        <v>43808</v>
      </c>
      <c r="P5" s="45">
        <f ca="1">O5+1</f>
        <v>43809</v>
      </c>
      <c r="Q5" s="45">
        <f t="shared" ca="1" si="0"/>
        <v>43810</v>
      </c>
      <c r="R5" s="45">
        <f t="shared" ca="1" si="0"/>
        <v>43811</v>
      </c>
      <c r="S5" s="45">
        <f t="shared" ca="1" si="0"/>
        <v>43812</v>
      </c>
      <c r="T5" s="45">
        <f t="shared" ca="1" si="0"/>
        <v>43813</v>
      </c>
      <c r="U5" s="46">
        <f t="shared" ca="1" si="0"/>
        <v>43814</v>
      </c>
      <c r="V5" s="44">
        <f ca="1">U5+1</f>
        <v>43815</v>
      </c>
      <c r="W5" s="45">
        <f ca="1">V5+1</f>
        <v>43816</v>
      </c>
      <c r="X5" s="45">
        <f t="shared" ca="1" si="0"/>
        <v>43817</v>
      </c>
      <c r="Y5" s="45">
        <f t="shared" ca="1" si="0"/>
        <v>43818</v>
      </c>
      <c r="Z5" s="45">
        <f t="shared" ca="1" si="0"/>
        <v>43819</v>
      </c>
      <c r="AA5" s="45">
        <f t="shared" ca="1" si="0"/>
        <v>43820</v>
      </c>
      <c r="AB5" s="46">
        <f t="shared" ca="1" si="0"/>
        <v>43821</v>
      </c>
      <c r="AC5" s="44">
        <f ca="1">AB5+1</f>
        <v>43822</v>
      </c>
      <c r="AD5" s="45">
        <f ca="1">AC5+1</f>
        <v>43823</v>
      </c>
      <c r="AE5" s="45">
        <f t="shared" ca="1" si="0"/>
        <v>43824</v>
      </c>
      <c r="AF5" s="45">
        <f t="shared" ca="1" si="0"/>
        <v>43825</v>
      </c>
      <c r="AG5" s="45">
        <f t="shared" ca="1" si="0"/>
        <v>43826</v>
      </c>
      <c r="AH5" s="45">
        <f t="shared" ca="1" si="0"/>
        <v>43827</v>
      </c>
      <c r="AI5" s="46">
        <f t="shared" ca="1" si="0"/>
        <v>43828</v>
      </c>
      <c r="AJ5" s="44">
        <f ca="1">AI5+1</f>
        <v>43829</v>
      </c>
      <c r="AK5" s="45">
        <f ca="1">AJ5+1</f>
        <v>43830</v>
      </c>
      <c r="AL5" s="45">
        <f t="shared" ca="1" si="0"/>
        <v>43831</v>
      </c>
      <c r="AM5" s="45">
        <f t="shared" ca="1" si="0"/>
        <v>43832</v>
      </c>
      <c r="AN5" s="45">
        <f t="shared" ca="1" si="0"/>
        <v>43833</v>
      </c>
      <c r="AO5" s="45">
        <f t="shared" ca="1" si="0"/>
        <v>43834</v>
      </c>
      <c r="AP5" s="46">
        <f t="shared" ca="1" si="0"/>
        <v>43835</v>
      </c>
      <c r="AQ5" s="44">
        <f ca="1">AP5+1</f>
        <v>43836</v>
      </c>
      <c r="AR5" s="45">
        <f ca="1">AQ5+1</f>
        <v>43837</v>
      </c>
      <c r="AS5" s="45">
        <f t="shared" ca="1" si="0"/>
        <v>43838</v>
      </c>
      <c r="AT5" s="45">
        <f t="shared" ca="1" si="0"/>
        <v>43839</v>
      </c>
      <c r="AU5" s="45">
        <f t="shared" ca="1" si="0"/>
        <v>43840</v>
      </c>
      <c r="AV5" s="45">
        <f t="shared" ca="1" si="0"/>
        <v>43841</v>
      </c>
      <c r="AW5" s="46">
        <f t="shared" ca="1" si="0"/>
        <v>43842</v>
      </c>
      <c r="AX5" s="44">
        <f ca="1">AW5+1</f>
        <v>43843</v>
      </c>
      <c r="AY5" s="45">
        <f ca="1">AX5+1</f>
        <v>43844</v>
      </c>
      <c r="AZ5" s="45">
        <f t="shared" ref="AZ5:BD5" ca="1" si="1">AY5+1</f>
        <v>43845</v>
      </c>
      <c r="BA5" s="45">
        <f t="shared" ca="1" si="1"/>
        <v>43846</v>
      </c>
      <c r="BB5" s="45">
        <f t="shared" ca="1" si="1"/>
        <v>43847</v>
      </c>
      <c r="BC5" s="45">
        <f t="shared" ca="1" si="1"/>
        <v>43848</v>
      </c>
      <c r="BD5" s="46">
        <f t="shared" ca="1" si="1"/>
        <v>43849</v>
      </c>
      <c r="BE5" s="44">
        <f ca="1">BD5+1</f>
        <v>43850</v>
      </c>
      <c r="BF5" s="45">
        <f ca="1">BE5+1</f>
        <v>43851</v>
      </c>
      <c r="BG5" s="45">
        <f t="shared" ref="BG5:BK5" ca="1" si="2">BF5+1</f>
        <v>43852</v>
      </c>
      <c r="BH5" s="45">
        <f t="shared" ca="1" si="2"/>
        <v>43853</v>
      </c>
      <c r="BI5" s="45">
        <f t="shared" ca="1" si="2"/>
        <v>43854</v>
      </c>
      <c r="BJ5" s="45">
        <f t="shared" ca="1" si="2"/>
        <v>43855</v>
      </c>
      <c r="BK5" s="46">
        <f t="shared" ca="1" si="2"/>
        <v>43856</v>
      </c>
      <c r="BL5" s="44">
        <f ca="1">BK5+1</f>
        <v>43857</v>
      </c>
      <c r="BM5" s="45">
        <f ca="1">BL5+1</f>
        <v>43858</v>
      </c>
      <c r="BN5" s="45">
        <f t="shared" ref="BN5" ca="1" si="3">BM5+1</f>
        <v>43859</v>
      </c>
      <c r="BO5" s="45">
        <f t="shared" ref="BO5" ca="1" si="4">BN5+1</f>
        <v>43860</v>
      </c>
      <c r="BP5" s="45">
        <f t="shared" ref="BP5" ca="1" si="5">BO5+1</f>
        <v>43861</v>
      </c>
      <c r="BQ5" s="45">
        <f t="shared" ref="BQ5" ca="1" si="6">BP5+1</f>
        <v>43862</v>
      </c>
      <c r="BR5" s="46">
        <f t="shared" ref="BR5" ca="1" si="7">BQ5+1</f>
        <v>43863</v>
      </c>
      <c r="BS5" s="44">
        <f ca="1">BR5+1</f>
        <v>43864</v>
      </c>
      <c r="BT5" s="45">
        <f ca="1">BS5+1</f>
        <v>43865</v>
      </c>
      <c r="BU5" s="45">
        <f t="shared" ref="BU5" ca="1" si="8">BT5+1</f>
        <v>43866</v>
      </c>
      <c r="BV5" s="45">
        <f t="shared" ref="BV5" ca="1" si="9">BU5+1</f>
        <v>43867</v>
      </c>
      <c r="BW5" s="45">
        <f t="shared" ref="BW5" ca="1" si="10">BV5+1</f>
        <v>43868</v>
      </c>
      <c r="BX5" s="45">
        <f t="shared" ref="BX5" ca="1" si="11">BW5+1</f>
        <v>43869</v>
      </c>
      <c r="BY5" s="46">
        <f t="shared" ref="BY5" ca="1" si="12">BX5+1</f>
        <v>43870</v>
      </c>
      <c r="BZ5" s="44">
        <f ca="1">BY5+1</f>
        <v>43871</v>
      </c>
      <c r="CA5" s="45">
        <f ca="1">BZ5+1</f>
        <v>43872</v>
      </c>
      <c r="CB5" s="45">
        <f t="shared" ref="CB5" ca="1" si="13">CA5+1</f>
        <v>43873</v>
      </c>
      <c r="CC5" s="45">
        <f t="shared" ref="CC5" ca="1" si="14">CB5+1</f>
        <v>43874</v>
      </c>
      <c r="CD5" s="45">
        <f t="shared" ref="CD5" ca="1" si="15">CC5+1</f>
        <v>43875</v>
      </c>
      <c r="CE5" s="45">
        <f t="shared" ref="CE5" ca="1" si="16">CD5+1</f>
        <v>43876</v>
      </c>
      <c r="CF5" s="46">
        <f t="shared" ref="CF5" ca="1" si="17">CE5+1</f>
        <v>43877</v>
      </c>
    </row>
    <row r="6" spans="1:84" ht="30" customHeight="1" thickBot="1" x14ac:dyDescent="0.25">
      <c r="A6" s="22" t="s">
        <v>5</v>
      </c>
      <c r="B6" s="7" t="s">
        <v>14</v>
      </c>
      <c r="C6" s="8" t="s">
        <v>15</v>
      </c>
      <c r="D6" s="8" t="s">
        <v>16</v>
      </c>
      <c r="E6" s="8" t="s">
        <v>17</v>
      </c>
      <c r="F6" s="8"/>
      <c r="G6" s="8" t="s">
        <v>18</v>
      </c>
      <c r="H6" s="9" t="str">
        <f t="shared" ref="H6" ca="1" si="18">LEFT(TEXT(H5,"ddd"),1)</f>
        <v>M</v>
      </c>
      <c r="I6" s="9" t="str">
        <f t="shared" ref="I6:AQ6" ca="1" si="19">LEFT(TEXT(I5,"ddd"),1)</f>
        <v>T</v>
      </c>
      <c r="J6" s="9" t="str">
        <f t="shared" ca="1" si="19"/>
        <v>W</v>
      </c>
      <c r="K6" s="9" t="str">
        <f t="shared" ca="1" si="19"/>
        <v>T</v>
      </c>
      <c r="L6" s="9" t="str">
        <f t="shared" ca="1" si="19"/>
        <v>F</v>
      </c>
      <c r="M6" s="9" t="str">
        <f t="shared" ca="1" si="19"/>
        <v>S</v>
      </c>
      <c r="N6" s="9" t="str">
        <f t="shared" ca="1" si="19"/>
        <v>S</v>
      </c>
      <c r="O6" s="9" t="str">
        <f t="shared" ca="1" si="19"/>
        <v>M</v>
      </c>
      <c r="P6" s="9" t="str">
        <f t="shared" ca="1" si="19"/>
        <v>T</v>
      </c>
      <c r="Q6" s="9" t="str">
        <f t="shared" ca="1" si="19"/>
        <v>W</v>
      </c>
      <c r="R6" s="9" t="str">
        <f t="shared" ca="1" si="19"/>
        <v>T</v>
      </c>
      <c r="S6" s="9" t="str">
        <f t="shared" ca="1" si="19"/>
        <v>F</v>
      </c>
      <c r="T6" s="9" t="str">
        <f t="shared" ca="1" si="19"/>
        <v>S</v>
      </c>
      <c r="U6" s="9" t="str">
        <f t="shared" ca="1" si="19"/>
        <v>S</v>
      </c>
      <c r="V6" s="9" t="str">
        <f t="shared" ca="1" si="19"/>
        <v>M</v>
      </c>
      <c r="W6" s="9" t="str">
        <f t="shared" ca="1" si="19"/>
        <v>T</v>
      </c>
      <c r="X6" s="9" t="str">
        <f t="shared" ca="1" si="19"/>
        <v>W</v>
      </c>
      <c r="Y6" s="9" t="str">
        <f t="shared" ca="1" si="19"/>
        <v>T</v>
      </c>
      <c r="Z6" s="9" t="str">
        <f t="shared" ca="1" si="19"/>
        <v>F</v>
      </c>
      <c r="AA6" s="9" t="str">
        <f t="shared" ca="1" si="19"/>
        <v>S</v>
      </c>
      <c r="AB6" s="9" t="str">
        <f t="shared" ca="1" si="19"/>
        <v>S</v>
      </c>
      <c r="AC6" s="9" t="str">
        <f t="shared" ca="1" si="19"/>
        <v>M</v>
      </c>
      <c r="AD6" s="9" t="str">
        <f t="shared" ca="1" si="19"/>
        <v>T</v>
      </c>
      <c r="AE6" s="9" t="str">
        <f t="shared" ca="1" si="19"/>
        <v>W</v>
      </c>
      <c r="AF6" s="9" t="str">
        <f t="shared" ca="1" si="19"/>
        <v>T</v>
      </c>
      <c r="AG6" s="9" t="str">
        <f t="shared" ca="1" si="19"/>
        <v>F</v>
      </c>
      <c r="AH6" s="9" t="str">
        <f t="shared" ca="1" si="19"/>
        <v>S</v>
      </c>
      <c r="AI6" s="9" t="str">
        <f t="shared" ca="1" si="19"/>
        <v>S</v>
      </c>
      <c r="AJ6" s="9" t="str">
        <f t="shared" ca="1" si="19"/>
        <v>M</v>
      </c>
      <c r="AK6" s="9" t="str">
        <f t="shared" ca="1" si="19"/>
        <v>T</v>
      </c>
      <c r="AL6" s="9" t="str">
        <f t="shared" ca="1" si="19"/>
        <v>W</v>
      </c>
      <c r="AM6" s="9" t="str">
        <f t="shared" ca="1" si="19"/>
        <v>T</v>
      </c>
      <c r="AN6" s="9" t="str">
        <f t="shared" ca="1" si="19"/>
        <v>F</v>
      </c>
      <c r="AO6" s="9" t="str">
        <f t="shared" ca="1" si="19"/>
        <v>S</v>
      </c>
      <c r="AP6" s="9" t="str">
        <f t="shared" ca="1" si="19"/>
        <v>S</v>
      </c>
      <c r="AQ6" s="9" t="str">
        <f t="shared" ca="1" si="19"/>
        <v>M</v>
      </c>
      <c r="AR6" s="9" t="str">
        <f t="shared" ref="AR6:BK6" ca="1" si="20">LEFT(TEXT(AR5,"ddd"),1)</f>
        <v>T</v>
      </c>
      <c r="AS6" s="9" t="str">
        <f t="shared" ca="1" si="20"/>
        <v>W</v>
      </c>
      <c r="AT6" s="9" t="str">
        <f t="shared" ca="1" si="20"/>
        <v>T</v>
      </c>
      <c r="AU6" s="9" t="str">
        <f t="shared" ca="1" si="20"/>
        <v>F</v>
      </c>
      <c r="AV6" s="9" t="str">
        <f t="shared" ca="1" si="20"/>
        <v>S</v>
      </c>
      <c r="AW6" s="9" t="str">
        <f t="shared" ca="1" si="20"/>
        <v>S</v>
      </c>
      <c r="AX6" s="9" t="str">
        <f t="shared" ca="1" si="20"/>
        <v>M</v>
      </c>
      <c r="AY6" s="9" t="str">
        <f t="shared" ca="1" si="20"/>
        <v>T</v>
      </c>
      <c r="AZ6" s="9" t="str">
        <f t="shared" ca="1" si="20"/>
        <v>W</v>
      </c>
      <c r="BA6" s="9" t="str">
        <f t="shared" ca="1" si="20"/>
        <v>T</v>
      </c>
      <c r="BB6" s="9" t="str">
        <f t="shared" ca="1" si="20"/>
        <v>F</v>
      </c>
      <c r="BC6" s="9" t="str">
        <f t="shared" ca="1" si="20"/>
        <v>S</v>
      </c>
      <c r="BD6" s="9" t="str">
        <f t="shared" ca="1" si="20"/>
        <v>S</v>
      </c>
      <c r="BE6" s="9" t="str">
        <f t="shared" ca="1" si="20"/>
        <v>M</v>
      </c>
      <c r="BF6" s="9" t="str">
        <f t="shared" ca="1" si="20"/>
        <v>T</v>
      </c>
      <c r="BG6" s="9" t="str">
        <f t="shared" ca="1" si="20"/>
        <v>W</v>
      </c>
      <c r="BH6" s="9" t="str">
        <f t="shared" ca="1" si="20"/>
        <v>T</v>
      </c>
      <c r="BI6" s="9" t="str">
        <f t="shared" ca="1" si="20"/>
        <v>F</v>
      </c>
      <c r="BJ6" s="9" t="str">
        <f t="shared" ca="1" si="20"/>
        <v>S</v>
      </c>
      <c r="BK6" s="9" t="str">
        <f t="shared" ca="1" si="20"/>
        <v>S</v>
      </c>
      <c r="BL6" s="9" t="str">
        <f t="shared" ref="BL6:BY6" ca="1" si="21">LEFT(TEXT(BL5,"ddd"),1)</f>
        <v>M</v>
      </c>
      <c r="BM6" s="9" t="str">
        <f t="shared" ca="1" si="21"/>
        <v>T</v>
      </c>
      <c r="BN6" s="9" t="str">
        <f t="shared" ca="1" si="21"/>
        <v>W</v>
      </c>
      <c r="BO6" s="9" t="str">
        <f t="shared" ca="1" si="21"/>
        <v>T</v>
      </c>
      <c r="BP6" s="9" t="str">
        <f t="shared" ca="1" si="21"/>
        <v>F</v>
      </c>
      <c r="BQ6" s="9" t="str">
        <f t="shared" ca="1" si="21"/>
        <v>S</v>
      </c>
      <c r="BR6" s="9" t="str">
        <f t="shared" ca="1" si="21"/>
        <v>S</v>
      </c>
      <c r="BS6" s="9" t="str">
        <f t="shared" ca="1" si="21"/>
        <v>M</v>
      </c>
      <c r="BT6" s="9" t="str">
        <f t="shared" ca="1" si="21"/>
        <v>T</v>
      </c>
      <c r="BU6" s="9" t="str">
        <f t="shared" ca="1" si="21"/>
        <v>W</v>
      </c>
      <c r="BV6" s="9" t="str">
        <f t="shared" ca="1" si="21"/>
        <v>T</v>
      </c>
      <c r="BW6" s="9" t="str">
        <f t="shared" ca="1" si="21"/>
        <v>F</v>
      </c>
      <c r="BX6" s="9" t="str">
        <f t="shared" ca="1" si="21"/>
        <v>S</v>
      </c>
      <c r="BY6" s="9" t="str">
        <f t="shared" ca="1" si="21"/>
        <v>S</v>
      </c>
      <c r="BZ6" s="9" t="str">
        <f t="shared" ref="BZ6:CF6" ca="1" si="22">LEFT(TEXT(BZ5,"ddd"),1)</f>
        <v>M</v>
      </c>
      <c r="CA6" s="9" t="str">
        <f t="shared" ca="1" si="22"/>
        <v>T</v>
      </c>
      <c r="CB6" s="9" t="str">
        <f t="shared" ca="1" si="22"/>
        <v>W</v>
      </c>
      <c r="CC6" s="9" t="str">
        <f t="shared" ca="1" si="22"/>
        <v>T</v>
      </c>
      <c r="CD6" s="9" t="str">
        <f t="shared" ca="1" si="22"/>
        <v>F</v>
      </c>
      <c r="CE6" s="9" t="str">
        <f t="shared" ca="1" si="22"/>
        <v>S</v>
      </c>
      <c r="CF6" s="9" t="str">
        <f t="shared" ca="1" si="22"/>
        <v>S</v>
      </c>
    </row>
    <row r="7" spans="1:84" ht="30" hidden="1" customHeight="1" thickBot="1" x14ac:dyDescent="0.25">
      <c r="A7" s="21" t="s">
        <v>6</v>
      </c>
      <c r="D7"/>
      <c r="G7" t="str">
        <f>IF(OR(ISBLANK(task_start),ISBLANK(task_end)),"",task_end-task_start+1)</f>
        <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row>
    <row r="8" spans="1:84" s="2" customFormat="1" ht="30" customHeight="1" thickBot="1" x14ac:dyDescent="0.25">
      <c r="A8" s="22" t="s">
        <v>7</v>
      </c>
      <c r="B8" s="12" t="s">
        <v>20</v>
      </c>
      <c r="C8" s="47"/>
      <c r="D8" s="32"/>
      <c r="E8" s="33"/>
      <c r="F8" s="11"/>
      <c r="G8" s="11" t="str">
        <f t="shared" ref="G8:G23" si="23">IF(OR(ISBLANK(task_start),ISBLANK(task_end)),"",task_end-task_start+1)</f>
        <v/>
      </c>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row>
    <row r="9" spans="1:84" s="2" customFormat="1" ht="30" customHeight="1" thickBot="1" x14ac:dyDescent="0.25">
      <c r="A9" s="22" t="s">
        <v>8</v>
      </c>
      <c r="B9" s="28" t="s">
        <v>26</v>
      </c>
      <c r="C9" s="48">
        <v>0.2</v>
      </c>
      <c r="D9" s="34">
        <f ca="1">Project_Start</f>
        <v>43800</v>
      </c>
      <c r="E9" s="34">
        <v>43830</v>
      </c>
      <c r="F9" s="11"/>
      <c r="G9" s="11">
        <f t="shared" ca="1" si="23"/>
        <v>31</v>
      </c>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row>
    <row r="10" spans="1:84" s="2" customFormat="1" ht="30" customHeight="1" thickBot="1" x14ac:dyDescent="0.25">
      <c r="A10" s="22" t="s">
        <v>9</v>
      </c>
      <c r="B10" s="28" t="s">
        <v>24</v>
      </c>
      <c r="C10" s="48">
        <v>0.2</v>
      </c>
      <c r="D10" s="34">
        <v>43800</v>
      </c>
      <c r="E10" s="34">
        <f>E9</f>
        <v>43830</v>
      </c>
      <c r="F10" s="11"/>
      <c r="G10" s="11">
        <f t="shared" si="23"/>
        <v>31</v>
      </c>
      <c r="H10" s="17"/>
      <c r="I10" s="17"/>
      <c r="J10" s="17"/>
      <c r="K10" s="17"/>
      <c r="L10" s="17"/>
      <c r="M10" s="17"/>
      <c r="N10" s="17"/>
      <c r="O10" s="17"/>
      <c r="P10" s="17"/>
      <c r="Q10" s="17"/>
      <c r="R10" s="17"/>
      <c r="S10" s="17"/>
      <c r="T10" s="18"/>
      <c r="U10" s="18"/>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row>
    <row r="11" spans="1:84" s="2" customFormat="1" ht="30" customHeight="1" thickBot="1" x14ac:dyDescent="0.25">
      <c r="A11" s="21"/>
      <c r="B11" s="28" t="s">
        <v>25</v>
      </c>
      <c r="C11" s="48">
        <v>0.5</v>
      </c>
      <c r="D11" s="34">
        <v>43800</v>
      </c>
      <c r="E11" s="34">
        <v>43830</v>
      </c>
      <c r="F11" s="11"/>
      <c r="G11" s="11">
        <f t="shared" si="23"/>
        <v>31</v>
      </c>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row>
    <row r="12" spans="1:84" s="2" customFormat="1" ht="30" customHeight="1" thickBot="1" x14ac:dyDescent="0.25">
      <c r="A12" s="22" t="s">
        <v>10</v>
      </c>
      <c r="B12" s="13" t="s">
        <v>21</v>
      </c>
      <c r="C12" s="49"/>
      <c r="D12" s="35"/>
      <c r="E12" s="36"/>
      <c r="F12" s="11"/>
      <c r="G12" s="11" t="str">
        <f t="shared" si="23"/>
        <v/>
      </c>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row>
    <row r="13" spans="1:84" s="2" customFormat="1" ht="30" customHeight="1" thickBot="1" x14ac:dyDescent="0.25">
      <c r="A13" s="22"/>
      <c r="B13" s="29" t="s">
        <v>27</v>
      </c>
      <c r="C13" s="50">
        <v>0.5</v>
      </c>
      <c r="D13" s="37">
        <v>43800</v>
      </c>
      <c r="E13" s="37">
        <v>43830</v>
      </c>
      <c r="F13" s="11"/>
      <c r="G13" s="11">
        <f t="shared" si="23"/>
        <v>31</v>
      </c>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row>
    <row r="14" spans="1:84" s="2" customFormat="1" ht="30" customHeight="1" thickBot="1" x14ac:dyDescent="0.25">
      <c r="A14" s="21"/>
      <c r="B14" s="29" t="s">
        <v>28</v>
      </c>
      <c r="C14" s="50">
        <v>0.5</v>
      </c>
      <c r="D14" s="37">
        <v>43808</v>
      </c>
      <c r="E14" s="37">
        <v>43830</v>
      </c>
      <c r="F14" s="11"/>
      <c r="G14" s="11">
        <f t="shared" si="23"/>
        <v>23</v>
      </c>
      <c r="H14" s="17"/>
      <c r="I14" s="17"/>
      <c r="J14" s="17"/>
      <c r="K14" s="17"/>
      <c r="L14" s="17"/>
      <c r="M14" s="17"/>
      <c r="N14" s="17"/>
      <c r="O14" s="17"/>
      <c r="P14" s="17"/>
      <c r="Q14" s="17"/>
      <c r="R14" s="17"/>
      <c r="S14" s="17"/>
      <c r="T14" s="18"/>
      <c r="U14" s="18"/>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row>
    <row r="15" spans="1:84" s="2" customFormat="1" ht="30" customHeight="1" thickBot="1" x14ac:dyDescent="0.25">
      <c r="A15" s="21"/>
      <c r="B15" s="29" t="s">
        <v>29</v>
      </c>
      <c r="C15" s="50">
        <f>10%</f>
        <v>0.1</v>
      </c>
      <c r="D15" s="37">
        <v>43808</v>
      </c>
      <c r="E15" s="37">
        <v>43830</v>
      </c>
      <c r="F15" s="11"/>
      <c r="G15" s="11">
        <f t="shared" si="23"/>
        <v>23</v>
      </c>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row>
    <row r="16" spans="1:84" s="2" customFormat="1" ht="30" customHeight="1" thickBot="1" x14ac:dyDescent="0.25">
      <c r="A16" s="21"/>
      <c r="B16" s="29" t="s">
        <v>30</v>
      </c>
      <c r="C16" s="50">
        <f>0%</f>
        <v>0</v>
      </c>
      <c r="D16" s="37">
        <v>43836</v>
      </c>
      <c r="E16" s="37">
        <v>43861</v>
      </c>
      <c r="F16" s="11"/>
      <c r="G16" s="11">
        <f t="shared" si="23"/>
        <v>26</v>
      </c>
      <c r="H16" s="17"/>
      <c r="I16" s="17"/>
      <c r="J16" s="17"/>
      <c r="K16" s="17"/>
      <c r="L16" s="17"/>
      <c r="M16" s="17"/>
      <c r="N16" s="17"/>
      <c r="O16" s="17"/>
      <c r="P16" s="17"/>
      <c r="Q16" s="17"/>
      <c r="R16" s="17"/>
      <c r="S16" s="17"/>
      <c r="T16" s="17"/>
      <c r="U16" s="17"/>
      <c r="V16" s="17"/>
      <c r="W16" s="17"/>
      <c r="X16" s="18"/>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row>
    <row r="17" spans="1:84" s="2" customFormat="1" ht="30" customHeight="1" thickBot="1" x14ac:dyDescent="0.25">
      <c r="A17" s="21" t="s">
        <v>11</v>
      </c>
      <c r="B17" s="14" t="s">
        <v>22</v>
      </c>
      <c r="C17" s="51"/>
      <c r="D17" s="38"/>
      <c r="E17" s="39"/>
      <c r="F17" s="11"/>
      <c r="G17" s="11" t="str">
        <f t="shared" si="23"/>
        <v/>
      </c>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row>
    <row r="18" spans="1:84" s="2" customFormat="1" ht="30" customHeight="1" thickBot="1" x14ac:dyDescent="0.25">
      <c r="A18" s="21"/>
      <c r="B18" s="30" t="s">
        <v>23</v>
      </c>
      <c r="C18" s="52">
        <v>0</v>
      </c>
      <c r="D18" s="40">
        <v>43843</v>
      </c>
      <c r="E18" s="40">
        <v>43861</v>
      </c>
      <c r="F18" s="11"/>
      <c r="G18" s="11">
        <f t="shared" si="23"/>
        <v>19</v>
      </c>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row>
    <row r="19" spans="1:84" s="2" customFormat="1" ht="30" customHeight="1" thickBot="1" x14ac:dyDescent="0.25">
      <c r="A19" s="21"/>
      <c r="B19" s="30" t="s">
        <v>31</v>
      </c>
      <c r="C19" s="52">
        <v>0</v>
      </c>
      <c r="D19" s="40">
        <v>43857</v>
      </c>
      <c r="E19" s="40">
        <v>43876</v>
      </c>
      <c r="F19" s="11"/>
      <c r="G19" s="11">
        <f t="shared" si="23"/>
        <v>20</v>
      </c>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row>
    <row r="20" spans="1:84" s="2" customFormat="1" ht="30" customHeight="1" thickBot="1" x14ac:dyDescent="0.25">
      <c r="A20" s="21"/>
      <c r="B20" s="30" t="s">
        <v>32</v>
      </c>
      <c r="C20" s="52">
        <v>0</v>
      </c>
      <c r="D20" s="40">
        <v>43857</v>
      </c>
      <c r="E20" s="40">
        <v>43876</v>
      </c>
      <c r="F20" s="11"/>
      <c r="G20" s="11">
        <f t="shared" si="23"/>
        <v>20</v>
      </c>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row>
    <row r="21" spans="1:84" s="2" customFormat="1" ht="30" customHeight="1" thickBot="1" x14ac:dyDescent="0.25">
      <c r="A21" s="21"/>
      <c r="B21" s="30" t="s">
        <v>21</v>
      </c>
      <c r="C21" s="52">
        <v>0</v>
      </c>
      <c r="D21" s="40">
        <v>43862</v>
      </c>
      <c r="E21" s="40">
        <v>43876</v>
      </c>
      <c r="F21" s="11"/>
      <c r="G21" s="11">
        <f t="shared" si="23"/>
        <v>15</v>
      </c>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row>
    <row r="22" spans="1:84" s="2" customFormat="1" ht="30" customHeight="1" thickBot="1" x14ac:dyDescent="0.25">
      <c r="A22" s="21" t="s">
        <v>12</v>
      </c>
      <c r="B22" s="31"/>
      <c r="C22" s="53"/>
      <c r="D22" s="41"/>
      <c r="E22" s="41"/>
      <c r="F22" s="11"/>
      <c r="G22" s="11" t="str">
        <f t="shared" si="23"/>
        <v/>
      </c>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row>
    <row r="23" spans="1:84" s="2" customFormat="1" ht="30" customHeight="1" thickBot="1" x14ac:dyDescent="0.25">
      <c r="A23" s="22" t="s">
        <v>13</v>
      </c>
      <c r="B23" s="15"/>
      <c r="C23" s="54"/>
      <c r="D23" s="42"/>
      <c r="E23" s="42"/>
      <c r="F23" s="16"/>
      <c r="G23" s="16" t="str">
        <f t="shared" si="23"/>
        <v/>
      </c>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row>
    <row r="24" spans="1:84" ht="30" customHeight="1" x14ac:dyDescent="0.2">
      <c r="F24" s="5"/>
    </row>
    <row r="25" spans="1:84" ht="30" customHeight="1" x14ac:dyDescent="0.2">
      <c r="E25" s="23"/>
    </row>
  </sheetData>
  <mergeCells count="13">
    <mergeCell ref="BL4:BR4"/>
    <mergeCell ref="BS4:BY4"/>
    <mergeCell ref="BZ4:CF4"/>
    <mergeCell ref="D3:E3"/>
    <mergeCell ref="H4:N4"/>
    <mergeCell ref="O4:U4"/>
    <mergeCell ref="V4:AB4"/>
    <mergeCell ref="AC4:AI4"/>
    <mergeCell ref="B5:F5"/>
    <mergeCell ref="AJ4:AP4"/>
    <mergeCell ref="AQ4:AW4"/>
    <mergeCell ref="AX4:BD4"/>
    <mergeCell ref="BE4:BK4"/>
  </mergeCells>
  <conditionalFormatting sqref="C7:C23">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3">
    <cfRule type="expression" dxfId="11" priority="42">
      <formula>AND(TODAY()&gt;=H$5,TODAY()&lt;I$5)</formula>
    </cfRule>
  </conditionalFormatting>
  <conditionalFormatting sqref="H7:BK23">
    <cfRule type="expression" dxfId="10" priority="36">
      <formula>AND(task_start&lt;=H$5,ROUNDDOWN((task_end-task_start+1)*task_progress,0)+task_start-1&gt;=H$5)</formula>
    </cfRule>
    <cfRule type="expression" dxfId="9" priority="37" stopIfTrue="1">
      <formula>AND(task_end&gt;=H$5,task_start&lt;I$5)</formula>
    </cfRule>
  </conditionalFormatting>
  <conditionalFormatting sqref="BL5:BR23">
    <cfRule type="expression" dxfId="8" priority="9">
      <formula>AND(TODAY()&gt;=BL$5,TODAY()&lt;BM$5)</formula>
    </cfRule>
  </conditionalFormatting>
  <conditionalFormatting sqref="BL7:BR23">
    <cfRule type="expression" dxfId="7" priority="7">
      <formula>AND(task_start&lt;=BL$5,ROUNDDOWN((task_end-task_start+1)*task_progress,0)+task_start-1&gt;=BL$5)</formula>
    </cfRule>
    <cfRule type="expression" dxfId="6" priority="8" stopIfTrue="1">
      <formula>AND(task_end&gt;=BL$5,task_start&lt;BM$5)</formula>
    </cfRule>
  </conditionalFormatting>
  <conditionalFormatting sqref="BS5:BY23">
    <cfRule type="expression" dxfId="5" priority="6">
      <formula>AND(TODAY()&gt;=BS$5,TODAY()&lt;BT$5)</formula>
    </cfRule>
  </conditionalFormatting>
  <conditionalFormatting sqref="BS7:BY23">
    <cfRule type="expression" dxfId="4" priority="4">
      <formula>AND(task_start&lt;=BS$5,ROUNDDOWN((task_end-task_start+1)*task_progress,0)+task_start-1&gt;=BS$5)</formula>
    </cfRule>
    <cfRule type="expression" dxfId="3" priority="5" stopIfTrue="1">
      <formula>AND(task_end&gt;=BS$5,task_start&lt;BT$5)</formula>
    </cfRule>
  </conditionalFormatting>
  <conditionalFormatting sqref="BZ5:CF23">
    <cfRule type="expression" dxfId="2" priority="3">
      <formula>AND(TODAY()&gt;=BZ$5,TODAY()&lt;CA$5)</formula>
    </cfRule>
  </conditionalFormatting>
  <conditionalFormatting sqref="BZ7:CF23">
    <cfRule type="expression" dxfId="1" priority="1">
      <formula>AND(task_start&lt;=BZ$5,ROUNDDOWN((task_end-task_start+1)*task_progress,0)+task_start-1&gt;=BZ$5)</formula>
    </cfRule>
    <cfRule type="expression" dxfId="0" priority="2" stopIfTrue="1">
      <formula>AND(task_end&gt;=BZ$5,task_start&lt;CA$5)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cp:lastPrinted>2019-12-01T22:31:23Z</cp:lastPrinted>
  <dcterms:created xsi:type="dcterms:W3CDTF">2019-03-19T17:17:03Z</dcterms:created>
  <dcterms:modified xsi:type="dcterms:W3CDTF">2019-12-01T22:39:57Z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