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anzhisun/Desktop/weeklyreport/"/>
    </mc:Choice>
  </mc:AlternateContent>
  <xr:revisionPtr revIDLastSave="0" documentId="13_ncr:1_{87464B5C-4077-3E4D-83C7-0369482ED2B0}" xr6:coauthVersionLast="47" xr6:coauthVersionMax="47" xr10:uidLastSave="{00000000-0000-0000-0000-000000000000}"/>
  <bookViews>
    <workbookView xWindow="0" yWindow="500" windowWidth="28800" windowHeight="16500" firstSheet="3" activeTab="3" xr2:uid="{00000000-000D-0000-FFFF-FFFF00000000}"/>
  </bookViews>
  <sheets>
    <sheet name="Sheet1" sheetId="1" r:id="rId1"/>
    <sheet name="Sheet7" sheetId="2" r:id="rId2"/>
    <sheet name="Sheet11" sheetId="3" r:id="rId3"/>
    <sheet name="Sheet10" sheetId="12" r:id="rId4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W145" i="12" l="1"/>
  <c r="X145" i="12"/>
  <c r="W146" i="12"/>
  <c r="X146" i="12"/>
  <c r="W147" i="12"/>
  <c r="X147" i="12"/>
  <c r="W148" i="12"/>
  <c r="X148" i="12"/>
  <c r="W149" i="12"/>
  <c r="X149" i="12"/>
  <c r="W150" i="12"/>
  <c r="X150" i="12"/>
  <c r="W151" i="12"/>
  <c r="X151" i="12"/>
  <c r="W152" i="12"/>
  <c r="X152" i="12"/>
  <c r="W153" i="12"/>
  <c r="X153" i="12"/>
  <c r="W154" i="12"/>
  <c r="X154" i="12"/>
  <c r="W155" i="12"/>
  <c r="X155" i="12"/>
  <c r="W156" i="12"/>
  <c r="X156" i="12"/>
  <c r="W157" i="12"/>
  <c r="X157" i="12"/>
  <c r="X3" i="12"/>
  <c r="X4" i="12"/>
  <c r="X5" i="12"/>
  <c r="X6" i="12"/>
  <c r="X7" i="12"/>
  <c r="X8" i="12"/>
  <c r="X9" i="12"/>
  <c r="X10" i="12"/>
  <c r="X11" i="12"/>
  <c r="X12" i="12"/>
  <c r="X13" i="12"/>
  <c r="X14" i="12"/>
  <c r="X15" i="12"/>
  <c r="X16" i="12"/>
  <c r="X17" i="12"/>
  <c r="X18" i="12"/>
  <c r="X19" i="12"/>
  <c r="X20" i="12"/>
  <c r="X21" i="12"/>
  <c r="X22" i="12"/>
  <c r="X23" i="12"/>
  <c r="X24" i="12"/>
  <c r="X25" i="12"/>
  <c r="X26" i="12"/>
  <c r="X27" i="12"/>
  <c r="X28" i="12"/>
  <c r="X29" i="12"/>
  <c r="X30" i="12"/>
  <c r="X31" i="12"/>
  <c r="X32" i="12"/>
  <c r="X33" i="12"/>
  <c r="X34" i="12"/>
  <c r="X35" i="12"/>
  <c r="X36" i="12"/>
  <c r="X37" i="12"/>
  <c r="X38" i="12"/>
  <c r="X39" i="12"/>
  <c r="X40" i="12"/>
  <c r="X41" i="12"/>
  <c r="X42" i="12"/>
  <c r="X43" i="12"/>
  <c r="X44" i="12"/>
  <c r="X45" i="12"/>
  <c r="X46" i="12"/>
  <c r="X47" i="12"/>
  <c r="X48" i="12"/>
  <c r="X49" i="12"/>
  <c r="X50" i="12"/>
  <c r="X51" i="12"/>
  <c r="X52" i="12"/>
  <c r="X53" i="12"/>
  <c r="X54" i="12"/>
  <c r="X55" i="12"/>
  <c r="X56" i="12"/>
  <c r="X57" i="12"/>
  <c r="X58" i="12"/>
  <c r="X59" i="12"/>
  <c r="X60" i="12"/>
  <c r="X61" i="12"/>
  <c r="X62" i="12"/>
  <c r="X63" i="12"/>
  <c r="X64" i="12"/>
  <c r="X65" i="12"/>
  <c r="X66" i="12"/>
  <c r="X67" i="12"/>
  <c r="X68" i="12"/>
  <c r="X69" i="12"/>
  <c r="X70" i="12"/>
  <c r="X71" i="12"/>
  <c r="X72" i="12"/>
  <c r="X73" i="12"/>
  <c r="X74" i="12"/>
  <c r="X75" i="12"/>
  <c r="X76" i="12"/>
  <c r="X77" i="12"/>
  <c r="X78" i="12"/>
  <c r="X79" i="12"/>
  <c r="X80" i="12"/>
  <c r="X81" i="12"/>
  <c r="X82" i="12"/>
  <c r="X83" i="12"/>
  <c r="X84" i="12"/>
  <c r="X85" i="12"/>
  <c r="X86" i="12"/>
  <c r="X87" i="12"/>
  <c r="X88" i="12"/>
  <c r="X89" i="12"/>
  <c r="X90" i="12"/>
  <c r="X91" i="12"/>
  <c r="X92" i="12"/>
  <c r="X93" i="12"/>
  <c r="X94" i="12"/>
  <c r="X95" i="12"/>
  <c r="X96" i="12"/>
  <c r="X97" i="12"/>
  <c r="X98" i="12"/>
  <c r="X99" i="12"/>
  <c r="X100" i="12"/>
  <c r="X101" i="12"/>
  <c r="X102" i="12"/>
  <c r="X103" i="12"/>
  <c r="X104" i="12"/>
  <c r="X105" i="12"/>
  <c r="X106" i="12"/>
  <c r="X107" i="12"/>
  <c r="X108" i="12"/>
  <c r="X109" i="12"/>
  <c r="X110" i="12"/>
  <c r="X111" i="12"/>
  <c r="X112" i="12"/>
  <c r="X113" i="12"/>
  <c r="X114" i="12"/>
  <c r="X115" i="12"/>
  <c r="X116" i="12"/>
  <c r="X117" i="12"/>
  <c r="X118" i="12"/>
  <c r="X119" i="12"/>
  <c r="X120" i="12"/>
  <c r="X121" i="12"/>
  <c r="X122" i="12"/>
  <c r="X123" i="12"/>
  <c r="X124" i="12"/>
  <c r="X125" i="12"/>
  <c r="X126" i="12"/>
  <c r="X127" i="12"/>
  <c r="X128" i="12"/>
  <c r="X129" i="12"/>
  <c r="X130" i="12"/>
  <c r="X131" i="12"/>
  <c r="X132" i="12"/>
  <c r="X133" i="12"/>
  <c r="X134" i="12"/>
  <c r="X135" i="12"/>
  <c r="X136" i="12"/>
  <c r="X137" i="12"/>
  <c r="X138" i="12"/>
  <c r="X139" i="12"/>
  <c r="X140" i="12"/>
  <c r="X141" i="12"/>
  <c r="X142" i="12"/>
  <c r="X143" i="12"/>
  <c r="X144" i="12"/>
  <c r="X2" i="12"/>
  <c r="W144" i="12"/>
  <c r="W127" i="12"/>
  <c r="W128" i="12"/>
  <c r="W129" i="12"/>
  <c r="W130" i="12"/>
  <c r="W131" i="12"/>
  <c r="W132" i="12"/>
  <c r="W133" i="12"/>
  <c r="W134" i="12"/>
  <c r="W135" i="12"/>
  <c r="W136" i="12"/>
  <c r="W137" i="12"/>
  <c r="W138" i="12"/>
  <c r="W139" i="12"/>
  <c r="V145" i="12"/>
  <c r="V146" i="12"/>
  <c r="V147" i="12"/>
  <c r="V148" i="12"/>
  <c r="V149" i="12"/>
  <c r="V150" i="12"/>
  <c r="V151" i="12"/>
  <c r="V152" i="12"/>
  <c r="V153" i="12"/>
  <c r="V154" i="12"/>
  <c r="V155" i="12"/>
  <c r="V156" i="12"/>
  <c r="V128" i="12"/>
  <c r="V129" i="12"/>
  <c r="V130" i="12"/>
  <c r="V131" i="12"/>
  <c r="V132" i="12"/>
  <c r="V133" i="12"/>
  <c r="V134" i="12"/>
  <c r="V135" i="12"/>
  <c r="V136" i="12"/>
  <c r="V137" i="12"/>
  <c r="V138" i="12"/>
  <c r="V139" i="12"/>
  <c r="V144" i="12"/>
  <c r="B136" i="12"/>
  <c r="B135" i="12"/>
  <c r="B134" i="12"/>
  <c r="B133" i="12"/>
  <c r="B132" i="12"/>
  <c r="B131" i="12"/>
  <c r="B130" i="12"/>
  <c r="B129" i="12"/>
  <c r="B128" i="12"/>
  <c r="V127" i="12"/>
  <c r="B127" i="12"/>
  <c r="V126" i="12"/>
  <c r="W126" i="12" s="1"/>
  <c r="V125" i="12"/>
  <c r="W125" i="12" s="1"/>
  <c r="W124" i="12"/>
  <c r="V124" i="12"/>
  <c r="V123" i="12"/>
  <c r="W123" i="12" s="1"/>
  <c r="W122" i="12"/>
  <c r="V122" i="12"/>
  <c r="V121" i="12"/>
  <c r="W121" i="12" s="1"/>
  <c r="W120" i="12"/>
  <c r="V120" i="12"/>
  <c r="V119" i="12"/>
  <c r="W119" i="12" s="1"/>
  <c r="V118" i="12"/>
  <c r="W118" i="12" s="1"/>
  <c r="V117" i="12"/>
  <c r="W117" i="12" s="1"/>
  <c r="W116" i="12"/>
  <c r="V116" i="12"/>
  <c r="V115" i="12"/>
  <c r="W115" i="12" s="1"/>
  <c r="W114" i="12"/>
  <c r="V114" i="12"/>
  <c r="V113" i="12"/>
  <c r="W113" i="12" s="1"/>
  <c r="W112" i="12"/>
  <c r="V112" i="12"/>
  <c r="V111" i="12"/>
  <c r="W111" i="12" s="1"/>
  <c r="V110" i="12"/>
  <c r="W110" i="12" s="1"/>
  <c r="V109" i="12"/>
  <c r="W109" i="12" s="1"/>
  <c r="W108" i="12"/>
  <c r="V108" i="12"/>
  <c r="V107" i="12"/>
  <c r="W107" i="12" s="1"/>
  <c r="W106" i="12"/>
  <c r="V106" i="12"/>
  <c r="V105" i="12"/>
  <c r="W105" i="12" s="1"/>
  <c r="W104" i="12"/>
  <c r="V104" i="12"/>
  <c r="V103" i="12"/>
  <c r="W103" i="12" s="1"/>
  <c r="V102" i="12"/>
  <c r="W102" i="12" s="1"/>
  <c r="V101" i="12"/>
  <c r="W101" i="12" s="1"/>
  <c r="W100" i="12"/>
  <c r="V100" i="12"/>
  <c r="V99" i="12"/>
  <c r="W99" i="12" s="1"/>
  <c r="W98" i="12"/>
  <c r="V98" i="12"/>
  <c r="V97" i="12"/>
  <c r="W97" i="12" s="1"/>
  <c r="W96" i="12"/>
  <c r="V96" i="12"/>
  <c r="V95" i="12"/>
  <c r="W95" i="12" s="1"/>
  <c r="V94" i="12"/>
  <c r="W94" i="12" s="1"/>
  <c r="V93" i="12"/>
  <c r="W93" i="12" s="1"/>
  <c r="W92" i="12"/>
  <c r="V92" i="12"/>
  <c r="W91" i="12"/>
  <c r="V91" i="12"/>
  <c r="W90" i="12"/>
  <c r="V90" i="12"/>
  <c r="V89" i="12"/>
  <c r="W89" i="12" s="1"/>
  <c r="W88" i="12"/>
  <c r="V88" i="12"/>
  <c r="V87" i="12"/>
  <c r="W87" i="12" s="1"/>
  <c r="V86" i="12"/>
  <c r="W86" i="12" s="1"/>
  <c r="V85" i="12"/>
  <c r="W85" i="12" s="1"/>
  <c r="W84" i="12"/>
  <c r="V84" i="12"/>
  <c r="W83" i="12"/>
  <c r="V83" i="12"/>
  <c r="W82" i="12"/>
  <c r="V82" i="12"/>
  <c r="V81" i="12"/>
  <c r="W81" i="12" s="1"/>
  <c r="W80" i="12"/>
  <c r="V80" i="12"/>
  <c r="V79" i="12"/>
  <c r="W79" i="12" s="1"/>
  <c r="V78" i="12"/>
  <c r="W78" i="12" s="1"/>
  <c r="V77" i="12"/>
  <c r="W77" i="12" s="1"/>
  <c r="W76" i="12"/>
  <c r="V76" i="12"/>
  <c r="W75" i="12"/>
  <c r="V75" i="12"/>
  <c r="W74" i="12"/>
  <c r="V74" i="12"/>
  <c r="V73" i="12"/>
  <c r="W73" i="12" s="1"/>
  <c r="W72" i="12"/>
  <c r="V72" i="12"/>
  <c r="V71" i="12"/>
  <c r="W71" i="12" s="1"/>
  <c r="V70" i="12"/>
  <c r="W70" i="12" s="1"/>
  <c r="V69" i="12"/>
  <c r="W69" i="12" s="1"/>
  <c r="W68" i="12"/>
  <c r="V68" i="12"/>
  <c r="B68" i="12"/>
  <c r="W67" i="12"/>
  <c r="V67" i="12"/>
  <c r="B67" i="12"/>
  <c r="W66" i="12"/>
  <c r="V66" i="12"/>
  <c r="B66" i="12"/>
  <c r="W65" i="12"/>
  <c r="V65" i="12"/>
  <c r="B65" i="12"/>
  <c r="W64" i="12"/>
  <c r="V64" i="12"/>
  <c r="B64" i="12"/>
  <c r="W63" i="12"/>
  <c r="V63" i="12"/>
  <c r="B63" i="12"/>
  <c r="W62" i="12"/>
  <c r="V62" i="12"/>
  <c r="B62" i="12"/>
  <c r="W61" i="12"/>
  <c r="V61" i="12"/>
  <c r="B61" i="12"/>
  <c r="W60" i="12"/>
  <c r="V60" i="12"/>
  <c r="B60" i="12"/>
  <c r="W59" i="12"/>
  <c r="V59" i="12"/>
  <c r="B59" i="12"/>
  <c r="W58" i="12"/>
  <c r="V58" i="12"/>
  <c r="B58" i="12"/>
  <c r="W57" i="12"/>
  <c r="V57" i="12"/>
  <c r="B57" i="12"/>
  <c r="W56" i="12"/>
  <c r="V56" i="12"/>
  <c r="B56" i="12"/>
  <c r="W55" i="12"/>
  <c r="V55" i="12"/>
  <c r="B55" i="12"/>
  <c r="W54" i="12"/>
  <c r="V54" i="12"/>
  <c r="B54" i="12"/>
  <c r="W53" i="12"/>
  <c r="V53" i="12"/>
  <c r="B53" i="12"/>
  <c r="W52" i="12"/>
  <c r="V52" i="12"/>
  <c r="B52" i="12"/>
  <c r="W51" i="12"/>
  <c r="V51" i="12"/>
  <c r="B51" i="12"/>
  <c r="W50" i="12"/>
  <c r="V50" i="12"/>
  <c r="B50" i="12"/>
  <c r="W49" i="12"/>
  <c r="V49" i="12"/>
  <c r="B49" i="12"/>
  <c r="W48" i="12"/>
  <c r="V48" i="12"/>
  <c r="B48" i="12"/>
  <c r="W47" i="12"/>
  <c r="V47" i="12"/>
  <c r="B47" i="12"/>
  <c r="W46" i="12"/>
  <c r="V46" i="12"/>
  <c r="B46" i="12"/>
  <c r="W45" i="12"/>
  <c r="V45" i="12"/>
  <c r="B45" i="12"/>
  <c r="W44" i="12"/>
  <c r="V44" i="12"/>
  <c r="B44" i="12"/>
  <c r="W43" i="12"/>
  <c r="V43" i="12"/>
  <c r="B43" i="12"/>
  <c r="W42" i="12"/>
  <c r="V42" i="12"/>
  <c r="B42" i="12"/>
  <c r="W41" i="12"/>
  <c r="V41" i="12"/>
  <c r="B41" i="12"/>
  <c r="W40" i="12"/>
  <c r="V40" i="12"/>
  <c r="B40" i="12"/>
  <c r="W39" i="12"/>
  <c r="V39" i="12"/>
  <c r="B39" i="12"/>
  <c r="W38" i="12"/>
  <c r="V38" i="12"/>
  <c r="B38" i="12"/>
  <c r="W37" i="12"/>
  <c r="V37" i="12"/>
  <c r="B37" i="12"/>
  <c r="W36" i="12"/>
  <c r="V36" i="12"/>
  <c r="B36" i="12"/>
  <c r="W35" i="12"/>
  <c r="V35" i="12"/>
  <c r="B35" i="12"/>
  <c r="W34" i="12"/>
  <c r="V34" i="12"/>
  <c r="B34" i="12"/>
  <c r="W33" i="12"/>
  <c r="V33" i="12"/>
  <c r="B33" i="12"/>
  <c r="W32" i="12"/>
  <c r="V32" i="12"/>
  <c r="B32" i="12"/>
  <c r="W31" i="12"/>
  <c r="V31" i="12"/>
  <c r="B31" i="12"/>
  <c r="W30" i="12"/>
  <c r="V30" i="12"/>
  <c r="B30" i="12"/>
  <c r="W29" i="12"/>
  <c r="V29" i="12"/>
  <c r="B29" i="12"/>
  <c r="W28" i="12"/>
  <c r="V28" i="12"/>
  <c r="B28" i="12"/>
  <c r="W27" i="12"/>
  <c r="V27" i="12"/>
  <c r="B27" i="12"/>
  <c r="W26" i="12"/>
  <c r="V26" i="12"/>
  <c r="B26" i="12"/>
  <c r="W25" i="12"/>
  <c r="V25" i="12"/>
  <c r="B25" i="12"/>
  <c r="W24" i="12"/>
  <c r="V24" i="12"/>
  <c r="B24" i="12"/>
  <c r="W23" i="12"/>
  <c r="V23" i="12"/>
  <c r="B23" i="12"/>
  <c r="W22" i="12"/>
  <c r="V22" i="12"/>
  <c r="B22" i="12"/>
  <c r="W21" i="12"/>
  <c r="V21" i="12"/>
  <c r="B21" i="12"/>
  <c r="W20" i="12"/>
  <c r="V20" i="12"/>
  <c r="B20" i="12"/>
  <c r="W19" i="12"/>
  <c r="V19" i="12"/>
  <c r="B19" i="12"/>
  <c r="W18" i="12"/>
  <c r="V18" i="12"/>
  <c r="B18" i="12"/>
  <c r="W17" i="12"/>
  <c r="V17" i="12"/>
  <c r="B17" i="12"/>
  <c r="W16" i="12"/>
  <c r="V16" i="12"/>
  <c r="W15" i="12"/>
  <c r="V15" i="12"/>
  <c r="W14" i="12"/>
  <c r="V14" i="12"/>
  <c r="V13" i="12"/>
  <c r="W13" i="12" s="1"/>
  <c r="W12" i="12"/>
  <c r="V12" i="12"/>
  <c r="V11" i="12"/>
  <c r="W11" i="12" s="1"/>
  <c r="V10" i="12"/>
  <c r="W10" i="12" s="1"/>
  <c r="V9" i="12"/>
  <c r="W9" i="12" s="1"/>
  <c r="W8" i="12"/>
  <c r="V8" i="12"/>
  <c r="W7" i="12"/>
  <c r="V7" i="12"/>
  <c r="W6" i="12"/>
  <c r="V6" i="12"/>
  <c r="V5" i="12"/>
  <c r="W5" i="12" s="1"/>
  <c r="W4" i="12"/>
  <c r="V4" i="12"/>
  <c r="B4" i="12"/>
  <c r="W3" i="12"/>
  <c r="V3" i="12"/>
  <c r="B3" i="12"/>
  <c r="W2" i="12"/>
  <c r="V2" i="12"/>
  <c r="B2" i="12"/>
  <c r="H12" i="2"/>
  <c r="C12" i="2"/>
  <c r="C10" i="2"/>
  <c r="H10" i="2" s="1"/>
  <c r="E10" i="2" s="1"/>
  <c r="C9" i="2"/>
  <c r="H9" i="2" s="1"/>
  <c r="E9" i="2" s="1"/>
  <c r="I5" i="2"/>
  <c r="E5" i="2"/>
  <c r="D5" i="2"/>
  <c r="C5" i="2"/>
  <c r="E12" i="2" s="1"/>
  <c r="B5" i="2"/>
  <c r="I4" i="2"/>
  <c r="E4" i="2"/>
  <c r="C11" i="2" s="1"/>
  <c r="H11" i="2" s="1"/>
  <c r="D4" i="2"/>
  <c r="C4" i="2"/>
  <c r="E11" i="2" s="1"/>
  <c r="B4" i="2"/>
  <c r="I3" i="2"/>
  <c r="B3" i="2" s="1"/>
  <c r="E3" i="2"/>
  <c r="D3" i="2"/>
  <c r="C3" i="2"/>
  <c r="I2" i="2"/>
  <c r="E2" i="2"/>
  <c r="D2" i="2"/>
  <c r="C2" i="2"/>
  <c r="B2" i="2"/>
  <c r="B29" i="1"/>
  <c r="B28" i="1"/>
  <c r="B27" i="1"/>
  <c r="B26" i="1"/>
  <c r="B25" i="1"/>
  <c r="B24" i="1"/>
  <c r="B23" i="1"/>
  <c r="B22" i="1"/>
  <c r="B21" i="1"/>
  <c r="B20" i="1"/>
  <c r="B19" i="1"/>
  <c r="B18" i="1"/>
  <c r="B17" i="1"/>
  <c r="B16" i="1"/>
  <c r="B15" i="1"/>
  <c r="B14" i="1"/>
  <c r="B13" i="1"/>
  <c r="B12" i="1"/>
  <c r="B11" i="1"/>
  <c r="B10" i="1"/>
  <c r="B9" i="1"/>
  <c r="B8" i="1"/>
  <c r="B7" i="1"/>
  <c r="B6" i="1"/>
  <c r="B5" i="1"/>
  <c r="B4" i="1"/>
  <c r="B3" i="1"/>
  <c r="B2" i="1"/>
</calcChain>
</file>

<file path=xl/sharedStrings.xml><?xml version="1.0" encoding="utf-8"?>
<sst xmlns="http://schemas.openxmlformats.org/spreadsheetml/2006/main" count="306" uniqueCount="147">
  <si>
    <t>Type</t>
  </si>
  <si>
    <t>Ti</t>
  </si>
  <si>
    <t>V</t>
  </si>
  <si>
    <t>Cr</t>
  </si>
  <si>
    <t>Al</t>
  </si>
  <si>
    <t>Si</t>
  </si>
  <si>
    <t>C</t>
  </si>
  <si>
    <t>ExposedTemp</t>
  </si>
  <si>
    <t>UTS</t>
  </si>
  <si>
    <t>sigma0.2</t>
  </si>
  <si>
    <t>WSTi3515S</t>
  </si>
  <si>
    <t>TBR-2</t>
  </si>
  <si>
    <t>BuRTi</t>
  </si>
  <si>
    <t>Ti40(TB12)</t>
  </si>
  <si>
    <t>Ti40</t>
  </si>
  <si>
    <t>Ti40-Al</t>
  </si>
  <si>
    <t>Ti40-Cr</t>
  </si>
  <si>
    <t>Ti40-V</t>
  </si>
  <si>
    <t>TB12</t>
  </si>
  <si>
    <t>WSTi3535S</t>
  </si>
  <si>
    <t>Ti/g</t>
  </si>
  <si>
    <t>V/g</t>
  </si>
  <si>
    <t>Cr/g</t>
  </si>
  <si>
    <t>Al/g</t>
  </si>
  <si>
    <t>总重/g</t>
  </si>
  <si>
    <t>TF59</t>
  </si>
  <si>
    <t>TF60</t>
  </si>
  <si>
    <t>TF61</t>
  </si>
  <si>
    <t>TF62</t>
  </si>
  <si>
    <t>Al-65V</t>
  </si>
  <si>
    <t>中间合金V量</t>
  </si>
  <si>
    <t>第一次氧化实验1105</t>
  </si>
  <si>
    <t>Ti40-1</t>
  </si>
  <si>
    <t>Ti40-2</t>
  </si>
  <si>
    <t>Ti40-3</t>
  </si>
  <si>
    <t>TF11-1</t>
  </si>
  <si>
    <t>TF11-2</t>
  </si>
  <si>
    <t>TF11-3</t>
  </si>
  <si>
    <t>TF12-1</t>
  </si>
  <si>
    <t>TF12-2</t>
  </si>
  <si>
    <t>TF12</t>
  </si>
  <si>
    <t>TF13-1</t>
  </si>
  <si>
    <t>TF13-2</t>
  </si>
  <si>
    <t>TF13-3</t>
  </si>
  <si>
    <t>TF18-1</t>
  </si>
  <si>
    <t>TF18-2</t>
  </si>
  <si>
    <t>TF18-3</t>
  </si>
  <si>
    <t>TF19-1</t>
  </si>
  <si>
    <t>TF19-2</t>
  </si>
  <si>
    <t>TF19-3</t>
  </si>
  <si>
    <t>TF20-1</t>
  </si>
  <si>
    <t>TF20-2</t>
  </si>
  <si>
    <t>TF20-3</t>
  </si>
  <si>
    <t>TF21-1</t>
  </si>
  <si>
    <t>TF21-2</t>
  </si>
  <si>
    <t>TF21-3</t>
  </si>
  <si>
    <t>TF22-1</t>
  </si>
  <si>
    <t>TF22-2</t>
  </si>
  <si>
    <t>TF22-3</t>
  </si>
  <si>
    <t>TF23-1</t>
  </si>
  <si>
    <t>TF23-2</t>
  </si>
  <si>
    <t>TF23-3</t>
  </si>
  <si>
    <t>TF24-1</t>
  </si>
  <si>
    <t>TF24-2</t>
  </si>
  <si>
    <t>TF24-3</t>
  </si>
  <si>
    <t>TF25-1</t>
  </si>
  <si>
    <t>TF25-2</t>
  </si>
  <si>
    <t>TF25-3</t>
  </si>
  <si>
    <t>TF26-1</t>
  </si>
  <si>
    <t>TF26-2</t>
  </si>
  <si>
    <t>TF26-3</t>
  </si>
  <si>
    <t>TF28-1</t>
  </si>
  <si>
    <t>TF28-2</t>
  </si>
  <si>
    <t>TF28-3</t>
  </si>
  <si>
    <t>TF29-1</t>
  </si>
  <si>
    <t>TF29-2</t>
  </si>
  <si>
    <t>TF29-3</t>
  </si>
  <si>
    <t>TF30-1</t>
  </si>
  <si>
    <t>TF30-2</t>
  </si>
  <si>
    <t>TF30-3</t>
  </si>
  <si>
    <t>TF31-1</t>
  </si>
  <si>
    <t>TF31-2</t>
  </si>
  <si>
    <t>TF31-3</t>
  </si>
  <si>
    <t>TF36-1</t>
  </si>
  <si>
    <t>TF36-2</t>
  </si>
  <si>
    <t>TF36-3</t>
  </si>
  <si>
    <t>TF45-1</t>
  </si>
  <si>
    <t>TF45-2</t>
  </si>
  <si>
    <t>TF45-3</t>
  </si>
  <si>
    <t>TF46-1</t>
  </si>
  <si>
    <t>TF46-2</t>
  </si>
  <si>
    <t>TF46-3</t>
  </si>
  <si>
    <t>TF44-1</t>
  </si>
  <si>
    <t>Mo</t>
  </si>
  <si>
    <t>Ni</t>
  </si>
  <si>
    <t>W</t>
  </si>
  <si>
    <t>Fe</t>
  </si>
  <si>
    <t>Co</t>
  </si>
  <si>
    <t>Zr</t>
  </si>
  <si>
    <t>Hf</t>
  </si>
  <si>
    <t>Ta</t>
  </si>
  <si>
    <t>Nb</t>
  </si>
  <si>
    <t xml:space="preserve">20Nb-20Mo-20Cr-20Ti-20Al </t>
  </si>
  <si>
    <t xml:space="preserve">20Ta-20Mo-20Cr-20Ti-20Al </t>
  </si>
  <si>
    <t>19.8Nb-19.8Mo-19.8Cr-19.8Ti-19.8Al-1Si</t>
  </si>
  <si>
    <t xml:space="preserve">17Nb-17Cr-17Mo-17Ti-17V-8Al-6Si </t>
  </si>
  <si>
    <t>25Nb-25Ti-25Zr-25V</t>
  </si>
  <si>
    <t>25Nb-25Ti-25Zr-25Cr</t>
  </si>
  <si>
    <t>22Nb-18Cr-10Mo-12Ta-20Ti-18Zr</t>
  </si>
  <si>
    <t>21.8Nb-24.7Cr-20.0Mo-23.5Ti-10.0Al</t>
  </si>
  <si>
    <t>18.3Nb-18.9Cr-18.1Mo-8.2Al-18.1Ti-18.4V</t>
  </si>
  <si>
    <t>17.7Nb-17Cr-17.1Mo-7Al-18.2Ti-17.3V-5.7Si</t>
  </si>
  <si>
    <t>25Al-25Nb-25Ti-25Zr</t>
  </si>
  <si>
    <t>20Ti-20Zr-20Nb-20Hf-20Ta</t>
  </si>
  <si>
    <t>18.8Ti-18.8Zr-18.8Nb-18.8Hf-18.8Ta-5.6Al</t>
  </si>
  <si>
    <t>18.2Ti-18.2Zr-18.2Nb-18.2Hf-18.2Ta-9Al</t>
  </si>
  <si>
    <t>17.4Ti-17.4Zr-17.4Nb-17.4Hf-17.4Ta-13Al</t>
  </si>
  <si>
    <t>16.7Ti-16.7Zr-16.7Nb-16.7Hf-16.7Ta-16.7Al</t>
  </si>
  <si>
    <t>20Al-30Nb-10Ta-30Ti-10Zr</t>
  </si>
  <si>
    <t>20Nb-20Zr-20Ti-20Cr-20Al</t>
  </si>
  <si>
    <t xml:space="preserve">20Al-20Cr-20Fe-20Ni-20Ti </t>
  </si>
  <si>
    <t xml:space="preserve">18.2Al-18.2Cr-18.2Fe-18.2Ni-18.2Ti-9Mn </t>
  </si>
  <si>
    <t>25Al-16.7Co-16.7Cr-16.7Fe-16.7Ni-8.2Ti</t>
  </si>
  <si>
    <t>18.2Al-18.2Co-18.2Cr-18.2Fe-18.2Ni-9Ti</t>
  </si>
  <si>
    <t>10Al-20Co-20Cr-20Fe-20Ni-10Ti</t>
  </si>
  <si>
    <t xml:space="preserve">Al </t>
  </si>
  <si>
    <t xml:space="preserve">20Mo-20W-20Al-20Cr-20Ti </t>
  </si>
  <si>
    <t>18Nb-18Cr-18Mo-18Ti-18V-8Al-Si</t>
  </si>
  <si>
    <t>Sn</t>
  </si>
  <si>
    <t>Y</t>
  </si>
  <si>
    <t>Nd</t>
  </si>
  <si>
    <t>Slopes</t>
  </si>
  <si>
    <t>log10</t>
  </si>
  <si>
    <t>Ti-V-Cr</t>
  </si>
  <si>
    <t>TI811</t>
  </si>
  <si>
    <t>Ti811</t>
  </si>
  <si>
    <t>Ti600</t>
  </si>
  <si>
    <t>Ti60</t>
  </si>
  <si>
    <t>IMI834</t>
  </si>
  <si>
    <t>Ti1100</t>
  </si>
  <si>
    <t>Kp</t>
  </si>
  <si>
    <t>lnKp</t>
  </si>
  <si>
    <t>Ti1101</t>
  </si>
  <si>
    <t>Ti65</t>
  </si>
  <si>
    <t>Temperature</t>
  </si>
  <si>
    <t>kp（mg2cm4s）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</si>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</sst>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FF0000"/>
      <name val="Calibri"/>
      <family val="3"/>
      <charset val="134"/>
      <scheme val="minor"/>
    </font>
    <font>
      <b/>
      <sz val="12"/>
      <name val="Calibri"/>
      <family val="2"/>
    </font>
    <font>
      <sz val="12"/>
      <color theme="1"/>
      <name val="Calibri"/>
      <family val="3"/>
      <charset val="134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2" borderId="0" xfId="0" applyFill="1"/>
    <xf numFmtId="0" fontId="4" fillId="0" borderId="1" xfId="0" applyFont="1" applyBorder="1" applyAlignment="1">
      <alignment horizontal="center" vertical="top"/>
    </xf>
    <xf numFmtId="0" fontId="5" fillId="0" borderId="0" xfId="0" applyFont="1"/>
    <xf numFmtId="0" fontId="5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9"/>
  <sheetViews>
    <sheetView zoomScale="113" workbookViewId="0">
      <selection activeCell="A10" sqref="A10:G11"/>
    </sheetView>
  </sheetViews>
  <sheetFormatPr baseColWidth="10" defaultColWidth="11" defaultRowHeight="16" x14ac:dyDescent="0.2"/>
  <cols>
    <col min="8" max="8" width="14.5" customWidth="1"/>
    <col min="9" max="9" width="23.5" customWidth="1"/>
    <col min="10" max="10" width="23.6640625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  <c r="B2">
        <f t="shared" ref="B2:B29" si="0">1-C2-D2-E2-F2-G2</f>
        <v>0.496</v>
      </c>
      <c r="C2">
        <v>0.35</v>
      </c>
      <c r="D2">
        <v>0.15</v>
      </c>
      <c r="E2">
        <v>0</v>
      </c>
      <c r="F2">
        <v>3.0000000000000001E-3</v>
      </c>
      <c r="G2">
        <v>1E-3</v>
      </c>
      <c r="H2">
        <v>550</v>
      </c>
      <c r="I2">
        <v>990</v>
      </c>
      <c r="J2">
        <v>916</v>
      </c>
    </row>
    <row r="3" spans="1:10" x14ac:dyDescent="0.2">
      <c r="A3" t="s">
        <v>11</v>
      </c>
      <c r="B3">
        <f t="shared" si="0"/>
        <v>0.60199999999999998</v>
      </c>
      <c r="C3">
        <v>0.252</v>
      </c>
      <c r="D3">
        <v>0.14599999999999999</v>
      </c>
      <c r="E3">
        <v>0</v>
      </c>
      <c r="F3">
        <v>0</v>
      </c>
      <c r="G3">
        <v>0</v>
      </c>
      <c r="H3">
        <v>500</v>
      </c>
      <c r="I3">
        <v>823</v>
      </c>
      <c r="J3" s="1">
        <v>800</v>
      </c>
    </row>
    <row r="4" spans="1:10" x14ac:dyDescent="0.2">
      <c r="A4" t="s">
        <v>11</v>
      </c>
      <c r="B4">
        <f t="shared" si="0"/>
        <v>0.60199999999999998</v>
      </c>
      <c r="C4">
        <v>0.252</v>
      </c>
      <c r="D4">
        <v>0.14599999999999999</v>
      </c>
      <c r="E4">
        <v>0</v>
      </c>
      <c r="F4">
        <v>0</v>
      </c>
      <c r="G4">
        <v>0</v>
      </c>
      <c r="H4">
        <v>400</v>
      </c>
      <c r="I4">
        <v>1071</v>
      </c>
      <c r="J4">
        <v>1015</v>
      </c>
    </row>
    <row r="5" spans="1:10" x14ac:dyDescent="0.2">
      <c r="A5" t="s">
        <v>11</v>
      </c>
      <c r="B5">
        <f t="shared" si="0"/>
        <v>0.60199999999999998</v>
      </c>
      <c r="C5">
        <v>0.252</v>
      </c>
      <c r="D5">
        <v>0.14599999999999999</v>
      </c>
      <c r="E5">
        <v>0</v>
      </c>
      <c r="F5">
        <v>0</v>
      </c>
      <c r="G5">
        <v>0</v>
      </c>
      <c r="H5">
        <v>300</v>
      </c>
      <c r="I5">
        <v>1027</v>
      </c>
      <c r="J5">
        <v>981</v>
      </c>
    </row>
    <row r="6" spans="1:10" x14ac:dyDescent="0.2">
      <c r="A6" t="s">
        <v>12</v>
      </c>
      <c r="B6">
        <f t="shared" si="0"/>
        <v>0.58399999999999996</v>
      </c>
      <c r="C6">
        <v>0.26300000000000001</v>
      </c>
      <c r="D6">
        <v>0.14899999999999999</v>
      </c>
      <c r="E6">
        <v>2E-3</v>
      </c>
      <c r="F6">
        <v>0</v>
      </c>
      <c r="G6">
        <v>2E-3</v>
      </c>
      <c r="H6">
        <v>550</v>
      </c>
      <c r="I6">
        <v>970</v>
      </c>
      <c r="J6">
        <v>922</v>
      </c>
    </row>
    <row r="7" spans="1:10" x14ac:dyDescent="0.2">
      <c r="A7" t="s">
        <v>12</v>
      </c>
      <c r="B7">
        <f t="shared" si="0"/>
        <v>0.58399999999999996</v>
      </c>
      <c r="C7">
        <v>0.26300000000000001</v>
      </c>
      <c r="D7">
        <v>0.14899999999999999</v>
      </c>
      <c r="E7">
        <v>2E-3</v>
      </c>
      <c r="F7">
        <v>0</v>
      </c>
      <c r="G7">
        <v>2E-3</v>
      </c>
      <c r="H7">
        <v>500</v>
      </c>
      <c r="I7">
        <v>1030</v>
      </c>
      <c r="J7">
        <v>940</v>
      </c>
    </row>
    <row r="8" spans="1:10" x14ac:dyDescent="0.2">
      <c r="A8" t="s">
        <v>12</v>
      </c>
      <c r="B8">
        <f t="shared" si="0"/>
        <v>0.58399999999999996</v>
      </c>
      <c r="C8">
        <v>0.26300000000000001</v>
      </c>
      <c r="D8">
        <v>0.14899999999999999</v>
      </c>
      <c r="E8">
        <v>2E-3</v>
      </c>
      <c r="F8">
        <v>0</v>
      </c>
      <c r="G8">
        <v>2E-3</v>
      </c>
      <c r="H8">
        <v>450</v>
      </c>
      <c r="I8">
        <v>985</v>
      </c>
      <c r="J8">
        <v>936</v>
      </c>
    </row>
    <row r="9" spans="1:10" x14ac:dyDescent="0.2">
      <c r="A9" t="s">
        <v>13</v>
      </c>
      <c r="B9">
        <f t="shared" si="0"/>
        <v>0.61890000000000001</v>
      </c>
      <c r="C9">
        <v>0.24379999999999999</v>
      </c>
      <c r="D9">
        <v>0.13500000000000001</v>
      </c>
      <c r="E9">
        <v>0</v>
      </c>
      <c r="F9">
        <v>2.3E-3</v>
      </c>
      <c r="G9">
        <v>0</v>
      </c>
      <c r="H9">
        <v>550</v>
      </c>
      <c r="I9">
        <v>1060</v>
      </c>
      <c r="J9">
        <v>1032</v>
      </c>
    </row>
    <row r="10" spans="1:10" x14ac:dyDescent="0.2">
      <c r="A10" t="s">
        <v>14</v>
      </c>
      <c r="B10">
        <f t="shared" si="0"/>
        <v>0.61890000000000001</v>
      </c>
      <c r="C10">
        <v>0.24379999999999999</v>
      </c>
      <c r="D10">
        <v>0.13500000000000001</v>
      </c>
      <c r="E10">
        <v>0</v>
      </c>
      <c r="F10">
        <v>2.3E-3</v>
      </c>
      <c r="G10">
        <v>0</v>
      </c>
      <c r="H10">
        <v>500</v>
      </c>
      <c r="I10">
        <v>1053</v>
      </c>
      <c r="J10">
        <v>1030</v>
      </c>
    </row>
    <row r="11" spans="1:10" x14ac:dyDescent="0.2">
      <c r="A11" t="s">
        <v>14</v>
      </c>
      <c r="B11">
        <f t="shared" si="0"/>
        <v>0.61890000000000001</v>
      </c>
      <c r="C11">
        <v>0.24379999999999999</v>
      </c>
      <c r="D11">
        <v>0.13500000000000001</v>
      </c>
      <c r="E11">
        <v>0</v>
      </c>
      <c r="F11">
        <v>2.3E-3</v>
      </c>
      <c r="G11">
        <v>0</v>
      </c>
      <c r="H11">
        <v>450</v>
      </c>
      <c r="I11">
        <v>1040</v>
      </c>
      <c r="J11">
        <v>1025</v>
      </c>
    </row>
    <row r="12" spans="1:10" x14ac:dyDescent="0.2">
      <c r="A12" t="s">
        <v>15</v>
      </c>
      <c r="B12">
        <f t="shared" si="0"/>
        <v>0.57639999999999991</v>
      </c>
      <c r="C12">
        <v>0.255</v>
      </c>
      <c r="D12">
        <v>0.1399</v>
      </c>
      <c r="E12">
        <v>2.5999999999999999E-2</v>
      </c>
      <c r="F12">
        <v>2.7000000000000001E-3</v>
      </c>
      <c r="G12">
        <v>0</v>
      </c>
      <c r="H12">
        <v>550</v>
      </c>
      <c r="I12">
        <v>1090</v>
      </c>
      <c r="J12">
        <v>1060</v>
      </c>
    </row>
    <row r="13" spans="1:10" x14ac:dyDescent="0.2">
      <c r="A13" t="s">
        <v>15</v>
      </c>
      <c r="B13">
        <f t="shared" si="0"/>
        <v>0.57639999999999991</v>
      </c>
      <c r="C13">
        <v>0.255</v>
      </c>
      <c r="D13">
        <v>0.1399</v>
      </c>
      <c r="E13">
        <v>2.5999999999999999E-2</v>
      </c>
      <c r="F13">
        <v>2.7000000000000001E-3</v>
      </c>
      <c r="G13">
        <v>0</v>
      </c>
      <c r="H13">
        <v>500</v>
      </c>
      <c r="I13">
        <v>1087</v>
      </c>
      <c r="J13">
        <v>1055</v>
      </c>
    </row>
    <row r="14" spans="1:10" x14ac:dyDescent="0.2">
      <c r="A14" t="s">
        <v>15</v>
      </c>
      <c r="B14">
        <f t="shared" si="0"/>
        <v>0.57639999999999991</v>
      </c>
      <c r="C14">
        <v>0.255</v>
      </c>
      <c r="D14">
        <v>0.1399</v>
      </c>
      <c r="E14">
        <v>2.5999999999999999E-2</v>
      </c>
      <c r="F14">
        <v>2.7000000000000001E-3</v>
      </c>
      <c r="G14">
        <v>0</v>
      </c>
      <c r="H14">
        <v>450</v>
      </c>
      <c r="I14">
        <v>1082</v>
      </c>
      <c r="J14">
        <v>1057</v>
      </c>
    </row>
    <row r="15" spans="1:10" x14ac:dyDescent="0.2">
      <c r="A15" t="s">
        <v>16</v>
      </c>
      <c r="B15">
        <f t="shared" si="0"/>
        <v>0.64800000000000002</v>
      </c>
      <c r="C15">
        <v>0.25</v>
      </c>
      <c r="D15">
        <v>0.1</v>
      </c>
      <c r="E15">
        <v>0</v>
      </c>
      <c r="F15">
        <v>2E-3</v>
      </c>
      <c r="G15">
        <v>0</v>
      </c>
      <c r="H15">
        <v>450</v>
      </c>
      <c r="I15">
        <v>889</v>
      </c>
      <c r="J15">
        <v>887</v>
      </c>
    </row>
    <row r="16" spans="1:10" x14ac:dyDescent="0.2">
      <c r="A16" t="s">
        <v>16</v>
      </c>
      <c r="B16">
        <f t="shared" si="0"/>
        <v>0.64800000000000002</v>
      </c>
      <c r="C16">
        <v>0.25</v>
      </c>
      <c r="D16">
        <v>0.1</v>
      </c>
      <c r="E16">
        <v>0</v>
      </c>
      <c r="F16">
        <v>2E-3</v>
      </c>
      <c r="G16">
        <v>0</v>
      </c>
      <c r="H16">
        <v>500</v>
      </c>
      <c r="I16">
        <v>890</v>
      </c>
      <c r="J16">
        <v>885</v>
      </c>
    </row>
    <row r="17" spans="1:10" x14ac:dyDescent="0.2">
      <c r="A17" t="s">
        <v>16</v>
      </c>
      <c r="B17">
        <f t="shared" si="0"/>
        <v>0.64800000000000002</v>
      </c>
      <c r="C17">
        <v>0.25</v>
      </c>
      <c r="D17">
        <v>0.1</v>
      </c>
      <c r="E17">
        <v>0</v>
      </c>
      <c r="F17">
        <v>2E-3</v>
      </c>
      <c r="G17">
        <v>0</v>
      </c>
      <c r="H17">
        <v>550</v>
      </c>
      <c r="I17">
        <v>890</v>
      </c>
      <c r="J17">
        <v>880</v>
      </c>
    </row>
    <row r="18" spans="1:10" x14ac:dyDescent="0.2">
      <c r="A18" t="s">
        <v>17</v>
      </c>
      <c r="B18">
        <f t="shared" si="0"/>
        <v>0.64800000000000002</v>
      </c>
      <c r="C18">
        <v>0.2</v>
      </c>
      <c r="D18">
        <v>0.15</v>
      </c>
      <c r="E18">
        <v>0</v>
      </c>
      <c r="F18">
        <v>2E-3</v>
      </c>
      <c r="G18">
        <v>0</v>
      </c>
      <c r="H18">
        <v>450</v>
      </c>
      <c r="I18">
        <v>965</v>
      </c>
      <c r="J18">
        <v>960</v>
      </c>
    </row>
    <row r="19" spans="1:10" x14ac:dyDescent="0.2">
      <c r="A19" t="s">
        <v>17</v>
      </c>
      <c r="B19">
        <f t="shared" si="0"/>
        <v>0.64800000000000002</v>
      </c>
      <c r="C19">
        <v>0.2</v>
      </c>
      <c r="D19">
        <v>0.15</v>
      </c>
      <c r="E19">
        <v>0</v>
      </c>
      <c r="F19">
        <v>2E-3</v>
      </c>
      <c r="G19">
        <v>0</v>
      </c>
      <c r="H19">
        <v>500</v>
      </c>
      <c r="I19">
        <v>970</v>
      </c>
      <c r="J19">
        <v>955</v>
      </c>
    </row>
    <row r="20" spans="1:10" x14ac:dyDescent="0.2">
      <c r="A20" t="s">
        <v>17</v>
      </c>
      <c r="B20">
        <f t="shared" si="0"/>
        <v>0.64800000000000002</v>
      </c>
      <c r="C20">
        <v>0.2</v>
      </c>
      <c r="D20">
        <v>0.15</v>
      </c>
      <c r="E20">
        <v>0</v>
      </c>
      <c r="F20">
        <v>2E-3</v>
      </c>
      <c r="G20">
        <v>0</v>
      </c>
      <c r="H20">
        <v>550</v>
      </c>
      <c r="I20">
        <v>850</v>
      </c>
      <c r="J20" s="1">
        <v>821</v>
      </c>
    </row>
    <row r="21" spans="1:10" x14ac:dyDescent="0.2">
      <c r="A21" t="s">
        <v>17</v>
      </c>
      <c r="B21">
        <f t="shared" si="0"/>
        <v>0.54799999999999993</v>
      </c>
      <c r="C21">
        <v>0.3</v>
      </c>
      <c r="D21">
        <v>0.15</v>
      </c>
      <c r="E21">
        <v>0</v>
      </c>
      <c r="F21">
        <v>2E-3</v>
      </c>
      <c r="G21">
        <v>0</v>
      </c>
      <c r="H21">
        <v>450</v>
      </c>
      <c r="I21">
        <v>1035</v>
      </c>
      <c r="J21">
        <v>1015</v>
      </c>
    </row>
    <row r="22" spans="1:10" x14ac:dyDescent="0.2">
      <c r="A22" t="s">
        <v>17</v>
      </c>
      <c r="B22">
        <f t="shared" si="0"/>
        <v>0.54799999999999993</v>
      </c>
      <c r="C22">
        <v>0.3</v>
      </c>
      <c r="D22">
        <v>0.15</v>
      </c>
      <c r="E22">
        <v>0</v>
      </c>
      <c r="F22">
        <v>2E-3</v>
      </c>
      <c r="G22">
        <v>0</v>
      </c>
      <c r="H22">
        <v>500</v>
      </c>
      <c r="I22">
        <v>1000</v>
      </c>
      <c r="J22">
        <v>975</v>
      </c>
    </row>
    <row r="23" spans="1:10" x14ac:dyDescent="0.2">
      <c r="A23" t="s">
        <v>17</v>
      </c>
      <c r="B23">
        <f t="shared" si="0"/>
        <v>0.54799999999999993</v>
      </c>
      <c r="C23">
        <v>0.3</v>
      </c>
      <c r="D23">
        <v>0.15</v>
      </c>
      <c r="E23">
        <v>0</v>
      </c>
      <c r="F23">
        <v>2E-3</v>
      </c>
      <c r="G23">
        <v>0</v>
      </c>
      <c r="H23">
        <v>550</v>
      </c>
      <c r="I23">
        <v>1060</v>
      </c>
      <c r="J23">
        <v>1030</v>
      </c>
    </row>
    <row r="24" spans="1:10" x14ac:dyDescent="0.2">
      <c r="B24">
        <f t="shared" si="0"/>
        <v>0.5</v>
      </c>
      <c r="C24">
        <v>0.35</v>
      </c>
      <c r="D24">
        <v>0.15</v>
      </c>
      <c r="E24">
        <v>0</v>
      </c>
      <c r="F24">
        <v>0</v>
      </c>
      <c r="G24">
        <v>0</v>
      </c>
      <c r="H24">
        <v>550</v>
      </c>
      <c r="I24">
        <v>986</v>
      </c>
      <c r="J24">
        <v>978</v>
      </c>
    </row>
    <row r="25" spans="1:10" x14ac:dyDescent="0.2">
      <c r="B25">
        <f t="shared" si="0"/>
        <v>0.49925000000000003</v>
      </c>
      <c r="C25">
        <v>0.35</v>
      </c>
      <c r="D25">
        <v>0.15</v>
      </c>
      <c r="E25">
        <v>0</v>
      </c>
      <c r="F25">
        <v>0</v>
      </c>
      <c r="G25">
        <v>7.5000000000000002E-4</v>
      </c>
      <c r="H25">
        <v>550</v>
      </c>
      <c r="I25">
        <v>1001</v>
      </c>
      <c r="J25">
        <v>945</v>
      </c>
    </row>
    <row r="26" spans="1:10" x14ac:dyDescent="0.2">
      <c r="B26">
        <f t="shared" si="0"/>
        <v>0.4985</v>
      </c>
      <c r="C26">
        <v>0.35</v>
      </c>
      <c r="D26">
        <v>0.15</v>
      </c>
      <c r="E26">
        <v>0</v>
      </c>
      <c r="F26">
        <v>0</v>
      </c>
      <c r="G26">
        <v>1.5E-3</v>
      </c>
      <c r="H26">
        <v>550</v>
      </c>
      <c r="I26">
        <v>970</v>
      </c>
      <c r="J26">
        <v>915</v>
      </c>
    </row>
    <row r="27" spans="1:10" x14ac:dyDescent="0.2">
      <c r="A27" t="s">
        <v>18</v>
      </c>
      <c r="B27">
        <f t="shared" si="0"/>
        <v>0.59799999999999998</v>
      </c>
      <c r="C27">
        <v>0.25</v>
      </c>
      <c r="D27">
        <v>0.15</v>
      </c>
      <c r="E27">
        <v>0</v>
      </c>
      <c r="F27">
        <v>2E-3</v>
      </c>
      <c r="G27">
        <v>0</v>
      </c>
      <c r="H27">
        <v>540</v>
      </c>
      <c r="I27">
        <v>1075</v>
      </c>
      <c r="J27">
        <v>1050</v>
      </c>
    </row>
    <row r="28" spans="1:10" x14ac:dyDescent="0.2">
      <c r="A28" t="s">
        <v>19</v>
      </c>
      <c r="B28">
        <f t="shared" si="0"/>
        <v>0.496</v>
      </c>
      <c r="C28">
        <v>0.35</v>
      </c>
      <c r="D28">
        <v>0.15</v>
      </c>
      <c r="E28">
        <v>0</v>
      </c>
      <c r="F28">
        <v>3.0000000000000001E-3</v>
      </c>
      <c r="G28">
        <v>1E-3</v>
      </c>
      <c r="H28">
        <v>540</v>
      </c>
      <c r="I28">
        <v>1026</v>
      </c>
      <c r="J28">
        <v>980</v>
      </c>
    </row>
    <row r="29" spans="1:10" x14ac:dyDescent="0.2">
      <c r="A29" t="s">
        <v>18</v>
      </c>
      <c r="B29">
        <f t="shared" si="0"/>
        <v>0.59799999999999998</v>
      </c>
      <c r="C29">
        <v>0.25</v>
      </c>
      <c r="D29">
        <v>0.15</v>
      </c>
      <c r="E29">
        <v>0</v>
      </c>
      <c r="F29">
        <v>2E-3</v>
      </c>
      <c r="G29">
        <v>0</v>
      </c>
      <c r="H29">
        <v>520</v>
      </c>
      <c r="I29">
        <v>1065</v>
      </c>
      <c r="J29">
        <v>1050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2"/>
  <sheetViews>
    <sheetView workbookViewId="0">
      <selection activeCell="M8" sqref="M8"/>
    </sheetView>
  </sheetViews>
  <sheetFormatPr baseColWidth="10" defaultColWidth="8.83203125" defaultRowHeight="16" x14ac:dyDescent="0.2"/>
  <cols>
    <col min="8" max="8" width="12" customWidth="1"/>
  </cols>
  <sheetData>
    <row r="1" spans="1:12" s="4" customFormat="1" x14ac:dyDescent="0.2">
      <c r="B1" s="4" t="s">
        <v>20</v>
      </c>
      <c r="C1" s="4" t="s">
        <v>21</v>
      </c>
      <c r="D1" s="4" t="s">
        <v>22</v>
      </c>
      <c r="E1" s="4" t="s">
        <v>23</v>
      </c>
      <c r="F1" s="4" t="s">
        <v>24</v>
      </c>
      <c r="I1" s="4" t="s">
        <v>1</v>
      </c>
      <c r="J1" s="4" t="s">
        <v>2</v>
      </c>
      <c r="K1" s="4" t="s">
        <v>3</v>
      </c>
      <c r="L1" s="4" t="s">
        <v>4</v>
      </c>
    </row>
    <row r="2" spans="1:12" x14ac:dyDescent="0.2">
      <c r="A2" t="s">
        <v>25</v>
      </c>
      <c r="B2">
        <f>F2*I2</f>
        <v>141.804</v>
      </c>
      <c r="C2">
        <f>F2*J2</f>
        <v>51.948</v>
      </c>
      <c r="D2">
        <f>F2*K2</f>
        <v>50.725999999999999</v>
      </c>
      <c r="E2">
        <f>F2*L2</f>
        <v>15.522</v>
      </c>
      <c r="F2">
        <v>260</v>
      </c>
      <c r="I2">
        <f>1-J2-K2-L2</f>
        <v>0.5454</v>
      </c>
      <c r="J2">
        <v>0.19980000000000001</v>
      </c>
      <c r="K2">
        <v>0.1951</v>
      </c>
      <c r="L2">
        <v>5.9700000000000003E-2</v>
      </c>
    </row>
    <row r="3" spans="1:12" x14ac:dyDescent="0.2">
      <c r="A3" t="s">
        <v>26</v>
      </c>
      <c r="B3">
        <f>F3*I3</f>
        <v>139.41200000000001</v>
      </c>
      <c r="C3">
        <f>F3*J3</f>
        <v>78.920400000000001</v>
      </c>
      <c r="D3">
        <f>F3*K3</f>
        <v>26.826799999999999</v>
      </c>
      <c r="E3">
        <f>F3*L3</f>
        <v>14.8408</v>
      </c>
      <c r="F3">
        <v>260</v>
      </c>
      <c r="I3">
        <f>1-J3-K3-L3</f>
        <v>0.53620000000000001</v>
      </c>
      <c r="J3">
        <v>0.30353999999999998</v>
      </c>
      <c r="K3">
        <v>0.10317999999999999</v>
      </c>
      <c r="L3">
        <v>5.7079999999999999E-2</v>
      </c>
    </row>
    <row r="4" spans="1:12" x14ac:dyDescent="0.2">
      <c r="A4" t="s">
        <v>27</v>
      </c>
      <c r="B4">
        <f>F4*I4</f>
        <v>160.75020000000001</v>
      </c>
      <c r="C4">
        <f>F4*J4</f>
        <v>52.319800000000001</v>
      </c>
      <c r="D4">
        <f>F4*K4</f>
        <v>31.928000000000001</v>
      </c>
      <c r="E4">
        <f>F4*L4</f>
        <v>15.002000000000001</v>
      </c>
      <c r="F4">
        <v>260</v>
      </c>
      <c r="I4">
        <f>1-J4-K4-L4</f>
        <v>0.61826999999999999</v>
      </c>
      <c r="J4">
        <v>0.20122999999999999</v>
      </c>
      <c r="K4">
        <v>0.12280000000000001</v>
      </c>
      <c r="L4">
        <v>5.7700000000000001E-2</v>
      </c>
    </row>
    <row r="5" spans="1:12" x14ac:dyDescent="0.2">
      <c r="A5" t="s">
        <v>28</v>
      </c>
      <c r="B5">
        <f>F5*I5</f>
        <v>140.08799999999999</v>
      </c>
      <c r="C5">
        <f>F5*J5</f>
        <v>40.247999999999998</v>
      </c>
      <c r="D5">
        <f>F5*K5</f>
        <v>65.286000000000001</v>
      </c>
      <c r="E5">
        <f>F5*L5</f>
        <v>14.378</v>
      </c>
      <c r="F5">
        <v>260</v>
      </c>
      <c r="I5">
        <f>1-J5-K5-L5</f>
        <v>0.53879999999999995</v>
      </c>
      <c r="J5">
        <v>0.15479999999999999</v>
      </c>
      <c r="K5">
        <v>0.25109999999999999</v>
      </c>
      <c r="L5">
        <v>5.5300000000000002E-2</v>
      </c>
    </row>
    <row r="8" spans="1:12" s="4" customFormat="1" x14ac:dyDescent="0.2">
      <c r="B8" s="4" t="s">
        <v>1</v>
      </c>
      <c r="C8" s="4" t="s">
        <v>29</v>
      </c>
      <c r="D8" s="4" t="s">
        <v>3</v>
      </c>
      <c r="E8" s="4" t="s">
        <v>2</v>
      </c>
      <c r="H8" s="4" t="s">
        <v>30</v>
      </c>
    </row>
    <row r="9" spans="1:12" x14ac:dyDescent="0.2">
      <c r="A9" t="s">
        <v>25</v>
      </c>
      <c r="B9">
        <v>141.804</v>
      </c>
      <c r="C9">
        <f>E2/0.35</f>
        <v>44.348571428571432</v>
      </c>
      <c r="D9">
        <v>50.725999999999999</v>
      </c>
      <c r="E9">
        <f>C2-H9</f>
        <v>23.12142857142857</v>
      </c>
      <c r="H9">
        <f>C9*0.65</f>
        <v>28.82657142857143</v>
      </c>
    </row>
    <row r="10" spans="1:12" x14ac:dyDescent="0.2">
      <c r="A10" t="s">
        <v>26</v>
      </c>
      <c r="B10">
        <v>139.41200000000001</v>
      </c>
      <c r="C10">
        <f>E3/0.35</f>
        <v>42.402285714285718</v>
      </c>
      <c r="D10">
        <v>26.826799999999999</v>
      </c>
      <c r="E10">
        <f>C3-H10</f>
        <v>51.358914285714285</v>
      </c>
      <c r="H10">
        <f>C10*0.65</f>
        <v>27.561485714285716</v>
      </c>
    </row>
    <row r="11" spans="1:12" x14ac:dyDescent="0.2">
      <c r="A11" t="s">
        <v>27</v>
      </c>
      <c r="B11">
        <v>160.75020000000001</v>
      </c>
      <c r="C11">
        <f>E4/0.35</f>
        <v>42.862857142857145</v>
      </c>
      <c r="D11">
        <v>31.928000000000001</v>
      </c>
      <c r="E11">
        <f>C4-H11</f>
        <v>24.458942857142855</v>
      </c>
      <c r="H11">
        <f>C11*0.65</f>
        <v>27.860857142857146</v>
      </c>
    </row>
    <row r="12" spans="1:12" x14ac:dyDescent="0.2">
      <c r="A12" t="s">
        <v>28</v>
      </c>
      <c r="B12">
        <v>140.08799999999999</v>
      </c>
      <c r="C12">
        <f>E5/0.35</f>
        <v>41.080000000000005</v>
      </c>
      <c r="D12">
        <v>65.286000000000001</v>
      </c>
      <c r="E12">
        <f>C5-H12</f>
        <v>13.545999999999992</v>
      </c>
      <c r="H12">
        <f>C12*0.65</f>
        <v>26.702000000000005</v>
      </c>
    </row>
  </sheetData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68"/>
  <sheetViews>
    <sheetView workbookViewId="0">
      <selection sqref="A1:A1048576"/>
    </sheetView>
  </sheetViews>
  <sheetFormatPr baseColWidth="10" defaultColWidth="11" defaultRowHeight="16" x14ac:dyDescent="0.2"/>
  <cols>
    <col min="1" max="1" width="21.1640625" customWidth="1"/>
  </cols>
  <sheetData>
    <row r="1" spans="1:1" x14ac:dyDescent="0.2">
      <c r="A1" t="s">
        <v>31</v>
      </c>
    </row>
    <row r="2" spans="1:1" x14ac:dyDescent="0.2">
      <c r="A2" s="3" t="s">
        <v>32</v>
      </c>
    </row>
    <row r="3" spans="1:1" x14ac:dyDescent="0.2">
      <c r="A3" s="3" t="s">
        <v>33</v>
      </c>
    </row>
    <row r="4" spans="1:1" x14ac:dyDescent="0.2">
      <c r="A4" s="3" t="s">
        <v>34</v>
      </c>
    </row>
    <row r="5" spans="1:1" x14ac:dyDescent="0.2">
      <c r="A5" s="1" t="s">
        <v>35</v>
      </c>
    </row>
    <row r="6" spans="1:1" x14ac:dyDescent="0.2">
      <c r="A6" s="3" t="s">
        <v>36</v>
      </c>
    </row>
    <row r="7" spans="1:1" x14ac:dyDescent="0.2">
      <c r="A7" s="3" t="s">
        <v>37</v>
      </c>
    </row>
    <row r="8" spans="1:1" x14ac:dyDescent="0.2">
      <c r="A8" s="3" t="s">
        <v>38</v>
      </c>
    </row>
    <row r="9" spans="1:1" x14ac:dyDescent="0.2">
      <c r="A9" s="3" t="s">
        <v>39</v>
      </c>
    </row>
    <row r="10" spans="1:1" x14ac:dyDescent="0.2">
      <c r="A10" t="s">
        <v>40</v>
      </c>
    </row>
    <row r="11" spans="1:1" x14ac:dyDescent="0.2">
      <c r="A11" t="s">
        <v>41</v>
      </c>
    </row>
    <row r="12" spans="1:1" x14ac:dyDescent="0.2">
      <c r="A12" t="s">
        <v>42</v>
      </c>
    </row>
    <row r="13" spans="1:1" x14ac:dyDescent="0.2">
      <c r="A13" t="s">
        <v>43</v>
      </c>
    </row>
    <row r="14" spans="1:1" x14ac:dyDescent="0.2">
      <c r="A14" t="s">
        <v>35</v>
      </c>
    </row>
    <row r="15" spans="1:1" x14ac:dyDescent="0.2">
      <c r="A15" t="s">
        <v>36</v>
      </c>
    </row>
    <row r="16" spans="1:1" x14ac:dyDescent="0.2">
      <c r="A16" t="s">
        <v>40</v>
      </c>
    </row>
    <row r="17" spans="1:1" x14ac:dyDescent="0.2">
      <c r="A17" t="s">
        <v>44</v>
      </c>
    </row>
    <row r="18" spans="1:1" x14ac:dyDescent="0.2">
      <c r="A18" t="s">
        <v>45</v>
      </c>
    </row>
    <row r="19" spans="1:1" x14ac:dyDescent="0.2">
      <c r="A19" t="s">
        <v>46</v>
      </c>
    </row>
    <row r="20" spans="1:1" x14ac:dyDescent="0.2">
      <c r="A20" t="s">
        <v>47</v>
      </c>
    </row>
    <row r="21" spans="1:1" x14ac:dyDescent="0.2">
      <c r="A21" t="s">
        <v>48</v>
      </c>
    </row>
    <row r="22" spans="1:1" x14ac:dyDescent="0.2">
      <c r="A22" t="s">
        <v>49</v>
      </c>
    </row>
    <row r="23" spans="1:1" x14ac:dyDescent="0.2">
      <c r="A23" t="s">
        <v>50</v>
      </c>
    </row>
    <row r="24" spans="1:1" x14ac:dyDescent="0.2">
      <c r="A24" t="s">
        <v>51</v>
      </c>
    </row>
    <row r="25" spans="1:1" x14ac:dyDescent="0.2">
      <c r="A25" t="s">
        <v>52</v>
      </c>
    </row>
    <row r="26" spans="1:1" x14ac:dyDescent="0.2">
      <c r="A26" t="s">
        <v>53</v>
      </c>
    </row>
    <row r="27" spans="1:1" x14ac:dyDescent="0.2">
      <c r="A27" t="s">
        <v>54</v>
      </c>
    </row>
    <row r="28" spans="1:1" x14ac:dyDescent="0.2">
      <c r="A28" t="s">
        <v>55</v>
      </c>
    </row>
    <row r="29" spans="1:1" x14ac:dyDescent="0.2">
      <c r="A29" t="s">
        <v>56</v>
      </c>
    </row>
    <row r="30" spans="1:1" x14ac:dyDescent="0.2">
      <c r="A30" t="s">
        <v>57</v>
      </c>
    </row>
    <row r="31" spans="1:1" x14ac:dyDescent="0.2">
      <c r="A31" t="s">
        <v>58</v>
      </c>
    </row>
    <row r="32" spans="1:1" x14ac:dyDescent="0.2">
      <c r="A32" t="s">
        <v>59</v>
      </c>
    </row>
    <row r="33" spans="1:1" x14ac:dyDescent="0.2">
      <c r="A33" t="s">
        <v>60</v>
      </c>
    </row>
    <row r="34" spans="1:1" x14ac:dyDescent="0.2">
      <c r="A34" t="s">
        <v>61</v>
      </c>
    </row>
    <row r="35" spans="1:1" x14ac:dyDescent="0.2">
      <c r="A35" t="s">
        <v>62</v>
      </c>
    </row>
    <row r="36" spans="1:1" x14ac:dyDescent="0.2">
      <c r="A36" t="s">
        <v>63</v>
      </c>
    </row>
    <row r="37" spans="1:1" x14ac:dyDescent="0.2">
      <c r="A37" t="s">
        <v>64</v>
      </c>
    </row>
    <row r="38" spans="1:1" x14ac:dyDescent="0.2">
      <c r="A38" t="s">
        <v>65</v>
      </c>
    </row>
    <row r="39" spans="1:1" x14ac:dyDescent="0.2">
      <c r="A39" t="s">
        <v>66</v>
      </c>
    </row>
    <row r="40" spans="1:1" x14ac:dyDescent="0.2">
      <c r="A40" t="s">
        <v>67</v>
      </c>
    </row>
    <row r="41" spans="1:1" x14ac:dyDescent="0.2">
      <c r="A41" t="s">
        <v>68</v>
      </c>
    </row>
    <row r="42" spans="1:1" x14ac:dyDescent="0.2">
      <c r="A42" t="s">
        <v>69</v>
      </c>
    </row>
    <row r="43" spans="1:1" x14ac:dyDescent="0.2">
      <c r="A43" t="s">
        <v>70</v>
      </c>
    </row>
    <row r="44" spans="1:1" x14ac:dyDescent="0.2">
      <c r="A44" t="s">
        <v>32</v>
      </c>
    </row>
    <row r="45" spans="1:1" x14ac:dyDescent="0.2">
      <c r="A45" t="s">
        <v>33</v>
      </c>
    </row>
    <row r="46" spans="1:1" x14ac:dyDescent="0.2">
      <c r="A46" t="s">
        <v>34</v>
      </c>
    </row>
    <row r="47" spans="1:1" x14ac:dyDescent="0.2">
      <c r="A47" t="s">
        <v>71</v>
      </c>
    </row>
    <row r="48" spans="1:1" x14ac:dyDescent="0.2">
      <c r="A48" t="s">
        <v>72</v>
      </c>
    </row>
    <row r="49" spans="1:1" x14ac:dyDescent="0.2">
      <c r="A49" t="s">
        <v>73</v>
      </c>
    </row>
    <row r="50" spans="1:1" x14ac:dyDescent="0.2">
      <c r="A50" t="s">
        <v>74</v>
      </c>
    </row>
    <row r="51" spans="1:1" x14ac:dyDescent="0.2">
      <c r="A51" t="s">
        <v>75</v>
      </c>
    </row>
    <row r="52" spans="1:1" x14ac:dyDescent="0.2">
      <c r="A52" t="s">
        <v>76</v>
      </c>
    </row>
    <row r="53" spans="1:1" x14ac:dyDescent="0.2">
      <c r="A53" t="s">
        <v>77</v>
      </c>
    </row>
    <row r="54" spans="1:1" x14ac:dyDescent="0.2">
      <c r="A54" t="s">
        <v>78</v>
      </c>
    </row>
    <row r="55" spans="1:1" x14ac:dyDescent="0.2">
      <c r="A55" t="s">
        <v>79</v>
      </c>
    </row>
    <row r="56" spans="1:1" x14ac:dyDescent="0.2">
      <c r="A56" t="s">
        <v>80</v>
      </c>
    </row>
    <row r="57" spans="1:1" x14ac:dyDescent="0.2">
      <c r="A57" t="s">
        <v>81</v>
      </c>
    </row>
    <row r="58" spans="1:1" x14ac:dyDescent="0.2">
      <c r="A58" t="s">
        <v>82</v>
      </c>
    </row>
    <row r="59" spans="1:1" x14ac:dyDescent="0.2">
      <c r="A59" t="s">
        <v>83</v>
      </c>
    </row>
    <row r="60" spans="1:1" x14ac:dyDescent="0.2">
      <c r="A60" t="s">
        <v>84</v>
      </c>
    </row>
    <row r="61" spans="1:1" x14ac:dyDescent="0.2">
      <c r="A61" t="s">
        <v>85</v>
      </c>
    </row>
    <row r="62" spans="1:1" x14ac:dyDescent="0.2">
      <c r="A62" t="s">
        <v>86</v>
      </c>
    </row>
    <row r="63" spans="1:1" x14ac:dyDescent="0.2">
      <c r="A63" t="s">
        <v>87</v>
      </c>
    </row>
    <row r="64" spans="1:1" x14ac:dyDescent="0.2">
      <c r="A64" t="s">
        <v>88</v>
      </c>
    </row>
    <row r="65" spans="1:1" x14ac:dyDescent="0.2">
      <c r="A65" t="s">
        <v>89</v>
      </c>
    </row>
    <row r="66" spans="1:1" x14ac:dyDescent="0.2">
      <c r="A66" t="s">
        <v>90</v>
      </c>
    </row>
    <row r="67" spans="1:1" x14ac:dyDescent="0.2">
      <c r="A67" t="s">
        <v>91</v>
      </c>
    </row>
    <row r="68" spans="1:1" x14ac:dyDescent="0.2">
      <c r="A68" t="s">
        <v>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Z157"/>
  <sheetViews>
    <sheetView tabSelected="1" topLeftCell="A171" workbookViewId="0"/>
  </sheetViews>
  <sheetFormatPr baseColWidth="10" defaultColWidth="8.83203125" defaultRowHeight="16" x14ac:dyDescent="0.2"/>
  <cols>
    <col min="1" max="1" width="40.6640625" customWidth="1"/>
    <col min="2" max="2" width="9.83203125" customWidth="1"/>
    <col min="3" max="3" width="7.1640625" customWidth="1"/>
    <col min="4" max="4" width="7.6640625" customWidth="1"/>
    <col min="22" max="22" width="12.1640625" bestFit="1" customWidth="1"/>
  </cols>
  <sheetData>
    <row r="1" spans="1:26" x14ac:dyDescent="0.2">
      <c r="A1" t="s">
        <v>146</v>
      </c>
      <c r="B1" t="s">
        <v>1</v>
      </c>
      <c r="C1" t="s">
        <v>2</v>
      </c>
      <c r="D1" t="s">
        <v>3</v>
      </c>
      <c r="E1" t="s">
        <v>125</v>
      </c>
      <c r="F1" t="s">
        <v>5</v>
      </c>
      <c r="G1" t="s">
        <v>6</v>
      </c>
      <c r="H1" t="s">
        <v>93</v>
      </c>
      <c r="I1" t="s">
        <v>101</v>
      </c>
      <c r="J1" t="s">
        <v>95</v>
      </c>
      <c r="K1" t="s">
        <v>100</v>
      </c>
      <c r="L1" t="s">
        <v>98</v>
      </c>
      <c r="M1" t="s">
        <v>99</v>
      </c>
      <c r="N1" t="s">
        <v>97</v>
      </c>
      <c r="O1" t="s">
        <v>94</v>
      </c>
      <c r="P1" t="s">
        <v>96</v>
      </c>
      <c r="Q1" t="s">
        <v>128</v>
      </c>
      <c r="R1" t="s">
        <v>129</v>
      </c>
      <c r="S1" t="s">
        <v>130</v>
      </c>
      <c r="T1" t="s">
        <v>144</v>
      </c>
      <c r="U1" s="5" t="s">
        <v>131</v>
      </c>
      <c r="V1" t="s">
        <v>140</v>
      </c>
      <c r="W1" t="s">
        <v>141</v>
      </c>
      <c r="X1" t="s">
        <v>132</v>
      </c>
    </row>
    <row r="2" spans="1:26" x14ac:dyDescent="0.2">
      <c r="A2" s="6" t="s">
        <v>32</v>
      </c>
      <c r="B2" s="6">
        <f>1-C2-D2-F2</f>
        <v>0.48</v>
      </c>
      <c r="C2" s="6">
        <v>0.35</v>
      </c>
      <c r="D2" s="6">
        <v>0.15</v>
      </c>
      <c r="E2" s="6">
        <v>0</v>
      </c>
      <c r="F2" s="6">
        <v>0.02</v>
      </c>
      <c r="G2" s="6">
        <v>0</v>
      </c>
      <c r="H2" s="6">
        <v>0</v>
      </c>
      <c r="I2" s="6">
        <v>0</v>
      </c>
      <c r="J2" s="6">
        <v>0</v>
      </c>
      <c r="K2" s="6">
        <v>0</v>
      </c>
      <c r="L2" s="6">
        <v>0</v>
      </c>
      <c r="M2" s="6">
        <v>0</v>
      </c>
      <c r="N2" s="6">
        <v>0</v>
      </c>
      <c r="O2" s="6">
        <v>0</v>
      </c>
      <c r="P2" s="6">
        <v>0</v>
      </c>
      <c r="Q2" s="6">
        <v>0</v>
      </c>
      <c r="R2" s="6">
        <v>0</v>
      </c>
      <c r="S2" s="6">
        <v>0</v>
      </c>
      <c r="T2" s="6">
        <v>600</v>
      </c>
      <c r="U2">
        <v>0.84492110453683378</v>
      </c>
      <c r="V2">
        <f t="shared" ref="V2:V33" si="0">U2*0.01/3600</f>
        <v>2.3470030681578715E-6</v>
      </c>
      <c r="W2">
        <f t="shared" ref="W2:W33" si="1">LN(V2)</f>
        <v>-12.962371333828296</v>
      </c>
      <c r="X2">
        <f>LOG10(V2)</f>
        <v>-5.6294863426625223</v>
      </c>
    </row>
    <row r="3" spans="1:26" x14ac:dyDescent="0.2">
      <c r="A3" s="6" t="s">
        <v>33</v>
      </c>
      <c r="B3" s="6">
        <f>1-C3-D3-F3</f>
        <v>0.48</v>
      </c>
      <c r="C3" s="6">
        <v>0.35</v>
      </c>
      <c r="D3" s="6">
        <v>0.15</v>
      </c>
      <c r="E3" s="6">
        <v>0</v>
      </c>
      <c r="F3" s="6">
        <v>0.02</v>
      </c>
      <c r="G3" s="6">
        <v>0</v>
      </c>
      <c r="H3" s="6">
        <v>0</v>
      </c>
      <c r="I3" s="6">
        <v>0</v>
      </c>
      <c r="J3" s="6">
        <v>0</v>
      </c>
      <c r="K3" s="6">
        <v>0</v>
      </c>
      <c r="L3" s="6">
        <v>0</v>
      </c>
      <c r="M3" s="6">
        <v>0</v>
      </c>
      <c r="N3" s="6">
        <v>0</v>
      </c>
      <c r="O3" s="6">
        <v>0</v>
      </c>
      <c r="P3" s="6">
        <v>0</v>
      </c>
      <c r="Q3" s="6">
        <v>0</v>
      </c>
      <c r="R3" s="6">
        <v>0</v>
      </c>
      <c r="S3" s="6">
        <v>0</v>
      </c>
      <c r="T3" s="6">
        <v>600</v>
      </c>
      <c r="U3">
        <v>1.061735700197201</v>
      </c>
      <c r="V3">
        <f t="shared" si="0"/>
        <v>2.9492658338811141E-6</v>
      </c>
      <c r="W3">
        <f t="shared" si="1"/>
        <v>-12.7339542884566</v>
      </c>
      <c r="X3">
        <f t="shared" ref="X3:X66" si="2">LOG10(V3)</f>
        <v>-5.5302860802849505</v>
      </c>
      <c r="Z3" t="s">
        <v>145</v>
      </c>
    </row>
    <row r="4" spans="1:26" x14ac:dyDescent="0.2">
      <c r="A4" s="6" t="s">
        <v>34</v>
      </c>
      <c r="B4" s="6">
        <f>1-C4-D4-F4</f>
        <v>0.48</v>
      </c>
      <c r="C4" s="6">
        <v>0.35</v>
      </c>
      <c r="D4" s="6">
        <v>0.15</v>
      </c>
      <c r="E4" s="6">
        <v>0</v>
      </c>
      <c r="F4" s="6">
        <v>0.02</v>
      </c>
      <c r="G4" s="6">
        <v>0</v>
      </c>
      <c r="H4" s="6">
        <v>0</v>
      </c>
      <c r="I4" s="6">
        <v>0</v>
      </c>
      <c r="J4" s="6">
        <v>0</v>
      </c>
      <c r="K4" s="6">
        <v>0</v>
      </c>
      <c r="L4" s="6">
        <v>0</v>
      </c>
      <c r="M4" s="6">
        <v>0</v>
      </c>
      <c r="N4" s="6">
        <v>0</v>
      </c>
      <c r="O4" s="6">
        <v>0</v>
      </c>
      <c r="P4" s="6">
        <v>0</v>
      </c>
      <c r="Q4" s="6">
        <v>0</v>
      </c>
      <c r="R4" s="6">
        <v>0</v>
      </c>
      <c r="S4" s="6">
        <v>0</v>
      </c>
      <c r="T4" s="6">
        <v>600</v>
      </c>
      <c r="U4">
        <v>1.592899408284167</v>
      </c>
      <c r="V4">
        <f t="shared" si="0"/>
        <v>4.4247205785671301E-6</v>
      </c>
      <c r="W4">
        <f t="shared" si="1"/>
        <v>-12.328303427584704</v>
      </c>
      <c r="X4">
        <f t="shared" si="2"/>
        <v>-5.3541141498289821</v>
      </c>
    </row>
    <row r="5" spans="1:26" x14ac:dyDescent="0.2">
      <c r="A5" s="6" t="s">
        <v>35</v>
      </c>
      <c r="B5" s="6">
        <v>0.92500000000000004</v>
      </c>
      <c r="C5" s="6">
        <v>0</v>
      </c>
      <c r="D5" s="6">
        <v>7.4999999999999997E-2</v>
      </c>
      <c r="E5" s="6">
        <v>0</v>
      </c>
      <c r="F5" s="6">
        <v>0</v>
      </c>
      <c r="G5" s="6">
        <v>0</v>
      </c>
      <c r="H5" s="6">
        <v>0</v>
      </c>
      <c r="I5" s="6">
        <v>0</v>
      </c>
      <c r="J5" s="6">
        <v>0</v>
      </c>
      <c r="K5" s="6">
        <v>0</v>
      </c>
      <c r="L5" s="6">
        <v>0</v>
      </c>
      <c r="M5" s="6">
        <v>0</v>
      </c>
      <c r="N5" s="6">
        <v>0</v>
      </c>
      <c r="O5" s="6">
        <v>0</v>
      </c>
      <c r="P5" s="6">
        <v>0</v>
      </c>
      <c r="Q5" s="6">
        <v>0</v>
      </c>
      <c r="R5" s="6">
        <v>0</v>
      </c>
      <c r="S5" s="6">
        <v>0</v>
      </c>
      <c r="T5" s="6">
        <v>600</v>
      </c>
      <c r="U5">
        <v>0.7710059171600776</v>
      </c>
      <c r="V5">
        <f t="shared" si="0"/>
        <v>2.1416831032224376E-6</v>
      </c>
      <c r="W5">
        <f t="shared" si="1"/>
        <v>-13.05391854122416</v>
      </c>
      <c r="X5">
        <f t="shared" si="2"/>
        <v>-5.6692447896681992</v>
      </c>
    </row>
    <row r="6" spans="1:26" x14ac:dyDescent="0.2">
      <c r="A6" s="6" t="s">
        <v>36</v>
      </c>
      <c r="B6" s="6">
        <v>0.92500000000000004</v>
      </c>
      <c r="C6" s="6">
        <v>0</v>
      </c>
      <c r="D6" s="6">
        <v>7.4999999999999997E-2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600</v>
      </c>
      <c r="U6">
        <v>1.018047337278031</v>
      </c>
      <c r="V6">
        <f t="shared" si="0"/>
        <v>2.8279092702167528E-6</v>
      </c>
      <c r="W6">
        <f t="shared" si="1"/>
        <v>-12.775972893111952</v>
      </c>
      <c r="X6">
        <f t="shared" si="2"/>
        <v>-5.5485345284240442</v>
      </c>
    </row>
    <row r="7" spans="1:26" x14ac:dyDescent="0.2">
      <c r="A7" s="6" t="s">
        <v>37</v>
      </c>
      <c r="B7" s="6">
        <v>0.92500000000000004</v>
      </c>
      <c r="C7" s="6">
        <v>0</v>
      </c>
      <c r="D7" s="6">
        <v>7.4999999999999997E-2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600</v>
      </c>
      <c r="U7">
        <v>0.93905325443763377</v>
      </c>
      <c r="V7">
        <f t="shared" si="0"/>
        <v>2.6084812623267604E-6</v>
      </c>
      <c r="W7">
        <f t="shared" si="1"/>
        <v>-12.856742397823254</v>
      </c>
      <c r="X7">
        <f t="shared" si="2"/>
        <v>-5.5836122786262221</v>
      </c>
    </row>
    <row r="8" spans="1:26" x14ac:dyDescent="0.2">
      <c r="A8" s="6" t="s">
        <v>38</v>
      </c>
      <c r="B8" s="6">
        <v>0.875</v>
      </c>
      <c r="C8" s="6">
        <v>0</v>
      </c>
      <c r="D8" s="6">
        <v>0.125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600</v>
      </c>
      <c r="U8">
        <v>0.25330374753453599</v>
      </c>
      <c r="V8">
        <f t="shared" si="0"/>
        <v>7.0362152092926667E-7</v>
      </c>
      <c r="W8">
        <f t="shared" si="1"/>
        <v>-14.167025237670069</v>
      </c>
      <c r="X8">
        <f t="shared" si="2"/>
        <v>-6.1526608857042158</v>
      </c>
    </row>
    <row r="9" spans="1:26" x14ac:dyDescent="0.2">
      <c r="A9" s="6" t="s">
        <v>39</v>
      </c>
      <c r="B9" s="6">
        <v>0.875</v>
      </c>
      <c r="C9" s="6">
        <v>0</v>
      </c>
      <c r="D9" s="6">
        <v>0.125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600</v>
      </c>
      <c r="U9">
        <v>0.40557199211050399</v>
      </c>
      <c r="V9">
        <f t="shared" si="0"/>
        <v>1.126588866973622E-6</v>
      </c>
      <c r="W9">
        <f t="shared" si="1"/>
        <v>-13.696316192503716</v>
      </c>
      <c r="X9">
        <f t="shared" si="2"/>
        <v>-5.9482345448065201</v>
      </c>
    </row>
    <row r="10" spans="1:26" x14ac:dyDescent="0.2">
      <c r="A10" s="6" t="s">
        <v>40</v>
      </c>
      <c r="B10" s="6">
        <v>0.875</v>
      </c>
      <c r="C10" s="6">
        <v>0</v>
      </c>
      <c r="D10" s="6">
        <v>0.125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600</v>
      </c>
      <c r="U10">
        <v>0.1030078895463054</v>
      </c>
      <c r="V10">
        <f t="shared" si="0"/>
        <v>2.86133026517515E-7</v>
      </c>
      <c r="W10">
        <f t="shared" si="1"/>
        <v>-15.066809006581289</v>
      </c>
      <c r="X10">
        <f t="shared" si="2"/>
        <v>-6.5434320114484699</v>
      </c>
    </row>
    <row r="11" spans="1:26" x14ac:dyDescent="0.2">
      <c r="A11" s="6" t="s">
        <v>41</v>
      </c>
      <c r="B11" s="6">
        <v>0.82499999999999996</v>
      </c>
      <c r="C11" s="6">
        <v>0</v>
      </c>
      <c r="D11" s="6">
        <v>0.17499999999999999</v>
      </c>
      <c r="E11" s="6">
        <v>0</v>
      </c>
      <c r="F11" s="6">
        <v>0</v>
      </c>
      <c r="G11" s="6">
        <v>0</v>
      </c>
      <c r="H11" s="6">
        <v>0</v>
      </c>
      <c r="I11" s="6">
        <v>0</v>
      </c>
      <c r="J11" s="6">
        <v>0</v>
      </c>
      <c r="K11" s="6">
        <v>0</v>
      </c>
      <c r="L11" s="6">
        <v>0</v>
      </c>
      <c r="M11" s="6">
        <v>0</v>
      </c>
      <c r="N11" s="6">
        <v>0</v>
      </c>
      <c r="O11" s="6">
        <v>0</v>
      </c>
      <c r="P11" s="6">
        <v>0</v>
      </c>
      <c r="Q11" s="6">
        <v>0</v>
      </c>
      <c r="R11" s="6">
        <v>0</v>
      </c>
      <c r="S11" s="6">
        <v>0</v>
      </c>
      <c r="T11" s="6">
        <v>600</v>
      </c>
      <c r="U11">
        <v>9.6301775147909274E-2</v>
      </c>
      <c r="V11">
        <f t="shared" si="0"/>
        <v>2.6750493096641464E-7</v>
      </c>
      <c r="W11">
        <f t="shared" si="1"/>
        <v>-15.134127837260937</v>
      </c>
      <c r="X11">
        <f t="shared" si="2"/>
        <v>-6.5726682081408203</v>
      </c>
    </row>
    <row r="12" spans="1:26" x14ac:dyDescent="0.2">
      <c r="A12" s="6" t="s">
        <v>42</v>
      </c>
      <c r="B12" s="6">
        <v>0.82499999999999996</v>
      </c>
      <c r="C12" s="6">
        <v>0</v>
      </c>
      <c r="D12" s="6">
        <v>0.17499999999999999</v>
      </c>
      <c r="E12" s="6">
        <v>0</v>
      </c>
      <c r="F12" s="6">
        <v>0</v>
      </c>
      <c r="G12" s="6">
        <v>0</v>
      </c>
      <c r="H12" s="6">
        <v>0</v>
      </c>
      <c r="I12" s="6">
        <v>0</v>
      </c>
      <c r="J12" s="6">
        <v>0</v>
      </c>
      <c r="K12" s="6">
        <v>0</v>
      </c>
      <c r="L12" s="6">
        <v>0</v>
      </c>
      <c r="M12" s="6">
        <v>0</v>
      </c>
      <c r="N12" s="6">
        <v>0</v>
      </c>
      <c r="O12" s="6">
        <v>0</v>
      </c>
      <c r="P12" s="6">
        <v>0</v>
      </c>
      <c r="Q12" s="6">
        <v>0</v>
      </c>
      <c r="R12" s="6">
        <v>0</v>
      </c>
      <c r="S12" s="6">
        <v>0</v>
      </c>
      <c r="T12" s="6">
        <v>600</v>
      </c>
      <c r="U12">
        <v>0.1248520710058257</v>
      </c>
      <c r="V12">
        <f t="shared" si="0"/>
        <v>3.4681130834951581E-7</v>
      </c>
      <c r="W12">
        <f t="shared" si="1"/>
        <v>-14.874484984874078</v>
      </c>
      <c r="X12">
        <f t="shared" si="2"/>
        <v>-6.4599067500835865</v>
      </c>
    </row>
    <row r="13" spans="1:26" x14ac:dyDescent="0.2">
      <c r="A13" s="6" t="s">
        <v>43</v>
      </c>
      <c r="B13" s="6">
        <v>0.82499999999999996</v>
      </c>
      <c r="C13" s="6">
        <v>0</v>
      </c>
      <c r="D13" s="6">
        <v>0.17499999999999999</v>
      </c>
      <c r="E13" s="6">
        <v>0</v>
      </c>
      <c r="F13" s="6">
        <v>0</v>
      </c>
      <c r="G13" s="6">
        <v>0</v>
      </c>
      <c r="H13" s="6">
        <v>0</v>
      </c>
      <c r="I13" s="6">
        <v>0</v>
      </c>
      <c r="J13" s="6">
        <v>0</v>
      </c>
      <c r="K13" s="6">
        <v>0</v>
      </c>
      <c r="L13" s="6">
        <v>0</v>
      </c>
      <c r="M13" s="6">
        <v>0</v>
      </c>
      <c r="N13" s="6">
        <v>0</v>
      </c>
      <c r="O13" s="6">
        <v>0</v>
      </c>
      <c r="P13" s="6">
        <v>0</v>
      </c>
      <c r="Q13" s="6">
        <v>0</v>
      </c>
      <c r="R13" s="6">
        <v>0</v>
      </c>
      <c r="S13" s="6">
        <v>0</v>
      </c>
      <c r="T13" s="6">
        <v>600</v>
      </c>
      <c r="U13">
        <v>9.7682445759384742E-2</v>
      </c>
      <c r="V13">
        <f t="shared" si="0"/>
        <v>2.7134012710940206E-7</v>
      </c>
      <c r="W13">
        <f t="shared" si="1"/>
        <v>-15.119892721438699</v>
      </c>
      <c r="X13">
        <f t="shared" si="2"/>
        <v>-6.5664859758899681</v>
      </c>
    </row>
    <row r="14" spans="1:26" x14ac:dyDescent="0.2">
      <c r="A14" s="6" t="s">
        <v>35</v>
      </c>
      <c r="B14" s="6">
        <v>0.92500000000000004</v>
      </c>
      <c r="C14" s="6">
        <v>0</v>
      </c>
      <c r="D14" s="6">
        <v>7.4999999999999997E-2</v>
      </c>
      <c r="E14" s="6">
        <v>0</v>
      </c>
      <c r="F14" s="6">
        <v>0</v>
      </c>
      <c r="G14" s="6">
        <v>0</v>
      </c>
      <c r="H14" s="6">
        <v>0</v>
      </c>
      <c r="I14" s="6">
        <v>0</v>
      </c>
      <c r="J14" s="6">
        <v>0</v>
      </c>
      <c r="K14" s="6">
        <v>0</v>
      </c>
      <c r="L14" s="6">
        <v>0</v>
      </c>
      <c r="M14" s="6">
        <v>0</v>
      </c>
      <c r="N14" s="6">
        <v>0</v>
      </c>
      <c r="O14" s="6">
        <v>0</v>
      </c>
      <c r="P14" s="6">
        <v>0</v>
      </c>
      <c r="Q14" s="6">
        <v>0</v>
      </c>
      <c r="R14" s="6">
        <v>0</v>
      </c>
      <c r="S14" s="6">
        <v>0</v>
      </c>
      <c r="T14" s="6">
        <v>600</v>
      </c>
      <c r="U14">
        <v>0.3401380670614802</v>
      </c>
      <c r="V14">
        <f t="shared" si="0"/>
        <v>9.4482796405966727E-7</v>
      </c>
      <c r="W14">
        <f t="shared" si="1"/>
        <v>-13.872262974639638</v>
      </c>
      <c r="X14">
        <f t="shared" si="2"/>
        <v>-6.0246472613967841</v>
      </c>
    </row>
    <row r="15" spans="1:26" x14ac:dyDescent="0.2">
      <c r="A15" s="6" t="s">
        <v>36</v>
      </c>
      <c r="B15" s="6">
        <v>0.92500000000000004</v>
      </c>
      <c r="C15" s="6">
        <v>0</v>
      </c>
      <c r="D15" s="6">
        <v>7.4999999999999997E-2</v>
      </c>
      <c r="E15" s="6">
        <v>0</v>
      </c>
      <c r="F15" s="6">
        <v>0</v>
      </c>
      <c r="G15" s="6">
        <v>0</v>
      </c>
      <c r="H15" s="6">
        <v>0</v>
      </c>
      <c r="I15" s="6">
        <v>0</v>
      </c>
      <c r="J15" s="6">
        <v>0</v>
      </c>
      <c r="K15" s="6">
        <v>0</v>
      </c>
      <c r="L15" s="6">
        <v>0</v>
      </c>
      <c r="M15" s="6">
        <v>0</v>
      </c>
      <c r="N15" s="6">
        <v>0</v>
      </c>
      <c r="O15" s="6">
        <v>0</v>
      </c>
      <c r="P15" s="6">
        <v>0</v>
      </c>
      <c r="Q15" s="6">
        <v>0</v>
      </c>
      <c r="R15" s="6">
        <v>0</v>
      </c>
      <c r="S15" s="6">
        <v>0</v>
      </c>
      <c r="T15" s="6">
        <v>600</v>
      </c>
      <c r="U15">
        <v>0.53441814595666515</v>
      </c>
      <c r="V15">
        <f t="shared" si="0"/>
        <v>1.4844948498796253E-6</v>
      </c>
      <c r="W15">
        <f t="shared" si="1"/>
        <v>-13.420436012011244</v>
      </c>
      <c r="X15">
        <f t="shared" si="2"/>
        <v>-5.8284213047521671</v>
      </c>
    </row>
    <row r="16" spans="1:26" x14ac:dyDescent="0.2">
      <c r="A16" s="6" t="s">
        <v>40</v>
      </c>
      <c r="B16" s="6">
        <v>0.875</v>
      </c>
      <c r="C16" s="6">
        <v>0</v>
      </c>
      <c r="D16" s="6">
        <v>0.125</v>
      </c>
      <c r="E16" s="6">
        <v>0</v>
      </c>
      <c r="F16" s="6">
        <v>0</v>
      </c>
      <c r="G16" s="6">
        <v>0</v>
      </c>
      <c r="H16" s="6">
        <v>0</v>
      </c>
      <c r="I16" s="6">
        <v>0</v>
      </c>
      <c r="J16" s="6">
        <v>0</v>
      </c>
      <c r="K16" s="6">
        <v>0</v>
      </c>
      <c r="L16" s="6">
        <v>0</v>
      </c>
      <c r="M16" s="6">
        <v>0</v>
      </c>
      <c r="N16" s="6">
        <v>0</v>
      </c>
      <c r="O16" s="6">
        <v>0</v>
      </c>
      <c r="P16" s="6">
        <v>0</v>
      </c>
      <c r="Q16" s="6">
        <v>0</v>
      </c>
      <c r="R16" s="6">
        <v>0</v>
      </c>
      <c r="S16" s="6">
        <v>0</v>
      </c>
      <c r="T16" s="6">
        <v>600</v>
      </c>
      <c r="U16">
        <v>0.10285996055223021</v>
      </c>
      <c r="V16">
        <f t="shared" si="0"/>
        <v>2.8572211264508391E-7</v>
      </c>
      <c r="W16">
        <f t="shared" si="1"/>
        <v>-15.068246132577064</v>
      </c>
      <c r="X16">
        <f t="shared" si="2"/>
        <v>-6.5440561473382344</v>
      </c>
    </row>
    <row r="17" spans="1:24" x14ac:dyDescent="0.2">
      <c r="A17" s="6" t="s">
        <v>44</v>
      </c>
      <c r="B17" s="6">
        <f t="shared" ref="B17:B25" si="3">1-C17-D17-E17-F17-G17</f>
        <v>0.64</v>
      </c>
      <c r="C17" s="6">
        <v>0.2</v>
      </c>
      <c r="D17" s="6">
        <v>0.15</v>
      </c>
      <c r="E17" s="6">
        <v>0.01</v>
      </c>
      <c r="F17" s="6">
        <v>0</v>
      </c>
      <c r="G17" s="6">
        <v>0</v>
      </c>
      <c r="H17" s="6">
        <v>0</v>
      </c>
      <c r="I17" s="6">
        <v>0</v>
      </c>
      <c r="J17" s="6">
        <v>0</v>
      </c>
      <c r="K17" s="6">
        <v>0</v>
      </c>
      <c r="L17" s="6">
        <v>0</v>
      </c>
      <c r="M17" s="6">
        <v>0</v>
      </c>
      <c r="N17" s="6">
        <v>0</v>
      </c>
      <c r="O17" s="6">
        <v>0</v>
      </c>
      <c r="P17" s="6">
        <v>0</v>
      </c>
      <c r="Q17" s="6">
        <v>0</v>
      </c>
      <c r="R17" s="6">
        <v>0</v>
      </c>
      <c r="S17" s="6">
        <v>0</v>
      </c>
      <c r="T17" s="6">
        <v>600</v>
      </c>
      <c r="U17">
        <v>2.3697238658772881</v>
      </c>
      <c r="V17">
        <f t="shared" si="0"/>
        <v>6.5825662941035788E-6</v>
      </c>
      <c r="W17">
        <f t="shared" si="1"/>
        <v>-11.931085874361401</v>
      </c>
      <c r="X17">
        <f t="shared" si="2"/>
        <v>-5.1816047583489908</v>
      </c>
    </row>
    <row r="18" spans="1:24" x14ac:dyDescent="0.2">
      <c r="A18" s="6" t="s">
        <v>45</v>
      </c>
      <c r="B18" s="6">
        <f t="shared" si="3"/>
        <v>0.64</v>
      </c>
      <c r="C18" s="6">
        <v>0.2</v>
      </c>
      <c r="D18" s="6">
        <v>0.15</v>
      </c>
      <c r="E18" s="6">
        <v>0.01</v>
      </c>
      <c r="F18" s="6">
        <v>0</v>
      </c>
      <c r="G18" s="6">
        <v>0</v>
      </c>
      <c r="H18" s="6">
        <v>0</v>
      </c>
      <c r="I18" s="6">
        <v>0</v>
      </c>
      <c r="J18" s="6">
        <v>0</v>
      </c>
      <c r="K18" s="6">
        <v>0</v>
      </c>
      <c r="L18" s="6">
        <v>0</v>
      </c>
      <c r="M18" s="6">
        <v>0</v>
      </c>
      <c r="N18" s="6">
        <v>0</v>
      </c>
      <c r="O18" s="6">
        <v>0</v>
      </c>
      <c r="P18" s="6">
        <v>0</v>
      </c>
      <c r="Q18" s="6">
        <v>0</v>
      </c>
      <c r="R18" s="6">
        <v>0</v>
      </c>
      <c r="S18" s="6">
        <v>0</v>
      </c>
      <c r="T18" s="6">
        <v>600</v>
      </c>
      <c r="U18">
        <v>2.19546351084812</v>
      </c>
      <c r="V18">
        <f t="shared" si="0"/>
        <v>6.0985097523558885E-6</v>
      </c>
      <c r="W18">
        <f t="shared" si="1"/>
        <v>-12.007466119524299</v>
      </c>
      <c r="X18">
        <f t="shared" si="2"/>
        <v>-5.2147762773496549</v>
      </c>
    </row>
    <row r="19" spans="1:24" x14ac:dyDescent="0.2">
      <c r="A19" s="6" t="s">
        <v>46</v>
      </c>
      <c r="B19" s="6">
        <f t="shared" si="3"/>
        <v>0.64</v>
      </c>
      <c r="C19" s="6">
        <v>0.2</v>
      </c>
      <c r="D19" s="6">
        <v>0.15</v>
      </c>
      <c r="E19" s="6">
        <v>0.01</v>
      </c>
      <c r="F19" s="6">
        <v>0</v>
      </c>
      <c r="G19" s="6">
        <v>0</v>
      </c>
      <c r="H19" s="6">
        <v>0</v>
      </c>
      <c r="I19" s="6">
        <v>0</v>
      </c>
      <c r="J19" s="6">
        <v>0</v>
      </c>
      <c r="K19" s="6">
        <v>0</v>
      </c>
      <c r="L19" s="6">
        <v>0</v>
      </c>
      <c r="M19" s="6">
        <v>0</v>
      </c>
      <c r="N19" s="6">
        <v>0</v>
      </c>
      <c r="O19" s="6">
        <v>0</v>
      </c>
      <c r="P19" s="6">
        <v>0</v>
      </c>
      <c r="Q19" s="6">
        <v>0</v>
      </c>
      <c r="R19" s="6">
        <v>0</v>
      </c>
      <c r="S19" s="6">
        <v>0</v>
      </c>
      <c r="T19" s="6">
        <v>600</v>
      </c>
      <c r="U19">
        <v>4.0680473372783146</v>
      </c>
      <c r="V19">
        <f t="shared" si="0"/>
        <v>1.1300131492439763E-5</v>
      </c>
      <c r="W19">
        <f t="shared" si="1"/>
        <v>-11.390696195814588</v>
      </c>
      <c r="X19">
        <f t="shared" si="2"/>
        <v>-4.9469165028786382</v>
      </c>
    </row>
    <row r="20" spans="1:24" x14ac:dyDescent="0.2">
      <c r="A20" s="6" t="s">
        <v>47</v>
      </c>
      <c r="B20" s="6">
        <f t="shared" si="3"/>
        <v>0.63</v>
      </c>
      <c r="C20" s="6">
        <v>0.2</v>
      </c>
      <c r="D20" s="6">
        <v>0.15</v>
      </c>
      <c r="E20" s="6">
        <v>0.02</v>
      </c>
      <c r="F20" s="6">
        <v>0</v>
      </c>
      <c r="G20" s="6">
        <v>0</v>
      </c>
      <c r="H20" s="6">
        <v>0</v>
      </c>
      <c r="I20" s="6">
        <v>0</v>
      </c>
      <c r="J20" s="6">
        <v>0</v>
      </c>
      <c r="K20" s="6">
        <v>0</v>
      </c>
      <c r="L20" s="6">
        <v>0</v>
      </c>
      <c r="M20" s="6">
        <v>0</v>
      </c>
      <c r="N20" s="6">
        <v>0</v>
      </c>
      <c r="O20" s="6">
        <v>0</v>
      </c>
      <c r="P20" s="6">
        <v>0</v>
      </c>
      <c r="Q20" s="6">
        <v>0</v>
      </c>
      <c r="R20" s="6">
        <v>0</v>
      </c>
      <c r="S20" s="6">
        <v>0</v>
      </c>
      <c r="T20" s="6">
        <v>600</v>
      </c>
      <c r="U20">
        <v>1.8302268244575921</v>
      </c>
      <c r="V20">
        <f t="shared" si="0"/>
        <v>5.0839634012710891E-6</v>
      </c>
      <c r="W20">
        <f t="shared" si="1"/>
        <v>-12.189419403468822</v>
      </c>
      <c r="X20">
        <f t="shared" si="2"/>
        <v>-5.2937975845309371</v>
      </c>
    </row>
    <row r="21" spans="1:24" x14ac:dyDescent="0.2">
      <c r="A21" s="6" t="s">
        <v>48</v>
      </c>
      <c r="B21" s="6">
        <f t="shared" si="3"/>
        <v>0.63</v>
      </c>
      <c r="C21" s="6">
        <v>0.2</v>
      </c>
      <c r="D21" s="6">
        <v>0.15</v>
      </c>
      <c r="E21" s="6">
        <v>0.02</v>
      </c>
      <c r="F21" s="6">
        <v>0</v>
      </c>
      <c r="G21" s="6">
        <v>0</v>
      </c>
      <c r="H21" s="6">
        <v>0</v>
      </c>
      <c r="I21" s="6">
        <v>0</v>
      </c>
      <c r="J21" s="6">
        <v>0</v>
      </c>
      <c r="K21" s="6">
        <v>0</v>
      </c>
      <c r="L21" s="6">
        <v>0</v>
      </c>
      <c r="M21" s="6">
        <v>0</v>
      </c>
      <c r="N21" s="6">
        <v>0</v>
      </c>
      <c r="O21" s="6">
        <v>0</v>
      </c>
      <c r="P21" s="6">
        <v>0</v>
      </c>
      <c r="Q21" s="6">
        <v>0</v>
      </c>
      <c r="R21" s="6">
        <v>0</v>
      </c>
      <c r="S21" s="6">
        <v>0</v>
      </c>
      <c r="T21" s="6">
        <v>600</v>
      </c>
      <c r="U21">
        <v>1.6382149901375691</v>
      </c>
      <c r="V21">
        <f t="shared" si="0"/>
        <v>4.5505971948265812E-6</v>
      </c>
      <c r="W21">
        <f t="shared" si="1"/>
        <v>-12.300252082003917</v>
      </c>
      <c r="X21">
        <f t="shared" si="2"/>
        <v>-5.3419316052332855</v>
      </c>
    </row>
    <row r="22" spans="1:24" x14ac:dyDescent="0.2">
      <c r="A22" s="6" t="s">
        <v>49</v>
      </c>
      <c r="B22" s="6">
        <f t="shared" si="3"/>
        <v>0.63</v>
      </c>
      <c r="C22" s="6">
        <v>0.2</v>
      </c>
      <c r="D22" s="6">
        <v>0.15</v>
      </c>
      <c r="E22" s="6">
        <v>0.02</v>
      </c>
      <c r="F22" s="6">
        <v>0</v>
      </c>
      <c r="G22" s="6">
        <v>0</v>
      </c>
      <c r="H22" s="6">
        <v>0</v>
      </c>
      <c r="I22" s="6">
        <v>0</v>
      </c>
      <c r="J22" s="6">
        <v>0</v>
      </c>
      <c r="K22" s="6">
        <v>0</v>
      </c>
      <c r="L22" s="6">
        <v>0</v>
      </c>
      <c r="M22" s="6">
        <v>0</v>
      </c>
      <c r="N22" s="6">
        <v>0</v>
      </c>
      <c r="O22" s="6">
        <v>0</v>
      </c>
      <c r="P22" s="6">
        <v>0</v>
      </c>
      <c r="Q22" s="6">
        <v>0</v>
      </c>
      <c r="R22" s="6">
        <v>0</v>
      </c>
      <c r="S22" s="6">
        <v>0</v>
      </c>
      <c r="T22" s="6">
        <v>600</v>
      </c>
      <c r="U22">
        <v>1.745069033530765</v>
      </c>
      <c r="V22">
        <f t="shared" si="0"/>
        <v>4.8474139820299033E-6</v>
      </c>
      <c r="W22">
        <f t="shared" si="1"/>
        <v>-12.237065194797793</v>
      </c>
      <c r="X22">
        <f t="shared" si="2"/>
        <v>-5.314489888791023</v>
      </c>
    </row>
    <row r="23" spans="1:24" x14ac:dyDescent="0.2">
      <c r="A23" s="6" t="s">
        <v>50</v>
      </c>
      <c r="B23" s="6">
        <f t="shared" si="3"/>
        <v>0.62</v>
      </c>
      <c r="C23" s="6">
        <v>0.2</v>
      </c>
      <c r="D23" s="6">
        <v>0.15</v>
      </c>
      <c r="E23" s="6">
        <v>0.03</v>
      </c>
      <c r="F23" s="6">
        <v>0</v>
      </c>
      <c r="G23" s="6">
        <v>0</v>
      </c>
      <c r="H23" s="6">
        <v>0</v>
      </c>
      <c r="I23" s="6">
        <v>0</v>
      </c>
      <c r="J23" s="6">
        <v>0</v>
      </c>
      <c r="K23" s="6">
        <v>0</v>
      </c>
      <c r="L23" s="6">
        <v>0</v>
      </c>
      <c r="M23" s="6">
        <v>0</v>
      </c>
      <c r="N23" s="6">
        <v>0</v>
      </c>
      <c r="O23" s="6">
        <v>0</v>
      </c>
      <c r="P23" s="6">
        <v>0</v>
      </c>
      <c r="Q23" s="6">
        <v>0</v>
      </c>
      <c r="R23" s="6">
        <v>0</v>
      </c>
      <c r="S23" s="6">
        <v>0</v>
      </c>
      <c r="T23" s="6">
        <v>600</v>
      </c>
      <c r="U23">
        <v>0.3245562130177469</v>
      </c>
      <c r="V23">
        <f t="shared" si="0"/>
        <v>9.015450361604081E-7</v>
      </c>
      <c r="W23">
        <f t="shared" si="1"/>
        <v>-13.919155838634142</v>
      </c>
      <c r="X23">
        <f t="shared" si="2"/>
        <v>-6.0450125734702373</v>
      </c>
    </row>
    <row r="24" spans="1:24" x14ac:dyDescent="0.2">
      <c r="A24" s="6" t="s">
        <v>51</v>
      </c>
      <c r="B24" s="6">
        <f t="shared" si="3"/>
        <v>0.62</v>
      </c>
      <c r="C24" s="6">
        <v>0.2</v>
      </c>
      <c r="D24" s="6">
        <v>0.15</v>
      </c>
      <c r="E24" s="6">
        <v>0.03</v>
      </c>
      <c r="F24" s="6">
        <v>0</v>
      </c>
      <c r="G24" s="6">
        <v>0</v>
      </c>
      <c r="H24" s="6">
        <v>0</v>
      </c>
      <c r="I24" s="6">
        <v>0</v>
      </c>
      <c r="J24" s="6">
        <v>0</v>
      </c>
      <c r="K24" s="6">
        <v>0</v>
      </c>
      <c r="L24" s="6">
        <v>0</v>
      </c>
      <c r="M24" s="6">
        <v>0</v>
      </c>
      <c r="N24" s="6">
        <v>0</v>
      </c>
      <c r="O24" s="6">
        <v>0</v>
      </c>
      <c r="P24" s="6">
        <v>0</v>
      </c>
      <c r="Q24" s="6">
        <v>0</v>
      </c>
      <c r="R24" s="6">
        <v>0</v>
      </c>
      <c r="S24" s="6">
        <v>0</v>
      </c>
      <c r="T24" s="6">
        <v>600</v>
      </c>
      <c r="U24">
        <v>0.37623274161722708</v>
      </c>
      <c r="V24">
        <f t="shared" si="0"/>
        <v>1.0450909489367419E-6</v>
      </c>
      <c r="W24">
        <f t="shared" si="1"/>
        <v>-13.771406643859255</v>
      </c>
      <c r="X24">
        <f t="shared" si="2"/>
        <v>-5.9808459134738552</v>
      </c>
    </row>
    <row r="25" spans="1:24" x14ac:dyDescent="0.2">
      <c r="A25" s="6" t="s">
        <v>52</v>
      </c>
      <c r="B25" s="6">
        <f t="shared" si="3"/>
        <v>0.62</v>
      </c>
      <c r="C25" s="6">
        <v>0.2</v>
      </c>
      <c r="D25" s="6">
        <v>0.15</v>
      </c>
      <c r="E25" s="6">
        <v>0.03</v>
      </c>
      <c r="F25" s="6">
        <v>0</v>
      </c>
      <c r="G25" s="6">
        <v>0</v>
      </c>
      <c r="H25" s="6">
        <v>0</v>
      </c>
      <c r="I25" s="6">
        <v>0</v>
      </c>
      <c r="J25" s="6">
        <v>0</v>
      </c>
      <c r="K25" s="6">
        <v>0</v>
      </c>
      <c r="L25" s="6">
        <v>0</v>
      </c>
      <c r="M25" s="6">
        <v>0</v>
      </c>
      <c r="N25" s="6">
        <v>0</v>
      </c>
      <c r="O25" s="6">
        <v>0</v>
      </c>
      <c r="P25" s="6">
        <v>0</v>
      </c>
      <c r="Q25" s="6">
        <v>0</v>
      </c>
      <c r="R25" s="6">
        <v>0</v>
      </c>
      <c r="S25" s="6">
        <v>0</v>
      </c>
      <c r="T25" s="6">
        <v>600</v>
      </c>
      <c r="U25">
        <v>0.33786982248530689</v>
      </c>
      <c r="V25">
        <f t="shared" si="0"/>
        <v>9.3852728468140812E-7</v>
      </c>
      <c r="W25">
        <f t="shared" si="1"/>
        <v>-13.878953908693106</v>
      </c>
      <c r="X25">
        <f t="shared" si="2"/>
        <v>-6.0275530971349847</v>
      </c>
    </row>
    <row r="26" spans="1:24" x14ac:dyDescent="0.2">
      <c r="A26" s="6" t="s">
        <v>53</v>
      </c>
      <c r="B26" s="6">
        <f t="shared" ref="B26:B43" si="4">1-C26-D26-E26</f>
        <v>0.61</v>
      </c>
      <c r="C26" s="6">
        <v>0.2</v>
      </c>
      <c r="D26" s="6">
        <v>0.15</v>
      </c>
      <c r="E26" s="6">
        <v>0.04</v>
      </c>
      <c r="F26" s="6">
        <v>0</v>
      </c>
      <c r="G26" s="6">
        <v>0</v>
      </c>
      <c r="H26" s="6">
        <v>0</v>
      </c>
      <c r="I26" s="6">
        <v>0</v>
      </c>
      <c r="J26" s="6">
        <v>0</v>
      </c>
      <c r="K26" s="6">
        <v>0</v>
      </c>
      <c r="L26" s="6">
        <v>0</v>
      </c>
      <c r="M26" s="6">
        <v>0</v>
      </c>
      <c r="N26" s="6">
        <v>0</v>
      </c>
      <c r="O26" s="6">
        <v>0</v>
      </c>
      <c r="P26" s="6">
        <v>0</v>
      </c>
      <c r="Q26" s="6">
        <v>0</v>
      </c>
      <c r="R26" s="6">
        <v>0</v>
      </c>
      <c r="S26" s="6">
        <v>0</v>
      </c>
      <c r="T26" s="6">
        <v>600</v>
      </c>
      <c r="U26">
        <v>0.25714990138073501</v>
      </c>
      <c r="V26">
        <f t="shared" si="0"/>
        <v>7.1430528161315283E-7</v>
      </c>
      <c r="W26">
        <f t="shared" si="1"/>
        <v>-14.151955400702288</v>
      </c>
      <c r="X26">
        <f t="shared" si="2"/>
        <v>-6.1461161386659269</v>
      </c>
    </row>
    <row r="27" spans="1:24" x14ac:dyDescent="0.2">
      <c r="A27" s="6" t="s">
        <v>54</v>
      </c>
      <c r="B27" s="6">
        <f t="shared" si="4"/>
        <v>0.61</v>
      </c>
      <c r="C27" s="6">
        <v>0.2</v>
      </c>
      <c r="D27" s="6">
        <v>0.15</v>
      </c>
      <c r="E27" s="6">
        <v>0.04</v>
      </c>
      <c r="F27" s="6">
        <v>0</v>
      </c>
      <c r="G27" s="6">
        <v>0</v>
      </c>
      <c r="H27" s="6">
        <v>0</v>
      </c>
      <c r="I27" s="6">
        <v>0</v>
      </c>
      <c r="J27" s="6">
        <v>0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0</v>
      </c>
      <c r="R27" s="6">
        <v>0</v>
      </c>
      <c r="S27" s="6">
        <v>0</v>
      </c>
      <c r="T27" s="6">
        <v>600</v>
      </c>
      <c r="U27">
        <v>0.44363905325413389</v>
      </c>
      <c r="V27">
        <f t="shared" si="0"/>
        <v>1.2323307034837053E-6</v>
      </c>
      <c r="W27">
        <f t="shared" si="1"/>
        <v>-13.606603300720979</v>
      </c>
      <c r="X27">
        <f t="shared" si="2"/>
        <v>-5.9092727309496933</v>
      </c>
    </row>
    <row r="28" spans="1:24" x14ac:dyDescent="0.2">
      <c r="A28" s="6" t="s">
        <v>55</v>
      </c>
      <c r="B28" s="6">
        <f t="shared" si="4"/>
        <v>0.61</v>
      </c>
      <c r="C28" s="6">
        <v>0.2</v>
      </c>
      <c r="D28" s="6">
        <v>0.15</v>
      </c>
      <c r="E28" s="6">
        <v>0.04</v>
      </c>
      <c r="F28" s="6">
        <v>0</v>
      </c>
      <c r="G28" s="6">
        <v>0</v>
      </c>
      <c r="H28" s="6">
        <v>0</v>
      </c>
      <c r="I28" s="6">
        <v>0</v>
      </c>
      <c r="J28" s="6">
        <v>0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0</v>
      </c>
      <c r="R28" s="6">
        <v>0</v>
      </c>
      <c r="S28" s="6">
        <v>0</v>
      </c>
      <c r="T28" s="6">
        <v>600</v>
      </c>
      <c r="U28">
        <v>0.46587771203145367</v>
      </c>
      <c r="V28">
        <f t="shared" si="0"/>
        <v>1.294104755642927E-6</v>
      </c>
      <c r="W28">
        <f t="shared" si="1"/>
        <v>-13.557691410260437</v>
      </c>
      <c r="X28">
        <f t="shared" si="2"/>
        <v>-5.8880305668232245</v>
      </c>
    </row>
    <row r="29" spans="1:24" x14ac:dyDescent="0.2">
      <c r="A29" s="6" t="s">
        <v>56</v>
      </c>
      <c r="B29" s="6">
        <f t="shared" si="4"/>
        <v>0.6</v>
      </c>
      <c r="C29" s="6">
        <v>0.2</v>
      </c>
      <c r="D29" s="6">
        <v>0.15</v>
      </c>
      <c r="E29" s="6">
        <v>0.05</v>
      </c>
      <c r="F29" s="6">
        <v>0</v>
      </c>
      <c r="G29" s="6">
        <v>0</v>
      </c>
      <c r="H29" s="6">
        <v>0</v>
      </c>
      <c r="I29" s="6">
        <v>0</v>
      </c>
      <c r="J29" s="6">
        <v>0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0</v>
      </c>
      <c r="R29" s="6">
        <v>0</v>
      </c>
      <c r="S29" s="6">
        <v>0</v>
      </c>
      <c r="T29" s="6">
        <v>600</v>
      </c>
      <c r="U29">
        <v>0.34230769230780989</v>
      </c>
      <c r="V29">
        <f t="shared" si="0"/>
        <v>9.5085470085502743E-7</v>
      </c>
      <c r="W29">
        <f t="shared" si="1"/>
        <v>-13.865904571715337</v>
      </c>
      <c r="X29">
        <f t="shared" si="2"/>
        <v>-6.0218858420930435</v>
      </c>
    </row>
    <row r="30" spans="1:24" x14ac:dyDescent="0.2">
      <c r="A30" s="6" t="s">
        <v>57</v>
      </c>
      <c r="B30" s="6">
        <f t="shared" si="4"/>
        <v>0.6</v>
      </c>
      <c r="C30" s="6">
        <v>0.2</v>
      </c>
      <c r="D30" s="6">
        <v>0.15</v>
      </c>
      <c r="E30" s="6">
        <v>0.05</v>
      </c>
      <c r="F30" s="6">
        <v>0</v>
      </c>
      <c r="G30" s="6">
        <v>0</v>
      </c>
      <c r="H30" s="6">
        <v>0</v>
      </c>
      <c r="I30" s="6">
        <v>0</v>
      </c>
      <c r="J30" s="6">
        <v>0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  <c r="P30" s="6">
        <v>0</v>
      </c>
      <c r="Q30" s="6">
        <v>0</v>
      </c>
      <c r="R30" s="6">
        <v>0</v>
      </c>
      <c r="S30" s="6">
        <v>0</v>
      </c>
      <c r="T30" s="6">
        <v>600</v>
      </c>
      <c r="U30">
        <v>0.31188362919114831</v>
      </c>
      <c r="V30">
        <f t="shared" si="0"/>
        <v>8.6634341441985645E-7</v>
      </c>
      <c r="W30">
        <f t="shared" si="1"/>
        <v>-13.958984454542247</v>
      </c>
      <c r="X30">
        <f t="shared" si="2"/>
        <v>-6.0623099215809715</v>
      </c>
    </row>
    <row r="31" spans="1:24" x14ac:dyDescent="0.2">
      <c r="A31" s="6" t="s">
        <v>58</v>
      </c>
      <c r="B31" s="6">
        <f t="shared" si="4"/>
        <v>0.6</v>
      </c>
      <c r="C31" s="6">
        <v>0.2</v>
      </c>
      <c r="D31" s="6">
        <v>0.15</v>
      </c>
      <c r="E31" s="6">
        <v>0.05</v>
      </c>
      <c r="F31" s="6">
        <v>0</v>
      </c>
      <c r="G31" s="6">
        <v>0</v>
      </c>
      <c r="H31" s="6">
        <v>0</v>
      </c>
      <c r="I31" s="6">
        <v>0</v>
      </c>
      <c r="J31" s="6">
        <v>0</v>
      </c>
      <c r="K31" s="6">
        <v>0</v>
      </c>
      <c r="L31" s="6">
        <v>0</v>
      </c>
      <c r="M31" s="6">
        <v>0</v>
      </c>
      <c r="N31" s="6">
        <v>0</v>
      </c>
      <c r="O31" s="6">
        <v>0</v>
      </c>
      <c r="P31" s="6">
        <v>0</v>
      </c>
      <c r="Q31" s="6">
        <v>0</v>
      </c>
      <c r="R31" s="6">
        <v>0</v>
      </c>
      <c r="S31" s="6">
        <v>0</v>
      </c>
      <c r="T31" s="6">
        <v>600</v>
      </c>
      <c r="U31">
        <v>0.33693293885623032</v>
      </c>
      <c r="V31">
        <f t="shared" si="0"/>
        <v>9.3592483015619539E-7</v>
      </c>
      <c r="W31">
        <f t="shared" si="1"/>
        <v>-13.881730673355998</v>
      </c>
      <c r="X31">
        <f t="shared" si="2"/>
        <v>-6.028759030705622</v>
      </c>
    </row>
    <row r="32" spans="1:24" x14ac:dyDescent="0.2">
      <c r="A32" s="6" t="s">
        <v>59</v>
      </c>
      <c r="B32" s="6">
        <f t="shared" si="4"/>
        <v>0.59000000000000008</v>
      </c>
      <c r="C32" s="6">
        <v>0.2</v>
      </c>
      <c r="D32" s="6">
        <v>0.15</v>
      </c>
      <c r="E32" s="6">
        <v>0.06</v>
      </c>
      <c r="F32" s="6">
        <v>0</v>
      </c>
      <c r="G32" s="6">
        <v>0</v>
      </c>
      <c r="H32" s="6">
        <v>0</v>
      </c>
      <c r="I32" s="6">
        <v>0</v>
      </c>
      <c r="J32" s="6">
        <v>0</v>
      </c>
      <c r="K32" s="6">
        <v>0</v>
      </c>
      <c r="L32" s="6">
        <v>0</v>
      </c>
      <c r="M32" s="6">
        <v>0</v>
      </c>
      <c r="N32" s="6">
        <v>0</v>
      </c>
      <c r="O32" s="6">
        <v>0</v>
      </c>
      <c r="P32" s="6">
        <v>0</v>
      </c>
      <c r="Q32" s="6">
        <v>0</v>
      </c>
      <c r="R32" s="6">
        <v>0</v>
      </c>
      <c r="S32" s="6">
        <v>0</v>
      </c>
      <c r="T32" s="6">
        <v>600</v>
      </c>
      <c r="U32">
        <v>0.26553254437897411</v>
      </c>
      <c r="V32">
        <f t="shared" si="0"/>
        <v>7.3759040105270583E-7</v>
      </c>
      <c r="W32">
        <f t="shared" si="1"/>
        <v>-14.119877178545885</v>
      </c>
      <c r="X32">
        <f t="shared" si="2"/>
        <v>-6.1321847437941344</v>
      </c>
    </row>
    <row r="33" spans="1:24" x14ac:dyDescent="0.2">
      <c r="A33" s="6" t="s">
        <v>60</v>
      </c>
      <c r="B33" s="6">
        <f t="shared" si="4"/>
        <v>0.59000000000000008</v>
      </c>
      <c r="C33" s="6">
        <v>0.2</v>
      </c>
      <c r="D33" s="6">
        <v>0.15</v>
      </c>
      <c r="E33" s="6">
        <v>0.06</v>
      </c>
      <c r="F33" s="6">
        <v>0</v>
      </c>
      <c r="G33" s="6">
        <v>0</v>
      </c>
      <c r="H33" s="6">
        <v>0</v>
      </c>
      <c r="I33" s="6">
        <v>0</v>
      </c>
      <c r="J33" s="6">
        <v>0</v>
      </c>
      <c r="K33" s="6">
        <v>0</v>
      </c>
      <c r="L33" s="6">
        <v>0</v>
      </c>
      <c r="M33" s="6">
        <v>0</v>
      </c>
      <c r="N33" s="6">
        <v>0</v>
      </c>
      <c r="O33" s="6">
        <v>0</v>
      </c>
      <c r="P33" s="6">
        <v>0</v>
      </c>
      <c r="Q33" s="6">
        <v>0</v>
      </c>
      <c r="R33" s="6">
        <v>0</v>
      </c>
      <c r="S33" s="6">
        <v>0</v>
      </c>
      <c r="T33" s="6">
        <v>600</v>
      </c>
      <c r="U33">
        <v>0.25138067061155028</v>
      </c>
      <c r="V33">
        <f t="shared" si="0"/>
        <v>6.9827964058763969E-7</v>
      </c>
      <c r="W33">
        <f t="shared" si="1"/>
        <v>-14.174646183200911</v>
      </c>
      <c r="X33">
        <f t="shared" si="2"/>
        <v>-6.1559706202951459</v>
      </c>
    </row>
    <row r="34" spans="1:24" x14ac:dyDescent="0.2">
      <c r="A34" s="6" t="s">
        <v>61</v>
      </c>
      <c r="B34" s="6">
        <f t="shared" si="4"/>
        <v>0.59000000000000008</v>
      </c>
      <c r="C34" s="6">
        <v>0.2</v>
      </c>
      <c r="D34" s="6">
        <v>0.15</v>
      </c>
      <c r="E34" s="6">
        <v>0.06</v>
      </c>
      <c r="F34" s="6">
        <v>0</v>
      </c>
      <c r="G34" s="6">
        <v>0</v>
      </c>
      <c r="H34" s="6">
        <v>0</v>
      </c>
      <c r="I34" s="6">
        <v>0</v>
      </c>
      <c r="J34" s="6">
        <v>0</v>
      </c>
      <c r="K34" s="6">
        <v>0</v>
      </c>
      <c r="L34" s="6">
        <v>0</v>
      </c>
      <c r="M34" s="6">
        <v>0</v>
      </c>
      <c r="N34" s="6">
        <v>0</v>
      </c>
      <c r="O34" s="6">
        <v>0</v>
      </c>
      <c r="P34" s="6">
        <v>0</v>
      </c>
      <c r="Q34" s="6">
        <v>0</v>
      </c>
      <c r="R34" s="6">
        <v>0</v>
      </c>
      <c r="S34" s="6">
        <v>0</v>
      </c>
      <c r="T34" s="6">
        <v>600</v>
      </c>
      <c r="U34">
        <v>0.3500986193295767</v>
      </c>
      <c r="V34">
        <f t="shared" ref="V34:V65" si="5">U34*0.01/3600</f>
        <v>9.7249616480437982E-7</v>
      </c>
      <c r="W34">
        <f t="shared" ref="W34:W65" si="6">LN(V34)</f>
        <v>-13.843399705107467</v>
      </c>
      <c r="X34">
        <f t="shared" si="2"/>
        <v>-6.0121121027092768</v>
      </c>
    </row>
    <row r="35" spans="1:24" x14ac:dyDescent="0.2">
      <c r="A35" s="6" t="s">
        <v>62</v>
      </c>
      <c r="B35" s="6">
        <f t="shared" si="4"/>
        <v>0.59</v>
      </c>
      <c r="C35" s="6">
        <v>0.25</v>
      </c>
      <c r="D35" s="6">
        <v>0.15</v>
      </c>
      <c r="E35" s="6">
        <v>0.01</v>
      </c>
      <c r="F35" s="6">
        <v>0</v>
      </c>
      <c r="G35" s="6">
        <v>0</v>
      </c>
      <c r="H35" s="6">
        <v>0</v>
      </c>
      <c r="I35" s="6">
        <v>0</v>
      </c>
      <c r="J35" s="6">
        <v>0</v>
      </c>
      <c r="K35" s="6">
        <v>0</v>
      </c>
      <c r="L35" s="6">
        <v>0</v>
      </c>
      <c r="M35" s="6">
        <v>0</v>
      </c>
      <c r="N35" s="6">
        <v>0</v>
      </c>
      <c r="O35" s="6">
        <v>0</v>
      </c>
      <c r="P35" s="6">
        <v>0</v>
      </c>
      <c r="Q35" s="6">
        <v>0</v>
      </c>
      <c r="R35" s="6">
        <v>0</v>
      </c>
      <c r="S35" s="6">
        <v>0</v>
      </c>
      <c r="T35" s="6">
        <v>600</v>
      </c>
      <c r="U35">
        <v>2.4812130177517679</v>
      </c>
      <c r="V35">
        <f t="shared" si="5"/>
        <v>6.8922583826438002E-6</v>
      </c>
      <c r="W35">
        <f t="shared" si="6"/>
        <v>-11.885111749774431</v>
      </c>
      <c r="X35">
        <f t="shared" si="2"/>
        <v>-5.1616384497305372</v>
      </c>
    </row>
    <row r="36" spans="1:24" x14ac:dyDescent="0.2">
      <c r="A36" s="6" t="s">
        <v>63</v>
      </c>
      <c r="B36" s="6">
        <f t="shared" si="4"/>
        <v>0.59</v>
      </c>
      <c r="C36" s="6">
        <v>0.25</v>
      </c>
      <c r="D36" s="6">
        <v>0.15</v>
      </c>
      <c r="E36" s="6">
        <v>0.01</v>
      </c>
      <c r="F36" s="6">
        <v>0</v>
      </c>
      <c r="G36" s="6">
        <v>0</v>
      </c>
      <c r="H36" s="6">
        <v>0</v>
      </c>
      <c r="I36" s="6">
        <v>0</v>
      </c>
      <c r="J36" s="6">
        <v>0</v>
      </c>
      <c r="K36" s="6">
        <v>0</v>
      </c>
      <c r="L36" s="6">
        <v>0</v>
      </c>
      <c r="M36" s="6">
        <v>0</v>
      </c>
      <c r="N36" s="6">
        <v>0</v>
      </c>
      <c r="O36" s="6">
        <v>0</v>
      </c>
      <c r="P36" s="6">
        <v>0</v>
      </c>
      <c r="Q36" s="6">
        <v>0</v>
      </c>
      <c r="R36" s="6">
        <v>0</v>
      </c>
      <c r="S36" s="6">
        <v>0</v>
      </c>
      <c r="T36" s="6">
        <v>600</v>
      </c>
      <c r="U36">
        <v>2.2247041420115141</v>
      </c>
      <c r="V36">
        <f t="shared" si="5"/>
        <v>6.1797337278097622E-6</v>
      </c>
      <c r="W36">
        <f t="shared" si="6"/>
        <v>-11.994235373537833</v>
      </c>
      <c r="X36">
        <f t="shared" si="2"/>
        <v>-5.2090302373762691</v>
      </c>
    </row>
    <row r="37" spans="1:24" x14ac:dyDescent="0.2">
      <c r="A37" s="6" t="s">
        <v>64</v>
      </c>
      <c r="B37" s="6">
        <f t="shared" si="4"/>
        <v>0.59</v>
      </c>
      <c r="C37" s="6">
        <v>0.25</v>
      </c>
      <c r="D37" s="6">
        <v>0.15</v>
      </c>
      <c r="E37" s="6">
        <v>0.01</v>
      </c>
      <c r="F37" s="6">
        <v>0</v>
      </c>
      <c r="G37" s="6">
        <v>0</v>
      </c>
      <c r="H37" s="6">
        <v>0</v>
      </c>
      <c r="I37" s="6">
        <v>0</v>
      </c>
      <c r="J37" s="6">
        <v>0</v>
      </c>
      <c r="K37" s="6">
        <v>0</v>
      </c>
      <c r="L37" s="6">
        <v>0</v>
      </c>
      <c r="M37" s="6">
        <v>0</v>
      </c>
      <c r="N37" s="6">
        <v>0</v>
      </c>
      <c r="O37" s="6">
        <v>0</v>
      </c>
      <c r="P37" s="6">
        <v>0</v>
      </c>
      <c r="Q37" s="6">
        <v>0</v>
      </c>
      <c r="R37" s="6">
        <v>0</v>
      </c>
      <c r="S37" s="6">
        <v>0</v>
      </c>
      <c r="T37" s="6">
        <v>600</v>
      </c>
      <c r="U37">
        <v>2.506804733727344</v>
      </c>
      <c r="V37">
        <f t="shared" si="5"/>
        <v>6.9633464825759559E-6</v>
      </c>
      <c r="W37">
        <f t="shared" si="6"/>
        <v>-11.874850382711079</v>
      </c>
      <c r="X37">
        <f t="shared" si="2"/>
        <v>-5.1571819946381394</v>
      </c>
    </row>
    <row r="38" spans="1:24" x14ac:dyDescent="0.2">
      <c r="A38" s="6" t="s">
        <v>65</v>
      </c>
      <c r="B38" s="6">
        <f t="shared" si="4"/>
        <v>0.57999999999999996</v>
      </c>
      <c r="C38" s="6">
        <v>0.25</v>
      </c>
      <c r="D38" s="6">
        <v>0.15</v>
      </c>
      <c r="E38" s="6">
        <v>0.02</v>
      </c>
      <c r="F38" s="6">
        <v>0</v>
      </c>
      <c r="G38" s="6">
        <v>0</v>
      </c>
      <c r="H38" s="6">
        <v>0</v>
      </c>
      <c r="I38" s="6">
        <v>0</v>
      </c>
      <c r="J38" s="6">
        <v>0</v>
      </c>
      <c r="K38" s="6">
        <v>0</v>
      </c>
      <c r="L38" s="6">
        <v>0</v>
      </c>
      <c r="M38" s="6">
        <v>0</v>
      </c>
      <c r="N38" s="6">
        <v>0</v>
      </c>
      <c r="O38" s="6">
        <v>0</v>
      </c>
      <c r="P38" s="6">
        <v>0</v>
      </c>
      <c r="Q38" s="6">
        <v>0</v>
      </c>
      <c r="R38" s="6">
        <v>0</v>
      </c>
      <c r="S38" s="6">
        <v>0</v>
      </c>
      <c r="T38" s="6">
        <v>600</v>
      </c>
      <c r="U38">
        <v>2.1673570019727162</v>
      </c>
      <c r="V38">
        <f t="shared" si="5"/>
        <v>6.0204361165908793E-6</v>
      </c>
      <c r="W38">
        <f t="shared" si="6"/>
        <v>-12.020350856651104</v>
      </c>
      <c r="X38">
        <f t="shared" si="2"/>
        <v>-5.2203720475846005</v>
      </c>
    </row>
    <row r="39" spans="1:24" x14ac:dyDescent="0.2">
      <c r="A39" s="6" t="s">
        <v>66</v>
      </c>
      <c r="B39" s="6">
        <f t="shared" si="4"/>
        <v>0.57999999999999996</v>
      </c>
      <c r="C39" s="6">
        <v>0.25</v>
      </c>
      <c r="D39" s="6">
        <v>0.15</v>
      </c>
      <c r="E39" s="6">
        <v>0.02</v>
      </c>
      <c r="F39" s="6">
        <v>0</v>
      </c>
      <c r="G39" s="6">
        <v>0</v>
      </c>
      <c r="H39" s="6">
        <v>0</v>
      </c>
      <c r="I39" s="6">
        <v>0</v>
      </c>
      <c r="J39" s="6">
        <v>0</v>
      </c>
      <c r="K39" s="6">
        <v>0</v>
      </c>
      <c r="L39" s="6">
        <v>0</v>
      </c>
      <c r="M39" s="6">
        <v>0</v>
      </c>
      <c r="N39" s="6">
        <v>0</v>
      </c>
      <c r="O39" s="6">
        <v>0</v>
      </c>
      <c r="P39" s="6">
        <v>0</v>
      </c>
      <c r="Q39" s="6">
        <v>0</v>
      </c>
      <c r="R39" s="6">
        <v>0</v>
      </c>
      <c r="S39" s="6">
        <v>0</v>
      </c>
      <c r="T39" s="6">
        <v>600</v>
      </c>
      <c r="U39">
        <v>1.962721893490885</v>
      </c>
      <c r="V39">
        <f t="shared" si="5"/>
        <v>5.4520052596969025E-6</v>
      </c>
      <c r="W39">
        <f t="shared" si="6"/>
        <v>-12.119527079402481</v>
      </c>
      <c r="X39">
        <f t="shared" si="2"/>
        <v>-5.2634437338615312</v>
      </c>
    </row>
    <row r="40" spans="1:24" x14ac:dyDescent="0.2">
      <c r="A40" s="6" t="s">
        <v>67</v>
      </c>
      <c r="B40" s="6">
        <f t="shared" si="4"/>
        <v>0.57999999999999996</v>
      </c>
      <c r="C40" s="6">
        <v>0.25</v>
      </c>
      <c r="D40" s="6">
        <v>0.15</v>
      </c>
      <c r="E40" s="6">
        <v>0.02</v>
      </c>
      <c r="F40" s="6">
        <v>0</v>
      </c>
      <c r="G40" s="6">
        <v>0</v>
      </c>
      <c r="H40" s="6">
        <v>0</v>
      </c>
      <c r="I40" s="6">
        <v>0</v>
      </c>
      <c r="J40" s="6">
        <v>0</v>
      </c>
      <c r="K40" s="6">
        <v>0</v>
      </c>
      <c r="L40" s="6">
        <v>0</v>
      </c>
      <c r="M40" s="6">
        <v>0</v>
      </c>
      <c r="N40" s="6">
        <v>0</v>
      </c>
      <c r="O40" s="6">
        <v>0</v>
      </c>
      <c r="P40" s="6">
        <v>0</v>
      </c>
      <c r="Q40" s="6">
        <v>0</v>
      </c>
      <c r="R40" s="6">
        <v>0</v>
      </c>
      <c r="S40" s="6">
        <v>0</v>
      </c>
      <c r="T40" s="6">
        <v>600</v>
      </c>
      <c r="U40">
        <v>1.7926528599607101</v>
      </c>
      <c r="V40">
        <f t="shared" si="5"/>
        <v>4.9795912776686395E-6</v>
      </c>
      <c r="W40">
        <f t="shared" si="6"/>
        <v>-12.210162743053166</v>
      </c>
      <c r="X40">
        <f t="shared" si="2"/>
        <v>-5.3028063024486629</v>
      </c>
    </row>
    <row r="41" spans="1:24" x14ac:dyDescent="0.2">
      <c r="A41" s="6" t="s">
        <v>68</v>
      </c>
      <c r="B41" s="6">
        <f t="shared" si="4"/>
        <v>0.56999999999999995</v>
      </c>
      <c r="C41" s="6">
        <v>0.25</v>
      </c>
      <c r="D41" s="6">
        <v>0.15</v>
      </c>
      <c r="E41" s="6">
        <v>0.03</v>
      </c>
      <c r="F41" s="6">
        <v>0</v>
      </c>
      <c r="G41" s="6">
        <v>0</v>
      </c>
      <c r="H41" s="6">
        <v>0</v>
      </c>
      <c r="I41" s="6">
        <v>0</v>
      </c>
      <c r="J41" s="6">
        <v>0</v>
      </c>
      <c r="K41" s="6">
        <v>0</v>
      </c>
      <c r="L41" s="6">
        <v>0</v>
      </c>
      <c r="M41" s="6">
        <v>0</v>
      </c>
      <c r="N41" s="6">
        <v>0</v>
      </c>
      <c r="O41" s="6">
        <v>0</v>
      </c>
      <c r="P41" s="6">
        <v>0</v>
      </c>
      <c r="Q41" s="6">
        <v>0</v>
      </c>
      <c r="R41" s="6">
        <v>0</v>
      </c>
      <c r="S41" s="6">
        <v>0</v>
      </c>
      <c r="T41" s="6">
        <v>600</v>
      </c>
      <c r="U41">
        <v>1.5565581854042769</v>
      </c>
      <c r="V41">
        <f t="shared" si="5"/>
        <v>4.3237727372341026E-6</v>
      </c>
      <c r="W41">
        <f t="shared" si="6"/>
        <v>-12.351382218025055</v>
      </c>
      <c r="X41">
        <f t="shared" si="2"/>
        <v>-5.3641371411662284</v>
      </c>
    </row>
    <row r="42" spans="1:24" x14ac:dyDescent="0.2">
      <c r="A42" s="6" t="s">
        <v>69</v>
      </c>
      <c r="B42" s="6">
        <f t="shared" si="4"/>
        <v>0.56999999999999995</v>
      </c>
      <c r="C42" s="6">
        <v>0.25</v>
      </c>
      <c r="D42" s="6">
        <v>0.15</v>
      </c>
      <c r="E42" s="6">
        <v>0.03</v>
      </c>
      <c r="F42" s="6">
        <v>0</v>
      </c>
      <c r="G42" s="6">
        <v>0</v>
      </c>
      <c r="H42" s="6">
        <v>0</v>
      </c>
      <c r="I42" s="6">
        <v>0</v>
      </c>
      <c r="J42" s="6">
        <v>0</v>
      </c>
      <c r="K42" s="6">
        <v>0</v>
      </c>
      <c r="L42" s="6">
        <v>0</v>
      </c>
      <c r="M42" s="6">
        <v>0</v>
      </c>
      <c r="N42" s="6">
        <v>0</v>
      </c>
      <c r="O42" s="6">
        <v>0</v>
      </c>
      <c r="P42" s="6">
        <v>0</v>
      </c>
      <c r="Q42" s="6">
        <v>0</v>
      </c>
      <c r="R42" s="6">
        <v>0</v>
      </c>
      <c r="S42" s="6">
        <v>0</v>
      </c>
      <c r="T42" s="6">
        <v>600</v>
      </c>
      <c r="U42">
        <v>2.0508875739645638</v>
      </c>
      <c r="V42">
        <f t="shared" si="5"/>
        <v>5.6969099276793439E-6</v>
      </c>
      <c r="W42">
        <f t="shared" si="6"/>
        <v>-12.075586648073829</v>
      </c>
      <c r="X42">
        <f t="shared" si="2"/>
        <v>-5.2443606470030488</v>
      </c>
    </row>
    <row r="43" spans="1:24" x14ac:dyDescent="0.2">
      <c r="A43" s="6" t="s">
        <v>70</v>
      </c>
      <c r="B43" s="6">
        <f t="shared" si="4"/>
        <v>0.56999999999999995</v>
      </c>
      <c r="C43" s="6">
        <v>0.25</v>
      </c>
      <c r="D43" s="6">
        <v>0.15</v>
      </c>
      <c r="E43" s="6">
        <v>0.03</v>
      </c>
      <c r="F43" s="6">
        <v>0</v>
      </c>
      <c r="G43" s="6">
        <v>0</v>
      </c>
      <c r="H43" s="6">
        <v>0</v>
      </c>
      <c r="I43" s="6">
        <v>0</v>
      </c>
      <c r="J43" s="6">
        <v>0</v>
      </c>
      <c r="K43" s="6">
        <v>0</v>
      </c>
      <c r="L43" s="6">
        <v>0</v>
      </c>
      <c r="M43" s="6">
        <v>0</v>
      </c>
      <c r="N43" s="6">
        <v>0</v>
      </c>
      <c r="O43" s="6">
        <v>0</v>
      </c>
      <c r="P43" s="6">
        <v>0</v>
      </c>
      <c r="Q43" s="6">
        <v>0</v>
      </c>
      <c r="R43" s="6">
        <v>0</v>
      </c>
      <c r="S43" s="6">
        <v>0</v>
      </c>
      <c r="T43" s="6">
        <v>600</v>
      </c>
      <c r="U43">
        <v>1.623372781065215</v>
      </c>
      <c r="V43">
        <f t="shared" si="5"/>
        <v>4.5093688362922641E-6</v>
      </c>
      <c r="W43">
        <f t="shared" si="6"/>
        <v>-12.309353361850304</v>
      </c>
      <c r="X43">
        <f t="shared" si="2"/>
        <v>-5.3458842408488287</v>
      </c>
    </row>
    <row r="44" spans="1:24" x14ac:dyDescent="0.2">
      <c r="A44" s="6" t="s">
        <v>32</v>
      </c>
      <c r="B44" s="6">
        <f>1-C44-D44-F44</f>
        <v>0.48</v>
      </c>
      <c r="C44" s="6">
        <v>0.35</v>
      </c>
      <c r="D44" s="6">
        <v>0.15</v>
      </c>
      <c r="E44" s="6">
        <v>0</v>
      </c>
      <c r="F44" s="6">
        <v>0.02</v>
      </c>
      <c r="G44" s="6">
        <v>0</v>
      </c>
      <c r="H44" s="6">
        <v>0</v>
      </c>
      <c r="I44" s="6">
        <v>0</v>
      </c>
      <c r="J44" s="6">
        <v>0</v>
      </c>
      <c r="K44" s="6">
        <v>0</v>
      </c>
      <c r="L44" s="6">
        <v>0</v>
      </c>
      <c r="M44" s="6">
        <v>0</v>
      </c>
      <c r="N44" s="6">
        <v>0</v>
      </c>
      <c r="O44" s="6">
        <v>0</v>
      </c>
      <c r="P44" s="6">
        <v>0</v>
      </c>
      <c r="Q44" s="6">
        <v>0</v>
      </c>
      <c r="R44" s="6">
        <v>0</v>
      </c>
      <c r="S44" s="6">
        <v>0</v>
      </c>
      <c r="T44" s="6">
        <v>600</v>
      </c>
      <c r="U44">
        <v>1.22120315581901</v>
      </c>
      <c r="V44">
        <f t="shared" si="5"/>
        <v>3.3922309883861387E-6</v>
      </c>
      <c r="W44">
        <f t="shared" si="6"/>
        <v>-12.594022744361984</v>
      </c>
      <c r="X44">
        <f t="shared" si="2"/>
        <v>-5.4695145828404579</v>
      </c>
    </row>
    <row r="45" spans="1:24" x14ac:dyDescent="0.2">
      <c r="A45" s="6" t="s">
        <v>33</v>
      </c>
      <c r="B45" s="6">
        <f>1-C45-D45-F45</f>
        <v>0.48</v>
      </c>
      <c r="C45" s="6">
        <v>0.35</v>
      </c>
      <c r="D45" s="6">
        <v>0.15</v>
      </c>
      <c r="E45" s="6">
        <v>0</v>
      </c>
      <c r="F45" s="6">
        <v>0.02</v>
      </c>
      <c r="G45" s="6">
        <v>0</v>
      </c>
      <c r="H45" s="6">
        <v>0</v>
      </c>
      <c r="I45" s="6">
        <v>0</v>
      </c>
      <c r="J45" s="6">
        <v>0</v>
      </c>
      <c r="K45" s="6">
        <v>0</v>
      </c>
      <c r="L45" s="6">
        <v>0</v>
      </c>
      <c r="M45" s="6">
        <v>0</v>
      </c>
      <c r="N45" s="6">
        <v>0</v>
      </c>
      <c r="O45" s="6">
        <v>0</v>
      </c>
      <c r="P45" s="6">
        <v>0</v>
      </c>
      <c r="Q45" s="6">
        <v>0</v>
      </c>
      <c r="R45" s="6">
        <v>0</v>
      </c>
      <c r="S45" s="6">
        <v>0</v>
      </c>
      <c r="T45" s="6">
        <v>600</v>
      </c>
      <c r="U45">
        <v>1.3897435897436849</v>
      </c>
      <c r="V45">
        <f t="shared" si="5"/>
        <v>3.8603988603991253E-6</v>
      </c>
      <c r="W45">
        <f t="shared" si="6"/>
        <v>-12.464740048116271</v>
      </c>
      <c r="X45">
        <f t="shared" si="2"/>
        <v>-5.4133678212553695</v>
      </c>
    </row>
    <row r="46" spans="1:24" x14ac:dyDescent="0.2">
      <c r="A46" s="6" t="s">
        <v>34</v>
      </c>
      <c r="B46" s="6">
        <f>1-C46-D46-F46</f>
        <v>0.48</v>
      </c>
      <c r="C46" s="6">
        <v>0.35</v>
      </c>
      <c r="D46" s="6">
        <v>0.15</v>
      </c>
      <c r="E46" s="6">
        <v>0</v>
      </c>
      <c r="F46" s="6">
        <v>0.02</v>
      </c>
      <c r="G46" s="6">
        <v>0</v>
      </c>
      <c r="H46" s="6">
        <v>0</v>
      </c>
      <c r="I46" s="6">
        <v>0</v>
      </c>
      <c r="J46" s="6">
        <v>0</v>
      </c>
      <c r="K46" s="6">
        <v>0</v>
      </c>
      <c r="L46" s="6">
        <v>0</v>
      </c>
      <c r="M46" s="6">
        <v>0</v>
      </c>
      <c r="N46" s="6">
        <v>0</v>
      </c>
      <c r="O46" s="6">
        <v>0</v>
      </c>
      <c r="P46" s="6">
        <v>0</v>
      </c>
      <c r="Q46" s="6">
        <v>0</v>
      </c>
      <c r="R46" s="6">
        <v>0</v>
      </c>
      <c r="S46" s="6">
        <v>0</v>
      </c>
      <c r="T46" s="6">
        <v>600</v>
      </c>
      <c r="U46">
        <v>1.7399408284025739</v>
      </c>
      <c r="V46">
        <f t="shared" si="5"/>
        <v>4.8331689677849271E-6</v>
      </c>
      <c r="W46">
        <f t="shared" si="6"/>
        <v>-12.240008204449282</v>
      </c>
      <c r="X46">
        <f t="shared" si="2"/>
        <v>-5.3157680216428531</v>
      </c>
    </row>
    <row r="47" spans="1:24" x14ac:dyDescent="0.2">
      <c r="A47" s="6" t="s">
        <v>71</v>
      </c>
      <c r="B47" s="6">
        <f t="shared" ref="B47:B68" si="7">1-C47-D47-E47</f>
        <v>0.54999999999999993</v>
      </c>
      <c r="C47" s="6">
        <v>0.25</v>
      </c>
      <c r="D47" s="6">
        <v>0.15</v>
      </c>
      <c r="E47" s="6">
        <v>0.05</v>
      </c>
      <c r="F47" s="6">
        <v>0</v>
      </c>
      <c r="G47" s="6">
        <v>0</v>
      </c>
      <c r="H47" s="6">
        <v>0</v>
      </c>
      <c r="I47" s="6">
        <v>0</v>
      </c>
      <c r="J47" s="6">
        <v>0</v>
      </c>
      <c r="K47" s="6">
        <v>0</v>
      </c>
      <c r="L47" s="6">
        <v>0</v>
      </c>
      <c r="M47" s="6">
        <v>0</v>
      </c>
      <c r="N47" s="6">
        <v>0</v>
      </c>
      <c r="O47" s="6">
        <v>0</v>
      </c>
      <c r="P47" s="6">
        <v>0</v>
      </c>
      <c r="Q47" s="6">
        <v>0</v>
      </c>
      <c r="R47" s="6">
        <v>0</v>
      </c>
      <c r="S47" s="6">
        <v>0</v>
      </c>
      <c r="T47" s="6">
        <v>600</v>
      </c>
      <c r="U47">
        <v>0.19896449704152541</v>
      </c>
      <c r="V47">
        <f t="shared" si="5"/>
        <v>5.5267915844868173E-7</v>
      </c>
      <c r="W47">
        <f t="shared" si="6"/>
        <v>-14.408488187432834</v>
      </c>
      <c r="X47">
        <f t="shared" si="2"/>
        <v>-6.2575269123702668</v>
      </c>
    </row>
    <row r="48" spans="1:24" x14ac:dyDescent="0.2">
      <c r="A48" s="6" t="s">
        <v>72</v>
      </c>
      <c r="B48" s="6">
        <f t="shared" si="7"/>
        <v>0.54999999999999993</v>
      </c>
      <c r="C48" s="6">
        <v>0.25</v>
      </c>
      <c r="D48" s="6">
        <v>0.15</v>
      </c>
      <c r="E48" s="6">
        <v>0.05</v>
      </c>
      <c r="F48" s="6">
        <v>0</v>
      </c>
      <c r="G48" s="6">
        <v>0</v>
      </c>
      <c r="H48" s="6">
        <v>0</v>
      </c>
      <c r="I48" s="6">
        <v>0</v>
      </c>
      <c r="J48" s="6">
        <v>0</v>
      </c>
      <c r="K48" s="6">
        <v>0</v>
      </c>
      <c r="L48" s="6">
        <v>0</v>
      </c>
      <c r="M48" s="6">
        <v>0</v>
      </c>
      <c r="N48" s="6">
        <v>0</v>
      </c>
      <c r="O48" s="6">
        <v>0</v>
      </c>
      <c r="P48" s="6">
        <v>0</v>
      </c>
      <c r="Q48" s="6">
        <v>0</v>
      </c>
      <c r="R48" s="6">
        <v>0</v>
      </c>
      <c r="S48" s="6">
        <v>0</v>
      </c>
      <c r="T48" s="6">
        <v>600</v>
      </c>
      <c r="U48">
        <v>0.25685404339252338</v>
      </c>
      <c r="V48">
        <f t="shared" si="5"/>
        <v>7.1348345386812051E-7</v>
      </c>
      <c r="W48">
        <f t="shared" si="6"/>
        <v>-14.153106590392149</v>
      </c>
      <c r="X48">
        <f t="shared" si="2"/>
        <v>-6.1466160939958572</v>
      </c>
    </row>
    <row r="49" spans="1:24" x14ac:dyDescent="0.2">
      <c r="A49" s="6" t="s">
        <v>73</v>
      </c>
      <c r="B49" s="6">
        <f t="shared" si="7"/>
        <v>0.54999999999999993</v>
      </c>
      <c r="C49" s="6">
        <v>0.25</v>
      </c>
      <c r="D49" s="6">
        <v>0.15</v>
      </c>
      <c r="E49" s="6">
        <v>0.05</v>
      </c>
      <c r="F49" s="6">
        <v>0</v>
      </c>
      <c r="G49" s="6">
        <v>0</v>
      </c>
      <c r="H49" s="6">
        <v>0</v>
      </c>
      <c r="I49" s="6">
        <v>0</v>
      </c>
      <c r="J49" s="6">
        <v>0</v>
      </c>
      <c r="K49" s="6">
        <v>0</v>
      </c>
      <c r="L49" s="6">
        <v>0</v>
      </c>
      <c r="M49" s="6">
        <v>0</v>
      </c>
      <c r="N49" s="6">
        <v>0</v>
      </c>
      <c r="O49" s="6">
        <v>0</v>
      </c>
      <c r="P49" s="6">
        <v>0</v>
      </c>
      <c r="Q49" s="6">
        <v>0</v>
      </c>
      <c r="R49" s="6">
        <v>0</v>
      </c>
      <c r="S49" s="6">
        <v>0</v>
      </c>
      <c r="T49" s="6">
        <v>600</v>
      </c>
      <c r="U49">
        <v>0.28145956607500849</v>
      </c>
      <c r="V49">
        <f t="shared" si="5"/>
        <v>7.8183212798613465E-7</v>
      </c>
      <c r="W49">
        <f t="shared" si="6"/>
        <v>-14.06162578954048</v>
      </c>
      <c r="X49">
        <f t="shared" si="2"/>
        <v>-6.1068864869858874</v>
      </c>
    </row>
    <row r="50" spans="1:24" x14ac:dyDescent="0.2">
      <c r="A50" s="6" t="s">
        <v>74</v>
      </c>
      <c r="B50" s="6">
        <f t="shared" si="7"/>
        <v>0.54</v>
      </c>
      <c r="C50" s="6">
        <v>0.25</v>
      </c>
      <c r="D50" s="6">
        <v>0.15</v>
      </c>
      <c r="E50" s="6">
        <v>0.06</v>
      </c>
      <c r="F50" s="6">
        <v>0</v>
      </c>
      <c r="G50" s="6">
        <v>0</v>
      </c>
      <c r="H50" s="6">
        <v>0</v>
      </c>
      <c r="I50" s="6">
        <v>0</v>
      </c>
      <c r="J50" s="6">
        <v>0</v>
      </c>
      <c r="K50" s="6">
        <v>0</v>
      </c>
      <c r="L50" s="6">
        <v>0</v>
      </c>
      <c r="M50" s="6">
        <v>0</v>
      </c>
      <c r="N50" s="6">
        <v>0</v>
      </c>
      <c r="O50" s="6">
        <v>0</v>
      </c>
      <c r="P50" s="6">
        <v>0</v>
      </c>
      <c r="Q50" s="6">
        <v>0</v>
      </c>
      <c r="R50" s="6">
        <v>0</v>
      </c>
      <c r="S50" s="6">
        <v>0</v>
      </c>
      <c r="T50" s="6">
        <v>600</v>
      </c>
      <c r="U50">
        <v>0.10034516765298609</v>
      </c>
      <c r="V50">
        <f t="shared" si="5"/>
        <v>2.7873657681385031E-7</v>
      </c>
      <c r="W50">
        <f t="shared" si="6"/>
        <v>-15.09299867025946</v>
      </c>
      <c r="X50">
        <f t="shared" si="2"/>
        <v>-6.5548060378668005</v>
      </c>
    </row>
    <row r="51" spans="1:24" x14ac:dyDescent="0.2">
      <c r="A51" s="6" t="s">
        <v>75</v>
      </c>
      <c r="B51" s="6">
        <f t="shared" si="7"/>
        <v>0.54</v>
      </c>
      <c r="C51" s="6">
        <v>0.25</v>
      </c>
      <c r="D51" s="6">
        <v>0.15</v>
      </c>
      <c r="E51" s="6">
        <v>0.06</v>
      </c>
      <c r="F51" s="6">
        <v>0</v>
      </c>
      <c r="G51" s="6">
        <v>0</v>
      </c>
      <c r="H51" s="6">
        <v>0</v>
      </c>
      <c r="I51" s="6">
        <v>0</v>
      </c>
      <c r="J51" s="6">
        <v>0</v>
      </c>
      <c r="K51" s="6">
        <v>0</v>
      </c>
      <c r="L51" s="6">
        <v>0</v>
      </c>
      <c r="M51" s="6">
        <v>0</v>
      </c>
      <c r="N51" s="6">
        <v>0</v>
      </c>
      <c r="O51" s="6">
        <v>0</v>
      </c>
      <c r="P51" s="6">
        <v>0</v>
      </c>
      <c r="Q51" s="6">
        <v>0</v>
      </c>
      <c r="R51" s="6">
        <v>0</v>
      </c>
      <c r="S51" s="6">
        <v>0</v>
      </c>
      <c r="T51" s="6">
        <v>600</v>
      </c>
      <c r="U51">
        <v>0.18589743589737689</v>
      </c>
      <c r="V51">
        <f t="shared" si="5"/>
        <v>5.163817663816025E-7</v>
      </c>
      <c r="W51">
        <f t="shared" si="6"/>
        <v>-14.476419487695674</v>
      </c>
      <c r="X51">
        <f t="shared" si="2"/>
        <v>-6.2870291012229309</v>
      </c>
    </row>
    <row r="52" spans="1:24" x14ac:dyDescent="0.2">
      <c r="A52" s="6" t="s">
        <v>76</v>
      </c>
      <c r="B52" s="6">
        <f t="shared" si="7"/>
        <v>0.54</v>
      </c>
      <c r="C52" s="6">
        <v>0.25</v>
      </c>
      <c r="D52" s="6">
        <v>0.15</v>
      </c>
      <c r="E52" s="6">
        <v>0.06</v>
      </c>
      <c r="F52" s="6">
        <v>0</v>
      </c>
      <c r="G52" s="6">
        <v>0</v>
      </c>
      <c r="H52" s="6">
        <v>0</v>
      </c>
      <c r="I52" s="6">
        <v>0</v>
      </c>
      <c r="J52" s="6">
        <v>0</v>
      </c>
      <c r="K52" s="6">
        <v>0</v>
      </c>
      <c r="L52" s="6">
        <v>0</v>
      </c>
      <c r="M52" s="6">
        <v>0</v>
      </c>
      <c r="N52" s="6">
        <v>0</v>
      </c>
      <c r="O52" s="6">
        <v>0</v>
      </c>
      <c r="P52" s="6">
        <v>0</v>
      </c>
      <c r="Q52" s="6">
        <v>0</v>
      </c>
      <c r="R52" s="6">
        <v>0</v>
      </c>
      <c r="S52" s="6">
        <v>0</v>
      </c>
      <c r="T52" s="6">
        <v>600</v>
      </c>
      <c r="U52">
        <v>0.28653846153854129</v>
      </c>
      <c r="V52">
        <f t="shared" si="5"/>
        <v>7.959401709403925E-7</v>
      </c>
      <c r="W52">
        <f t="shared" si="6"/>
        <v>-14.043741816062028</v>
      </c>
      <c r="X52">
        <f t="shared" si="2"/>
        <v>-6.0991195759896915</v>
      </c>
    </row>
    <row r="53" spans="1:24" x14ac:dyDescent="0.2">
      <c r="A53" s="6" t="s">
        <v>77</v>
      </c>
      <c r="B53" s="6">
        <f t="shared" si="7"/>
        <v>0.53999999999999992</v>
      </c>
      <c r="C53" s="6">
        <v>0.3</v>
      </c>
      <c r="D53" s="6">
        <v>0.15</v>
      </c>
      <c r="E53" s="6">
        <v>0.01</v>
      </c>
      <c r="F53" s="6">
        <v>0</v>
      </c>
      <c r="G53" s="6">
        <v>0</v>
      </c>
      <c r="H53" s="6">
        <v>0</v>
      </c>
      <c r="I53" s="6">
        <v>0</v>
      </c>
      <c r="J53" s="6">
        <v>0</v>
      </c>
      <c r="K53" s="6">
        <v>0</v>
      </c>
      <c r="L53" s="6">
        <v>0</v>
      </c>
      <c r="M53" s="6">
        <v>0</v>
      </c>
      <c r="N53" s="6">
        <v>0</v>
      </c>
      <c r="O53" s="6">
        <v>0</v>
      </c>
      <c r="P53" s="6">
        <v>0</v>
      </c>
      <c r="Q53" s="6">
        <v>0</v>
      </c>
      <c r="R53" s="6">
        <v>0</v>
      </c>
      <c r="S53" s="6">
        <v>0</v>
      </c>
      <c r="T53" s="6">
        <v>600</v>
      </c>
      <c r="U53">
        <v>1.8491617356999741</v>
      </c>
      <c r="V53">
        <f t="shared" si="5"/>
        <v>5.1365603769443726E-6</v>
      </c>
      <c r="W53">
        <f t="shared" si="6"/>
        <v>-12.179126889867913</v>
      </c>
      <c r="X53">
        <f t="shared" si="2"/>
        <v>-5.2893276026691485</v>
      </c>
    </row>
    <row r="54" spans="1:24" x14ac:dyDescent="0.2">
      <c r="A54" s="6" t="s">
        <v>78</v>
      </c>
      <c r="B54" s="6">
        <f t="shared" si="7"/>
        <v>0.53999999999999992</v>
      </c>
      <c r="C54" s="6">
        <v>0.3</v>
      </c>
      <c r="D54" s="6">
        <v>0.15</v>
      </c>
      <c r="E54" s="6">
        <v>0.01</v>
      </c>
      <c r="F54" s="6">
        <v>0</v>
      </c>
      <c r="G54" s="6">
        <v>0</v>
      </c>
      <c r="H54" s="6">
        <v>0</v>
      </c>
      <c r="I54" s="6">
        <v>0</v>
      </c>
      <c r="J54" s="6">
        <v>0</v>
      </c>
      <c r="K54" s="6">
        <v>0</v>
      </c>
      <c r="L54" s="6">
        <v>0</v>
      </c>
      <c r="M54" s="6">
        <v>0</v>
      </c>
      <c r="N54" s="6">
        <v>0</v>
      </c>
      <c r="O54" s="6">
        <v>0</v>
      </c>
      <c r="P54" s="6">
        <v>0</v>
      </c>
      <c r="Q54" s="6">
        <v>0</v>
      </c>
      <c r="R54" s="6">
        <v>0</v>
      </c>
      <c r="S54" s="6">
        <v>0</v>
      </c>
      <c r="T54" s="6">
        <v>600</v>
      </c>
      <c r="U54">
        <v>1.9700690335302371</v>
      </c>
      <c r="V54">
        <f t="shared" si="5"/>
        <v>5.472413982028437E-6</v>
      </c>
      <c r="W54">
        <f t="shared" si="6"/>
        <v>-12.115790725895231</v>
      </c>
      <c r="X54">
        <f t="shared" si="2"/>
        <v>-5.2618210561508922</v>
      </c>
    </row>
    <row r="55" spans="1:24" x14ac:dyDescent="0.2">
      <c r="A55" s="6" t="s">
        <v>79</v>
      </c>
      <c r="B55" s="6">
        <f t="shared" si="7"/>
        <v>0.53999999999999992</v>
      </c>
      <c r="C55" s="6">
        <v>0.3</v>
      </c>
      <c r="D55" s="6">
        <v>0.15</v>
      </c>
      <c r="E55" s="6">
        <v>0.01</v>
      </c>
      <c r="F55" s="6">
        <v>0</v>
      </c>
      <c r="G55" s="6">
        <v>0</v>
      </c>
      <c r="H55" s="6">
        <v>0</v>
      </c>
      <c r="I55" s="6">
        <v>0</v>
      </c>
      <c r="J55" s="6">
        <v>0</v>
      </c>
      <c r="K55" s="6">
        <v>0</v>
      </c>
      <c r="L55" s="6">
        <v>0</v>
      </c>
      <c r="M55" s="6">
        <v>0</v>
      </c>
      <c r="N55" s="6">
        <v>0</v>
      </c>
      <c r="O55" s="6">
        <v>0</v>
      </c>
      <c r="P55" s="6">
        <v>0</v>
      </c>
      <c r="Q55" s="6">
        <v>0</v>
      </c>
      <c r="R55" s="6">
        <v>0</v>
      </c>
      <c r="S55" s="6">
        <v>0</v>
      </c>
      <c r="T55" s="6">
        <v>600</v>
      </c>
      <c r="U55">
        <v>1.7276627218935521</v>
      </c>
      <c r="V55">
        <f t="shared" si="5"/>
        <v>4.7990631163709784E-6</v>
      </c>
      <c r="W55">
        <f t="shared" si="6"/>
        <v>-12.247089843190702</v>
      </c>
      <c r="X55">
        <f t="shared" si="2"/>
        <v>-5.3188435382710839</v>
      </c>
    </row>
    <row r="56" spans="1:24" x14ac:dyDescent="0.2">
      <c r="A56" s="6" t="s">
        <v>80</v>
      </c>
      <c r="B56" s="6">
        <f t="shared" si="7"/>
        <v>0.52999999999999992</v>
      </c>
      <c r="C56" s="6">
        <v>0.3</v>
      </c>
      <c r="D56" s="6">
        <v>0.15</v>
      </c>
      <c r="E56" s="6">
        <v>0.02</v>
      </c>
      <c r="F56" s="6">
        <v>0</v>
      </c>
      <c r="G56" s="6">
        <v>0</v>
      </c>
      <c r="H56" s="6">
        <v>0</v>
      </c>
      <c r="I56" s="6">
        <v>0</v>
      </c>
      <c r="J56" s="6">
        <v>0</v>
      </c>
      <c r="K56" s="6">
        <v>0</v>
      </c>
      <c r="L56" s="6">
        <v>0</v>
      </c>
      <c r="M56" s="6">
        <v>0</v>
      </c>
      <c r="N56" s="6">
        <v>0</v>
      </c>
      <c r="O56" s="6">
        <v>0</v>
      </c>
      <c r="P56" s="6">
        <v>0</v>
      </c>
      <c r="Q56" s="6">
        <v>0</v>
      </c>
      <c r="R56" s="6">
        <v>0</v>
      </c>
      <c r="S56" s="6">
        <v>0</v>
      </c>
      <c r="T56" s="6">
        <v>600</v>
      </c>
      <c r="U56">
        <v>1.5981755424066639</v>
      </c>
      <c r="V56">
        <f t="shared" si="5"/>
        <v>4.439376506685178E-6</v>
      </c>
      <c r="W56">
        <f t="shared" si="6"/>
        <v>-12.324996617803111</v>
      </c>
      <c r="X56">
        <f t="shared" si="2"/>
        <v>-5.352678020588133</v>
      </c>
    </row>
    <row r="57" spans="1:24" x14ac:dyDescent="0.2">
      <c r="A57" s="6" t="s">
        <v>81</v>
      </c>
      <c r="B57" s="6">
        <f t="shared" si="7"/>
        <v>0.52999999999999992</v>
      </c>
      <c r="C57" s="6">
        <v>0.3</v>
      </c>
      <c r="D57" s="6">
        <v>0.15</v>
      </c>
      <c r="E57" s="6">
        <v>0.02</v>
      </c>
      <c r="F57" s="6">
        <v>0</v>
      </c>
      <c r="G57" s="6">
        <v>0</v>
      </c>
      <c r="H57" s="6">
        <v>0</v>
      </c>
      <c r="I57" s="6">
        <v>0</v>
      </c>
      <c r="J57" s="6">
        <v>0</v>
      </c>
      <c r="K57" s="6">
        <v>0</v>
      </c>
      <c r="L57" s="6">
        <v>0</v>
      </c>
      <c r="M57" s="6">
        <v>0</v>
      </c>
      <c r="N57" s="6">
        <v>0</v>
      </c>
      <c r="O57" s="6">
        <v>0</v>
      </c>
      <c r="P57" s="6">
        <v>0</v>
      </c>
      <c r="Q57" s="6">
        <v>0</v>
      </c>
      <c r="R57" s="6">
        <v>0</v>
      </c>
      <c r="S57" s="6">
        <v>0</v>
      </c>
      <c r="T57" s="6">
        <v>600</v>
      </c>
      <c r="U57">
        <v>1.5452169625243211</v>
      </c>
      <c r="V57">
        <f t="shared" si="5"/>
        <v>4.2922693403453367E-6</v>
      </c>
      <c r="W57">
        <f t="shared" si="6"/>
        <v>-12.358694981123456</v>
      </c>
      <c r="X57">
        <f t="shared" si="2"/>
        <v>-5.3673130338273305</v>
      </c>
    </row>
    <row r="58" spans="1:24" x14ac:dyDescent="0.2">
      <c r="A58" s="6" t="s">
        <v>82</v>
      </c>
      <c r="B58" s="6">
        <f t="shared" si="7"/>
        <v>0.52999999999999992</v>
      </c>
      <c r="C58" s="6">
        <v>0.3</v>
      </c>
      <c r="D58" s="6">
        <v>0.15</v>
      </c>
      <c r="E58" s="6">
        <v>0.02</v>
      </c>
      <c r="F58" s="6">
        <v>0</v>
      </c>
      <c r="G58" s="6">
        <v>0</v>
      </c>
      <c r="H58" s="6">
        <v>0</v>
      </c>
      <c r="I58" s="6">
        <v>0</v>
      </c>
      <c r="J58" s="6">
        <v>0</v>
      </c>
      <c r="K58" s="6">
        <v>0</v>
      </c>
      <c r="L58" s="6">
        <v>0</v>
      </c>
      <c r="M58" s="6">
        <v>0</v>
      </c>
      <c r="N58" s="6">
        <v>0</v>
      </c>
      <c r="O58" s="6">
        <v>0</v>
      </c>
      <c r="P58" s="6">
        <v>0</v>
      </c>
      <c r="Q58" s="6">
        <v>0</v>
      </c>
      <c r="R58" s="6">
        <v>0</v>
      </c>
      <c r="S58" s="6">
        <v>0</v>
      </c>
      <c r="T58" s="6">
        <v>600</v>
      </c>
      <c r="U58">
        <v>1.76232741617355</v>
      </c>
      <c r="V58">
        <f t="shared" si="5"/>
        <v>4.8953539338154168E-6</v>
      </c>
      <c r="W58">
        <f t="shared" si="6"/>
        <v>-12.227223979424004</v>
      </c>
      <c r="X58">
        <f t="shared" si="2"/>
        <v>-5.3102159032589649</v>
      </c>
    </row>
    <row r="59" spans="1:24" x14ac:dyDescent="0.2">
      <c r="A59" s="6" t="s">
        <v>83</v>
      </c>
      <c r="B59" s="6">
        <f t="shared" si="7"/>
        <v>0.49</v>
      </c>
      <c r="C59" s="6">
        <v>0.35</v>
      </c>
      <c r="D59" s="6">
        <v>0.15</v>
      </c>
      <c r="E59" s="6">
        <v>0.01</v>
      </c>
      <c r="F59" s="6">
        <v>0</v>
      </c>
      <c r="G59" s="6">
        <v>0</v>
      </c>
      <c r="H59" s="6">
        <v>0</v>
      </c>
      <c r="I59" s="6">
        <v>0</v>
      </c>
      <c r="J59" s="6">
        <v>0</v>
      </c>
      <c r="K59" s="6">
        <v>0</v>
      </c>
      <c r="L59" s="6">
        <v>0</v>
      </c>
      <c r="M59" s="6">
        <v>0</v>
      </c>
      <c r="N59" s="6">
        <v>0</v>
      </c>
      <c r="O59" s="6">
        <v>0</v>
      </c>
      <c r="P59" s="6">
        <v>0</v>
      </c>
      <c r="Q59" s="6">
        <v>0</v>
      </c>
      <c r="R59" s="6">
        <v>0</v>
      </c>
      <c r="S59" s="6">
        <v>0</v>
      </c>
      <c r="T59" s="6">
        <v>600</v>
      </c>
      <c r="U59">
        <v>1.967455621302288</v>
      </c>
      <c r="V59">
        <f t="shared" si="5"/>
        <v>5.4651545036174663E-6</v>
      </c>
      <c r="W59">
        <f t="shared" si="6"/>
        <v>-12.117118165259196</v>
      </c>
      <c r="X59">
        <f t="shared" si="2"/>
        <v>-5.2623975557417246</v>
      </c>
    </row>
    <row r="60" spans="1:24" x14ac:dyDescent="0.2">
      <c r="A60" s="6" t="s">
        <v>84</v>
      </c>
      <c r="B60" s="6">
        <f t="shared" si="7"/>
        <v>0.49</v>
      </c>
      <c r="C60" s="6">
        <v>0.35</v>
      </c>
      <c r="D60" s="6">
        <v>0.15</v>
      </c>
      <c r="E60" s="6">
        <v>0.01</v>
      </c>
      <c r="F60" s="6">
        <v>0</v>
      </c>
      <c r="G60" s="6">
        <v>0</v>
      </c>
      <c r="H60" s="6">
        <v>0</v>
      </c>
      <c r="I60" s="6">
        <v>0</v>
      </c>
      <c r="J60" s="6">
        <v>0</v>
      </c>
      <c r="K60" s="6">
        <v>0</v>
      </c>
      <c r="L60" s="6">
        <v>0</v>
      </c>
      <c r="M60" s="6">
        <v>0</v>
      </c>
      <c r="N60" s="6">
        <v>0</v>
      </c>
      <c r="O60" s="6">
        <v>0</v>
      </c>
      <c r="P60" s="6">
        <v>0</v>
      </c>
      <c r="Q60" s="6">
        <v>0</v>
      </c>
      <c r="R60" s="6">
        <v>0</v>
      </c>
      <c r="S60" s="6">
        <v>0</v>
      </c>
      <c r="T60" s="6">
        <v>600</v>
      </c>
      <c r="U60">
        <v>2.0290927021700012</v>
      </c>
      <c r="V60">
        <f t="shared" si="5"/>
        <v>5.636368617138893E-6</v>
      </c>
      <c r="W60">
        <f t="shared" si="6"/>
        <v>-12.086270562032011</v>
      </c>
      <c r="X60">
        <f t="shared" si="2"/>
        <v>-5.2490006118802164</v>
      </c>
    </row>
    <row r="61" spans="1:24" x14ac:dyDescent="0.2">
      <c r="A61" s="6" t="s">
        <v>85</v>
      </c>
      <c r="B61" s="6">
        <f t="shared" si="7"/>
        <v>0.49</v>
      </c>
      <c r="C61" s="6">
        <v>0.35</v>
      </c>
      <c r="D61" s="6">
        <v>0.15</v>
      </c>
      <c r="E61" s="6">
        <v>0.01</v>
      </c>
      <c r="F61" s="6">
        <v>0</v>
      </c>
      <c r="G61" s="6">
        <v>0</v>
      </c>
      <c r="H61" s="6">
        <v>0</v>
      </c>
      <c r="I61" s="6">
        <v>0</v>
      </c>
      <c r="J61" s="6">
        <v>0</v>
      </c>
      <c r="K61" s="6">
        <v>0</v>
      </c>
      <c r="L61" s="6">
        <v>0</v>
      </c>
      <c r="M61" s="6">
        <v>0</v>
      </c>
      <c r="N61" s="6">
        <v>0</v>
      </c>
      <c r="O61" s="6">
        <v>0</v>
      </c>
      <c r="P61" s="6">
        <v>0</v>
      </c>
      <c r="Q61" s="6">
        <v>0</v>
      </c>
      <c r="R61" s="6">
        <v>0</v>
      </c>
      <c r="S61" s="6">
        <v>0</v>
      </c>
      <c r="T61" s="6">
        <v>600</v>
      </c>
      <c r="U61">
        <v>1.9776627218928911</v>
      </c>
      <c r="V61">
        <f t="shared" si="5"/>
        <v>5.4935075608135865E-6</v>
      </c>
      <c r="W61">
        <f t="shared" si="6"/>
        <v>-12.111943606486482</v>
      </c>
      <c r="X61">
        <f t="shared" si="2"/>
        <v>-5.2601502734204511</v>
      </c>
    </row>
    <row r="62" spans="1:24" x14ac:dyDescent="0.2">
      <c r="A62" s="6" t="s">
        <v>86</v>
      </c>
      <c r="B62" s="6">
        <f t="shared" si="7"/>
        <v>0.8</v>
      </c>
      <c r="C62" s="6">
        <v>0</v>
      </c>
      <c r="D62" s="6">
        <v>0.2</v>
      </c>
      <c r="E62" s="6">
        <v>0</v>
      </c>
      <c r="F62" s="6">
        <v>0</v>
      </c>
      <c r="G62" s="6">
        <v>0</v>
      </c>
      <c r="H62" s="6">
        <v>0</v>
      </c>
      <c r="I62" s="6">
        <v>0</v>
      </c>
      <c r="J62" s="6">
        <v>0</v>
      </c>
      <c r="K62" s="6">
        <v>0</v>
      </c>
      <c r="L62" s="6">
        <v>0</v>
      </c>
      <c r="M62" s="6">
        <v>0</v>
      </c>
      <c r="N62" s="6">
        <v>0</v>
      </c>
      <c r="O62" s="6">
        <v>0</v>
      </c>
      <c r="P62" s="6">
        <v>0</v>
      </c>
      <c r="Q62" s="6">
        <v>0</v>
      </c>
      <c r="R62" s="6">
        <v>0</v>
      </c>
      <c r="S62" s="6">
        <v>0</v>
      </c>
      <c r="T62" s="6">
        <v>600</v>
      </c>
      <c r="U62">
        <v>3.2445759368798913E-2</v>
      </c>
      <c r="V62">
        <f t="shared" si="5"/>
        <v>9.0127109357774761E-8</v>
      </c>
      <c r="W62">
        <f t="shared" si="6"/>
        <v>-16.222044836813247</v>
      </c>
      <c r="X62">
        <f t="shared" si="2"/>
        <v>-7.0451445578151306</v>
      </c>
    </row>
    <row r="63" spans="1:24" x14ac:dyDescent="0.2">
      <c r="A63" s="6" t="s">
        <v>87</v>
      </c>
      <c r="B63" s="6">
        <f t="shared" si="7"/>
        <v>0.8</v>
      </c>
      <c r="C63" s="6">
        <v>0</v>
      </c>
      <c r="D63" s="6">
        <v>0.2</v>
      </c>
      <c r="E63" s="6">
        <v>0</v>
      </c>
      <c r="F63" s="6">
        <v>0</v>
      </c>
      <c r="G63" s="6">
        <v>0</v>
      </c>
      <c r="H63" s="6">
        <v>0</v>
      </c>
      <c r="I63" s="6">
        <v>0</v>
      </c>
      <c r="J63" s="6">
        <v>0</v>
      </c>
      <c r="K63" s="6">
        <v>0</v>
      </c>
      <c r="L63" s="6">
        <v>0</v>
      </c>
      <c r="M63" s="6">
        <v>0</v>
      </c>
      <c r="N63" s="6">
        <v>0</v>
      </c>
      <c r="O63" s="6">
        <v>0</v>
      </c>
      <c r="P63" s="6">
        <v>0</v>
      </c>
      <c r="Q63" s="6">
        <v>0</v>
      </c>
      <c r="R63" s="6">
        <v>0</v>
      </c>
      <c r="S63" s="6">
        <v>0</v>
      </c>
      <c r="T63" s="6">
        <v>600</v>
      </c>
      <c r="U63">
        <v>4.1863905325374783E-2</v>
      </c>
      <c r="V63">
        <f t="shared" si="5"/>
        <v>1.1628862590381884E-7</v>
      </c>
      <c r="W63">
        <f t="shared" si="6"/>
        <v>-15.967190581827714</v>
      </c>
      <c r="X63">
        <f t="shared" si="2"/>
        <v>-6.9344627611853484</v>
      </c>
    </row>
    <row r="64" spans="1:24" x14ac:dyDescent="0.2">
      <c r="A64" s="6" t="s">
        <v>88</v>
      </c>
      <c r="B64" s="6">
        <f t="shared" si="7"/>
        <v>0.8</v>
      </c>
      <c r="C64" s="6">
        <v>0</v>
      </c>
      <c r="D64" s="6">
        <v>0.2</v>
      </c>
      <c r="E64" s="6">
        <v>0</v>
      </c>
      <c r="F64" s="6">
        <v>0</v>
      </c>
      <c r="G64" s="6">
        <v>0</v>
      </c>
      <c r="H64" s="6">
        <v>0</v>
      </c>
      <c r="I64" s="6">
        <v>0</v>
      </c>
      <c r="J64" s="6">
        <v>0</v>
      </c>
      <c r="K64" s="6">
        <v>0</v>
      </c>
      <c r="L64" s="6">
        <v>0</v>
      </c>
      <c r="M64" s="6">
        <v>0</v>
      </c>
      <c r="N64" s="6">
        <v>0</v>
      </c>
      <c r="O64" s="6">
        <v>0</v>
      </c>
      <c r="P64" s="6">
        <v>0</v>
      </c>
      <c r="Q64" s="6">
        <v>0</v>
      </c>
      <c r="R64" s="6">
        <v>0</v>
      </c>
      <c r="S64" s="6">
        <v>0</v>
      </c>
      <c r="T64" s="6">
        <v>600</v>
      </c>
      <c r="U64">
        <v>5.1035502958485628E-2</v>
      </c>
      <c r="V64">
        <f t="shared" si="5"/>
        <v>1.417652859957934E-7</v>
      </c>
      <c r="W64">
        <f t="shared" si="6"/>
        <v>-15.76909306243979</v>
      </c>
      <c r="X64">
        <f t="shared" si="2"/>
        <v>-6.8484301016364508</v>
      </c>
    </row>
    <row r="65" spans="1:24" x14ac:dyDescent="0.2">
      <c r="A65" s="6" t="s">
        <v>89</v>
      </c>
      <c r="B65" s="6">
        <f t="shared" si="7"/>
        <v>0.7</v>
      </c>
      <c r="C65" s="6">
        <v>0</v>
      </c>
      <c r="D65" s="6">
        <v>0.3</v>
      </c>
      <c r="E65" s="6">
        <v>0</v>
      </c>
      <c r="F65" s="6">
        <v>0</v>
      </c>
      <c r="G65" s="6">
        <v>0</v>
      </c>
      <c r="H65" s="6">
        <v>0</v>
      </c>
      <c r="I65" s="6">
        <v>0</v>
      </c>
      <c r="J65" s="6">
        <v>0</v>
      </c>
      <c r="K65" s="6">
        <v>0</v>
      </c>
      <c r="L65" s="6">
        <v>0</v>
      </c>
      <c r="M65" s="6">
        <v>0</v>
      </c>
      <c r="N65" s="6">
        <v>0</v>
      </c>
      <c r="O65" s="6">
        <v>0</v>
      </c>
      <c r="P65" s="6">
        <v>0</v>
      </c>
      <c r="Q65" s="6">
        <v>0</v>
      </c>
      <c r="R65" s="6">
        <v>0</v>
      </c>
      <c r="S65" s="6">
        <v>0</v>
      </c>
      <c r="T65" s="6">
        <v>600</v>
      </c>
      <c r="U65">
        <v>1.0059171597649311E-2</v>
      </c>
      <c r="V65">
        <f t="shared" si="5"/>
        <v>2.7942143326803644E-8</v>
      </c>
      <c r="W65">
        <f t="shared" si="6"/>
        <v>-17.393129774291587</v>
      </c>
      <c r="X65">
        <f t="shared" si="2"/>
        <v>-7.5537402840019885</v>
      </c>
    </row>
    <row r="66" spans="1:24" x14ac:dyDescent="0.2">
      <c r="A66" s="6" t="s">
        <v>90</v>
      </c>
      <c r="B66" s="6">
        <f t="shared" si="7"/>
        <v>0.7</v>
      </c>
      <c r="C66" s="6">
        <v>0</v>
      </c>
      <c r="D66" s="6">
        <v>0.3</v>
      </c>
      <c r="E66" s="6">
        <v>0</v>
      </c>
      <c r="F66" s="6">
        <v>0</v>
      </c>
      <c r="G66" s="6">
        <v>0</v>
      </c>
      <c r="H66" s="6">
        <v>0</v>
      </c>
      <c r="I66" s="6">
        <v>0</v>
      </c>
      <c r="J66" s="6">
        <v>0</v>
      </c>
      <c r="K66" s="6">
        <v>0</v>
      </c>
      <c r="L66" s="6">
        <v>0</v>
      </c>
      <c r="M66" s="6">
        <v>0</v>
      </c>
      <c r="N66" s="6">
        <v>0</v>
      </c>
      <c r="O66" s="6">
        <v>0</v>
      </c>
      <c r="P66" s="6">
        <v>0</v>
      </c>
      <c r="Q66" s="6">
        <v>0</v>
      </c>
      <c r="R66" s="6">
        <v>0</v>
      </c>
      <c r="S66" s="6">
        <v>0</v>
      </c>
      <c r="T66" s="6">
        <v>600</v>
      </c>
      <c r="U66">
        <v>1.188362919130815E-2</v>
      </c>
      <c r="V66">
        <f t="shared" ref="V66:V68" si="8">U66*0.01/3600</f>
        <v>3.3010081086967081E-8</v>
      </c>
      <c r="W66">
        <f t="shared" ref="W66:W97" si="9">LN(V66)</f>
        <v>-17.22645283464788</v>
      </c>
      <c r="X66">
        <f t="shared" si="2"/>
        <v>-7.4813534088542051</v>
      </c>
    </row>
    <row r="67" spans="1:24" x14ac:dyDescent="0.2">
      <c r="A67" s="6" t="s">
        <v>91</v>
      </c>
      <c r="B67" s="6">
        <f t="shared" si="7"/>
        <v>0.7</v>
      </c>
      <c r="C67" s="6">
        <v>0</v>
      </c>
      <c r="D67" s="6">
        <v>0.3</v>
      </c>
      <c r="E67" s="6">
        <v>0</v>
      </c>
      <c r="F67" s="6">
        <v>0</v>
      </c>
      <c r="G67" s="6">
        <v>0</v>
      </c>
      <c r="H67" s="6">
        <v>0</v>
      </c>
      <c r="I67" s="6">
        <v>0</v>
      </c>
      <c r="J67" s="6">
        <v>0</v>
      </c>
      <c r="K67" s="6">
        <v>0</v>
      </c>
      <c r="L67" s="6">
        <v>0</v>
      </c>
      <c r="M67" s="6">
        <v>0</v>
      </c>
      <c r="N67" s="6">
        <v>0</v>
      </c>
      <c r="O67" s="6">
        <v>0</v>
      </c>
      <c r="P67" s="6">
        <v>0</v>
      </c>
      <c r="Q67" s="6">
        <v>0</v>
      </c>
      <c r="R67" s="6">
        <v>0</v>
      </c>
      <c r="S67" s="6">
        <v>0</v>
      </c>
      <c r="T67" s="6">
        <v>600</v>
      </c>
      <c r="U67">
        <v>1.7406311637096081E-2</v>
      </c>
      <c r="V67">
        <f t="shared" si="8"/>
        <v>4.8350865658600225E-8</v>
      </c>
      <c r="W67">
        <f t="shared" si="9"/>
        <v>-16.844781711203243</v>
      </c>
      <c r="X67">
        <f t="shared" ref="X67:X130" si="10">LOG10(V67)</f>
        <v>-7.3155957460403833</v>
      </c>
    </row>
    <row r="68" spans="1:24" x14ac:dyDescent="0.2">
      <c r="A68" s="6" t="s">
        <v>92</v>
      </c>
      <c r="B68" s="6">
        <f t="shared" si="7"/>
        <v>0.85</v>
      </c>
      <c r="C68" s="6">
        <v>0</v>
      </c>
      <c r="D68" s="6">
        <v>0.15</v>
      </c>
      <c r="E68" s="6">
        <v>0</v>
      </c>
      <c r="F68" s="6">
        <v>0</v>
      </c>
      <c r="G68" s="6">
        <v>0</v>
      </c>
      <c r="H68" s="6">
        <v>0</v>
      </c>
      <c r="I68" s="6">
        <v>0</v>
      </c>
      <c r="J68" s="6">
        <v>0</v>
      </c>
      <c r="K68" s="6">
        <v>0</v>
      </c>
      <c r="L68" s="6">
        <v>0</v>
      </c>
      <c r="M68" s="6">
        <v>0</v>
      </c>
      <c r="N68" s="6">
        <v>0</v>
      </c>
      <c r="O68" s="6">
        <v>0</v>
      </c>
      <c r="P68" s="6">
        <v>0</v>
      </c>
      <c r="Q68" s="6">
        <v>0</v>
      </c>
      <c r="R68" s="6">
        <v>0</v>
      </c>
      <c r="S68" s="6">
        <v>0</v>
      </c>
      <c r="T68" s="6">
        <v>600</v>
      </c>
      <c r="U68">
        <v>0.1094181459567158</v>
      </c>
      <c r="V68">
        <f t="shared" si="8"/>
        <v>3.0393929432421058E-7</v>
      </c>
      <c r="W68">
        <f t="shared" si="9"/>
        <v>-15.006437845203829</v>
      </c>
      <c r="X68">
        <f t="shared" si="10"/>
        <v>-6.5172131491961478</v>
      </c>
    </row>
    <row r="69" spans="1:24" x14ac:dyDescent="0.2">
      <c r="A69" s="7" t="s">
        <v>126</v>
      </c>
      <c r="B69" s="6">
        <v>0.11772000000000001</v>
      </c>
      <c r="C69" s="6">
        <v>0</v>
      </c>
      <c r="D69" s="6">
        <v>0.12787000000000001</v>
      </c>
      <c r="E69" s="6">
        <v>6.6350000000000006E-2</v>
      </c>
      <c r="F69" s="6">
        <v>0</v>
      </c>
      <c r="G69" s="6">
        <v>0</v>
      </c>
      <c r="H69" s="6">
        <v>0.23594000000000001</v>
      </c>
      <c r="I69" s="6">
        <v>0</v>
      </c>
      <c r="J69" s="6">
        <v>0.45211000000000001</v>
      </c>
      <c r="K69" s="6">
        <v>0</v>
      </c>
      <c r="L69" s="6">
        <v>0</v>
      </c>
      <c r="M69" s="6">
        <v>0</v>
      </c>
      <c r="N69" s="6">
        <v>0</v>
      </c>
      <c r="O69" s="6">
        <v>0</v>
      </c>
      <c r="P69" s="6">
        <v>0</v>
      </c>
      <c r="Q69" s="6">
        <v>0</v>
      </c>
      <c r="R69" s="6">
        <v>0</v>
      </c>
      <c r="S69" s="6">
        <v>0</v>
      </c>
      <c r="T69" s="7">
        <v>1000</v>
      </c>
      <c r="U69">
        <v>209.95200000000011</v>
      </c>
      <c r="V69">
        <f t="shared" ref="V69:V100" si="11">U69/3600</f>
        <v>5.8320000000000032E-2</v>
      </c>
      <c r="W69">
        <f t="shared" si="9"/>
        <v>-2.8418101912817337</v>
      </c>
      <c r="X69">
        <f t="shared" si="10"/>
        <v>-1.2341824846900815</v>
      </c>
    </row>
    <row r="70" spans="1:24" x14ac:dyDescent="0.2">
      <c r="A70" s="7" t="s">
        <v>126</v>
      </c>
      <c r="B70" s="6">
        <v>0.11772000000000001</v>
      </c>
      <c r="C70" s="6">
        <v>0</v>
      </c>
      <c r="D70" s="6">
        <v>0.12787000000000001</v>
      </c>
      <c r="E70" s="6">
        <v>6.6350000000000006E-2</v>
      </c>
      <c r="F70" s="6">
        <v>0</v>
      </c>
      <c r="G70" s="6">
        <v>0</v>
      </c>
      <c r="H70" s="6">
        <v>0.23594000000000001</v>
      </c>
      <c r="I70" s="6">
        <v>0</v>
      </c>
      <c r="J70" s="6">
        <v>0.45211000000000001</v>
      </c>
      <c r="K70" s="6">
        <v>0</v>
      </c>
      <c r="L70" s="6">
        <v>0</v>
      </c>
      <c r="M70" s="6">
        <v>0</v>
      </c>
      <c r="N70" s="6">
        <v>0</v>
      </c>
      <c r="O70" s="6">
        <v>0</v>
      </c>
      <c r="P70" s="6">
        <v>0</v>
      </c>
      <c r="Q70" s="6">
        <v>0</v>
      </c>
      <c r="R70" s="6">
        <v>0</v>
      </c>
      <c r="S70" s="6">
        <v>0</v>
      </c>
      <c r="T70" s="7">
        <v>1100</v>
      </c>
      <c r="U70">
        <v>151.5023987879807</v>
      </c>
      <c r="V70">
        <f t="shared" si="11"/>
        <v>4.2083999663327973E-2</v>
      </c>
      <c r="W70">
        <f t="shared" si="9"/>
        <v>-3.1680876660360964</v>
      </c>
      <c r="X70">
        <f t="shared" si="10"/>
        <v>-1.3758829915452289</v>
      </c>
    </row>
    <row r="71" spans="1:24" x14ac:dyDescent="0.2">
      <c r="A71" s="7" t="s">
        <v>102</v>
      </c>
      <c r="B71" s="6">
        <v>0.15162999999999999</v>
      </c>
      <c r="C71" s="6">
        <v>0</v>
      </c>
      <c r="D71" s="6">
        <v>0.16471</v>
      </c>
      <c r="E71" s="6">
        <v>8.5470000000000004E-2</v>
      </c>
      <c r="F71" s="6">
        <v>0</v>
      </c>
      <c r="G71" s="6">
        <v>0</v>
      </c>
      <c r="H71" s="6">
        <v>0.3039</v>
      </c>
      <c r="I71" s="6">
        <v>0.29430000000000001</v>
      </c>
      <c r="J71" s="6">
        <v>0</v>
      </c>
      <c r="K71" s="6">
        <v>0</v>
      </c>
      <c r="L71" s="6">
        <v>0</v>
      </c>
      <c r="M71" s="6">
        <v>0</v>
      </c>
      <c r="N71" s="6">
        <v>0</v>
      </c>
      <c r="O71" s="6">
        <v>0</v>
      </c>
      <c r="P71" s="6">
        <v>0</v>
      </c>
      <c r="Q71" s="6">
        <v>0</v>
      </c>
      <c r="R71" s="6">
        <v>0</v>
      </c>
      <c r="S71" s="6">
        <v>0</v>
      </c>
      <c r="T71" s="7">
        <v>900</v>
      </c>
      <c r="U71">
        <v>0.99904499999999996</v>
      </c>
      <c r="V71">
        <f t="shared" si="11"/>
        <v>2.775125E-4</v>
      </c>
      <c r="W71">
        <f t="shared" si="9"/>
        <v>-8.1896445807472382</v>
      </c>
      <c r="X71">
        <f t="shared" si="10"/>
        <v>-3.5567174501673957</v>
      </c>
    </row>
    <row r="72" spans="1:24" x14ac:dyDescent="0.2">
      <c r="A72" s="7" t="s">
        <v>102</v>
      </c>
      <c r="B72" s="6">
        <v>0.15162999999999999</v>
      </c>
      <c r="C72" s="6">
        <v>0</v>
      </c>
      <c r="D72" s="6">
        <v>0.16471</v>
      </c>
      <c r="E72" s="6">
        <v>8.5470000000000004E-2</v>
      </c>
      <c r="F72" s="6">
        <v>0</v>
      </c>
      <c r="G72" s="6">
        <v>0</v>
      </c>
      <c r="H72" s="6">
        <v>0.3039</v>
      </c>
      <c r="I72" s="6">
        <v>0.29430000000000001</v>
      </c>
      <c r="J72" s="6">
        <v>0</v>
      </c>
      <c r="K72" s="6">
        <v>0</v>
      </c>
      <c r="L72" s="6">
        <v>0</v>
      </c>
      <c r="M72" s="6">
        <v>0</v>
      </c>
      <c r="N72" s="6">
        <v>0</v>
      </c>
      <c r="O72" s="6">
        <v>0</v>
      </c>
      <c r="P72" s="6">
        <v>0</v>
      </c>
      <c r="Q72" s="6">
        <v>0</v>
      </c>
      <c r="R72" s="6">
        <v>0</v>
      </c>
      <c r="S72" s="6">
        <v>0</v>
      </c>
      <c r="T72" s="7">
        <v>1000</v>
      </c>
      <c r="U72">
        <v>38.3645</v>
      </c>
      <c r="V72">
        <f t="shared" si="11"/>
        <v>1.0656805555555555E-2</v>
      </c>
      <c r="W72">
        <f t="shared" si="9"/>
        <v>-4.5415565716116069</v>
      </c>
      <c r="X72">
        <f t="shared" si="10"/>
        <v>-1.9723729583023715</v>
      </c>
    </row>
    <row r="73" spans="1:24" x14ac:dyDescent="0.2">
      <c r="A73" s="7" t="s">
        <v>102</v>
      </c>
      <c r="B73" s="6">
        <v>0.15162999999999999</v>
      </c>
      <c r="C73" s="6">
        <v>0</v>
      </c>
      <c r="D73" s="6">
        <v>0.16471</v>
      </c>
      <c r="E73" s="6">
        <v>8.5470000000000004E-2</v>
      </c>
      <c r="F73" s="6">
        <v>0</v>
      </c>
      <c r="G73" s="6">
        <v>0</v>
      </c>
      <c r="H73" s="6">
        <v>0.3039</v>
      </c>
      <c r="I73" s="6">
        <v>0.29430000000000001</v>
      </c>
      <c r="J73" s="6">
        <v>0</v>
      </c>
      <c r="K73" s="6">
        <v>0</v>
      </c>
      <c r="L73" s="6">
        <v>0</v>
      </c>
      <c r="M73" s="6">
        <v>0</v>
      </c>
      <c r="N73" s="6">
        <v>0</v>
      </c>
      <c r="O73" s="6">
        <v>0</v>
      </c>
      <c r="P73" s="6">
        <v>0</v>
      </c>
      <c r="Q73" s="6">
        <v>0</v>
      </c>
      <c r="R73" s="6">
        <v>0</v>
      </c>
      <c r="S73" s="6">
        <v>0</v>
      </c>
      <c r="T73" s="7">
        <v>1100</v>
      </c>
      <c r="U73">
        <v>144.72200000000001</v>
      </c>
      <c r="V73">
        <f t="shared" si="11"/>
        <v>4.0200555555555559E-2</v>
      </c>
      <c r="W73">
        <f t="shared" si="9"/>
        <v>-3.213874463662715</v>
      </c>
      <c r="X73">
        <f t="shared" si="10"/>
        <v>-1.3957679450984901</v>
      </c>
    </row>
    <row r="74" spans="1:24" x14ac:dyDescent="0.2">
      <c r="A74" s="7" t="s">
        <v>103</v>
      </c>
      <c r="B74" s="6">
        <v>0.11856</v>
      </c>
      <c r="C74" s="6">
        <v>0</v>
      </c>
      <c r="D74" s="6">
        <v>0.12878999999999999</v>
      </c>
      <c r="E74" s="6">
        <v>6.6830000000000001E-2</v>
      </c>
      <c r="F74" s="6">
        <v>0</v>
      </c>
      <c r="G74" s="6">
        <v>0</v>
      </c>
      <c r="H74" s="6">
        <v>0.23763000000000001</v>
      </c>
      <c r="I74" s="6">
        <v>0</v>
      </c>
      <c r="J74" s="6">
        <v>0</v>
      </c>
      <c r="K74" s="6">
        <v>0.44818999999999998</v>
      </c>
      <c r="L74" s="6">
        <v>0</v>
      </c>
      <c r="M74" s="6">
        <v>0</v>
      </c>
      <c r="N74" s="6">
        <v>0</v>
      </c>
      <c r="O74" s="6">
        <v>0</v>
      </c>
      <c r="P74" s="6">
        <v>0</v>
      </c>
      <c r="Q74" s="6">
        <v>0</v>
      </c>
      <c r="R74" s="6">
        <v>0</v>
      </c>
      <c r="S74" s="6">
        <v>0</v>
      </c>
      <c r="T74" s="7">
        <v>900</v>
      </c>
      <c r="U74">
        <v>0.46207999999999999</v>
      </c>
      <c r="V74">
        <f t="shared" si="11"/>
        <v>1.2835555555555555E-4</v>
      </c>
      <c r="W74">
        <f t="shared" si="9"/>
        <v>-8.9607063671619311</v>
      </c>
      <c r="X74">
        <f t="shared" si="10"/>
        <v>-3.8915853292137608</v>
      </c>
    </row>
    <row r="75" spans="1:24" x14ac:dyDescent="0.2">
      <c r="A75" s="7" t="s">
        <v>103</v>
      </c>
      <c r="B75" s="6">
        <v>0.11856</v>
      </c>
      <c r="C75" s="6">
        <v>0</v>
      </c>
      <c r="D75" s="6">
        <v>0.12878999999999999</v>
      </c>
      <c r="E75" s="6">
        <v>6.6830000000000001E-2</v>
      </c>
      <c r="F75" s="6">
        <v>0</v>
      </c>
      <c r="G75" s="6">
        <v>0</v>
      </c>
      <c r="H75" s="6">
        <v>0.23763000000000001</v>
      </c>
      <c r="I75" s="6">
        <v>0</v>
      </c>
      <c r="J75" s="6">
        <v>0</v>
      </c>
      <c r="K75" s="6">
        <v>0.44818999999999998</v>
      </c>
      <c r="L75" s="6">
        <v>0</v>
      </c>
      <c r="M75" s="6">
        <v>0</v>
      </c>
      <c r="N75" s="6">
        <v>0</v>
      </c>
      <c r="O75" s="6">
        <v>0</v>
      </c>
      <c r="P75" s="6">
        <v>0</v>
      </c>
      <c r="Q75" s="6">
        <v>0</v>
      </c>
      <c r="R75" s="6">
        <v>0</v>
      </c>
      <c r="S75" s="6">
        <v>0</v>
      </c>
      <c r="T75" s="7">
        <v>1000</v>
      </c>
      <c r="U75">
        <v>1.32098</v>
      </c>
      <c r="V75">
        <f t="shared" si="11"/>
        <v>3.669388888888889E-4</v>
      </c>
      <c r="W75">
        <f t="shared" si="9"/>
        <v>-7.9103152390640448</v>
      </c>
      <c r="X75">
        <f t="shared" si="10"/>
        <v>-3.4354062584407168</v>
      </c>
    </row>
    <row r="76" spans="1:24" x14ac:dyDescent="0.2">
      <c r="A76" s="7" t="s">
        <v>103</v>
      </c>
      <c r="B76" s="6">
        <v>0.11856</v>
      </c>
      <c r="C76" s="6">
        <v>0</v>
      </c>
      <c r="D76" s="6">
        <v>0.12878999999999999</v>
      </c>
      <c r="E76" s="6">
        <v>6.6830000000000001E-2</v>
      </c>
      <c r="F76" s="6">
        <v>0</v>
      </c>
      <c r="G76" s="6">
        <v>0</v>
      </c>
      <c r="H76" s="6">
        <v>0.23763000000000001</v>
      </c>
      <c r="I76" s="6">
        <v>0</v>
      </c>
      <c r="J76" s="6">
        <v>0</v>
      </c>
      <c r="K76" s="6">
        <v>0.44818999999999998</v>
      </c>
      <c r="L76" s="6">
        <v>0</v>
      </c>
      <c r="M76" s="6">
        <v>0</v>
      </c>
      <c r="N76" s="6">
        <v>0</v>
      </c>
      <c r="O76" s="6">
        <v>0</v>
      </c>
      <c r="P76" s="6">
        <v>0</v>
      </c>
      <c r="Q76" s="6">
        <v>0</v>
      </c>
      <c r="R76" s="6">
        <v>0</v>
      </c>
      <c r="S76" s="6">
        <v>0</v>
      </c>
      <c r="T76" s="7">
        <v>1100</v>
      </c>
      <c r="U76">
        <v>18.818000000000001</v>
      </c>
      <c r="V76">
        <f t="shared" si="11"/>
        <v>5.2272222222222225E-3</v>
      </c>
      <c r="W76">
        <f t="shared" si="9"/>
        <v>-5.2538752658596275</v>
      </c>
      <c r="X76">
        <f t="shared" si="10"/>
        <v>-2.2817290365708165</v>
      </c>
    </row>
    <row r="77" spans="1:24" x14ac:dyDescent="0.2">
      <c r="A77" s="7" t="s">
        <v>104</v>
      </c>
      <c r="B77" s="6">
        <v>0.15095</v>
      </c>
      <c r="C77" s="6">
        <v>0</v>
      </c>
      <c r="D77" s="6">
        <v>0.16397</v>
      </c>
      <c r="E77" s="6">
        <v>8.5089999999999999E-2</v>
      </c>
      <c r="F77" s="6">
        <v>4.47E-3</v>
      </c>
      <c r="G77" s="6">
        <v>0</v>
      </c>
      <c r="H77" s="6">
        <v>0.30254999999999999</v>
      </c>
      <c r="I77" s="6">
        <v>0.29298000000000002</v>
      </c>
      <c r="J77" s="6">
        <v>0</v>
      </c>
      <c r="K77" s="6">
        <v>0</v>
      </c>
      <c r="L77" s="6">
        <v>0</v>
      </c>
      <c r="M77" s="6">
        <v>0</v>
      </c>
      <c r="N77" s="6">
        <v>0</v>
      </c>
      <c r="O77" s="6">
        <v>0</v>
      </c>
      <c r="P77" s="6">
        <v>0</v>
      </c>
      <c r="Q77" s="6">
        <v>0</v>
      </c>
      <c r="R77" s="6">
        <v>0</v>
      </c>
      <c r="S77" s="6">
        <v>0</v>
      </c>
      <c r="T77" s="7">
        <v>900</v>
      </c>
      <c r="U77">
        <v>2.3120000000000012</v>
      </c>
      <c r="V77">
        <f t="shared" si="11"/>
        <v>6.4222222222222252E-4</v>
      </c>
      <c r="W77">
        <f t="shared" si="9"/>
        <v>-7.35057617363407</v>
      </c>
      <c r="X77">
        <f t="shared" si="10"/>
        <v>-3.1923146710187957</v>
      </c>
    </row>
    <row r="78" spans="1:24" x14ac:dyDescent="0.2">
      <c r="A78" s="7" t="s">
        <v>104</v>
      </c>
      <c r="B78" s="6">
        <v>0.15095</v>
      </c>
      <c r="C78" s="6">
        <v>0</v>
      </c>
      <c r="D78" s="6">
        <v>0.16397</v>
      </c>
      <c r="E78" s="6">
        <v>8.5089999999999999E-2</v>
      </c>
      <c r="F78" s="6">
        <v>4.47E-3</v>
      </c>
      <c r="G78" s="6">
        <v>0</v>
      </c>
      <c r="H78" s="6">
        <v>0.30254999999999999</v>
      </c>
      <c r="I78" s="6">
        <v>0.29298000000000002</v>
      </c>
      <c r="J78" s="6">
        <v>0</v>
      </c>
      <c r="K78" s="6">
        <v>0</v>
      </c>
      <c r="L78" s="6">
        <v>0</v>
      </c>
      <c r="M78" s="6">
        <v>0</v>
      </c>
      <c r="N78" s="6">
        <v>0</v>
      </c>
      <c r="O78" s="6">
        <v>0</v>
      </c>
      <c r="P78" s="6">
        <v>0</v>
      </c>
      <c r="Q78" s="6">
        <v>0</v>
      </c>
      <c r="R78" s="6">
        <v>0</v>
      </c>
      <c r="S78" s="6">
        <v>0</v>
      </c>
      <c r="T78" s="7">
        <v>1000</v>
      </c>
      <c r="U78">
        <v>25.764500000000002</v>
      </c>
      <c r="V78">
        <f t="shared" si="11"/>
        <v>7.156805555555556E-3</v>
      </c>
      <c r="W78">
        <f t="shared" si="9"/>
        <v>-4.9396915490234781</v>
      </c>
      <c r="X78">
        <f t="shared" si="10"/>
        <v>-2.145280782045023</v>
      </c>
    </row>
    <row r="79" spans="1:24" x14ac:dyDescent="0.2">
      <c r="A79" s="7" t="s">
        <v>104</v>
      </c>
      <c r="B79" s="6">
        <v>0.15095</v>
      </c>
      <c r="C79" s="6">
        <v>0</v>
      </c>
      <c r="D79" s="6">
        <v>0.16397</v>
      </c>
      <c r="E79" s="6">
        <v>8.5089999999999999E-2</v>
      </c>
      <c r="F79" s="6">
        <v>4.47E-3</v>
      </c>
      <c r="G79" s="6">
        <v>0</v>
      </c>
      <c r="H79" s="6">
        <v>0.30254999999999999</v>
      </c>
      <c r="I79" s="6">
        <v>0.29298000000000002</v>
      </c>
      <c r="J79" s="6">
        <v>0</v>
      </c>
      <c r="K79" s="6">
        <v>0</v>
      </c>
      <c r="L79" s="6">
        <v>0</v>
      </c>
      <c r="M79" s="6">
        <v>0</v>
      </c>
      <c r="N79" s="6">
        <v>0</v>
      </c>
      <c r="O79" s="6">
        <v>0</v>
      </c>
      <c r="P79" s="6">
        <v>0</v>
      </c>
      <c r="Q79" s="6">
        <v>0</v>
      </c>
      <c r="R79" s="6">
        <v>0</v>
      </c>
      <c r="S79" s="6">
        <v>0</v>
      </c>
      <c r="T79" s="7">
        <v>1100</v>
      </c>
      <c r="U79">
        <v>39.200000000000003</v>
      </c>
      <c r="V79">
        <f t="shared" si="11"/>
        <v>1.0888888888888889E-2</v>
      </c>
      <c r="W79">
        <f t="shared" si="9"/>
        <v>-4.5200123776477845</v>
      </c>
      <c r="X79">
        <f t="shared" si="10"/>
        <v>-1.9630164337468301</v>
      </c>
    </row>
    <row r="80" spans="1:24" x14ac:dyDescent="0.2">
      <c r="A80" s="7" t="s">
        <v>127</v>
      </c>
      <c r="B80" s="6">
        <v>0.13492999999999999</v>
      </c>
      <c r="C80" s="6">
        <v>0.14359</v>
      </c>
      <c r="D80" s="6">
        <v>0.14657000000000001</v>
      </c>
      <c r="E80" s="6">
        <v>3.3799999999999997E-2</v>
      </c>
      <c r="F80" s="6">
        <v>3.9030000000000002E-2</v>
      </c>
      <c r="G80" s="6">
        <v>0</v>
      </c>
      <c r="H80" s="6">
        <v>0.27043</v>
      </c>
      <c r="I80" s="6">
        <v>0.26188</v>
      </c>
      <c r="J80" s="6">
        <v>0</v>
      </c>
      <c r="K80" s="6">
        <v>0</v>
      </c>
      <c r="L80" s="6">
        <v>0</v>
      </c>
      <c r="M80" s="6">
        <v>0</v>
      </c>
      <c r="N80" s="6">
        <v>0</v>
      </c>
      <c r="O80" s="6">
        <v>0</v>
      </c>
      <c r="P80" s="6">
        <v>0</v>
      </c>
      <c r="Q80" s="6">
        <v>0</v>
      </c>
      <c r="R80" s="6">
        <v>0</v>
      </c>
      <c r="S80" s="6">
        <v>0</v>
      </c>
      <c r="T80" s="7">
        <v>1300</v>
      </c>
      <c r="U80">
        <v>360327.01250000001</v>
      </c>
      <c r="V80">
        <f t="shared" si="11"/>
        <v>100.09083680555555</v>
      </c>
      <c r="W80">
        <f t="shared" si="9"/>
        <v>4.606078141727056</v>
      </c>
      <c r="X80">
        <f t="shared" si="10"/>
        <v>2.0003943201672447</v>
      </c>
    </row>
    <row r="81" spans="1:24" x14ac:dyDescent="0.2">
      <c r="A81" s="7" t="s">
        <v>105</v>
      </c>
      <c r="B81" s="6">
        <v>0.13153000000000001</v>
      </c>
      <c r="C81" s="6">
        <v>0.13997999999999999</v>
      </c>
      <c r="D81" s="6">
        <v>0.14288000000000001</v>
      </c>
      <c r="E81" s="6">
        <v>3.4889999999999997E-2</v>
      </c>
      <c r="F81" s="6">
        <v>3.1780000000000003E-2</v>
      </c>
      <c r="G81" s="6">
        <v>0</v>
      </c>
      <c r="H81" s="6">
        <v>0.26362999999999998</v>
      </c>
      <c r="I81" s="6">
        <v>0.25530000000000003</v>
      </c>
      <c r="J81" s="6">
        <v>0</v>
      </c>
      <c r="K81" s="6">
        <v>0</v>
      </c>
      <c r="L81" s="6">
        <v>0</v>
      </c>
      <c r="M81" s="6">
        <v>0</v>
      </c>
      <c r="N81" s="6">
        <v>0</v>
      </c>
      <c r="O81" s="6">
        <v>0</v>
      </c>
      <c r="P81" s="6">
        <v>0</v>
      </c>
      <c r="Q81" s="6">
        <v>0</v>
      </c>
      <c r="R81" s="6">
        <v>0</v>
      </c>
      <c r="S81" s="6">
        <v>0</v>
      </c>
      <c r="T81" s="7">
        <v>1300</v>
      </c>
      <c r="U81">
        <v>192217.22450000001</v>
      </c>
      <c r="V81">
        <f t="shared" si="11"/>
        <v>53.393673472222225</v>
      </c>
      <c r="W81">
        <f t="shared" si="9"/>
        <v>3.9776922646445598</v>
      </c>
      <c r="X81">
        <f t="shared" si="10"/>
        <v>1.7274898012443816</v>
      </c>
    </row>
    <row r="82" spans="1:24" x14ac:dyDescent="0.2">
      <c r="A82" s="7" t="s">
        <v>106</v>
      </c>
      <c r="B82" s="6">
        <v>0.16918</v>
      </c>
      <c r="C82" s="6">
        <v>0.18004000000000001</v>
      </c>
      <c r="D82" s="6">
        <v>0</v>
      </c>
      <c r="E82" s="6">
        <v>0</v>
      </c>
      <c r="F82" s="6">
        <v>0</v>
      </c>
      <c r="G82" s="6">
        <v>0</v>
      </c>
      <c r="H82" s="6">
        <v>0</v>
      </c>
      <c r="I82" s="6">
        <v>0.32835999999999999</v>
      </c>
      <c r="J82" s="6">
        <v>0</v>
      </c>
      <c r="K82" s="6">
        <v>0</v>
      </c>
      <c r="L82" s="6">
        <v>0.32241999999999998</v>
      </c>
      <c r="M82" s="6">
        <v>0</v>
      </c>
      <c r="N82" s="6">
        <v>0</v>
      </c>
      <c r="O82" s="6">
        <v>0</v>
      </c>
      <c r="P82" s="6">
        <v>0</v>
      </c>
      <c r="Q82" s="6">
        <v>0</v>
      </c>
      <c r="R82" s="6">
        <v>0</v>
      </c>
      <c r="S82" s="6">
        <v>0</v>
      </c>
      <c r="T82" s="7">
        <v>1000</v>
      </c>
      <c r="U82">
        <v>276430.58450000011</v>
      </c>
      <c r="V82">
        <f t="shared" si="11"/>
        <v>76.786273472222248</v>
      </c>
      <c r="W82">
        <f t="shared" si="9"/>
        <v>4.3410258933489283</v>
      </c>
      <c r="X82">
        <f t="shared" si="10"/>
        <v>1.8852835912805739</v>
      </c>
    </row>
    <row r="83" spans="1:24" x14ac:dyDescent="0.2">
      <c r="A83" s="7" t="s">
        <v>107</v>
      </c>
      <c r="B83" s="6">
        <v>0.16855000000000001</v>
      </c>
      <c r="C83" s="6">
        <v>0.18309</v>
      </c>
      <c r="D83" s="6">
        <v>0</v>
      </c>
      <c r="E83" s="6">
        <v>0</v>
      </c>
      <c r="F83" s="6">
        <v>0</v>
      </c>
      <c r="G83" s="6">
        <v>0</v>
      </c>
      <c r="H83" s="6">
        <v>0</v>
      </c>
      <c r="I83" s="6">
        <v>0.32713999999999999</v>
      </c>
      <c r="J83" s="6">
        <v>0</v>
      </c>
      <c r="K83" s="6">
        <v>0</v>
      </c>
      <c r="L83" s="6">
        <v>0.32122000000000001</v>
      </c>
      <c r="M83" s="6">
        <v>0</v>
      </c>
      <c r="N83" s="6">
        <v>0</v>
      </c>
      <c r="O83" s="6">
        <v>0</v>
      </c>
      <c r="P83" s="6">
        <v>0</v>
      </c>
      <c r="Q83" s="6">
        <v>0</v>
      </c>
      <c r="R83" s="6">
        <v>0</v>
      </c>
      <c r="S83" s="6">
        <v>0</v>
      </c>
      <c r="T83" s="7">
        <v>1000</v>
      </c>
      <c r="U83">
        <v>21164.018</v>
      </c>
      <c r="V83">
        <f t="shared" si="11"/>
        <v>5.8788938888888893</v>
      </c>
      <c r="W83">
        <f t="shared" si="9"/>
        <v>1.77136863008031</v>
      </c>
      <c r="X83">
        <f t="shared" si="10"/>
        <v>0.76929562146040109</v>
      </c>
    </row>
    <row r="84" spans="1:24" x14ac:dyDescent="0.2">
      <c r="A84" s="7" t="s">
        <v>108</v>
      </c>
      <c r="B84" s="6">
        <v>0.10990999999999999</v>
      </c>
      <c r="C84" s="6">
        <v>0</v>
      </c>
      <c r="D84" s="6">
        <v>0.10745</v>
      </c>
      <c r="E84" s="6">
        <v>0</v>
      </c>
      <c r="F84" s="6">
        <v>0</v>
      </c>
      <c r="G84" s="6">
        <v>0</v>
      </c>
      <c r="H84" s="6">
        <v>0.11015</v>
      </c>
      <c r="I84" s="6">
        <v>0.23466999999999999</v>
      </c>
      <c r="J84" s="6">
        <v>0</v>
      </c>
      <c r="K84" s="6">
        <v>0.24929999999999999</v>
      </c>
      <c r="L84" s="6">
        <v>0.18851999999999999</v>
      </c>
      <c r="M84" s="6">
        <v>0</v>
      </c>
      <c r="N84" s="6">
        <v>0</v>
      </c>
      <c r="O84" s="6">
        <v>0</v>
      </c>
      <c r="P84" s="6">
        <v>0</v>
      </c>
      <c r="Q84" s="6">
        <v>0</v>
      </c>
      <c r="R84" s="6">
        <v>0</v>
      </c>
      <c r="S84" s="6">
        <v>0</v>
      </c>
      <c r="T84" s="7">
        <v>1000</v>
      </c>
      <c r="U84">
        <v>10351.25</v>
      </c>
      <c r="V84">
        <f t="shared" si="11"/>
        <v>2.8753472222222221</v>
      </c>
      <c r="W84">
        <f t="shared" si="9"/>
        <v>1.0561734399037084</v>
      </c>
      <c r="X84">
        <f t="shared" si="10"/>
        <v>0.45869029688295632</v>
      </c>
    </row>
    <row r="85" spans="1:24" x14ac:dyDescent="0.2">
      <c r="A85" s="7" t="s">
        <v>109</v>
      </c>
      <c r="B85" s="6">
        <v>0.16983999999999999</v>
      </c>
      <c r="C85" s="6">
        <v>0</v>
      </c>
      <c r="D85" s="6">
        <v>0.19391</v>
      </c>
      <c r="E85" s="6">
        <v>4.0739999999999998E-2</v>
      </c>
      <c r="F85" s="6">
        <v>0</v>
      </c>
      <c r="G85" s="6">
        <v>0</v>
      </c>
      <c r="H85" s="6">
        <v>0.28971000000000002</v>
      </c>
      <c r="I85" s="6">
        <v>0.30580000000000002</v>
      </c>
      <c r="J85" s="6">
        <v>0</v>
      </c>
      <c r="K85" s="6">
        <v>0</v>
      </c>
      <c r="L85" s="6">
        <v>0</v>
      </c>
      <c r="M85" s="6">
        <v>0</v>
      </c>
      <c r="N85" s="6">
        <v>0</v>
      </c>
      <c r="O85" s="6">
        <v>0</v>
      </c>
      <c r="P85" s="6">
        <v>0</v>
      </c>
      <c r="Q85" s="6">
        <v>0</v>
      </c>
      <c r="R85" s="6">
        <v>0</v>
      </c>
      <c r="S85" s="6">
        <v>0</v>
      </c>
      <c r="T85" s="7">
        <v>1300</v>
      </c>
      <c r="U85">
        <v>115824.2</v>
      </c>
      <c r="V85">
        <f t="shared" si="11"/>
        <v>32.173388888888887</v>
      </c>
      <c r="W85">
        <f t="shared" si="9"/>
        <v>3.4711396788450699</v>
      </c>
      <c r="X85">
        <f t="shared" si="10"/>
        <v>1.5074968084378395</v>
      </c>
    </row>
    <row r="86" spans="1:24" x14ac:dyDescent="0.2">
      <c r="A86" s="7" t="s">
        <v>110</v>
      </c>
      <c r="B86" s="6">
        <v>0.13444</v>
      </c>
      <c r="C86" s="6">
        <v>0.14545</v>
      </c>
      <c r="D86" s="6">
        <v>0.15248999999999999</v>
      </c>
      <c r="E86" s="6">
        <v>3.4329999999999999E-2</v>
      </c>
      <c r="F86" s="6">
        <v>0</v>
      </c>
      <c r="G86" s="6">
        <v>0</v>
      </c>
      <c r="H86" s="6">
        <v>0.26945999999999998</v>
      </c>
      <c r="I86" s="6">
        <v>0.26382</v>
      </c>
      <c r="J86" s="6">
        <v>0</v>
      </c>
      <c r="K86" s="6">
        <v>0</v>
      </c>
      <c r="L86" s="6">
        <v>0</v>
      </c>
      <c r="M86" s="6">
        <v>0</v>
      </c>
      <c r="N86" s="6">
        <v>0</v>
      </c>
      <c r="O86" s="6">
        <v>0</v>
      </c>
      <c r="P86" s="6">
        <v>0</v>
      </c>
      <c r="Q86" s="6">
        <v>0</v>
      </c>
      <c r="R86" s="6">
        <v>0</v>
      </c>
      <c r="S86" s="6">
        <v>0</v>
      </c>
      <c r="T86" s="7">
        <v>1300</v>
      </c>
      <c r="U86">
        <v>354844.8</v>
      </c>
      <c r="V86">
        <f t="shared" si="11"/>
        <v>98.567999999999998</v>
      </c>
      <c r="W86">
        <f t="shared" si="9"/>
        <v>4.5907466653223672</v>
      </c>
      <c r="X86">
        <f t="shared" si="10"/>
        <v>1.9937359445652585</v>
      </c>
    </row>
    <row r="87" spans="1:24" x14ac:dyDescent="0.2">
      <c r="A87" s="7" t="s">
        <v>111</v>
      </c>
      <c r="B87" s="6">
        <v>0.13894000000000001</v>
      </c>
      <c r="C87" s="6">
        <v>0.14055000000000001</v>
      </c>
      <c r="D87" s="6">
        <v>0.14097000000000001</v>
      </c>
      <c r="E87" s="6">
        <v>3.0120000000000001E-2</v>
      </c>
      <c r="F87" s="6">
        <v>2.5530000000000001E-2</v>
      </c>
      <c r="G87" s="6">
        <v>0</v>
      </c>
      <c r="H87" s="6">
        <v>0.26163999999999998</v>
      </c>
      <c r="I87" s="6">
        <v>0.26225999999999999</v>
      </c>
      <c r="J87" s="6">
        <v>0</v>
      </c>
      <c r="K87" s="6">
        <v>0</v>
      </c>
      <c r="L87" s="6">
        <v>0</v>
      </c>
      <c r="M87" s="6">
        <v>0</v>
      </c>
      <c r="N87" s="6">
        <v>0</v>
      </c>
      <c r="O87" s="6">
        <v>0</v>
      </c>
      <c r="P87" s="6">
        <v>0</v>
      </c>
      <c r="Q87" s="6">
        <v>0</v>
      </c>
      <c r="R87" s="6">
        <v>0</v>
      </c>
      <c r="S87" s="6">
        <v>0</v>
      </c>
      <c r="T87" s="7">
        <v>1300</v>
      </c>
      <c r="U87">
        <v>192276.05</v>
      </c>
      <c r="V87">
        <f t="shared" si="11"/>
        <v>53.410013888888884</v>
      </c>
      <c r="W87">
        <f t="shared" si="9"/>
        <v>3.9779982543945001</v>
      </c>
      <c r="X87">
        <f t="shared" si="10"/>
        <v>1.7276226909042995</v>
      </c>
    </row>
    <row r="88" spans="1:24" x14ac:dyDescent="0.2">
      <c r="A88" s="7" t="s">
        <v>112</v>
      </c>
      <c r="B88" s="6">
        <v>0.18482999999999999</v>
      </c>
      <c r="C88" s="6">
        <v>0.10417999999999999</v>
      </c>
      <c r="D88" s="6">
        <v>0</v>
      </c>
      <c r="E88" s="6">
        <v>0</v>
      </c>
      <c r="F88" s="6">
        <v>0</v>
      </c>
      <c r="G88" s="6">
        <v>0</v>
      </c>
      <c r="H88" s="6">
        <v>0</v>
      </c>
      <c r="I88" s="6">
        <v>0.35874</v>
      </c>
      <c r="J88" s="6">
        <v>0</v>
      </c>
      <c r="K88" s="6">
        <v>0</v>
      </c>
      <c r="L88" s="6">
        <v>0.35224</v>
      </c>
      <c r="M88" s="6">
        <v>0</v>
      </c>
      <c r="N88" s="6">
        <v>0</v>
      </c>
      <c r="O88" s="6">
        <v>0</v>
      </c>
      <c r="P88" s="6">
        <v>0</v>
      </c>
      <c r="Q88" s="6">
        <v>0</v>
      </c>
      <c r="R88" s="6">
        <v>0</v>
      </c>
      <c r="S88" s="6">
        <v>0</v>
      </c>
      <c r="T88" s="7">
        <v>700</v>
      </c>
      <c r="U88">
        <v>1.537686388268281</v>
      </c>
      <c r="V88">
        <f t="shared" si="11"/>
        <v>4.2713510785230026E-4</v>
      </c>
      <c r="W88">
        <f t="shared" si="9"/>
        <v>-7.7584101829512315</v>
      </c>
      <c r="X88">
        <f t="shared" si="10"/>
        <v>-3.3694347307977184</v>
      </c>
    </row>
    <row r="89" spans="1:24" x14ac:dyDescent="0.2">
      <c r="A89" s="7" t="s">
        <v>112</v>
      </c>
      <c r="B89" s="6">
        <v>0.18482999999999999</v>
      </c>
      <c r="C89" s="6">
        <v>0.10417999999999999</v>
      </c>
      <c r="D89" s="6">
        <v>0</v>
      </c>
      <c r="E89" s="6">
        <v>0</v>
      </c>
      <c r="F89" s="6">
        <v>0</v>
      </c>
      <c r="G89" s="6">
        <v>0</v>
      </c>
      <c r="H89" s="6">
        <v>0</v>
      </c>
      <c r="I89" s="6">
        <v>0.35874</v>
      </c>
      <c r="J89" s="6">
        <v>0</v>
      </c>
      <c r="K89" s="6">
        <v>0</v>
      </c>
      <c r="L89" s="6">
        <v>0.35224</v>
      </c>
      <c r="M89" s="6">
        <v>0</v>
      </c>
      <c r="N89" s="6">
        <v>0</v>
      </c>
      <c r="O89" s="6">
        <v>0</v>
      </c>
      <c r="P89" s="6">
        <v>0</v>
      </c>
      <c r="Q89" s="6">
        <v>0</v>
      </c>
      <c r="R89" s="6">
        <v>0</v>
      </c>
      <c r="S89" s="6">
        <v>0</v>
      </c>
      <c r="T89" s="7">
        <v>800</v>
      </c>
      <c r="U89">
        <v>20.94069958910713</v>
      </c>
      <c r="V89">
        <f t="shared" si="11"/>
        <v>5.8168609969742029E-3</v>
      </c>
      <c r="W89">
        <f t="shared" si="9"/>
        <v>-5.1469945103379606</v>
      </c>
      <c r="X89">
        <f t="shared" si="10"/>
        <v>-2.2353113142261058</v>
      </c>
    </row>
    <row r="90" spans="1:24" x14ac:dyDescent="0.2">
      <c r="A90" s="7" t="s">
        <v>112</v>
      </c>
      <c r="B90" s="6">
        <v>0.18482999999999999</v>
      </c>
      <c r="C90" s="6">
        <v>0.10417999999999999</v>
      </c>
      <c r="D90" s="6">
        <v>0</v>
      </c>
      <c r="E90" s="6">
        <v>0</v>
      </c>
      <c r="F90" s="6">
        <v>0</v>
      </c>
      <c r="G90" s="6">
        <v>0</v>
      </c>
      <c r="H90" s="6">
        <v>0</v>
      </c>
      <c r="I90" s="6">
        <v>0.35874</v>
      </c>
      <c r="J90" s="6">
        <v>0</v>
      </c>
      <c r="K90" s="6">
        <v>0</v>
      </c>
      <c r="L90" s="6">
        <v>0.35224</v>
      </c>
      <c r="M90" s="6">
        <v>0</v>
      </c>
      <c r="N90" s="6">
        <v>0</v>
      </c>
      <c r="O90" s="6">
        <v>0</v>
      </c>
      <c r="P90" s="6">
        <v>0</v>
      </c>
      <c r="Q90" s="6">
        <v>0</v>
      </c>
      <c r="R90" s="6">
        <v>0</v>
      </c>
      <c r="S90" s="6">
        <v>0</v>
      </c>
      <c r="T90" s="7">
        <v>900</v>
      </c>
      <c r="U90">
        <v>48.955789884487046</v>
      </c>
      <c r="V90">
        <f t="shared" si="11"/>
        <v>1.3598830523468624E-2</v>
      </c>
      <c r="W90">
        <f t="shared" si="9"/>
        <v>-4.2977714808589864</v>
      </c>
      <c r="X90">
        <f t="shared" si="10"/>
        <v>-1.8664984386182251</v>
      </c>
    </row>
    <row r="91" spans="1:24" x14ac:dyDescent="0.2">
      <c r="A91" s="7" t="s">
        <v>112</v>
      </c>
      <c r="B91" s="6">
        <v>0.18482999999999999</v>
      </c>
      <c r="C91" s="6">
        <v>0.10417999999999999</v>
      </c>
      <c r="D91" s="6">
        <v>0</v>
      </c>
      <c r="E91" s="6">
        <v>0</v>
      </c>
      <c r="F91" s="6">
        <v>0</v>
      </c>
      <c r="G91" s="6">
        <v>0</v>
      </c>
      <c r="H91" s="6">
        <v>0</v>
      </c>
      <c r="I91" s="6">
        <v>0.35874</v>
      </c>
      <c r="J91" s="6">
        <v>0</v>
      </c>
      <c r="K91" s="6">
        <v>0</v>
      </c>
      <c r="L91" s="6">
        <v>0.35224</v>
      </c>
      <c r="M91" s="6">
        <v>0</v>
      </c>
      <c r="N91" s="6">
        <v>0</v>
      </c>
      <c r="O91" s="6">
        <v>0</v>
      </c>
      <c r="P91" s="6">
        <v>0</v>
      </c>
      <c r="Q91" s="6">
        <v>0</v>
      </c>
      <c r="R91" s="6">
        <v>0</v>
      </c>
      <c r="S91" s="6">
        <v>0</v>
      </c>
      <c r="T91" s="7">
        <v>1000</v>
      </c>
      <c r="U91">
        <v>7534.6633025145602</v>
      </c>
      <c r="V91">
        <f t="shared" si="11"/>
        <v>2.0929620284762667</v>
      </c>
      <c r="W91">
        <f t="shared" si="9"/>
        <v>0.73858030114748419</v>
      </c>
      <c r="X91">
        <f t="shared" si="10"/>
        <v>0.32076134923079436</v>
      </c>
    </row>
    <row r="92" spans="1:24" x14ac:dyDescent="0.2">
      <c r="A92" s="7" t="s">
        <v>113</v>
      </c>
      <c r="B92" s="6">
        <v>8.0930000000000002E-2</v>
      </c>
      <c r="C92" s="6">
        <v>0</v>
      </c>
      <c r="D92" s="6">
        <v>0</v>
      </c>
      <c r="E92" s="6">
        <v>0</v>
      </c>
      <c r="F92" s="6">
        <v>0</v>
      </c>
      <c r="G92" s="6">
        <v>0</v>
      </c>
      <c r="H92" s="6">
        <v>0</v>
      </c>
      <c r="I92" s="6">
        <v>0.15709000000000001</v>
      </c>
      <c r="J92" s="6">
        <v>0</v>
      </c>
      <c r="K92" s="6">
        <v>0.30595</v>
      </c>
      <c r="L92" s="6">
        <v>0.15423999999999999</v>
      </c>
      <c r="M92" s="6">
        <v>0.30179</v>
      </c>
      <c r="N92" s="6">
        <v>0</v>
      </c>
      <c r="O92" s="6">
        <v>0</v>
      </c>
      <c r="P92" s="6">
        <v>0</v>
      </c>
      <c r="Q92" s="6">
        <v>0</v>
      </c>
      <c r="R92" s="6">
        <v>0</v>
      </c>
      <c r="S92" s="6">
        <v>0</v>
      </c>
      <c r="T92" s="7">
        <v>700</v>
      </c>
      <c r="U92">
        <v>10075.5605</v>
      </c>
      <c r="V92">
        <f t="shared" si="11"/>
        <v>2.7987668055555552</v>
      </c>
      <c r="W92">
        <f t="shared" si="9"/>
        <v>1.0291788935775803</v>
      </c>
      <c r="X92">
        <f t="shared" si="10"/>
        <v>0.44696671437203722</v>
      </c>
    </row>
    <row r="93" spans="1:24" x14ac:dyDescent="0.2">
      <c r="A93" s="7" t="s">
        <v>113</v>
      </c>
      <c r="B93" s="6">
        <v>8.0930000000000002E-2</v>
      </c>
      <c r="C93" s="6">
        <v>0</v>
      </c>
      <c r="D93" s="6">
        <v>0</v>
      </c>
      <c r="E93" s="6">
        <v>0</v>
      </c>
      <c r="F93" s="6">
        <v>0</v>
      </c>
      <c r="G93" s="6">
        <v>0</v>
      </c>
      <c r="H93" s="6">
        <v>0</v>
      </c>
      <c r="I93" s="6">
        <v>0.15709000000000001</v>
      </c>
      <c r="J93" s="6">
        <v>0</v>
      </c>
      <c r="K93" s="6">
        <v>0.30595</v>
      </c>
      <c r="L93" s="6">
        <v>0.15423999999999999</v>
      </c>
      <c r="M93" s="6">
        <v>0.30179</v>
      </c>
      <c r="N93" s="6">
        <v>0</v>
      </c>
      <c r="O93" s="6">
        <v>0</v>
      </c>
      <c r="P93" s="6">
        <v>0</v>
      </c>
      <c r="Q93" s="6">
        <v>0</v>
      </c>
      <c r="R93" s="6">
        <v>0</v>
      </c>
      <c r="S93" s="6">
        <v>0</v>
      </c>
      <c r="T93" s="7">
        <v>900</v>
      </c>
      <c r="U93">
        <v>4147.2</v>
      </c>
      <c r="V93">
        <f t="shared" si="11"/>
        <v>1.1519999999999999</v>
      </c>
      <c r="W93">
        <f t="shared" si="9"/>
        <v>0.14149956227369942</v>
      </c>
      <c r="X93">
        <f t="shared" si="10"/>
        <v>6.1452479087193208E-2</v>
      </c>
    </row>
    <row r="94" spans="1:24" x14ac:dyDescent="0.2">
      <c r="A94" s="7" t="s">
        <v>113</v>
      </c>
      <c r="B94" s="6">
        <v>8.0930000000000002E-2</v>
      </c>
      <c r="C94" s="6">
        <v>0</v>
      </c>
      <c r="D94" s="6">
        <v>0</v>
      </c>
      <c r="E94" s="6">
        <v>0</v>
      </c>
      <c r="F94" s="6">
        <v>0</v>
      </c>
      <c r="G94" s="6">
        <v>0</v>
      </c>
      <c r="H94" s="6">
        <v>0</v>
      </c>
      <c r="I94" s="6">
        <v>0.15709000000000001</v>
      </c>
      <c r="J94" s="6">
        <v>0</v>
      </c>
      <c r="K94" s="6">
        <v>0.30595</v>
      </c>
      <c r="L94" s="6">
        <v>0.15423999999999999</v>
      </c>
      <c r="M94" s="6">
        <v>0.30179</v>
      </c>
      <c r="N94" s="6">
        <v>0</v>
      </c>
      <c r="O94" s="6">
        <v>0</v>
      </c>
      <c r="P94" s="6">
        <v>0</v>
      </c>
      <c r="Q94" s="6">
        <v>0</v>
      </c>
      <c r="R94" s="6">
        <v>0</v>
      </c>
      <c r="S94" s="6">
        <v>0</v>
      </c>
      <c r="T94" s="7">
        <v>1100</v>
      </c>
      <c r="U94">
        <v>10292.184499999999</v>
      </c>
      <c r="V94">
        <f t="shared" si="11"/>
        <v>2.8589401388888889</v>
      </c>
      <c r="W94">
        <f t="shared" si="9"/>
        <v>1.050450975341644</v>
      </c>
      <c r="X94">
        <f t="shared" si="10"/>
        <v>0.45620506210076489</v>
      </c>
    </row>
    <row r="95" spans="1:24" x14ac:dyDescent="0.2">
      <c r="A95" s="7" t="s">
        <v>113</v>
      </c>
      <c r="B95" s="6">
        <v>8.0930000000000002E-2</v>
      </c>
      <c r="C95" s="6">
        <v>0</v>
      </c>
      <c r="D95" s="6">
        <v>0</v>
      </c>
      <c r="E95" s="6">
        <v>0</v>
      </c>
      <c r="F95" s="6">
        <v>0</v>
      </c>
      <c r="G95" s="6">
        <v>0</v>
      </c>
      <c r="H95" s="6">
        <v>0</v>
      </c>
      <c r="I95" s="6">
        <v>0.15709000000000001</v>
      </c>
      <c r="J95" s="6">
        <v>0</v>
      </c>
      <c r="K95" s="6">
        <v>0.30595</v>
      </c>
      <c r="L95" s="6">
        <v>0.15423999999999999</v>
      </c>
      <c r="M95" s="6">
        <v>0.30179</v>
      </c>
      <c r="N95" s="6">
        <v>0</v>
      </c>
      <c r="O95" s="6">
        <v>0</v>
      </c>
      <c r="P95" s="6">
        <v>0</v>
      </c>
      <c r="Q95" s="6">
        <v>0</v>
      </c>
      <c r="R95" s="6">
        <v>0</v>
      </c>
      <c r="S95" s="6">
        <v>0</v>
      </c>
      <c r="T95" s="7">
        <v>1300</v>
      </c>
      <c r="U95">
        <v>288624.33799999999</v>
      </c>
      <c r="V95">
        <f t="shared" si="11"/>
        <v>80.173427222222216</v>
      </c>
      <c r="W95">
        <f t="shared" si="9"/>
        <v>4.3841921285763572</v>
      </c>
      <c r="X95">
        <f t="shared" si="10"/>
        <v>1.9040304490443838</v>
      </c>
    </row>
    <row r="96" spans="1:24" x14ac:dyDescent="0.2">
      <c r="A96" s="7" t="s">
        <v>114</v>
      </c>
      <c r="B96" s="6">
        <v>7.9769999999999994E-2</v>
      </c>
      <c r="C96" s="6">
        <v>0</v>
      </c>
      <c r="D96" s="6">
        <v>0</v>
      </c>
      <c r="E96" s="6">
        <v>1.3390000000000001E-2</v>
      </c>
      <c r="F96" s="6">
        <v>0</v>
      </c>
      <c r="G96" s="6">
        <v>0</v>
      </c>
      <c r="H96" s="6">
        <v>0</v>
      </c>
      <c r="I96" s="6">
        <v>0.15483</v>
      </c>
      <c r="J96" s="6">
        <v>0</v>
      </c>
      <c r="K96" s="6">
        <v>0.30153999999999997</v>
      </c>
      <c r="L96" s="6">
        <v>0.15201999999999999</v>
      </c>
      <c r="M96" s="6">
        <v>0.29744999999999999</v>
      </c>
      <c r="N96" s="6">
        <v>0</v>
      </c>
      <c r="O96" s="6">
        <v>0</v>
      </c>
      <c r="P96" s="6">
        <v>0</v>
      </c>
      <c r="Q96" s="6">
        <v>0</v>
      </c>
      <c r="R96" s="6">
        <v>0</v>
      </c>
      <c r="S96" s="6">
        <v>0</v>
      </c>
      <c r="T96" s="7">
        <v>700</v>
      </c>
      <c r="U96">
        <v>361.25</v>
      </c>
      <c r="V96">
        <f t="shared" si="11"/>
        <v>0.10034722222222223</v>
      </c>
      <c r="W96">
        <f t="shared" si="9"/>
        <v>-2.2991188850175592</v>
      </c>
      <c r="X96">
        <f t="shared" si="10"/>
        <v>-0.99849464500268292</v>
      </c>
    </row>
    <row r="97" spans="1:24" x14ac:dyDescent="0.2">
      <c r="A97" s="7" t="s">
        <v>114</v>
      </c>
      <c r="B97" s="6">
        <v>7.9769999999999994E-2</v>
      </c>
      <c r="C97" s="6">
        <v>0</v>
      </c>
      <c r="D97" s="6">
        <v>0</v>
      </c>
      <c r="E97" s="6">
        <v>1.3390000000000001E-2</v>
      </c>
      <c r="F97" s="6">
        <v>0</v>
      </c>
      <c r="G97" s="6">
        <v>0</v>
      </c>
      <c r="H97" s="6">
        <v>0</v>
      </c>
      <c r="I97" s="6">
        <v>0.15483</v>
      </c>
      <c r="J97" s="6">
        <v>0</v>
      </c>
      <c r="K97" s="6">
        <v>0.30153999999999997</v>
      </c>
      <c r="L97" s="6">
        <v>0.15201999999999999</v>
      </c>
      <c r="M97" s="6">
        <v>0.29744999999999999</v>
      </c>
      <c r="N97" s="6">
        <v>0</v>
      </c>
      <c r="O97" s="6">
        <v>0</v>
      </c>
      <c r="P97" s="6">
        <v>0</v>
      </c>
      <c r="Q97" s="6">
        <v>0</v>
      </c>
      <c r="R97" s="6">
        <v>0</v>
      </c>
      <c r="S97" s="6">
        <v>0</v>
      </c>
      <c r="T97" s="7">
        <v>900</v>
      </c>
      <c r="U97">
        <v>938.45</v>
      </c>
      <c r="V97">
        <f t="shared" si="11"/>
        <v>0.26068055555555558</v>
      </c>
      <c r="W97">
        <f t="shared" si="9"/>
        <v>-1.3444595463419424</v>
      </c>
      <c r="X97">
        <f t="shared" si="10"/>
        <v>-0.58389136211845483</v>
      </c>
    </row>
    <row r="98" spans="1:24" x14ac:dyDescent="0.2">
      <c r="A98" s="7" t="s">
        <v>114</v>
      </c>
      <c r="B98" s="6">
        <v>7.9769999999999994E-2</v>
      </c>
      <c r="C98" s="6">
        <v>0</v>
      </c>
      <c r="D98" s="6">
        <v>0</v>
      </c>
      <c r="E98" s="6">
        <v>1.3390000000000001E-2</v>
      </c>
      <c r="F98" s="6">
        <v>0</v>
      </c>
      <c r="G98" s="6">
        <v>0</v>
      </c>
      <c r="H98" s="6">
        <v>0</v>
      </c>
      <c r="I98" s="6">
        <v>0.15483</v>
      </c>
      <c r="J98" s="6">
        <v>0</v>
      </c>
      <c r="K98" s="6">
        <v>0.30153999999999997</v>
      </c>
      <c r="L98" s="6">
        <v>0.15201999999999999</v>
      </c>
      <c r="M98" s="6">
        <v>0.29744999999999999</v>
      </c>
      <c r="N98" s="6">
        <v>0</v>
      </c>
      <c r="O98" s="6">
        <v>0</v>
      </c>
      <c r="P98" s="6">
        <v>0</v>
      </c>
      <c r="Q98" s="6">
        <v>0</v>
      </c>
      <c r="R98" s="6">
        <v>0</v>
      </c>
      <c r="S98" s="6">
        <v>0</v>
      </c>
      <c r="T98" s="7">
        <v>1100</v>
      </c>
      <c r="U98">
        <v>3745.584499999999</v>
      </c>
      <c r="V98">
        <f t="shared" si="11"/>
        <v>1.0404401388888886</v>
      </c>
      <c r="W98">
        <f t="shared" ref="W98:W139" si="12">LN(V98)</f>
        <v>3.9643834095074187E-2</v>
      </c>
      <c r="X98">
        <f t="shared" si="10"/>
        <v>1.7217098388978714E-2</v>
      </c>
    </row>
    <row r="99" spans="1:24" x14ac:dyDescent="0.2">
      <c r="A99" s="7" t="s">
        <v>114</v>
      </c>
      <c r="B99" s="6">
        <v>7.9769999999999994E-2</v>
      </c>
      <c r="C99" s="6">
        <v>0</v>
      </c>
      <c r="D99" s="6">
        <v>0</v>
      </c>
      <c r="E99" s="6">
        <v>1.3390000000000001E-2</v>
      </c>
      <c r="F99" s="6">
        <v>0</v>
      </c>
      <c r="G99" s="6">
        <v>0</v>
      </c>
      <c r="H99" s="6">
        <v>0</v>
      </c>
      <c r="I99" s="6">
        <v>0.15483</v>
      </c>
      <c r="J99" s="6">
        <v>0</v>
      </c>
      <c r="K99" s="6">
        <v>0.30153999999999997</v>
      </c>
      <c r="L99" s="6">
        <v>0.15201999999999999</v>
      </c>
      <c r="M99" s="6">
        <v>0.29744999999999999</v>
      </c>
      <c r="N99" s="6">
        <v>0</v>
      </c>
      <c r="O99" s="6">
        <v>0</v>
      </c>
      <c r="P99" s="6">
        <v>0</v>
      </c>
      <c r="Q99" s="6">
        <v>0</v>
      </c>
      <c r="R99" s="6">
        <v>0</v>
      </c>
      <c r="S99" s="6">
        <v>0</v>
      </c>
      <c r="T99" s="7">
        <v>1300</v>
      </c>
      <c r="U99">
        <v>299610.7205</v>
      </c>
      <c r="V99">
        <f t="shared" si="11"/>
        <v>83.225200138888894</v>
      </c>
      <c r="W99">
        <f t="shared" si="12"/>
        <v>4.4215501882510946</v>
      </c>
      <c r="X99">
        <f t="shared" si="10"/>
        <v>1.9202548482157347</v>
      </c>
    </row>
    <row r="100" spans="1:24" x14ac:dyDescent="0.2">
      <c r="A100" s="7" t="s">
        <v>115</v>
      </c>
      <c r="B100" s="6">
        <v>7.9149999999999998E-2</v>
      </c>
      <c r="C100" s="6">
        <v>0</v>
      </c>
      <c r="D100" s="6">
        <v>0</v>
      </c>
      <c r="E100" s="6">
        <v>2.206E-2</v>
      </c>
      <c r="F100" s="6">
        <v>0</v>
      </c>
      <c r="G100" s="6">
        <v>0</v>
      </c>
      <c r="H100" s="6">
        <v>0</v>
      </c>
      <c r="I100" s="6">
        <v>0.15362000000000001</v>
      </c>
      <c r="J100" s="6">
        <v>0</v>
      </c>
      <c r="K100" s="6">
        <v>0.29920000000000002</v>
      </c>
      <c r="L100" s="6">
        <v>0.15084</v>
      </c>
      <c r="M100" s="6">
        <v>0.29513</v>
      </c>
      <c r="N100" s="6">
        <v>0</v>
      </c>
      <c r="O100" s="6">
        <v>0</v>
      </c>
      <c r="P100" s="6">
        <v>0</v>
      </c>
      <c r="Q100" s="6">
        <v>0</v>
      </c>
      <c r="R100" s="6">
        <v>0</v>
      </c>
      <c r="S100" s="6">
        <v>0</v>
      </c>
      <c r="T100" s="7">
        <v>700</v>
      </c>
      <c r="U100">
        <v>200.34450000000001</v>
      </c>
      <c r="V100">
        <f t="shared" si="11"/>
        <v>5.5651250000000006E-2</v>
      </c>
      <c r="W100">
        <f t="shared" si="12"/>
        <v>-2.8886507396979311</v>
      </c>
      <c r="X100">
        <f t="shared" si="10"/>
        <v>-1.2545250763965583</v>
      </c>
    </row>
    <row r="101" spans="1:24" x14ac:dyDescent="0.2">
      <c r="A101" s="7" t="s">
        <v>115</v>
      </c>
      <c r="B101" s="6">
        <v>7.9149999999999998E-2</v>
      </c>
      <c r="C101" s="6">
        <v>0</v>
      </c>
      <c r="D101" s="6">
        <v>0</v>
      </c>
      <c r="E101" s="6">
        <v>2.206E-2</v>
      </c>
      <c r="F101" s="6">
        <v>0</v>
      </c>
      <c r="G101" s="6">
        <v>0</v>
      </c>
      <c r="H101" s="6">
        <v>0</v>
      </c>
      <c r="I101" s="6">
        <v>0.15362000000000001</v>
      </c>
      <c r="J101" s="6">
        <v>0</v>
      </c>
      <c r="K101" s="6">
        <v>0.29920000000000002</v>
      </c>
      <c r="L101" s="6">
        <v>0.15084</v>
      </c>
      <c r="M101" s="6">
        <v>0.29513</v>
      </c>
      <c r="N101" s="6">
        <v>0</v>
      </c>
      <c r="O101" s="6">
        <v>0</v>
      </c>
      <c r="P101" s="6">
        <v>0</v>
      </c>
      <c r="Q101" s="6">
        <v>0</v>
      </c>
      <c r="R101" s="6">
        <v>0</v>
      </c>
      <c r="S101" s="6">
        <v>0</v>
      </c>
      <c r="T101" s="7">
        <v>900</v>
      </c>
      <c r="U101">
        <v>696.2</v>
      </c>
      <c r="V101">
        <f t="shared" ref="V101:V139" si="13">U101/3600</f>
        <v>0.19338888888888889</v>
      </c>
      <c r="W101">
        <f t="shared" si="12"/>
        <v>-1.6430521490668628</v>
      </c>
      <c r="X101">
        <f t="shared" si="10"/>
        <v>-0.71356848181901766</v>
      </c>
    </row>
    <row r="102" spans="1:24" x14ac:dyDescent="0.2">
      <c r="A102" s="7" t="s">
        <v>115</v>
      </c>
      <c r="B102" s="6">
        <v>7.9149999999999998E-2</v>
      </c>
      <c r="C102" s="6">
        <v>0</v>
      </c>
      <c r="D102" s="6">
        <v>0</v>
      </c>
      <c r="E102" s="6">
        <v>2.206E-2</v>
      </c>
      <c r="F102" s="6">
        <v>0</v>
      </c>
      <c r="G102" s="6">
        <v>0</v>
      </c>
      <c r="H102" s="6">
        <v>0</v>
      </c>
      <c r="I102" s="6">
        <v>0.15362000000000001</v>
      </c>
      <c r="J102" s="6">
        <v>0</v>
      </c>
      <c r="K102" s="6">
        <v>0.29920000000000002</v>
      </c>
      <c r="L102" s="6">
        <v>0.15084</v>
      </c>
      <c r="M102" s="6">
        <v>0.29513</v>
      </c>
      <c r="N102" s="6">
        <v>0</v>
      </c>
      <c r="O102" s="6">
        <v>0</v>
      </c>
      <c r="P102" s="6">
        <v>0</v>
      </c>
      <c r="Q102" s="6">
        <v>0</v>
      </c>
      <c r="R102" s="6">
        <v>0</v>
      </c>
      <c r="S102" s="6">
        <v>0</v>
      </c>
      <c r="T102" s="7">
        <v>1100</v>
      </c>
      <c r="U102">
        <v>2930.6205</v>
      </c>
      <c r="V102">
        <f t="shared" si="13"/>
        <v>0.81406124999999996</v>
      </c>
      <c r="W102">
        <f t="shared" si="12"/>
        <v>-0.20571967011016681</v>
      </c>
      <c r="X102">
        <f t="shared" si="10"/>
        <v>-8.9342917547802769E-2</v>
      </c>
    </row>
    <row r="103" spans="1:24" x14ac:dyDescent="0.2">
      <c r="A103" s="7" t="s">
        <v>115</v>
      </c>
      <c r="B103" s="6">
        <v>7.9149999999999998E-2</v>
      </c>
      <c r="C103" s="6">
        <v>0</v>
      </c>
      <c r="D103" s="6">
        <v>0</v>
      </c>
      <c r="E103" s="6">
        <v>2.206E-2</v>
      </c>
      <c r="F103" s="6">
        <v>0</v>
      </c>
      <c r="G103" s="6">
        <v>0</v>
      </c>
      <c r="H103" s="6">
        <v>0</v>
      </c>
      <c r="I103" s="6">
        <v>0.15362000000000001</v>
      </c>
      <c r="J103" s="6">
        <v>0</v>
      </c>
      <c r="K103" s="6">
        <v>0.29920000000000002</v>
      </c>
      <c r="L103" s="6">
        <v>0.15084</v>
      </c>
      <c r="M103" s="6">
        <v>0.29513</v>
      </c>
      <c r="N103" s="6">
        <v>0</v>
      </c>
      <c r="O103" s="6">
        <v>0</v>
      </c>
      <c r="P103" s="6">
        <v>0</v>
      </c>
      <c r="Q103" s="6">
        <v>0</v>
      </c>
      <c r="R103" s="6">
        <v>0</v>
      </c>
      <c r="S103" s="6">
        <v>0</v>
      </c>
      <c r="T103" s="7">
        <v>1300</v>
      </c>
      <c r="U103">
        <v>303293.82049999997</v>
      </c>
      <c r="V103">
        <f t="shared" si="13"/>
        <v>84.248283472222212</v>
      </c>
      <c r="W103">
        <f t="shared" si="12"/>
        <v>4.4337681948079668</v>
      </c>
      <c r="X103">
        <f t="shared" si="10"/>
        <v>1.9255610610432421</v>
      </c>
    </row>
    <row r="104" spans="1:24" x14ac:dyDescent="0.2">
      <c r="A104" s="7" t="s">
        <v>116</v>
      </c>
      <c r="B104" s="6">
        <v>7.8270000000000006E-2</v>
      </c>
      <c r="C104" s="6">
        <v>0</v>
      </c>
      <c r="D104" s="6">
        <v>0</v>
      </c>
      <c r="E104" s="6">
        <v>3.2960000000000003E-2</v>
      </c>
      <c r="F104" s="6">
        <v>0</v>
      </c>
      <c r="G104" s="6">
        <v>0</v>
      </c>
      <c r="H104" s="6">
        <v>0</v>
      </c>
      <c r="I104" s="6">
        <v>0.15190999999999999</v>
      </c>
      <c r="J104" s="6">
        <v>0</v>
      </c>
      <c r="K104" s="6">
        <v>0.29586000000000001</v>
      </c>
      <c r="L104" s="6">
        <v>0.14915999999999999</v>
      </c>
      <c r="M104" s="6">
        <v>0.29183999999999999</v>
      </c>
      <c r="N104" s="6">
        <v>0</v>
      </c>
      <c r="O104" s="6">
        <v>0</v>
      </c>
      <c r="P104" s="6">
        <v>0</v>
      </c>
      <c r="Q104" s="6">
        <v>0</v>
      </c>
      <c r="R104" s="6">
        <v>0</v>
      </c>
      <c r="S104" s="6">
        <v>0</v>
      </c>
      <c r="T104" s="7">
        <v>700</v>
      </c>
      <c r="U104">
        <v>167.62049999999999</v>
      </c>
      <c r="V104">
        <f t="shared" si="13"/>
        <v>4.6561249999999998E-2</v>
      </c>
      <c r="W104">
        <f t="shared" si="12"/>
        <v>-3.0669866288402932</v>
      </c>
      <c r="X104">
        <f t="shared" si="10"/>
        <v>-1.331975368976396</v>
      </c>
    </row>
    <row r="105" spans="1:24" x14ac:dyDescent="0.2">
      <c r="A105" s="7" t="s">
        <v>116</v>
      </c>
      <c r="B105" s="6">
        <v>7.8270000000000006E-2</v>
      </c>
      <c r="C105" s="6">
        <v>0</v>
      </c>
      <c r="D105" s="6">
        <v>0</v>
      </c>
      <c r="E105" s="6">
        <v>3.2960000000000003E-2</v>
      </c>
      <c r="F105" s="6">
        <v>0</v>
      </c>
      <c r="G105" s="6">
        <v>0</v>
      </c>
      <c r="H105" s="6">
        <v>0</v>
      </c>
      <c r="I105" s="6">
        <v>0.15190999999999999</v>
      </c>
      <c r="J105" s="6">
        <v>0</v>
      </c>
      <c r="K105" s="6">
        <v>0.29586000000000001</v>
      </c>
      <c r="L105" s="6">
        <v>0.14915999999999999</v>
      </c>
      <c r="M105" s="6">
        <v>0.29183999999999999</v>
      </c>
      <c r="N105" s="6">
        <v>0</v>
      </c>
      <c r="O105" s="6">
        <v>0</v>
      </c>
      <c r="P105" s="6">
        <v>0</v>
      </c>
      <c r="Q105" s="6">
        <v>0</v>
      </c>
      <c r="R105" s="6">
        <v>0</v>
      </c>
      <c r="S105" s="6">
        <v>0</v>
      </c>
      <c r="T105" s="7">
        <v>900</v>
      </c>
      <c r="U105">
        <v>638.45000000000005</v>
      </c>
      <c r="V105">
        <f t="shared" si="13"/>
        <v>0.17734722222222224</v>
      </c>
      <c r="W105">
        <f t="shared" si="12"/>
        <v>-1.7296457605735112</v>
      </c>
      <c r="X105">
        <f t="shared" si="10"/>
        <v>-0.75117560946442896</v>
      </c>
    </row>
    <row r="106" spans="1:24" x14ac:dyDescent="0.2">
      <c r="A106" s="7" t="s">
        <v>116</v>
      </c>
      <c r="B106" s="6">
        <v>7.8270000000000006E-2</v>
      </c>
      <c r="C106" s="6">
        <v>0</v>
      </c>
      <c r="D106" s="6">
        <v>0</v>
      </c>
      <c r="E106" s="6">
        <v>3.2960000000000003E-2</v>
      </c>
      <c r="F106" s="6">
        <v>0</v>
      </c>
      <c r="G106" s="6">
        <v>0</v>
      </c>
      <c r="H106" s="6">
        <v>0</v>
      </c>
      <c r="I106" s="6">
        <v>0.15190999999999999</v>
      </c>
      <c r="J106" s="6">
        <v>0</v>
      </c>
      <c r="K106" s="6">
        <v>0.29586000000000001</v>
      </c>
      <c r="L106" s="6">
        <v>0.14915999999999999</v>
      </c>
      <c r="M106" s="6">
        <v>0.29183999999999999</v>
      </c>
      <c r="N106" s="6">
        <v>0</v>
      </c>
      <c r="O106" s="6">
        <v>0</v>
      </c>
      <c r="P106" s="6">
        <v>0</v>
      </c>
      <c r="Q106" s="6">
        <v>0</v>
      </c>
      <c r="R106" s="6">
        <v>0</v>
      </c>
      <c r="S106" s="6">
        <v>0</v>
      </c>
      <c r="T106" s="7">
        <v>1100</v>
      </c>
      <c r="U106">
        <v>2502.0844999999999</v>
      </c>
      <c r="V106">
        <f t="shared" si="13"/>
        <v>0.69502347222222216</v>
      </c>
      <c r="W106">
        <f t="shared" si="12"/>
        <v>-0.36380966100602463</v>
      </c>
      <c r="X106">
        <f t="shared" si="10"/>
        <v>-0.15800052823800914</v>
      </c>
    </row>
    <row r="107" spans="1:24" x14ac:dyDescent="0.2">
      <c r="A107" s="7" t="s">
        <v>116</v>
      </c>
      <c r="B107" s="6">
        <v>7.8270000000000006E-2</v>
      </c>
      <c r="C107" s="6">
        <v>0</v>
      </c>
      <c r="D107" s="6">
        <v>0</v>
      </c>
      <c r="E107" s="6">
        <v>3.2960000000000003E-2</v>
      </c>
      <c r="F107" s="6">
        <v>0</v>
      </c>
      <c r="G107" s="6">
        <v>0</v>
      </c>
      <c r="H107" s="6">
        <v>0</v>
      </c>
      <c r="I107" s="6">
        <v>0.15190999999999999</v>
      </c>
      <c r="J107" s="6">
        <v>0</v>
      </c>
      <c r="K107" s="6">
        <v>0.29586000000000001</v>
      </c>
      <c r="L107" s="6">
        <v>0.14915999999999999</v>
      </c>
      <c r="M107" s="6">
        <v>0.29183999999999999</v>
      </c>
      <c r="N107" s="6">
        <v>0</v>
      </c>
      <c r="O107" s="6">
        <v>0</v>
      </c>
      <c r="P107" s="6">
        <v>0</v>
      </c>
      <c r="Q107" s="6">
        <v>0</v>
      </c>
      <c r="R107" s="6">
        <v>0</v>
      </c>
      <c r="S107" s="6">
        <v>0</v>
      </c>
      <c r="T107" s="7">
        <v>1300</v>
      </c>
      <c r="U107">
        <v>240155.52799999999</v>
      </c>
      <c r="V107">
        <f t="shared" si="13"/>
        <v>66.709868888888892</v>
      </c>
      <c r="W107">
        <f t="shared" si="12"/>
        <v>4.2003529013303291</v>
      </c>
      <c r="X107">
        <f t="shared" si="10"/>
        <v>1.8241900870940759</v>
      </c>
    </row>
    <row r="108" spans="1:24" x14ac:dyDescent="0.2">
      <c r="A108" s="7" t="s">
        <v>117</v>
      </c>
      <c r="B108" s="6">
        <v>7.7439999999999995E-2</v>
      </c>
      <c r="C108" s="6">
        <v>0</v>
      </c>
      <c r="D108" s="6">
        <v>0</v>
      </c>
      <c r="E108" s="6">
        <v>4.3130000000000002E-2</v>
      </c>
      <c r="F108" s="6">
        <v>0</v>
      </c>
      <c r="G108" s="6">
        <v>0</v>
      </c>
      <c r="H108" s="6">
        <v>0</v>
      </c>
      <c r="I108" s="6">
        <v>0.15031</v>
      </c>
      <c r="J108" s="6">
        <v>0</v>
      </c>
      <c r="K108" s="6">
        <v>0.29275000000000001</v>
      </c>
      <c r="L108" s="6">
        <v>0.14759</v>
      </c>
      <c r="M108" s="6">
        <v>0.28877000000000003</v>
      </c>
      <c r="N108" s="6">
        <v>0</v>
      </c>
      <c r="O108" s="6">
        <v>0</v>
      </c>
      <c r="P108" s="6">
        <v>0</v>
      </c>
      <c r="Q108" s="6">
        <v>0</v>
      </c>
      <c r="R108" s="6">
        <v>0</v>
      </c>
      <c r="S108" s="6">
        <v>0</v>
      </c>
      <c r="T108" s="7">
        <v>700</v>
      </c>
      <c r="U108">
        <v>79.201999999999998</v>
      </c>
      <c r="V108">
        <f t="shared" si="13"/>
        <v>2.2000555555555554E-2</v>
      </c>
      <c r="W108">
        <f t="shared" si="12"/>
        <v>-3.8166875734174082</v>
      </c>
      <c r="X108">
        <f t="shared" si="10"/>
        <v>-1.6575663522838928</v>
      </c>
    </row>
    <row r="109" spans="1:24" x14ac:dyDescent="0.2">
      <c r="A109" s="7" t="s">
        <v>117</v>
      </c>
      <c r="B109" s="6">
        <v>7.7439999999999995E-2</v>
      </c>
      <c r="C109" s="6">
        <v>0</v>
      </c>
      <c r="D109" s="6">
        <v>0</v>
      </c>
      <c r="E109" s="6">
        <v>4.3130000000000002E-2</v>
      </c>
      <c r="F109" s="6">
        <v>0</v>
      </c>
      <c r="G109" s="6">
        <v>0</v>
      </c>
      <c r="H109" s="6">
        <v>0</v>
      </c>
      <c r="I109" s="6">
        <v>0.15031</v>
      </c>
      <c r="J109" s="6">
        <v>0</v>
      </c>
      <c r="K109" s="6">
        <v>0.29275000000000001</v>
      </c>
      <c r="L109" s="6">
        <v>0.14759</v>
      </c>
      <c r="M109" s="6">
        <v>0.28877000000000003</v>
      </c>
      <c r="N109" s="6">
        <v>0</v>
      </c>
      <c r="O109" s="6">
        <v>0</v>
      </c>
      <c r="P109" s="6">
        <v>0</v>
      </c>
      <c r="Q109" s="6">
        <v>0</v>
      </c>
      <c r="R109" s="6">
        <v>0</v>
      </c>
      <c r="S109" s="6">
        <v>0</v>
      </c>
      <c r="T109" s="7">
        <v>900</v>
      </c>
      <c r="U109">
        <v>520.20000000000005</v>
      </c>
      <c r="V109">
        <f t="shared" si="13"/>
        <v>0.14450000000000002</v>
      </c>
      <c r="W109">
        <f t="shared" si="12"/>
        <v>-1.9344757714296501</v>
      </c>
      <c r="X109">
        <f t="shared" si="10"/>
        <v>-0.84013215290743326</v>
      </c>
    </row>
    <row r="110" spans="1:24" x14ac:dyDescent="0.2">
      <c r="A110" s="7" t="s">
        <v>117</v>
      </c>
      <c r="B110" s="6">
        <v>7.7439999999999995E-2</v>
      </c>
      <c r="C110" s="6">
        <v>0</v>
      </c>
      <c r="D110" s="6">
        <v>0</v>
      </c>
      <c r="E110" s="6">
        <v>4.3130000000000002E-2</v>
      </c>
      <c r="F110" s="6">
        <v>0</v>
      </c>
      <c r="G110" s="6">
        <v>0</v>
      </c>
      <c r="H110" s="6">
        <v>0</v>
      </c>
      <c r="I110" s="6">
        <v>0.15031</v>
      </c>
      <c r="J110" s="6">
        <v>0</v>
      </c>
      <c r="K110" s="6">
        <v>0.29275000000000001</v>
      </c>
      <c r="L110" s="6">
        <v>0.14759</v>
      </c>
      <c r="M110" s="6">
        <v>0.28877000000000003</v>
      </c>
      <c r="N110" s="6">
        <v>0</v>
      </c>
      <c r="O110" s="6">
        <v>0</v>
      </c>
      <c r="P110" s="6">
        <v>0</v>
      </c>
      <c r="Q110" s="6">
        <v>0</v>
      </c>
      <c r="R110" s="6">
        <v>0</v>
      </c>
      <c r="S110" s="6">
        <v>0</v>
      </c>
      <c r="T110" s="7">
        <v>1100</v>
      </c>
      <c r="U110">
        <v>1875.9845</v>
      </c>
      <c r="V110">
        <f t="shared" si="13"/>
        <v>0.52110680555555555</v>
      </c>
      <c r="W110">
        <f t="shared" si="12"/>
        <v>-0.65180025717229195</v>
      </c>
      <c r="X110">
        <f t="shared" si="10"/>
        <v>-0.28307325499304686</v>
      </c>
    </row>
    <row r="111" spans="1:24" x14ac:dyDescent="0.2">
      <c r="A111" s="7" t="s">
        <v>117</v>
      </c>
      <c r="B111" s="6">
        <v>7.7439999999999995E-2</v>
      </c>
      <c r="C111" s="6">
        <v>0</v>
      </c>
      <c r="D111" s="6">
        <v>0</v>
      </c>
      <c r="E111" s="6">
        <v>4.3130000000000002E-2</v>
      </c>
      <c r="F111" s="6">
        <v>0</v>
      </c>
      <c r="G111" s="6">
        <v>0</v>
      </c>
      <c r="H111" s="6">
        <v>0</v>
      </c>
      <c r="I111" s="6">
        <v>0.15031</v>
      </c>
      <c r="J111" s="6">
        <v>0</v>
      </c>
      <c r="K111" s="6">
        <v>0.29275000000000001</v>
      </c>
      <c r="L111" s="6">
        <v>0.14759</v>
      </c>
      <c r="M111" s="6">
        <v>0.28877000000000003</v>
      </c>
      <c r="N111" s="6">
        <v>0</v>
      </c>
      <c r="O111" s="6">
        <v>0</v>
      </c>
      <c r="P111" s="6">
        <v>0</v>
      </c>
      <c r="Q111" s="6">
        <v>0</v>
      </c>
      <c r="R111" s="6">
        <v>0</v>
      </c>
      <c r="S111" s="6">
        <v>0</v>
      </c>
      <c r="T111" s="7">
        <v>1300</v>
      </c>
      <c r="U111">
        <v>227121.98449999999</v>
      </c>
      <c r="V111">
        <f t="shared" si="13"/>
        <v>63.089440138888889</v>
      </c>
      <c r="W111">
        <f t="shared" si="12"/>
        <v>4.144553404336194</v>
      </c>
      <c r="X111">
        <f t="shared" si="10"/>
        <v>1.7999566734565458</v>
      </c>
    </row>
    <row r="112" spans="1:24" x14ac:dyDescent="0.2">
      <c r="A112" s="7" t="s">
        <v>118</v>
      </c>
      <c r="B112" s="6">
        <v>0.19186</v>
      </c>
      <c r="C112" s="6">
        <v>0</v>
      </c>
      <c r="D112" s="6">
        <v>0</v>
      </c>
      <c r="E112" s="6">
        <v>7.2099999999999997E-2</v>
      </c>
      <c r="F112" s="6">
        <v>0</v>
      </c>
      <c r="G112" s="6">
        <v>0</v>
      </c>
      <c r="H112" s="6">
        <v>0</v>
      </c>
      <c r="I112" s="6">
        <v>0.37239</v>
      </c>
      <c r="J112" s="6">
        <v>0</v>
      </c>
      <c r="K112" s="6">
        <v>0.24176</v>
      </c>
      <c r="L112" s="6">
        <v>0.12188</v>
      </c>
      <c r="M112" s="6">
        <v>0</v>
      </c>
      <c r="N112" s="6">
        <v>0</v>
      </c>
      <c r="O112" s="6">
        <v>0</v>
      </c>
      <c r="P112" s="6">
        <v>0</v>
      </c>
      <c r="Q112" s="6">
        <v>0</v>
      </c>
      <c r="R112" s="6">
        <v>0</v>
      </c>
      <c r="S112" s="6">
        <v>0</v>
      </c>
      <c r="T112" s="7">
        <v>1000</v>
      </c>
      <c r="U112">
        <v>2903.7367084500002</v>
      </c>
      <c r="V112">
        <f t="shared" si="13"/>
        <v>0.80659353012500001</v>
      </c>
      <c r="W112">
        <f t="shared" si="12"/>
        <v>-0.2149354177441439</v>
      </c>
      <c r="X112">
        <f t="shared" si="10"/>
        <v>-9.3345265891851978E-2</v>
      </c>
    </row>
    <row r="113" spans="1:24" x14ac:dyDescent="0.2">
      <c r="A113" s="7" t="s">
        <v>119</v>
      </c>
      <c r="B113" s="6">
        <v>0.15393000000000001</v>
      </c>
      <c r="C113" s="6">
        <v>0</v>
      </c>
      <c r="D113" s="6">
        <v>0.16719999999999999</v>
      </c>
      <c r="E113" s="6">
        <v>8.6760000000000004E-2</v>
      </c>
      <c r="F113" s="6">
        <v>0</v>
      </c>
      <c r="G113" s="6">
        <v>0</v>
      </c>
      <c r="H113" s="6">
        <v>0</v>
      </c>
      <c r="I113" s="6">
        <v>0.29876000000000003</v>
      </c>
      <c r="J113" s="6">
        <v>0</v>
      </c>
      <c r="K113" s="6">
        <v>0</v>
      </c>
      <c r="L113" s="6">
        <v>0.29335</v>
      </c>
      <c r="M113" s="6">
        <v>0</v>
      </c>
      <c r="N113" s="6">
        <v>0</v>
      </c>
      <c r="O113" s="6">
        <v>0</v>
      </c>
      <c r="P113" s="6">
        <v>0</v>
      </c>
      <c r="Q113" s="6">
        <v>0</v>
      </c>
      <c r="R113" s="6">
        <v>0</v>
      </c>
      <c r="S113" s="6">
        <v>0</v>
      </c>
      <c r="T113" s="7">
        <v>800</v>
      </c>
      <c r="U113">
        <v>676.71894732845169</v>
      </c>
      <c r="V113">
        <f t="shared" si="13"/>
        <v>0.18797748536901435</v>
      </c>
      <c r="W113">
        <f t="shared" si="12"/>
        <v>-1.6714330819992862</v>
      </c>
      <c r="X113">
        <f t="shared" si="10"/>
        <v>-0.72589416438283538</v>
      </c>
    </row>
    <row r="114" spans="1:24" x14ac:dyDescent="0.2">
      <c r="A114" s="7" t="s">
        <v>119</v>
      </c>
      <c r="B114" s="6">
        <v>0.15393000000000001</v>
      </c>
      <c r="C114" s="6">
        <v>0</v>
      </c>
      <c r="D114" s="6">
        <v>0.16719999999999999</v>
      </c>
      <c r="E114" s="6">
        <v>8.6760000000000004E-2</v>
      </c>
      <c r="F114" s="6">
        <v>0</v>
      </c>
      <c r="G114" s="6">
        <v>0</v>
      </c>
      <c r="H114" s="6">
        <v>0</v>
      </c>
      <c r="I114" s="6">
        <v>0.29876000000000003</v>
      </c>
      <c r="J114" s="6">
        <v>0</v>
      </c>
      <c r="K114" s="6">
        <v>0</v>
      </c>
      <c r="L114" s="6">
        <v>0.29335</v>
      </c>
      <c r="M114" s="6">
        <v>0</v>
      </c>
      <c r="N114" s="6">
        <v>0</v>
      </c>
      <c r="O114" s="6">
        <v>0</v>
      </c>
      <c r="P114" s="6">
        <v>0</v>
      </c>
      <c r="Q114" s="6">
        <v>0</v>
      </c>
      <c r="R114" s="6">
        <v>0</v>
      </c>
      <c r="S114" s="6">
        <v>0</v>
      </c>
      <c r="T114" s="7">
        <v>1000</v>
      </c>
      <c r="U114">
        <v>3700.3592202832392</v>
      </c>
      <c r="V114">
        <f t="shared" si="13"/>
        <v>1.0278775611897886</v>
      </c>
      <c r="W114">
        <f t="shared" si="12"/>
        <v>2.7496056038556625E-2</v>
      </c>
      <c r="X114">
        <f t="shared" si="10"/>
        <v>1.1941385411647729E-2</v>
      </c>
    </row>
    <row r="115" spans="1:24" x14ac:dyDescent="0.2">
      <c r="A115" s="7" t="s">
        <v>119</v>
      </c>
      <c r="B115" s="6">
        <v>0.15393000000000001</v>
      </c>
      <c r="C115" s="6">
        <v>0</v>
      </c>
      <c r="D115" s="6">
        <v>0.16719999999999999</v>
      </c>
      <c r="E115" s="6">
        <v>8.6760000000000004E-2</v>
      </c>
      <c r="F115" s="6">
        <v>0</v>
      </c>
      <c r="G115" s="6">
        <v>0</v>
      </c>
      <c r="H115" s="6">
        <v>0</v>
      </c>
      <c r="I115" s="6">
        <v>0.29876000000000003</v>
      </c>
      <c r="J115" s="6">
        <v>0</v>
      </c>
      <c r="K115" s="6">
        <v>0</v>
      </c>
      <c r="L115" s="6">
        <v>0.29335</v>
      </c>
      <c r="M115" s="6">
        <v>0</v>
      </c>
      <c r="N115" s="6">
        <v>0</v>
      </c>
      <c r="O115" s="6">
        <v>0</v>
      </c>
      <c r="P115" s="6">
        <v>0</v>
      </c>
      <c r="Q115" s="6">
        <v>0</v>
      </c>
      <c r="R115" s="6">
        <v>0</v>
      </c>
      <c r="S115" s="6">
        <v>0</v>
      </c>
      <c r="T115" s="7">
        <v>1200</v>
      </c>
      <c r="U115">
        <v>40518.595210477011</v>
      </c>
      <c r="V115">
        <f t="shared" si="13"/>
        <v>11.255165336243614</v>
      </c>
      <c r="W115">
        <f t="shared" si="12"/>
        <v>2.4208271642768855</v>
      </c>
      <c r="X115">
        <f t="shared" si="10"/>
        <v>1.0513518790869483</v>
      </c>
    </row>
    <row r="116" spans="1:24" x14ac:dyDescent="0.2">
      <c r="A116" s="7" t="s">
        <v>120</v>
      </c>
      <c r="B116" s="6">
        <v>0.1983</v>
      </c>
      <c r="C116" s="6">
        <v>0</v>
      </c>
      <c r="D116" s="6">
        <v>0.21540999999999999</v>
      </c>
      <c r="E116" s="6">
        <v>0.11178</v>
      </c>
      <c r="F116" s="6">
        <v>0</v>
      </c>
      <c r="G116" s="6">
        <v>0</v>
      </c>
      <c r="H116" s="6">
        <v>0</v>
      </c>
      <c r="I116" s="6">
        <v>0</v>
      </c>
      <c r="J116" s="6">
        <v>0</v>
      </c>
      <c r="K116" s="6">
        <v>0</v>
      </c>
      <c r="L116" s="6">
        <v>0</v>
      </c>
      <c r="M116" s="6">
        <v>0</v>
      </c>
      <c r="N116" s="6">
        <v>0</v>
      </c>
      <c r="O116" s="6">
        <v>0.24315000000000001</v>
      </c>
      <c r="P116" s="6">
        <v>0.23136000000000001</v>
      </c>
      <c r="Q116" s="6">
        <v>0</v>
      </c>
      <c r="R116" s="6">
        <v>0</v>
      </c>
      <c r="S116" s="6">
        <v>0</v>
      </c>
      <c r="T116" s="7">
        <v>900</v>
      </c>
      <c r="U116">
        <v>6.4960874512896186E-2</v>
      </c>
      <c r="V116">
        <f t="shared" si="13"/>
        <v>1.8044687364693384E-5</v>
      </c>
      <c r="W116">
        <f t="shared" si="12"/>
        <v>-10.922659245334465</v>
      </c>
      <c r="X116">
        <f t="shared" si="10"/>
        <v>-4.7436506379582957</v>
      </c>
    </row>
    <row r="117" spans="1:24" x14ac:dyDescent="0.2">
      <c r="A117" s="7" t="s">
        <v>121</v>
      </c>
      <c r="B117" s="6">
        <v>0.17824000000000001</v>
      </c>
      <c r="C117" s="6">
        <v>0</v>
      </c>
      <c r="D117" s="6">
        <v>0.19361999999999999</v>
      </c>
      <c r="E117" s="6">
        <v>0.10047</v>
      </c>
      <c r="F117" s="6">
        <v>0</v>
      </c>
      <c r="G117" s="6">
        <v>0</v>
      </c>
      <c r="H117" s="6">
        <v>0</v>
      </c>
      <c r="I117" s="6">
        <v>0</v>
      </c>
      <c r="J117" s="6">
        <v>0</v>
      </c>
      <c r="K117" s="6">
        <v>0</v>
      </c>
      <c r="L117" s="6">
        <v>0</v>
      </c>
      <c r="M117" s="6">
        <v>0</v>
      </c>
      <c r="N117" s="6">
        <v>0</v>
      </c>
      <c r="O117" s="6">
        <v>0.21854999999999999</v>
      </c>
      <c r="P117" s="6">
        <v>0.20796000000000001</v>
      </c>
      <c r="Q117" s="6">
        <v>0</v>
      </c>
      <c r="R117" s="6">
        <v>0</v>
      </c>
      <c r="S117" s="6">
        <v>0</v>
      </c>
      <c r="T117" s="7">
        <v>900</v>
      </c>
      <c r="U117">
        <v>0.52039072735141012</v>
      </c>
      <c r="V117">
        <f t="shared" si="13"/>
        <v>1.4455297981983615E-4</v>
      </c>
      <c r="W117">
        <f t="shared" si="12"/>
        <v>-8.8418644752568625</v>
      </c>
      <c r="X117">
        <f t="shared" si="10"/>
        <v>-3.8399729513404468</v>
      </c>
    </row>
    <row r="118" spans="1:24" x14ac:dyDescent="0.2">
      <c r="A118" s="7" t="s">
        <v>122</v>
      </c>
      <c r="B118" s="6">
        <v>8.1220000000000001E-2</v>
      </c>
      <c r="C118" s="6">
        <v>0</v>
      </c>
      <c r="D118" s="6">
        <v>0.17968999999999999</v>
      </c>
      <c r="E118" s="6">
        <v>0.13958999999999999</v>
      </c>
      <c r="F118" s="6">
        <v>0</v>
      </c>
      <c r="G118" s="6">
        <v>0</v>
      </c>
      <c r="H118" s="6">
        <v>0</v>
      </c>
      <c r="I118" s="6">
        <v>0</v>
      </c>
      <c r="J118" s="6">
        <v>0</v>
      </c>
      <c r="K118" s="6">
        <v>0</v>
      </c>
      <c r="L118" s="6">
        <v>0</v>
      </c>
      <c r="M118" s="6">
        <v>0</v>
      </c>
      <c r="N118" s="6">
        <v>0.20366000000000001</v>
      </c>
      <c r="O118" s="6">
        <v>0.20283999999999999</v>
      </c>
      <c r="P118" s="6">
        <v>0.193</v>
      </c>
      <c r="Q118" s="6">
        <v>0</v>
      </c>
      <c r="R118" s="6">
        <v>0</v>
      </c>
      <c r="S118" s="6">
        <v>0</v>
      </c>
      <c r="T118" s="7">
        <v>700</v>
      </c>
      <c r="U118">
        <v>5.141836937115616E-2</v>
      </c>
      <c r="V118">
        <f t="shared" si="13"/>
        <v>1.4282880380876712E-5</v>
      </c>
      <c r="W118">
        <f t="shared" si="12"/>
        <v>-11.156448914048719</v>
      </c>
      <c r="X118">
        <f t="shared" si="10"/>
        <v>-4.8451842010068855</v>
      </c>
    </row>
    <row r="119" spans="1:24" x14ac:dyDescent="0.2">
      <c r="A119" s="7" t="s">
        <v>122</v>
      </c>
      <c r="B119" s="6">
        <v>8.1220000000000001E-2</v>
      </c>
      <c r="C119" s="6">
        <v>0</v>
      </c>
      <c r="D119" s="6">
        <v>0.17968999999999999</v>
      </c>
      <c r="E119" s="6">
        <v>0.13958999999999999</v>
      </c>
      <c r="F119" s="6">
        <v>0</v>
      </c>
      <c r="G119" s="6">
        <v>0</v>
      </c>
      <c r="H119" s="6">
        <v>0</v>
      </c>
      <c r="I119" s="6">
        <v>0</v>
      </c>
      <c r="J119" s="6">
        <v>0</v>
      </c>
      <c r="K119" s="6">
        <v>0</v>
      </c>
      <c r="L119" s="6">
        <v>0</v>
      </c>
      <c r="M119" s="6">
        <v>0</v>
      </c>
      <c r="N119" s="6">
        <v>0.20366000000000001</v>
      </c>
      <c r="O119" s="6">
        <v>0.20283999999999999</v>
      </c>
      <c r="P119" s="6">
        <v>0.193</v>
      </c>
      <c r="Q119" s="6">
        <v>0</v>
      </c>
      <c r="R119" s="6">
        <v>0</v>
      </c>
      <c r="S119" s="6">
        <v>0</v>
      </c>
      <c r="T119" s="7">
        <v>900</v>
      </c>
      <c r="U119">
        <v>0.1888910930370947</v>
      </c>
      <c r="V119">
        <f t="shared" si="13"/>
        <v>5.2469748065859639E-5</v>
      </c>
      <c r="W119">
        <f t="shared" si="12"/>
        <v>-9.8552737817664191</v>
      </c>
      <c r="X119">
        <f t="shared" si="10"/>
        <v>-4.2800910210669487</v>
      </c>
    </row>
    <row r="120" spans="1:24" x14ac:dyDescent="0.2">
      <c r="A120" s="7" t="s">
        <v>122</v>
      </c>
      <c r="B120" s="6">
        <v>8.1220000000000001E-2</v>
      </c>
      <c r="C120" s="6">
        <v>0</v>
      </c>
      <c r="D120" s="6">
        <v>0.17968999999999999</v>
      </c>
      <c r="E120" s="6">
        <v>0.13958999999999999</v>
      </c>
      <c r="F120" s="6">
        <v>0</v>
      </c>
      <c r="G120" s="6">
        <v>0</v>
      </c>
      <c r="H120" s="6">
        <v>0</v>
      </c>
      <c r="I120" s="6">
        <v>0</v>
      </c>
      <c r="J120" s="6">
        <v>0</v>
      </c>
      <c r="K120" s="6">
        <v>0</v>
      </c>
      <c r="L120" s="6">
        <v>0</v>
      </c>
      <c r="M120" s="6">
        <v>0</v>
      </c>
      <c r="N120" s="6">
        <v>0.20366000000000001</v>
      </c>
      <c r="O120" s="6">
        <v>0.20283999999999999</v>
      </c>
      <c r="P120" s="6">
        <v>0.193</v>
      </c>
      <c r="Q120" s="6">
        <v>0</v>
      </c>
      <c r="R120" s="6">
        <v>0</v>
      </c>
      <c r="S120" s="6">
        <v>0</v>
      </c>
      <c r="T120" s="7">
        <v>1100</v>
      </c>
      <c r="U120">
        <v>1.9553263241420329</v>
      </c>
      <c r="V120">
        <f t="shared" si="13"/>
        <v>5.4314620115056473E-4</v>
      </c>
      <c r="W120">
        <f t="shared" si="12"/>
        <v>-7.5181320272163745</v>
      </c>
      <c r="X120">
        <f t="shared" si="10"/>
        <v>-3.2650832536401797</v>
      </c>
    </row>
    <row r="121" spans="1:24" x14ac:dyDescent="0.2">
      <c r="A121" s="7" t="s">
        <v>123</v>
      </c>
      <c r="B121" s="6">
        <v>8.5720000000000005E-2</v>
      </c>
      <c r="C121" s="6">
        <v>0</v>
      </c>
      <c r="D121" s="6">
        <v>0.18831000000000001</v>
      </c>
      <c r="E121" s="6">
        <v>9.7720000000000001E-2</v>
      </c>
      <c r="F121" s="6">
        <v>0</v>
      </c>
      <c r="G121" s="6">
        <v>0</v>
      </c>
      <c r="H121" s="6">
        <v>0</v>
      </c>
      <c r="I121" s="6">
        <v>0</v>
      </c>
      <c r="J121" s="6">
        <v>0</v>
      </c>
      <c r="K121" s="6">
        <v>0</v>
      </c>
      <c r="L121" s="6">
        <v>0</v>
      </c>
      <c r="M121" s="6">
        <v>0</v>
      </c>
      <c r="N121" s="6">
        <v>0.21343000000000001</v>
      </c>
      <c r="O121" s="6">
        <v>0.21256</v>
      </c>
      <c r="P121" s="6">
        <v>0.20225000000000001</v>
      </c>
      <c r="Q121" s="6">
        <v>0</v>
      </c>
      <c r="R121" s="6">
        <v>0</v>
      </c>
      <c r="S121" s="6">
        <v>0</v>
      </c>
      <c r="T121" s="7">
        <v>700</v>
      </c>
      <c r="U121">
        <v>9.1410434437610502E-2</v>
      </c>
      <c r="V121">
        <f t="shared" si="13"/>
        <v>2.5391787343780696E-5</v>
      </c>
      <c r="W121">
        <f t="shared" si="12"/>
        <v>-10.581084769145162</v>
      </c>
      <c r="X121">
        <f t="shared" si="10"/>
        <v>-4.5953067277902875</v>
      </c>
    </row>
    <row r="122" spans="1:24" x14ac:dyDescent="0.2">
      <c r="A122" s="7" t="s">
        <v>123</v>
      </c>
      <c r="B122" s="6">
        <v>8.5720000000000005E-2</v>
      </c>
      <c r="C122" s="6">
        <v>0</v>
      </c>
      <c r="D122" s="6">
        <v>0.18831000000000001</v>
      </c>
      <c r="E122" s="6">
        <v>9.7720000000000001E-2</v>
      </c>
      <c r="F122" s="6">
        <v>0</v>
      </c>
      <c r="G122" s="6">
        <v>0</v>
      </c>
      <c r="H122" s="6">
        <v>0</v>
      </c>
      <c r="I122" s="6">
        <v>0</v>
      </c>
      <c r="J122" s="6">
        <v>0</v>
      </c>
      <c r="K122" s="6">
        <v>0</v>
      </c>
      <c r="L122" s="6">
        <v>0</v>
      </c>
      <c r="M122" s="6">
        <v>0</v>
      </c>
      <c r="N122" s="6">
        <v>0.21343000000000001</v>
      </c>
      <c r="O122" s="6">
        <v>0.21256</v>
      </c>
      <c r="P122" s="6">
        <v>0.20225000000000001</v>
      </c>
      <c r="Q122" s="6">
        <v>0</v>
      </c>
      <c r="R122" s="6">
        <v>0</v>
      </c>
      <c r="S122" s="6">
        <v>0</v>
      </c>
      <c r="T122" s="7">
        <v>900</v>
      </c>
      <c r="U122">
        <v>0.38885141836936921</v>
      </c>
      <c r="V122">
        <f t="shared" si="13"/>
        <v>1.0801428288038033E-4</v>
      </c>
      <c r="W122">
        <f t="shared" si="12"/>
        <v>-9.1332470906917571</v>
      </c>
      <c r="X122">
        <f t="shared" si="10"/>
        <v>-3.9665188133463589</v>
      </c>
    </row>
    <row r="123" spans="1:24" x14ac:dyDescent="0.2">
      <c r="A123" s="7" t="s">
        <v>123</v>
      </c>
      <c r="B123" s="6">
        <v>8.5720000000000005E-2</v>
      </c>
      <c r="C123" s="6">
        <v>0</v>
      </c>
      <c r="D123" s="6">
        <v>0.18831000000000001</v>
      </c>
      <c r="E123" s="6">
        <v>9.7720000000000001E-2</v>
      </c>
      <c r="F123" s="6">
        <v>0</v>
      </c>
      <c r="G123" s="6">
        <v>0</v>
      </c>
      <c r="H123" s="6">
        <v>0</v>
      </c>
      <c r="I123" s="6">
        <v>0</v>
      </c>
      <c r="J123" s="6">
        <v>0</v>
      </c>
      <c r="K123" s="6">
        <v>0</v>
      </c>
      <c r="L123" s="6">
        <v>0</v>
      </c>
      <c r="M123" s="6">
        <v>0</v>
      </c>
      <c r="N123" s="6">
        <v>0.21343000000000001</v>
      </c>
      <c r="O123" s="6">
        <v>0.21256</v>
      </c>
      <c r="P123" s="6">
        <v>0.20225000000000001</v>
      </c>
      <c r="Q123" s="6">
        <v>0</v>
      </c>
      <c r="R123" s="6">
        <v>0</v>
      </c>
      <c r="S123" s="6">
        <v>0</v>
      </c>
      <c r="T123" s="7">
        <v>1100</v>
      </c>
      <c r="U123">
        <v>2.5798452687958702</v>
      </c>
      <c r="V123">
        <f t="shared" si="13"/>
        <v>7.1662368577663058E-4</v>
      </c>
      <c r="W123">
        <f t="shared" si="12"/>
        <v>-7.2409597006440816</v>
      </c>
      <c r="X123">
        <f t="shared" si="10"/>
        <v>-3.1447088416735469</v>
      </c>
    </row>
    <row r="124" spans="1:24" x14ac:dyDescent="0.2">
      <c r="A124" s="7" t="s">
        <v>124</v>
      </c>
      <c r="B124" s="6">
        <v>9.1039999999999996E-2</v>
      </c>
      <c r="C124" s="6">
        <v>0</v>
      </c>
      <c r="D124" s="6">
        <v>0.19778000000000001</v>
      </c>
      <c r="E124" s="6">
        <v>5.1319999999999998E-2</v>
      </c>
      <c r="F124" s="6">
        <v>0</v>
      </c>
      <c r="G124" s="6">
        <v>0</v>
      </c>
      <c r="H124" s="6">
        <v>0</v>
      </c>
      <c r="I124" s="6">
        <v>0</v>
      </c>
      <c r="J124" s="6">
        <v>0</v>
      </c>
      <c r="K124" s="6">
        <v>0</v>
      </c>
      <c r="L124" s="6">
        <v>0</v>
      </c>
      <c r="M124" s="6">
        <v>0</v>
      </c>
      <c r="N124" s="6">
        <v>0.22417000000000001</v>
      </c>
      <c r="O124" s="6">
        <v>0.22325999999999999</v>
      </c>
      <c r="P124" s="6">
        <v>0.21243000000000001</v>
      </c>
      <c r="Q124" s="6">
        <v>0</v>
      </c>
      <c r="R124" s="6">
        <v>0</v>
      </c>
      <c r="S124" s="6">
        <v>0</v>
      </c>
      <c r="T124" s="7">
        <v>700</v>
      </c>
      <c r="U124">
        <v>0.26030549494147748</v>
      </c>
      <c r="V124">
        <f t="shared" si="13"/>
        <v>7.2307081928188189E-5</v>
      </c>
      <c r="W124">
        <f t="shared" si="12"/>
        <v>-9.5345884816160638</v>
      </c>
      <c r="X124">
        <f t="shared" si="10"/>
        <v>-4.140819164784161</v>
      </c>
    </row>
    <row r="125" spans="1:24" x14ac:dyDescent="0.2">
      <c r="A125" s="7" t="s">
        <v>124</v>
      </c>
      <c r="B125" s="6">
        <v>9.1039999999999996E-2</v>
      </c>
      <c r="C125" s="6">
        <v>0</v>
      </c>
      <c r="D125" s="6">
        <v>0.19778000000000001</v>
      </c>
      <c r="E125" s="6">
        <v>5.1319999999999998E-2</v>
      </c>
      <c r="F125" s="6">
        <v>0</v>
      </c>
      <c r="G125" s="6">
        <v>0</v>
      </c>
      <c r="H125" s="6">
        <v>0</v>
      </c>
      <c r="I125" s="6">
        <v>0</v>
      </c>
      <c r="J125" s="6">
        <v>0</v>
      </c>
      <c r="K125" s="6">
        <v>0</v>
      </c>
      <c r="L125" s="6">
        <v>0</v>
      </c>
      <c r="M125" s="6">
        <v>0</v>
      </c>
      <c r="N125" s="6">
        <v>0.22417000000000001</v>
      </c>
      <c r="O125" s="6">
        <v>0.22325999999999999</v>
      </c>
      <c r="P125" s="6">
        <v>0.21243000000000001</v>
      </c>
      <c r="Q125" s="6">
        <v>0</v>
      </c>
      <c r="R125" s="6">
        <v>0</v>
      </c>
      <c r="S125" s="6">
        <v>0</v>
      </c>
      <c r="T125" s="7">
        <v>900</v>
      </c>
      <c r="U125">
        <v>4.3994842293195751</v>
      </c>
      <c r="V125">
        <f t="shared" si="13"/>
        <v>1.2220789525887708E-3</v>
      </c>
      <c r="W125">
        <f t="shared" si="12"/>
        <v>-6.7072018110000462</v>
      </c>
      <c r="X125">
        <f t="shared" si="10"/>
        <v>-2.9129007355288175</v>
      </c>
    </row>
    <row r="126" spans="1:24" x14ac:dyDescent="0.2">
      <c r="A126" s="7" t="s">
        <v>124</v>
      </c>
      <c r="B126" s="6">
        <v>9.1039999999999996E-2</v>
      </c>
      <c r="C126" s="6">
        <v>0</v>
      </c>
      <c r="D126" s="6">
        <v>0.19778000000000001</v>
      </c>
      <c r="E126" s="6">
        <v>5.1319999999999998E-2</v>
      </c>
      <c r="F126" s="6">
        <v>0</v>
      </c>
      <c r="G126" s="6">
        <v>0</v>
      </c>
      <c r="H126" s="6">
        <v>0</v>
      </c>
      <c r="I126" s="6">
        <v>0</v>
      </c>
      <c r="J126" s="6">
        <v>0</v>
      </c>
      <c r="K126" s="6">
        <v>0</v>
      </c>
      <c r="L126" s="6">
        <v>0</v>
      </c>
      <c r="M126" s="6">
        <v>0</v>
      </c>
      <c r="N126" s="6">
        <v>0.22417000000000001</v>
      </c>
      <c r="O126" s="6">
        <v>0.22325999999999999</v>
      </c>
      <c r="P126" s="6">
        <v>0.21243000000000001</v>
      </c>
      <c r="Q126" s="6">
        <v>0</v>
      </c>
      <c r="R126" s="6">
        <v>0</v>
      </c>
      <c r="S126" s="6">
        <v>0</v>
      </c>
      <c r="T126" s="7">
        <v>1100</v>
      </c>
      <c r="U126">
        <v>20.225986907359591</v>
      </c>
      <c r="V126">
        <f t="shared" si="13"/>
        <v>5.6183296964887755E-3</v>
      </c>
      <c r="W126">
        <f t="shared" si="12"/>
        <v>-5.1817208662817666</v>
      </c>
      <c r="X126">
        <f t="shared" si="10"/>
        <v>-2.2503927789891089</v>
      </c>
    </row>
    <row r="127" spans="1:24" x14ac:dyDescent="0.2">
      <c r="A127" s="7" t="s">
        <v>133</v>
      </c>
      <c r="B127">
        <f t="shared" ref="B127:B136" si="14">1-C127-D127</f>
        <v>0.5</v>
      </c>
      <c r="C127">
        <v>0.35</v>
      </c>
      <c r="D127">
        <v>0.15</v>
      </c>
      <c r="E127" s="6">
        <v>0</v>
      </c>
      <c r="F127" s="6">
        <v>0</v>
      </c>
      <c r="G127" s="6">
        <v>0</v>
      </c>
      <c r="H127" s="6">
        <v>0</v>
      </c>
      <c r="I127" s="6">
        <v>0</v>
      </c>
      <c r="J127" s="6">
        <v>0</v>
      </c>
      <c r="K127" s="6">
        <v>0</v>
      </c>
      <c r="L127" s="6">
        <v>0</v>
      </c>
      <c r="M127" s="6">
        <v>0</v>
      </c>
      <c r="N127" s="6">
        <v>0</v>
      </c>
      <c r="O127" s="6">
        <v>0</v>
      </c>
      <c r="P127" s="6">
        <v>0</v>
      </c>
      <c r="Q127" s="6">
        <v>0</v>
      </c>
      <c r="R127" s="6">
        <v>0</v>
      </c>
      <c r="S127" s="6">
        <v>0</v>
      </c>
      <c r="T127" s="7">
        <v>600</v>
      </c>
      <c r="U127">
        <v>5.0986842105263171E-2</v>
      </c>
      <c r="V127">
        <f t="shared" si="13"/>
        <v>1.4163011695906437E-5</v>
      </c>
      <c r="W127">
        <f t="shared" si="12"/>
        <v>-11.164876801925223</v>
      </c>
      <c r="X127">
        <f t="shared" si="10"/>
        <v>-4.8488443862057498</v>
      </c>
    </row>
    <row r="128" spans="1:24" x14ac:dyDescent="0.2">
      <c r="A128" s="7" t="s">
        <v>133</v>
      </c>
      <c r="B128">
        <f t="shared" si="14"/>
        <v>0.5</v>
      </c>
      <c r="C128">
        <v>0.35</v>
      </c>
      <c r="D128">
        <v>0.15</v>
      </c>
      <c r="E128" s="6">
        <v>0</v>
      </c>
      <c r="F128" s="6">
        <v>0</v>
      </c>
      <c r="G128" s="6">
        <v>0</v>
      </c>
      <c r="H128" s="6">
        <v>0</v>
      </c>
      <c r="I128" s="6">
        <v>0</v>
      </c>
      <c r="J128" s="6">
        <v>0</v>
      </c>
      <c r="K128" s="6">
        <v>0</v>
      </c>
      <c r="L128" s="6">
        <v>0</v>
      </c>
      <c r="M128" s="6">
        <v>0</v>
      </c>
      <c r="N128" s="6">
        <v>0</v>
      </c>
      <c r="O128" s="6">
        <v>0</v>
      </c>
      <c r="P128" s="6">
        <v>0</v>
      </c>
      <c r="Q128" s="6">
        <v>0</v>
      </c>
      <c r="R128" s="6">
        <v>0</v>
      </c>
      <c r="S128" s="6">
        <v>0</v>
      </c>
      <c r="T128" s="7">
        <v>700</v>
      </c>
      <c r="U128">
        <v>10.94269525</v>
      </c>
      <c r="V128">
        <f t="shared" si="13"/>
        <v>3.0396375694444443E-3</v>
      </c>
      <c r="W128">
        <f t="shared" si="12"/>
        <v>-5.7960169912488304</v>
      </c>
      <c r="X128">
        <f t="shared" si="10"/>
        <v>-2.5171781963168551</v>
      </c>
    </row>
    <row r="129" spans="1:24" x14ac:dyDescent="0.2">
      <c r="A129" s="7" t="s">
        <v>133</v>
      </c>
      <c r="B129">
        <f t="shared" si="14"/>
        <v>0.5</v>
      </c>
      <c r="C129">
        <v>0.35</v>
      </c>
      <c r="D129">
        <v>0.15</v>
      </c>
      <c r="E129" s="6">
        <v>0</v>
      </c>
      <c r="F129" s="6">
        <v>0</v>
      </c>
      <c r="G129" s="6">
        <v>0</v>
      </c>
      <c r="H129" s="6">
        <v>0</v>
      </c>
      <c r="I129" s="6">
        <v>0</v>
      </c>
      <c r="J129" s="6">
        <v>0</v>
      </c>
      <c r="K129" s="6">
        <v>0</v>
      </c>
      <c r="L129" s="6">
        <v>0</v>
      </c>
      <c r="M129" s="6">
        <v>0</v>
      </c>
      <c r="N129" s="6">
        <v>0</v>
      </c>
      <c r="O129" s="6">
        <v>0</v>
      </c>
      <c r="P129" s="6">
        <v>0</v>
      </c>
      <c r="Q129" s="6">
        <v>0</v>
      </c>
      <c r="R129" s="6">
        <v>0</v>
      </c>
      <c r="S129" s="6">
        <v>0</v>
      </c>
      <c r="T129" s="7">
        <v>800</v>
      </c>
      <c r="U129">
        <v>34.151587719298242</v>
      </c>
      <c r="V129">
        <f t="shared" si="13"/>
        <v>9.4865521442495122E-3</v>
      </c>
      <c r="W129">
        <f t="shared" si="12"/>
        <v>-4.6578800469957518</v>
      </c>
      <c r="X129">
        <f t="shared" si="10"/>
        <v>-2.0228916017775145</v>
      </c>
    </row>
    <row r="130" spans="1:24" x14ac:dyDescent="0.2">
      <c r="A130" s="7" t="s">
        <v>133</v>
      </c>
      <c r="B130">
        <f t="shared" si="14"/>
        <v>0.5</v>
      </c>
      <c r="C130">
        <v>0.35</v>
      </c>
      <c r="D130">
        <v>0.15</v>
      </c>
      <c r="E130" s="6">
        <v>0</v>
      </c>
      <c r="F130" s="6">
        <v>0</v>
      </c>
      <c r="G130" s="6">
        <v>0</v>
      </c>
      <c r="H130" s="6">
        <v>0</v>
      </c>
      <c r="I130" s="6">
        <v>0</v>
      </c>
      <c r="J130" s="6">
        <v>0</v>
      </c>
      <c r="K130" s="6">
        <v>0</v>
      </c>
      <c r="L130" s="6">
        <v>0</v>
      </c>
      <c r="M130" s="6">
        <v>0</v>
      </c>
      <c r="N130" s="6">
        <v>0</v>
      </c>
      <c r="O130" s="6">
        <v>0</v>
      </c>
      <c r="P130" s="6">
        <v>0</v>
      </c>
      <c r="Q130" s="6">
        <v>0</v>
      </c>
      <c r="R130" s="6">
        <v>0</v>
      </c>
      <c r="S130" s="6">
        <v>0</v>
      </c>
      <c r="T130" s="7">
        <v>900</v>
      </c>
      <c r="U130">
        <v>344.9</v>
      </c>
      <c r="V130">
        <f t="shared" si="13"/>
        <v>9.5805555555555547E-2</v>
      </c>
      <c r="W130">
        <f t="shared" si="12"/>
        <v>-2.3454346045014063</v>
      </c>
      <c r="X130">
        <f t="shared" si="10"/>
        <v>-1.0186093063998967</v>
      </c>
    </row>
    <row r="131" spans="1:24" x14ac:dyDescent="0.2">
      <c r="A131" s="7" t="s">
        <v>133</v>
      </c>
      <c r="B131">
        <f t="shared" si="14"/>
        <v>0.89</v>
      </c>
      <c r="C131">
        <v>0</v>
      </c>
      <c r="D131">
        <v>0.11</v>
      </c>
      <c r="E131" s="6">
        <v>0</v>
      </c>
      <c r="F131" s="6">
        <v>0</v>
      </c>
      <c r="G131" s="6">
        <v>0</v>
      </c>
      <c r="H131" s="6">
        <v>0</v>
      </c>
      <c r="I131" s="6">
        <v>0</v>
      </c>
      <c r="J131" s="6">
        <v>0</v>
      </c>
      <c r="K131" s="6">
        <v>0</v>
      </c>
      <c r="L131" s="6">
        <v>0</v>
      </c>
      <c r="M131" s="6">
        <v>0</v>
      </c>
      <c r="N131" s="6">
        <v>0</v>
      </c>
      <c r="O131" s="6">
        <v>0</v>
      </c>
      <c r="P131" s="6">
        <v>0</v>
      </c>
      <c r="Q131" s="6">
        <v>0</v>
      </c>
      <c r="R131" s="6">
        <v>0</v>
      </c>
      <c r="S131" s="6">
        <v>0</v>
      </c>
      <c r="T131" s="7">
        <v>600</v>
      </c>
      <c r="U131">
        <v>6.3543388429752046E-3</v>
      </c>
      <c r="V131">
        <f t="shared" si="13"/>
        <v>1.765094123048668E-6</v>
      </c>
      <c r="W131">
        <f t="shared" si="12"/>
        <v>-13.247306541494547</v>
      </c>
      <c r="X131">
        <f t="shared" ref="X131:X144" si="15">LOG10(V131)</f>
        <v>-5.7532321310519334</v>
      </c>
    </row>
    <row r="132" spans="1:24" x14ac:dyDescent="0.2">
      <c r="A132" s="7" t="s">
        <v>133</v>
      </c>
      <c r="B132">
        <f t="shared" si="14"/>
        <v>0.89</v>
      </c>
      <c r="C132">
        <v>0</v>
      </c>
      <c r="D132">
        <v>0.11</v>
      </c>
      <c r="E132" s="6">
        <v>0</v>
      </c>
      <c r="F132" s="6">
        <v>0</v>
      </c>
      <c r="G132" s="6">
        <v>0</v>
      </c>
      <c r="H132" s="6">
        <v>0</v>
      </c>
      <c r="I132" s="6">
        <v>0</v>
      </c>
      <c r="J132" s="6">
        <v>0</v>
      </c>
      <c r="K132" s="6">
        <v>0</v>
      </c>
      <c r="L132" s="6">
        <v>0</v>
      </c>
      <c r="M132" s="6">
        <v>0</v>
      </c>
      <c r="N132" s="6">
        <v>0</v>
      </c>
      <c r="O132" s="6">
        <v>0</v>
      </c>
      <c r="P132" s="6">
        <v>0</v>
      </c>
      <c r="Q132" s="6">
        <v>0</v>
      </c>
      <c r="R132" s="6">
        <v>0</v>
      </c>
      <c r="S132" s="6">
        <v>0</v>
      </c>
      <c r="T132" s="7">
        <v>800</v>
      </c>
      <c r="U132">
        <v>11.77887727272727</v>
      </c>
      <c r="V132">
        <f t="shared" si="13"/>
        <v>3.2719103535353527E-3</v>
      </c>
      <c r="W132">
        <f t="shared" si="12"/>
        <v>-5.7223812586807377</v>
      </c>
      <c r="X132">
        <f t="shared" si="15"/>
        <v>-2.4851986039916292</v>
      </c>
    </row>
    <row r="133" spans="1:24" x14ac:dyDescent="0.2">
      <c r="A133" s="7" t="s">
        <v>133</v>
      </c>
      <c r="B133">
        <f t="shared" si="14"/>
        <v>0.87</v>
      </c>
      <c r="C133">
        <v>0</v>
      </c>
      <c r="D133">
        <v>0.13</v>
      </c>
      <c r="E133" s="6">
        <v>0</v>
      </c>
      <c r="F133" s="6">
        <v>0</v>
      </c>
      <c r="G133" s="6">
        <v>0</v>
      </c>
      <c r="H133" s="6">
        <v>0</v>
      </c>
      <c r="I133" s="6">
        <v>0</v>
      </c>
      <c r="J133" s="6">
        <v>0</v>
      </c>
      <c r="K133" s="6">
        <v>0</v>
      </c>
      <c r="L133" s="6">
        <v>0</v>
      </c>
      <c r="M133" s="6">
        <v>0</v>
      </c>
      <c r="N133" s="6">
        <v>0</v>
      </c>
      <c r="O133" s="6">
        <v>0</v>
      </c>
      <c r="P133" s="6">
        <v>0</v>
      </c>
      <c r="Q133" s="6">
        <v>0</v>
      </c>
      <c r="R133" s="6">
        <v>0</v>
      </c>
      <c r="S133" s="6">
        <v>0</v>
      </c>
      <c r="T133" s="7">
        <v>600</v>
      </c>
      <c r="U133">
        <v>4.159297520661155E-3</v>
      </c>
      <c r="V133">
        <f t="shared" si="13"/>
        <v>1.1553604224058764E-6</v>
      </c>
      <c r="W133">
        <f t="shared" si="12"/>
        <v>-13.671098208638188</v>
      </c>
      <c r="X133">
        <f t="shared" si="15"/>
        <v>-5.9372825135689959</v>
      </c>
    </row>
    <row r="134" spans="1:24" x14ac:dyDescent="0.2">
      <c r="A134" s="7" t="s">
        <v>133</v>
      </c>
      <c r="B134">
        <f t="shared" si="14"/>
        <v>0.87</v>
      </c>
      <c r="C134">
        <v>0</v>
      </c>
      <c r="D134">
        <v>0.13</v>
      </c>
      <c r="E134" s="6">
        <v>0</v>
      </c>
      <c r="F134" s="6">
        <v>0</v>
      </c>
      <c r="G134" s="6">
        <v>0</v>
      </c>
      <c r="H134" s="6">
        <v>0</v>
      </c>
      <c r="I134" s="6">
        <v>0</v>
      </c>
      <c r="J134" s="6">
        <v>0</v>
      </c>
      <c r="K134" s="6">
        <v>0</v>
      </c>
      <c r="L134" s="6">
        <v>0</v>
      </c>
      <c r="M134" s="6">
        <v>0</v>
      </c>
      <c r="N134" s="6">
        <v>0</v>
      </c>
      <c r="O134" s="6">
        <v>0</v>
      </c>
      <c r="P134" s="6">
        <v>0</v>
      </c>
      <c r="Q134" s="6">
        <v>0</v>
      </c>
      <c r="R134" s="6">
        <v>0</v>
      </c>
      <c r="S134" s="6">
        <v>0</v>
      </c>
      <c r="T134" s="7">
        <v>800</v>
      </c>
      <c r="U134">
        <v>6.4054727272727252</v>
      </c>
      <c r="V134">
        <f t="shared" si="13"/>
        <v>1.7792979797979793E-3</v>
      </c>
      <c r="W134">
        <f t="shared" si="12"/>
        <v>-6.3315363858435854</v>
      </c>
      <c r="X134">
        <f t="shared" si="15"/>
        <v>-2.7497513143415278</v>
      </c>
    </row>
    <row r="135" spans="1:24" x14ac:dyDescent="0.2">
      <c r="A135" s="7" t="s">
        <v>133</v>
      </c>
      <c r="B135">
        <f t="shared" si="14"/>
        <v>0.85</v>
      </c>
      <c r="C135">
        <v>0</v>
      </c>
      <c r="D135">
        <v>0.15</v>
      </c>
      <c r="E135" s="6">
        <v>0</v>
      </c>
      <c r="F135" s="6">
        <v>0</v>
      </c>
      <c r="G135" s="6">
        <v>0</v>
      </c>
      <c r="H135" s="6">
        <v>0</v>
      </c>
      <c r="I135" s="6">
        <v>0</v>
      </c>
      <c r="J135" s="6">
        <v>0</v>
      </c>
      <c r="K135" s="6">
        <v>0</v>
      </c>
      <c r="L135" s="6">
        <v>0</v>
      </c>
      <c r="M135" s="6">
        <v>0</v>
      </c>
      <c r="N135" s="6">
        <v>0</v>
      </c>
      <c r="O135" s="6">
        <v>0</v>
      </c>
      <c r="P135" s="6">
        <v>0</v>
      </c>
      <c r="Q135" s="6">
        <v>0</v>
      </c>
      <c r="R135" s="6">
        <v>0</v>
      </c>
      <c r="S135" s="6">
        <v>0</v>
      </c>
      <c r="T135" s="7">
        <v>600</v>
      </c>
      <c r="U135">
        <v>2.426198347107437E-3</v>
      </c>
      <c r="V135">
        <f t="shared" si="13"/>
        <v>6.7394398530762142E-7</v>
      </c>
      <c r="W135">
        <f t="shared" si="12"/>
        <v>-14.210118837339946</v>
      </c>
      <c r="X135">
        <f t="shared" si="15"/>
        <v>-6.1713761982461914</v>
      </c>
    </row>
    <row r="136" spans="1:24" x14ac:dyDescent="0.2">
      <c r="A136" s="7" t="s">
        <v>133</v>
      </c>
      <c r="B136">
        <f t="shared" si="14"/>
        <v>0.85</v>
      </c>
      <c r="C136">
        <v>0</v>
      </c>
      <c r="D136">
        <v>0.15</v>
      </c>
      <c r="E136" s="6">
        <v>0</v>
      </c>
      <c r="F136" s="6">
        <v>0</v>
      </c>
      <c r="G136" s="6">
        <v>0</v>
      </c>
      <c r="H136" s="6">
        <v>0</v>
      </c>
      <c r="I136" s="6">
        <v>0</v>
      </c>
      <c r="J136" s="6">
        <v>0</v>
      </c>
      <c r="K136" s="6">
        <v>0</v>
      </c>
      <c r="L136" s="6">
        <v>0</v>
      </c>
      <c r="M136" s="6">
        <v>0</v>
      </c>
      <c r="N136" s="6">
        <v>0</v>
      </c>
      <c r="O136" s="6">
        <v>0</v>
      </c>
      <c r="P136" s="6">
        <v>0</v>
      </c>
      <c r="Q136" s="6">
        <v>0</v>
      </c>
      <c r="R136" s="6">
        <v>0</v>
      </c>
      <c r="S136" s="6">
        <v>0</v>
      </c>
      <c r="T136" s="7">
        <v>800</v>
      </c>
      <c r="U136">
        <v>3.441409454545453</v>
      </c>
      <c r="V136">
        <f t="shared" si="13"/>
        <v>9.5594707070707026E-4</v>
      </c>
      <c r="W136">
        <f t="shared" si="12"/>
        <v>-6.9528080118147644</v>
      </c>
      <c r="X136">
        <f t="shared" si="15"/>
        <v>-3.0195661532638716</v>
      </c>
    </row>
    <row r="137" spans="1:24" x14ac:dyDescent="0.2">
      <c r="A137" s="7" t="s">
        <v>134</v>
      </c>
      <c r="B137">
        <v>0.89780000000000015</v>
      </c>
      <c r="C137">
        <v>9.9000000000000008E-3</v>
      </c>
      <c r="D137">
        <v>0</v>
      </c>
      <c r="E137">
        <v>8.1000000000000003E-2</v>
      </c>
      <c r="F137" s="6">
        <v>0</v>
      </c>
      <c r="G137">
        <v>2.9999999999999997E-4</v>
      </c>
      <c r="H137">
        <v>1.0500000000000001E-2</v>
      </c>
      <c r="I137" s="6">
        <v>0</v>
      </c>
      <c r="J137" s="6">
        <v>0</v>
      </c>
      <c r="K137" s="6">
        <v>0</v>
      </c>
      <c r="L137" s="6">
        <v>0</v>
      </c>
      <c r="M137" s="6">
        <v>0</v>
      </c>
      <c r="N137" s="6">
        <v>0</v>
      </c>
      <c r="O137" s="6">
        <v>0</v>
      </c>
      <c r="P137">
        <v>5.0000000000000001E-4</v>
      </c>
      <c r="Q137" s="6">
        <v>0</v>
      </c>
      <c r="R137" s="6">
        <v>0</v>
      </c>
      <c r="S137" s="6">
        <v>0</v>
      </c>
      <c r="T137" s="7">
        <v>700</v>
      </c>
      <c r="U137">
        <v>4.8640350877192998E-2</v>
      </c>
      <c r="V137">
        <f t="shared" si="13"/>
        <v>1.3511208576998055E-5</v>
      </c>
      <c r="W137">
        <f t="shared" si="12"/>
        <v>-11.211990952036366</v>
      </c>
      <c r="X137">
        <f t="shared" si="15"/>
        <v>-4.8693058016185811</v>
      </c>
    </row>
    <row r="138" spans="1:24" x14ac:dyDescent="0.2">
      <c r="A138" s="7" t="s">
        <v>135</v>
      </c>
      <c r="B138">
        <v>0.89780000000000015</v>
      </c>
      <c r="C138">
        <v>9.9000000000000008E-3</v>
      </c>
      <c r="D138">
        <v>0</v>
      </c>
      <c r="E138">
        <v>8.1000000000000003E-2</v>
      </c>
      <c r="F138" s="6">
        <v>0</v>
      </c>
      <c r="G138">
        <v>2.9999999999999997E-4</v>
      </c>
      <c r="H138">
        <v>1.0500000000000001E-2</v>
      </c>
      <c r="I138" s="6">
        <v>0</v>
      </c>
      <c r="J138" s="6">
        <v>0</v>
      </c>
      <c r="K138" s="6">
        <v>0</v>
      </c>
      <c r="L138" s="6">
        <v>0</v>
      </c>
      <c r="M138" s="6">
        <v>0</v>
      </c>
      <c r="N138" s="6">
        <v>0</v>
      </c>
      <c r="O138" s="6">
        <v>0</v>
      </c>
      <c r="P138">
        <v>5.0000000000000001E-4</v>
      </c>
      <c r="Q138" s="6">
        <v>0</v>
      </c>
      <c r="R138" s="6">
        <v>0</v>
      </c>
      <c r="S138" s="6">
        <v>0</v>
      </c>
      <c r="T138" s="7">
        <v>800</v>
      </c>
      <c r="U138">
        <v>0.6963375438596493</v>
      </c>
      <c r="V138">
        <f t="shared" si="13"/>
        <v>1.9342709551656924E-4</v>
      </c>
      <c r="W138">
        <f t="shared" si="12"/>
        <v>-8.5506098838453219</v>
      </c>
      <c r="X138">
        <f t="shared" si="15"/>
        <v>-3.7134826894614283</v>
      </c>
    </row>
    <row r="139" spans="1:24" x14ac:dyDescent="0.2">
      <c r="A139" s="7" t="s">
        <v>135</v>
      </c>
      <c r="B139">
        <v>0.89780000000000015</v>
      </c>
      <c r="C139">
        <v>9.9000000000000008E-3</v>
      </c>
      <c r="D139">
        <v>0</v>
      </c>
      <c r="E139">
        <v>8.1000000000000003E-2</v>
      </c>
      <c r="F139" s="6">
        <v>0</v>
      </c>
      <c r="G139">
        <v>2.9999999999999997E-4</v>
      </c>
      <c r="H139">
        <v>1.0500000000000001E-2</v>
      </c>
      <c r="I139" s="6">
        <v>0</v>
      </c>
      <c r="J139" s="6">
        <v>0</v>
      </c>
      <c r="K139" s="6">
        <v>0</v>
      </c>
      <c r="L139" s="6">
        <v>0</v>
      </c>
      <c r="M139" s="6">
        <v>0</v>
      </c>
      <c r="N139" s="6">
        <v>0</v>
      </c>
      <c r="O139" s="6">
        <v>0</v>
      </c>
      <c r="P139">
        <v>5.0000000000000001E-4</v>
      </c>
      <c r="Q139" s="6">
        <v>0</v>
      </c>
      <c r="R139" s="6">
        <v>0</v>
      </c>
      <c r="S139" s="6">
        <v>0</v>
      </c>
      <c r="T139" s="7">
        <v>900</v>
      </c>
      <c r="U139">
        <v>5.3472719298245641</v>
      </c>
      <c r="V139">
        <f t="shared" si="13"/>
        <v>1.4853533138401568E-3</v>
      </c>
      <c r="W139">
        <f t="shared" si="12"/>
        <v>-6.512102613248488</v>
      </c>
      <c r="X139">
        <f t="shared" si="15"/>
        <v>-2.8281702305215646</v>
      </c>
    </row>
    <row r="140" spans="1:24" x14ac:dyDescent="0.2">
      <c r="A140" s="7" t="s">
        <v>136</v>
      </c>
      <c r="B140" s="2">
        <v>0.86199999999999999</v>
      </c>
      <c r="C140">
        <v>0</v>
      </c>
      <c r="D140">
        <v>0</v>
      </c>
      <c r="E140">
        <v>0.06</v>
      </c>
      <c r="F140">
        <v>4.0000000000000001E-3</v>
      </c>
      <c r="G140">
        <v>0</v>
      </c>
      <c r="H140">
        <v>5.0000000000000001E-3</v>
      </c>
      <c r="I140" s="6">
        <v>0</v>
      </c>
      <c r="J140" s="6">
        <v>0</v>
      </c>
      <c r="K140" s="6">
        <v>0</v>
      </c>
      <c r="L140">
        <v>0.04</v>
      </c>
      <c r="M140" s="6">
        <v>0</v>
      </c>
      <c r="N140" s="6">
        <v>0</v>
      </c>
      <c r="O140" s="6">
        <v>0</v>
      </c>
      <c r="P140" s="6">
        <v>0</v>
      </c>
      <c r="Q140">
        <v>2.8000000000000001E-2</v>
      </c>
      <c r="R140">
        <v>1E-3</v>
      </c>
      <c r="S140" s="6">
        <v>0</v>
      </c>
      <c r="T140" s="7">
        <v>600</v>
      </c>
      <c r="V140">
        <v>1.111111111111111E-7</v>
      </c>
      <c r="W140">
        <v>-16.012735135300488</v>
      </c>
      <c r="X140">
        <f t="shared" si="15"/>
        <v>-6.9542425094393252</v>
      </c>
    </row>
    <row r="141" spans="1:24" x14ac:dyDescent="0.2">
      <c r="A141" s="7" t="s">
        <v>136</v>
      </c>
      <c r="B141" s="2">
        <v>0.86199999999999999</v>
      </c>
      <c r="C141">
        <v>0</v>
      </c>
      <c r="D141">
        <v>0</v>
      </c>
      <c r="E141">
        <v>0.06</v>
      </c>
      <c r="F141">
        <v>4.0000000000000001E-3</v>
      </c>
      <c r="G141">
        <v>0</v>
      </c>
      <c r="H141">
        <v>5.0000000000000001E-3</v>
      </c>
      <c r="I141" s="6">
        <v>0</v>
      </c>
      <c r="J141" s="6">
        <v>0</v>
      </c>
      <c r="K141" s="6">
        <v>0</v>
      </c>
      <c r="L141">
        <v>0.04</v>
      </c>
      <c r="M141" s="6">
        <v>0</v>
      </c>
      <c r="N141" s="6">
        <v>0</v>
      </c>
      <c r="O141" s="6">
        <v>0</v>
      </c>
      <c r="P141" s="6">
        <v>0</v>
      </c>
      <c r="Q141">
        <v>2.8000000000000001E-2</v>
      </c>
      <c r="R141">
        <v>1E-3</v>
      </c>
      <c r="S141" s="6">
        <v>0</v>
      </c>
      <c r="T141" s="7">
        <v>650</v>
      </c>
      <c r="V141">
        <v>5.7937469444444445E-7</v>
      </c>
      <c r="W141">
        <v>-14.361316428014661</v>
      </c>
      <c r="X141">
        <f t="shared" si="15"/>
        <v>-6.2370404775532862</v>
      </c>
    </row>
    <row r="142" spans="1:24" x14ac:dyDescent="0.2">
      <c r="A142" s="7" t="s">
        <v>136</v>
      </c>
      <c r="B142" s="2">
        <v>0.86199999999999999</v>
      </c>
      <c r="C142">
        <v>0</v>
      </c>
      <c r="D142">
        <v>0</v>
      </c>
      <c r="E142">
        <v>0.06</v>
      </c>
      <c r="F142">
        <v>4.0000000000000001E-3</v>
      </c>
      <c r="G142">
        <v>0</v>
      </c>
      <c r="H142">
        <v>5.0000000000000001E-3</v>
      </c>
      <c r="I142" s="6">
        <v>0</v>
      </c>
      <c r="J142" s="6">
        <v>0</v>
      </c>
      <c r="K142" s="6">
        <v>0</v>
      </c>
      <c r="L142">
        <v>0.04</v>
      </c>
      <c r="M142" s="6">
        <v>0</v>
      </c>
      <c r="N142" s="6">
        <v>0</v>
      </c>
      <c r="O142" s="6">
        <v>0</v>
      </c>
      <c r="P142" s="6">
        <v>0</v>
      </c>
      <c r="Q142">
        <v>2.8000000000000001E-2</v>
      </c>
      <c r="R142">
        <v>1E-3</v>
      </c>
      <c r="S142" s="6">
        <v>0</v>
      </c>
      <c r="T142" s="7">
        <v>700</v>
      </c>
      <c r="V142">
        <v>1.2199202499999999E-6</v>
      </c>
      <c r="W142">
        <v>-13.616725070208201</v>
      </c>
      <c r="X142">
        <f t="shared" si="15"/>
        <v>-5.9136685595850924</v>
      </c>
    </row>
    <row r="143" spans="1:24" x14ac:dyDescent="0.2">
      <c r="A143" s="7" t="s">
        <v>136</v>
      </c>
      <c r="B143" s="2">
        <v>0.86199999999999999</v>
      </c>
      <c r="C143">
        <v>0</v>
      </c>
      <c r="D143">
        <v>0</v>
      </c>
      <c r="E143">
        <v>0.06</v>
      </c>
      <c r="F143">
        <v>4.0000000000000001E-3</v>
      </c>
      <c r="G143">
        <v>0</v>
      </c>
      <c r="H143">
        <v>5.0000000000000001E-3</v>
      </c>
      <c r="I143" s="6">
        <v>0</v>
      </c>
      <c r="J143" s="6">
        <v>0</v>
      </c>
      <c r="K143" s="6">
        <v>0</v>
      </c>
      <c r="L143">
        <v>0.04</v>
      </c>
      <c r="M143" s="6">
        <v>0</v>
      </c>
      <c r="N143" s="6">
        <v>0</v>
      </c>
      <c r="O143" s="6">
        <v>0</v>
      </c>
      <c r="P143" s="6">
        <v>0</v>
      </c>
      <c r="Q143">
        <v>2.8000000000000001E-2</v>
      </c>
      <c r="R143">
        <v>1E-3</v>
      </c>
      <c r="S143" s="6">
        <v>0</v>
      </c>
      <c r="T143" s="7">
        <v>750</v>
      </c>
      <c r="V143">
        <v>3.3973355111111118E-5</v>
      </c>
      <c r="W143">
        <v>-10.289934013783091</v>
      </c>
      <c r="X143">
        <f t="shared" si="15"/>
        <v>-4.4688615613345775</v>
      </c>
    </row>
    <row r="144" spans="1:24" x14ac:dyDescent="0.2">
      <c r="A144" s="7" t="s">
        <v>137</v>
      </c>
      <c r="B144">
        <v>0.85199999999999998</v>
      </c>
      <c r="C144">
        <v>0</v>
      </c>
      <c r="D144">
        <v>0</v>
      </c>
      <c r="E144">
        <v>5.8000000000000003E-2</v>
      </c>
      <c r="F144">
        <v>3.5000000000000001E-3</v>
      </c>
      <c r="G144">
        <v>0</v>
      </c>
      <c r="H144">
        <v>0.01</v>
      </c>
      <c r="I144" s="6">
        <v>0</v>
      </c>
      <c r="J144" s="6">
        <v>0</v>
      </c>
      <c r="K144" s="6">
        <v>0</v>
      </c>
      <c r="L144">
        <v>0.02</v>
      </c>
      <c r="M144" s="6">
        <v>0</v>
      </c>
      <c r="N144" s="6">
        <v>0</v>
      </c>
      <c r="O144" s="6">
        <v>0</v>
      </c>
      <c r="P144" s="6">
        <v>0</v>
      </c>
      <c r="Q144">
        <v>4.8000000000000001E-2</v>
      </c>
      <c r="R144" s="6">
        <v>0</v>
      </c>
      <c r="S144">
        <v>8.5000000000000006E-3</v>
      </c>
      <c r="T144" s="7">
        <v>600</v>
      </c>
      <c r="U144">
        <v>4.7977499999999993E-5</v>
      </c>
      <c r="V144">
        <f>U144/3600</f>
        <v>1.3327083333333331E-8</v>
      </c>
      <c r="W144">
        <f>LN(V144)</f>
        <v>-18.13346753139821</v>
      </c>
      <c r="X144">
        <f t="shared" si="15"/>
        <v>-7.8752648866580248</v>
      </c>
    </row>
    <row r="145" spans="1:24" x14ac:dyDescent="0.2">
      <c r="A145" s="7" t="s">
        <v>137</v>
      </c>
      <c r="B145">
        <v>0.85199999999999998</v>
      </c>
      <c r="C145">
        <v>0</v>
      </c>
      <c r="D145">
        <v>0</v>
      </c>
      <c r="E145">
        <v>5.8000000000000003E-2</v>
      </c>
      <c r="F145">
        <v>3.5000000000000001E-3</v>
      </c>
      <c r="G145">
        <v>0</v>
      </c>
      <c r="H145">
        <v>0.01</v>
      </c>
      <c r="I145" s="6">
        <v>0</v>
      </c>
      <c r="J145" s="6">
        <v>0</v>
      </c>
      <c r="K145" s="6">
        <v>0</v>
      </c>
      <c r="L145">
        <v>0.02</v>
      </c>
      <c r="M145" s="6">
        <v>0</v>
      </c>
      <c r="N145" s="6">
        <v>0</v>
      </c>
      <c r="O145" s="6">
        <v>0</v>
      </c>
      <c r="P145" s="6">
        <v>0</v>
      </c>
      <c r="Q145">
        <v>4.8000000000000001E-2</v>
      </c>
      <c r="R145" s="6">
        <v>0</v>
      </c>
      <c r="S145">
        <v>8.5000000000000006E-3</v>
      </c>
      <c r="T145" s="7">
        <v>650</v>
      </c>
      <c r="U145">
        <v>1.46643216080402E-3</v>
      </c>
      <c r="V145">
        <f t="shared" ref="V145:V156" si="16">U145/3600</f>
        <v>4.0734226689000553E-7</v>
      </c>
      <c r="W145">
        <f t="shared" ref="W145:W157" si="17">LN(V145)</f>
        <v>-14.713612054314954</v>
      </c>
      <c r="X145">
        <f t="shared" ref="X145:X157" si="18">LOG10(V145)</f>
        <v>-6.3900405240541538</v>
      </c>
    </row>
    <row r="146" spans="1:24" x14ac:dyDescent="0.2">
      <c r="A146" s="7" t="s">
        <v>137</v>
      </c>
      <c r="B146">
        <v>0.85199999999999998</v>
      </c>
      <c r="C146">
        <v>0</v>
      </c>
      <c r="D146">
        <v>0</v>
      </c>
      <c r="E146">
        <v>5.8000000000000003E-2</v>
      </c>
      <c r="F146">
        <v>3.5000000000000001E-3</v>
      </c>
      <c r="G146">
        <v>0</v>
      </c>
      <c r="H146">
        <v>0.01</v>
      </c>
      <c r="I146" s="6">
        <v>0</v>
      </c>
      <c r="J146" s="6">
        <v>0</v>
      </c>
      <c r="K146" s="6">
        <v>0</v>
      </c>
      <c r="L146">
        <v>0.02</v>
      </c>
      <c r="M146" s="6">
        <v>0</v>
      </c>
      <c r="N146" s="6">
        <v>0</v>
      </c>
      <c r="O146" s="6">
        <v>0</v>
      </c>
      <c r="P146" s="6">
        <v>0</v>
      </c>
      <c r="Q146">
        <v>4.8000000000000001E-2</v>
      </c>
      <c r="R146" s="6">
        <v>0</v>
      </c>
      <c r="S146">
        <v>8.5000000000000006E-3</v>
      </c>
      <c r="T146" s="7">
        <v>700</v>
      </c>
      <c r="U146">
        <v>4.0932435740514087E-3</v>
      </c>
      <c r="V146">
        <f t="shared" si="16"/>
        <v>1.137012103903169E-6</v>
      </c>
      <c r="W146">
        <f t="shared" si="17"/>
        <v>-13.687106697779214</v>
      </c>
      <c r="X146">
        <f t="shared" si="18"/>
        <v>-5.9442349120665519</v>
      </c>
    </row>
    <row r="147" spans="1:24" x14ac:dyDescent="0.2">
      <c r="A147" s="7" t="s">
        <v>137</v>
      </c>
      <c r="B147">
        <v>0.85199999999999998</v>
      </c>
      <c r="C147">
        <v>0</v>
      </c>
      <c r="D147">
        <v>0</v>
      </c>
      <c r="E147">
        <v>5.8000000000000003E-2</v>
      </c>
      <c r="F147">
        <v>3.5000000000000001E-3</v>
      </c>
      <c r="G147">
        <v>0</v>
      </c>
      <c r="H147">
        <v>0.01</v>
      </c>
      <c r="I147" s="6">
        <v>0</v>
      </c>
      <c r="J147" s="6">
        <v>0</v>
      </c>
      <c r="K147" s="6">
        <v>0</v>
      </c>
      <c r="L147">
        <v>0.02</v>
      </c>
      <c r="M147" s="6">
        <v>0</v>
      </c>
      <c r="N147" s="6">
        <v>0</v>
      </c>
      <c r="O147" s="6">
        <v>0</v>
      </c>
      <c r="P147" s="6">
        <v>0</v>
      </c>
      <c r="Q147">
        <v>4.8000000000000001E-2</v>
      </c>
      <c r="R147" s="6">
        <v>0</v>
      </c>
      <c r="S147">
        <v>8.5000000000000006E-3</v>
      </c>
      <c r="T147" s="7">
        <v>750</v>
      </c>
      <c r="U147">
        <v>7.619604672057502E-3</v>
      </c>
      <c r="V147">
        <f t="shared" si="16"/>
        <v>2.1165568533493061E-6</v>
      </c>
      <c r="W147">
        <f t="shared" si="17"/>
        <v>-13.065719915381028</v>
      </c>
      <c r="X147">
        <f t="shared" si="18"/>
        <v>-5.6743700613434029</v>
      </c>
    </row>
    <row r="148" spans="1:24" x14ac:dyDescent="0.2">
      <c r="A148" s="7" t="s">
        <v>138</v>
      </c>
      <c r="B148">
        <v>0.85089999999999988</v>
      </c>
      <c r="C148">
        <v>0</v>
      </c>
      <c r="D148">
        <v>0</v>
      </c>
      <c r="E148">
        <v>5.8000000000000003E-2</v>
      </c>
      <c r="F148">
        <v>3.3999999999999998E-3</v>
      </c>
      <c r="G148">
        <v>5.9999999999999995E-4</v>
      </c>
      <c r="H148">
        <v>5.0000000000000001E-3</v>
      </c>
      <c r="I148">
        <v>7.1000000000000004E-3</v>
      </c>
      <c r="J148" s="6">
        <v>0</v>
      </c>
      <c r="K148" s="6">
        <v>0</v>
      </c>
      <c r="L148">
        <v>3.5000000000000003E-2</v>
      </c>
      <c r="M148" s="6">
        <v>0</v>
      </c>
      <c r="N148" s="6">
        <v>0</v>
      </c>
      <c r="O148" s="6">
        <v>0</v>
      </c>
      <c r="P148" s="6">
        <v>0</v>
      </c>
      <c r="Q148">
        <v>0.04</v>
      </c>
      <c r="R148" s="6">
        <v>0</v>
      </c>
      <c r="S148" s="6">
        <v>0</v>
      </c>
      <c r="T148" s="7">
        <v>600</v>
      </c>
      <c r="U148">
        <v>1.2055E-3</v>
      </c>
      <c r="V148">
        <f t="shared" si="16"/>
        <v>3.3486111111111111E-7</v>
      </c>
      <c r="W148">
        <f t="shared" si="17"/>
        <v>-14.909549984787249</v>
      </c>
      <c r="X148">
        <f t="shared" si="18"/>
        <v>-6.4751352860538152</v>
      </c>
    </row>
    <row r="149" spans="1:24" x14ac:dyDescent="0.2">
      <c r="A149" s="7" t="s">
        <v>138</v>
      </c>
      <c r="B149">
        <v>0.85089999999999988</v>
      </c>
      <c r="C149">
        <v>0</v>
      </c>
      <c r="D149">
        <v>0</v>
      </c>
      <c r="E149">
        <v>5.8000000000000003E-2</v>
      </c>
      <c r="F149">
        <v>3.3999999999999998E-3</v>
      </c>
      <c r="G149">
        <v>5.9999999999999995E-4</v>
      </c>
      <c r="H149">
        <v>5.0000000000000001E-3</v>
      </c>
      <c r="I149">
        <v>7.1000000000000004E-3</v>
      </c>
      <c r="J149" s="6">
        <v>0</v>
      </c>
      <c r="K149" s="6">
        <v>0</v>
      </c>
      <c r="L149" s="2">
        <v>3.5000000000000003E-2</v>
      </c>
      <c r="M149" s="6">
        <v>0</v>
      </c>
      <c r="N149" s="6">
        <v>0</v>
      </c>
      <c r="O149" s="6">
        <v>0</v>
      </c>
      <c r="P149" s="6">
        <v>0</v>
      </c>
      <c r="Q149">
        <v>0.04</v>
      </c>
      <c r="R149" s="6">
        <v>0</v>
      </c>
      <c r="S149" s="6">
        <v>0</v>
      </c>
      <c r="T149" s="7">
        <v>650</v>
      </c>
      <c r="U149">
        <v>7.5804545454545421E-3</v>
      </c>
      <c r="V149">
        <f t="shared" si="16"/>
        <v>2.1056818181818172E-6</v>
      </c>
      <c r="W149">
        <f t="shared" si="17"/>
        <v>-13.070871239151167</v>
      </c>
      <c r="X149">
        <f t="shared" si="18"/>
        <v>-5.6766072528312712</v>
      </c>
    </row>
    <row r="150" spans="1:24" x14ac:dyDescent="0.2">
      <c r="A150" s="7" t="s">
        <v>138</v>
      </c>
      <c r="B150">
        <v>0.85089999999999988</v>
      </c>
      <c r="C150">
        <v>0</v>
      </c>
      <c r="D150">
        <v>0</v>
      </c>
      <c r="E150">
        <v>5.8000000000000003E-2</v>
      </c>
      <c r="F150">
        <v>3.3999999999999998E-3</v>
      </c>
      <c r="G150">
        <v>5.9999999999999995E-4</v>
      </c>
      <c r="H150">
        <v>5.0000000000000001E-3</v>
      </c>
      <c r="I150">
        <v>7.1000000000000004E-3</v>
      </c>
      <c r="J150" s="6">
        <v>0</v>
      </c>
      <c r="K150" s="6">
        <v>0</v>
      </c>
      <c r="L150" s="2">
        <v>3.5000000000000003E-2</v>
      </c>
      <c r="M150" s="6">
        <v>0</v>
      </c>
      <c r="N150" s="6">
        <v>0</v>
      </c>
      <c r="O150" s="6">
        <v>0</v>
      </c>
      <c r="P150" s="6">
        <v>0</v>
      </c>
      <c r="Q150">
        <v>0.04</v>
      </c>
      <c r="R150" s="6">
        <v>0</v>
      </c>
      <c r="S150" s="6">
        <v>0</v>
      </c>
      <c r="T150" s="7">
        <v>700</v>
      </c>
      <c r="U150">
        <v>1.400381818181818E-2</v>
      </c>
      <c r="V150">
        <f t="shared" si="16"/>
        <v>3.8899494949494943E-6</v>
      </c>
      <c r="W150">
        <f t="shared" si="17"/>
        <v>-12.457114383721676</v>
      </c>
      <c r="X150">
        <f t="shared" si="18"/>
        <v>-5.4100560372879514</v>
      </c>
    </row>
    <row r="151" spans="1:24" x14ac:dyDescent="0.2">
      <c r="A151" s="7" t="s">
        <v>138</v>
      </c>
      <c r="B151">
        <v>0.85089999999999988</v>
      </c>
      <c r="C151">
        <v>0</v>
      </c>
      <c r="D151">
        <v>0</v>
      </c>
      <c r="E151">
        <v>5.8000000000000003E-2</v>
      </c>
      <c r="F151">
        <v>3.3999999999999998E-3</v>
      </c>
      <c r="G151">
        <v>5.9999999999999995E-4</v>
      </c>
      <c r="H151">
        <v>5.0000000000000001E-3</v>
      </c>
      <c r="I151">
        <v>7.1000000000000004E-3</v>
      </c>
      <c r="J151" s="6">
        <v>0</v>
      </c>
      <c r="K151" s="6">
        <v>0</v>
      </c>
      <c r="L151" s="2">
        <v>3.5000000000000003E-2</v>
      </c>
      <c r="M151" s="6">
        <v>0</v>
      </c>
      <c r="N151" s="6">
        <v>0</v>
      </c>
      <c r="O151" s="6">
        <v>0</v>
      </c>
      <c r="P151" s="6">
        <v>0</v>
      </c>
      <c r="Q151">
        <v>0.04</v>
      </c>
      <c r="R151" s="6">
        <v>0</v>
      </c>
      <c r="S151" s="6">
        <v>0</v>
      </c>
      <c r="T151" s="7">
        <v>750</v>
      </c>
      <c r="U151">
        <v>3.4959272727272707E-2</v>
      </c>
      <c r="V151">
        <f t="shared" si="16"/>
        <v>9.7109090909090851E-6</v>
      </c>
      <c r="W151">
        <f t="shared" si="17"/>
        <v>-11.54226065585102</v>
      </c>
      <c r="X151">
        <f t="shared" si="18"/>
        <v>-5.0127401115251065</v>
      </c>
    </row>
    <row r="152" spans="1:24" x14ac:dyDescent="0.2">
      <c r="A152" s="7" t="s">
        <v>139</v>
      </c>
      <c r="B152">
        <v>0.86660000000000004</v>
      </c>
      <c r="C152">
        <v>0</v>
      </c>
      <c r="D152">
        <v>0</v>
      </c>
      <c r="E152">
        <v>5.8999999999999997E-2</v>
      </c>
      <c r="F152">
        <v>4.1999999999999997E-3</v>
      </c>
      <c r="G152">
        <v>2.0000000000000001E-4</v>
      </c>
      <c r="H152">
        <v>4.0000000000000001E-3</v>
      </c>
      <c r="I152">
        <v>0</v>
      </c>
      <c r="J152" s="6">
        <v>0</v>
      </c>
      <c r="K152" s="6">
        <v>0</v>
      </c>
      <c r="L152">
        <v>0.04</v>
      </c>
      <c r="M152" s="6">
        <v>0</v>
      </c>
      <c r="N152" s="6">
        <v>0</v>
      </c>
      <c r="O152" s="6">
        <v>0</v>
      </c>
      <c r="P152" s="6">
        <v>0</v>
      </c>
      <c r="Q152">
        <v>2.5999999999999999E-2</v>
      </c>
      <c r="R152" s="6">
        <v>0</v>
      </c>
      <c r="S152" s="6">
        <v>0</v>
      </c>
      <c r="T152" s="7">
        <v>550</v>
      </c>
      <c r="U152">
        <v>1.090790909090909E-4</v>
      </c>
      <c r="V152">
        <f t="shared" si="16"/>
        <v>3.029974747474747E-8</v>
      </c>
      <c r="W152">
        <f t="shared" si="17"/>
        <v>-17.312126458632566</v>
      </c>
      <c r="X152">
        <f t="shared" si="18"/>
        <v>-7.5185609909954083</v>
      </c>
    </row>
    <row r="153" spans="1:24" x14ac:dyDescent="0.2">
      <c r="A153" s="7" t="s">
        <v>139</v>
      </c>
      <c r="B153">
        <v>0.86660000000000004</v>
      </c>
      <c r="C153">
        <v>0</v>
      </c>
      <c r="D153">
        <v>0</v>
      </c>
      <c r="E153">
        <v>5.8999999999999997E-2</v>
      </c>
      <c r="F153">
        <v>4.1999999999999997E-3</v>
      </c>
      <c r="G153">
        <v>2.0000000000000001E-4</v>
      </c>
      <c r="H153">
        <v>4.0000000000000001E-3</v>
      </c>
      <c r="I153">
        <v>0</v>
      </c>
      <c r="J153" s="6">
        <v>0</v>
      </c>
      <c r="K153" s="6">
        <v>0</v>
      </c>
      <c r="L153">
        <v>0.04</v>
      </c>
      <c r="M153" s="6">
        <v>0</v>
      </c>
      <c r="N153" s="6">
        <v>0</v>
      </c>
      <c r="O153" s="6">
        <v>0</v>
      </c>
      <c r="P153" s="6">
        <v>0</v>
      </c>
      <c r="Q153">
        <v>2.5999999999999999E-2</v>
      </c>
      <c r="R153" s="6">
        <v>0</v>
      </c>
      <c r="S153" s="6">
        <v>0</v>
      </c>
      <c r="T153" s="7">
        <v>600</v>
      </c>
      <c r="U153">
        <v>9.6954545454545405E-4</v>
      </c>
      <c r="V153">
        <f t="shared" si="16"/>
        <v>2.6931818181818168E-7</v>
      </c>
      <c r="W153">
        <f t="shared" si="17"/>
        <v>-15.127372324301396</v>
      </c>
      <c r="X153">
        <f t="shared" si="18"/>
        <v>-6.5697343261400647</v>
      </c>
    </row>
    <row r="154" spans="1:24" x14ac:dyDescent="0.2">
      <c r="A154" s="7" t="s">
        <v>139</v>
      </c>
      <c r="B154">
        <v>0.86660000000000004</v>
      </c>
      <c r="C154">
        <v>0</v>
      </c>
      <c r="D154">
        <v>0</v>
      </c>
      <c r="E154">
        <v>5.8999999999999997E-2</v>
      </c>
      <c r="F154">
        <v>4.1999999999999997E-3</v>
      </c>
      <c r="G154">
        <v>2.0000000000000001E-4</v>
      </c>
      <c r="H154">
        <v>4.0000000000000001E-3</v>
      </c>
      <c r="I154">
        <v>0</v>
      </c>
      <c r="J154" s="6">
        <v>0</v>
      </c>
      <c r="K154" s="6">
        <v>0</v>
      </c>
      <c r="L154">
        <v>0.04</v>
      </c>
      <c r="M154" s="6">
        <v>0</v>
      </c>
      <c r="N154" s="6">
        <v>0</v>
      </c>
      <c r="O154" s="6">
        <v>0</v>
      </c>
      <c r="P154" s="6">
        <v>0</v>
      </c>
      <c r="Q154">
        <v>2.5999999999999999E-2</v>
      </c>
      <c r="R154" s="6">
        <v>0</v>
      </c>
      <c r="S154" s="6">
        <v>0</v>
      </c>
      <c r="T154" s="7">
        <v>650</v>
      </c>
      <c r="U154">
        <v>9.7336363636363592E-3</v>
      </c>
      <c r="V154">
        <f t="shared" si="16"/>
        <v>2.7037878787878776E-6</v>
      </c>
      <c r="W154">
        <f t="shared" si="17"/>
        <v>-12.820856850054531</v>
      </c>
      <c r="X154">
        <f t="shared" si="18"/>
        <v>-5.5680273832501896</v>
      </c>
    </row>
    <row r="155" spans="1:24" x14ac:dyDescent="0.2">
      <c r="A155" s="7" t="s">
        <v>139</v>
      </c>
      <c r="B155">
        <v>0.86660000000000004</v>
      </c>
      <c r="C155">
        <v>0</v>
      </c>
      <c r="D155">
        <v>0</v>
      </c>
      <c r="E155">
        <v>5.8999999999999997E-2</v>
      </c>
      <c r="F155">
        <v>4.1999999999999997E-3</v>
      </c>
      <c r="G155">
        <v>2.0000000000000001E-4</v>
      </c>
      <c r="H155">
        <v>4.0000000000000001E-3</v>
      </c>
      <c r="I155">
        <v>0</v>
      </c>
      <c r="J155" s="6">
        <v>0</v>
      </c>
      <c r="K155" s="6">
        <v>0</v>
      </c>
      <c r="L155">
        <v>0.04</v>
      </c>
      <c r="M155" s="6">
        <v>0</v>
      </c>
      <c r="N155" s="6">
        <v>0</v>
      </c>
      <c r="O155" s="6">
        <v>0</v>
      </c>
      <c r="P155" s="6">
        <v>0</v>
      </c>
      <c r="Q155">
        <v>2.5999999999999999E-2</v>
      </c>
      <c r="R155" s="6">
        <v>0</v>
      </c>
      <c r="S155" s="6">
        <v>0</v>
      </c>
      <c r="T155" s="7">
        <v>700</v>
      </c>
      <c r="U155">
        <v>1.474845454545454E-2</v>
      </c>
      <c r="V155">
        <f t="shared" si="16"/>
        <v>4.0967929292929281E-6</v>
      </c>
      <c r="W155">
        <f t="shared" si="17"/>
        <v>-12.405306102709313</v>
      </c>
      <c r="X155">
        <f t="shared" si="18"/>
        <v>-5.3875559867273886</v>
      </c>
    </row>
    <row r="156" spans="1:24" x14ac:dyDescent="0.2">
      <c r="A156" s="7" t="s">
        <v>142</v>
      </c>
      <c r="B156">
        <v>0.86660000000000004</v>
      </c>
      <c r="C156">
        <v>0</v>
      </c>
      <c r="D156">
        <v>0</v>
      </c>
      <c r="E156">
        <v>5.8999999999999997E-2</v>
      </c>
      <c r="F156">
        <v>4.1999999999999997E-3</v>
      </c>
      <c r="G156">
        <v>2.0000000000000001E-4</v>
      </c>
      <c r="H156">
        <v>4.0000000000000001E-3</v>
      </c>
      <c r="I156">
        <v>0</v>
      </c>
      <c r="J156" s="6">
        <v>0</v>
      </c>
      <c r="K156" s="6">
        <v>0</v>
      </c>
      <c r="L156">
        <v>0.04</v>
      </c>
      <c r="M156" s="6">
        <v>0</v>
      </c>
      <c r="N156" s="6">
        <v>0</v>
      </c>
      <c r="O156" s="6">
        <v>0</v>
      </c>
      <c r="P156" s="6">
        <v>0</v>
      </c>
      <c r="Q156">
        <v>2.5999999999999999E-2</v>
      </c>
      <c r="R156" s="6">
        <v>0</v>
      </c>
      <c r="S156" s="6">
        <v>0</v>
      </c>
      <c r="T156" s="7">
        <v>750</v>
      </c>
      <c r="U156">
        <v>4.2965886363636352E-2</v>
      </c>
      <c r="V156">
        <f t="shared" si="16"/>
        <v>1.1934968434343431E-5</v>
      </c>
      <c r="W156">
        <f t="shared" si="17"/>
        <v>-11.336037942974345</v>
      </c>
      <c r="X156">
        <f t="shared" si="18"/>
        <v>-4.9231787252796479</v>
      </c>
    </row>
    <row r="157" spans="1:24" x14ac:dyDescent="0.2">
      <c r="A157" s="7" t="s">
        <v>143</v>
      </c>
      <c r="B157">
        <v>0.82550000000000001</v>
      </c>
      <c r="C157">
        <v>0</v>
      </c>
      <c r="D157">
        <v>0</v>
      </c>
      <c r="E157">
        <v>5.8999999999999997E-2</v>
      </c>
      <c r="F157">
        <v>4.0000000000000001E-3</v>
      </c>
      <c r="G157">
        <v>5.0000000000000001E-4</v>
      </c>
      <c r="H157">
        <v>3.0000000000000001E-3</v>
      </c>
      <c r="I157">
        <v>3.0000000000000001E-3</v>
      </c>
      <c r="J157">
        <v>0.01</v>
      </c>
      <c r="K157">
        <v>0.02</v>
      </c>
      <c r="L157">
        <v>3.5000000000000003E-2</v>
      </c>
      <c r="M157" s="6">
        <v>0</v>
      </c>
      <c r="N157" s="6">
        <v>0</v>
      </c>
      <c r="O157" s="6">
        <v>0</v>
      </c>
      <c r="P157" s="6">
        <v>0</v>
      </c>
      <c r="Q157">
        <v>0.04</v>
      </c>
      <c r="R157" s="6">
        <v>0</v>
      </c>
      <c r="S157" s="6">
        <v>0</v>
      </c>
      <c r="T157">
        <v>650</v>
      </c>
      <c r="V157">
        <v>2.8891500625000003E-6</v>
      </c>
      <c r="W157">
        <f t="shared" si="17"/>
        <v>-12.75454819511541</v>
      </c>
      <c r="X157">
        <f t="shared" si="18"/>
        <v>-5.5392299003077028</v>
      </c>
    </row>
  </sheetData>
  <phoneticPr fontId="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Sheet7</vt:lpstr>
      <vt:lpstr>Sheet11</vt:lpstr>
      <vt:lpstr>Sheet10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2023-06-23T03:46:42Z</dcterms:created>
  <dcterms:modified xsi:type="dcterms:W3CDTF">2024-10-08T22:13:48Z</dcterms:modified>
</cp:coreProperties>
</file>