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istemas\TIM\horizontes\Base de datos Contabilidad\"/>
    </mc:Choice>
  </mc:AlternateContent>
  <bookViews>
    <workbookView xWindow="-108" yWindow="-108" windowWidth="19416" windowHeight="10416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22" i="1" l="1"/>
  <c r="D18" i="1"/>
  <c r="D20" i="1"/>
  <c r="H8" i="1"/>
  <c r="R8" i="1"/>
  <c r="Q8" i="1"/>
  <c r="P8" i="1"/>
  <c r="O8" i="1"/>
  <c r="N8" i="1"/>
  <c r="I8" i="1"/>
  <c r="M8" i="1"/>
  <c r="K8" i="1"/>
  <c r="J8" i="1"/>
  <c r="N15" i="1"/>
  <c r="I15" i="1" l="1"/>
  <c r="K15" i="1"/>
  <c r="J15" i="1"/>
  <c r="H15" i="1"/>
  <c r="F15" i="1"/>
  <c r="E15" i="1"/>
  <c r="D15" i="1"/>
  <c r="R13" i="1"/>
  <c r="Q13" i="1"/>
  <c r="P13" i="1"/>
  <c r="O13" i="1"/>
  <c r="K13" i="1"/>
  <c r="J13" i="1"/>
  <c r="M13" i="1" s="1"/>
  <c r="N13" i="1" s="1"/>
  <c r="R12" i="1"/>
  <c r="Q12" i="1"/>
  <c r="P12" i="1"/>
  <c r="O12" i="1"/>
  <c r="K12" i="1"/>
  <c r="J12" i="1"/>
  <c r="M12" i="1" s="1"/>
  <c r="N12" i="1" s="1"/>
  <c r="R11" i="1"/>
  <c r="Q11" i="1"/>
  <c r="P11" i="1"/>
  <c r="O11" i="1"/>
  <c r="K11" i="1"/>
  <c r="J11" i="1"/>
  <c r="M11" i="1" s="1"/>
  <c r="N11" i="1" s="1"/>
  <c r="R10" i="1"/>
  <c r="Q10" i="1"/>
  <c r="P10" i="1"/>
  <c r="O10" i="1"/>
  <c r="K10" i="1"/>
  <c r="J10" i="1"/>
  <c r="M10" i="1" s="1"/>
  <c r="N10" i="1" s="1"/>
  <c r="R9" i="1"/>
  <c r="Q9" i="1"/>
  <c r="P9" i="1"/>
  <c r="O9" i="1"/>
  <c r="K9" i="1"/>
  <c r="J9" i="1"/>
  <c r="M9" i="1" s="1"/>
  <c r="N9" i="1" s="1"/>
  <c r="I13" i="1"/>
  <c r="H13" i="1"/>
  <c r="I12" i="1"/>
  <c r="H12" i="1"/>
  <c r="I11" i="1"/>
  <c r="H11" i="1"/>
  <c r="I10" i="1"/>
  <c r="H10" i="1"/>
  <c r="I9" i="1"/>
  <c r="H9" i="1"/>
  <c r="G15" i="1" l="1"/>
  <c r="L15" i="1"/>
  <c r="O15" i="1" l="1"/>
  <c r="Q15" i="1" l="1"/>
  <c r="P15" i="1"/>
  <c r="R15" i="1"/>
  <c r="M15" i="1" l="1"/>
</calcChain>
</file>

<file path=xl/sharedStrings.xml><?xml version="1.0" encoding="utf-8"?>
<sst xmlns="http://schemas.openxmlformats.org/spreadsheetml/2006/main" count="30" uniqueCount="29">
  <si>
    <t>Empleado</t>
  </si>
  <si>
    <t>Puesto</t>
  </si>
  <si>
    <t>Sueldo Bruto</t>
  </si>
  <si>
    <t>Horas Extras</t>
  </si>
  <si>
    <t>Otros</t>
  </si>
  <si>
    <t>Total Ingresos</t>
  </si>
  <si>
    <t>Descuentos</t>
  </si>
  <si>
    <t>ISR</t>
  </si>
  <si>
    <t>Total Descuentos</t>
  </si>
  <si>
    <t xml:space="preserve">Nomina de Empleados </t>
  </si>
  <si>
    <t>Totales</t>
  </si>
  <si>
    <t>Sueldo Neto</t>
  </si>
  <si>
    <t>Total a pagar TSS</t>
  </si>
  <si>
    <t>Pagos empleador</t>
  </si>
  <si>
    <t>Provisión Salario de Navidad</t>
  </si>
  <si>
    <t>Total Gasto empresa en empleados</t>
  </si>
  <si>
    <t>contabilidad.com.do</t>
  </si>
  <si>
    <t>Comisiones</t>
  </si>
  <si>
    <t>AFP (2.87%)</t>
  </si>
  <si>
    <t>SFS (3.04%)</t>
  </si>
  <si>
    <t>AFP (7.10%)</t>
  </si>
  <si>
    <t>SFS (7.09%)</t>
  </si>
  <si>
    <t>SRL (1.1%)</t>
  </si>
  <si>
    <t>Infotep (1%)</t>
  </si>
  <si>
    <t>Ingresos TSS</t>
  </si>
  <si>
    <t>Mes de Octubre 2020</t>
  </si>
  <si>
    <t>Empresa contabilidad.com.do</t>
  </si>
  <si>
    <t>contabilidad.do</t>
  </si>
  <si>
    <t>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</si>
</sst>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164" fontId="1" fillId="0" borderId="5" xfId="0" applyNumberFormat="1" applyFont="1" applyBorder="1"/>
    <xf numFmtId="0" fontId="1" fillId="0" borderId="6" xfId="0" applyFont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40" fontId="1" fillId="0" borderId="0" xfId="0" applyNumberFormat="1" applyFont="1" applyAlignment="1">
      <alignment horizontal="center"/>
    </xf>
    <xf numFmtId="4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tabSelected="1" zoomScale="85" zoomScaleNormal="85" workbookViewId="0">
      <selection activeCell="B8" sqref="B8"/>
    </sheetView>
  </sheetViews>
  <sheetFormatPr baseColWidth="10" defaultRowHeight="14.4" x14ac:dyDescent="0.3"/>
  <cols>
    <col min="1" max="1" width="2.21875" customWidth="1"/>
    <col min="2" max="2" width="20.109375" customWidth="1"/>
    <col min="3" max="3" width="22.33203125" customWidth="1"/>
    <col min="4" max="4" width="12.77734375" style="14" bestFit="1" customWidth="1"/>
    <col min="5" max="5" width="12.77734375" style="14" customWidth="1"/>
    <col min="6" max="6" width="9.21875" style="14" customWidth="1"/>
    <col min="7" max="7" width="7.77734375" customWidth="1"/>
    <col min="8" max="8" width="12.77734375" style="14" bestFit="1" customWidth="1"/>
    <col min="9" max="9" width="12.77734375" style="14" customWidth="1"/>
    <col min="10" max="10" width="9" style="14" customWidth="1"/>
    <col min="11" max="11" width="8.44140625" style="14" bestFit="1" customWidth="1"/>
    <col min="12" max="12" width="6.5546875" style="14" customWidth="1"/>
    <col min="13" max="13" width="11.21875" customWidth="1"/>
    <col min="14" max="14" width="11.44140625" style="14" bestFit="1" customWidth="1"/>
    <col min="15" max="15" width="9.21875" customWidth="1"/>
    <col min="16" max="16" width="11.33203125" bestFit="1" customWidth="1"/>
    <col min="17" max="17" width="8.21875" bestFit="1" customWidth="1"/>
    <col min="18" max="18" width="8.77734375" customWidth="1"/>
  </cols>
  <sheetData>
    <row r="2" spans="2:18" x14ac:dyDescent="0.3">
      <c r="B2" s="22" t="s">
        <v>26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2:18" x14ac:dyDescent="0.3">
      <c r="B3" s="22" t="s">
        <v>9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2:18" x14ac:dyDescent="0.3">
      <c r="B4" s="22" t="s">
        <v>25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6" spans="2:18" x14ac:dyDescent="0.3">
      <c r="B6" s="1"/>
      <c r="C6" s="1"/>
      <c r="D6" s="9"/>
      <c r="E6" s="9"/>
      <c r="F6" s="9"/>
      <c r="G6" s="1"/>
      <c r="H6" s="9"/>
      <c r="I6" s="9"/>
      <c r="J6" s="21" t="s">
        <v>6</v>
      </c>
      <c r="K6" s="21"/>
      <c r="L6" s="21"/>
      <c r="M6" s="1"/>
      <c r="N6" s="9"/>
      <c r="O6" s="23" t="s">
        <v>13</v>
      </c>
      <c r="P6" s="24"/>
      <c r="Q6" s="24"/>
      <c r="R6" s="25"/>
    </row>
    <row r="7" spans="2:18" s="5" customFormat="1" ht="28.8" x14ac:dyDescent="0.3">
      <c r="B7" s="4" t="s">
        <v>0</v>
      </c>
      <c r="C7" s="4" t="s">
        <v>1</v>
      </c>
      <c r="D7" s="4" t="s">
        <v>2</v>
      </c>
      <c r="E7" s="4" t="s">
        <v>17</v>
      </c>
      <c r="F7" s="4" t="s">
        <v>3</v>
      </c>
      <c r="G7" s="4" t="s">
        <v>4</v>
      </c>
      <c r="H7" s="4" t="s">
        <v>5</v>
      </c>
      <c r="I7" s="4" t="s">
        <v>24</v>
      </c>
      <c r="J7" s="4" t="s">
        <v>18</v>
      </c>
      <c r="K7" s="4" t="s">
        <v>19</v>
      </c>
      <c r="L7" s="4" t="s">
        <v>7</v>
      </c>
      <c r="M7" s="4" t="s">
        <v>8</v>
      </c>
      <c r="N7" s="4" t="s">
        <v>11</v>
      </c>
      <c r="O7" s="4" t="s">
        <v>20</v>
      </c>
      <c r="P7" s="4" t="s">
        <v>21</v>
      </c>
      <c r="Q7" s="4" t="s">
        <v>22</v>
      </c>
      <c r="R7" s="4" t="s">
        <v>23</v>
      </c>
    </row>
    <row r="8" spans="2:18" s="14" customFormat="1" x14ac:dyDescent="0.3">
      <c r="B8" s="12" t="s">
        <v>16</v>
      </c>
      <c r="C8" s="12" t="s">
        <v>28</v>
      </c>
      <c r="D8" s="11">
        <v>20000</v>
      </c>
      <c r="E8" s="11">
        <v>5000</v>
      </c>
      <c r="F8" s="12">
        <v>3000</v>
      </c>
      <c r="G8" s="12"/>
      <c r="H8" s="11">
        <f>D8+E8+F8+G8</f>
        <v>28000</v>
      </c>
      <c r="I8" s="11">
        <f>D8+E8</f>
        <v>25000</v>
      </c>
      <c r="J8" s="11">
        <f>I8*0.0287</f>
        <v>717.5</v>
      </c>
      <c r="K8" s="11">
        <f>I8*0.0304</f>
        <v>760</v>
      </c>
      <c r="L8" s="12">
        <v>0</v>
      </c>
      <c r="M8" s="11">
        <f>J8+K8+L8</f>
        <v>1477.5</v>
      </c>
      <c r="N8" s="11">
        <f>H8-M8</f>
        <v>26522.5</v>
      </c>
      <c r="O8" s="11">
        <f>I8*0.071</f>
        <v>1774.9999999999998</v>
      </c>
      <c r="P8" s="11">
        <f>I8*0.0709</f>
        <v>1772.5000000000002</v>
      </c>
      <c r="Q8" s="11">
        <f>I8*0.011</f>
        <v>275</v>
      </c>
      <c r="R8" s="11">
        <f>I8*0.01</f>
        <v>250</v>
      </c>
    </row>
    <row r="9" spans="2:18" x14ac:dyDescent="0.3">
      <c r="B9" s="12" t="s">
        <v>27</v>
      </c>
      <c r="C9" s="12" t="s">
        <v>27</v>
      </c>
      <c r="D9" s="12">
        <v>10000</v>
      </c>
      <c r="E9" s="12">
        <v>2500</v>
      </c>
      <c r="F9" s="12">
        <v>1500</v>
      </c>
      <c r="G9" s="2"/>
      <c r="H9" s="11">
        <f t="shared" ref="H9:H13" si="0">D9+E9+F9+G9</f>
        <v>14000</v>
      </c>
      <c r="I9" s="11">
        <f t="shared" ref="I9:I13" si="1">D9+E9</f>
        <v>12500</v>
      </c>
      <c r="J9" s="11">
        <f t="shared" ref="J9:J13" si="2">I9*0.0287</f>
        <v>358.75</v>
      </c>
      <c r="K9" s="11">
        <f t="shared" ref="K9:K13" si="3">I9*0.0304</f>
        <v>380</v>
      </c>
      <c r="L9" s="12">
        <v>0</v>
      </c>
      <c r="M9" s="11">
        <f t="shared" ref="M9:M13" si="4">J9+K9+L9</f>
        <v>738.75</v>
      </c>
      <c r="N9" s="11">
        <f t="shared" ref="N9:N13" si="5">H9-M9</f>
        <v>13261.25</v>
      </c>
      <c r="O9" s="11">
        <f t="shared" ref="O9:O13" si="6">I9*0.071</f>
        <v>887.49999999999989</v>
      </c>
      <c r="P9" s="11">
        <f t="shared" ref="P9:P13" si="7">I9*0.0709</f>
        <v>886.25000000000011</v>
      </c>
      <c r="Q9" s="11">
        <f t="shared" ref="Q9:Q13" si="8">I9*0.011</f>
        <v>137.5</v>
      </c>
      <c r="R9" s="11">
        <f t="shared" ref="R9:R13" si="9">I9*0.01</f>
        <v>125</v>
      </c>
    </row>
    <row r="10" spans="2:18" x14ac:dyDescent="0.3">
      <c r="B10" s="2"/>
      <c r="C10" s="2"/>
      <c r="D10" s="12"/>
      <c r="E10" s="12"/>
      <c r="F10" s="12"/>
      <c r="G10" s="2"/>
      <c r="H10" s="11">
        <f t="shared" si="0"/>
        <v>0</v>
      </c>
      <c r="I10" s="11">
        <f t="shared" si="1"/>
        <v>0</v>
      </c>
      <c r="J10" s="11">
        <f t="shared" si="2"/>
        <v>0</v>
      </c>
      <c r="K10" s="11">
        <f t="shared" si="3"/>
        <v>0</v>
      </c>
      <c r="L10" s="12">
        <v>0</v>
      </c>
      <c r="M10" s="11">
        <f t="shared" si="4"/>
        <v>0</v>
      </c>
      <c r="N10" s="11">
        <f t="shared" si="5"/>
        <v>0</v>
      </c>
      <c r="O10" s="11">
        <f t="shared" si="6"/>
        <v>0</v>
      </c>
      <c r="P10" s="11">
        <f t="shared" si="7"/>
        <v>0</v>
      </c>
      <c r="Q10" s="11">
        <f t="shared" si="8"/>
        <v>0</v>
      </c>
      <c r="R10" s="11">
        <f t="shared" si="9"/>
        <v>0</v>
      </c>
    </row>
    <row r="11" spans="2:18" x14ac:dyDescent="0.3">
      <c r="B11" s="2"/>
      <c r="C11" s="2"/>
      <c r="D11" s="12"/>
      <c r="E11" s="12"/>
      <c r="F11" s="12"/>
      <c r="G11" s="2"/>
      <c r="H11" s="11">
        <f t="shared" si="0"/>
        <v>0</v>
      </c>
      <c r="I11" s="11">
        <f t="shared" si="1"/>
        <v>0</v>
      </c>
      <c r="J11" s="11">
        <f t="shared" si="2"/>
        <v>0</v>
      </c>
      <c r="K11" s="11">
        <f t="shared" si="3"/>
        <v>0</v>
      </c>
      <c r="L11" s="12">
        <v>0</v>
      </c>
      <c r="M11" s="11">
        <f t="shared" si="4"/>
        <v>0</v>
      </c>
      <c r="N11" s="11">
        <f t="shared" si="5"/>
        <v>0</v>
      </c>
      <c r="O11" s="11">
        <f t="shared" si="6"/>
        <v>0</v>
      </c>
      <c r="P11" s="11">
        <f t="shared" si="7"/>
        <v>0</v>
      </c>
      <c r="Q11" s="11">
        <f t="shared" si="8"/>
        <v>0</v>
      </c>
      <c r="R11" s="11">
        <f t="shared" si="9"/>
        <v>0</v>
      </c>
    </row>
    <row r="12" spans="2:18" x14ac:dyDescent="0.3">
      <c r="B12" s="2"/>
      <c r="C12" s="2"/>
      <c r="D12" s="12"/>
      <c r="E12" s="12"/>
      <c r="F12" s="12"/>
      <c r="G12" s="2"/>
      <c r="H12" s="11">
        <f t="shared" si="0"/>
        <v>0</v>
      </c>
      <c r="I12" s="11">
        <f t="shared" si="1"/>
        <v>0</v>
      </c>
      <c r="J12" s="11">
        <f t="shared" si="2"/>
        <v>0</v>
      </c>
      <c r="K12" s="11">
        <f t="shared" si="3"/>
        <v>0</v>
      </c>
      <c r="L12" s="12">
        <v>0</v>
      </c>
      <c r="M12" s="11">
        <f t="shared" si="4"/>
        <v>0</v>
      </c>
      <c r="N12" s="11">
        <f t="shared" si="5"/>
        <v>0</v>
      </c>
      <c r="O12" s="11">
        <f t="shared" si="6"/>
        <v>0</v>
      </c>
      <c r="P12" s="11">
        <f t="shared" si="7"/>
        <v>0</v>
      </c>
      <c r="Q12" s="11">
        <f t="shared" si="8"/>
        <v>0</v>
      </c>
      <c r="R12" s="11">
        <f t="shared" si="9"/>
        <v>0</v>
      </c>
    </row>
    <row r="13" spans="2:18" x14ac:dyDescent="0.3">
      <c r="B13" s="2"/>
      <c r="C13" s="2"/>
      <c r="D13" s="12"/>
      <c r="E13" s="12"/>
      <c r="F13" s="12"/>
      <c r="G13" s="2"/>
      <c r="H13" s="11">
        <f t="shared" si="0"/>
        <v>0</v>
      </c>
      <c r="I13" s="11">
        <f t="shared" si="1"/>
        <v>0</v>
      </c>
      <c r="J13" s="11">
        <f t="shared" si="2"/>
        <v>0</v>
      </c>
      <c r="K13" s="11">
        <f t="shared" si="3"/>
        <v>0</v>
      </c>
      <c r="L13" s="12">
        <v>0</v>
      </c>
      <c r="M13" s="11">
        <f t="shared" si="4"/>
        <v>0</v>
      </c>
      <c r="N13" s="11">
        <f t="shared" si="5"/>
        <v>0</v>
      </c>
      <c r="O13" s="11">
        <f t="shared" si="6"/>
        <v>0</v>
      </c>
      <c r="P13" s="11">
        <f t="shared" si="7"/>
        <v>0</v>
      </c>
      <c r="Q13" s="11">
        <f t="shared" si="8"/>
        <v>0</v>
      </c>
      <c r="R13" s="11">
        <f t="shared" si="9"/>
        <v>0</v>
      </c>
    </row>
    <row r="14" spans="2:18" x14ac:dyDescent="0.3">
      <c r="B14" s="2"/>
      <c r="C14" s="2"/>
      <c r="D14" s="12"/>
      <c r="E14" s="12"/>
      <c r="F14" s="12"/>
      <c r="G14" s="2"/>
      <c r="H14" s="12"/>
      <c r="I14" s="12"/>
      <c r="J14" s="12"/>
      <c r="K14" s="12"/>
      <c r="L14" s="12"/>
      <c r="M14" s="2"/>
      <c r="N14" s="12"/>
      <c r="O14" s="2"/>
      <c r="P14" s="2"/>
      <c r="Q14" s="2"/>
      <c r="R14" s="2"/>
    </row>
    <row r="15" spans="2:18" ht="15" thickBot="1" x14ac:dyDescent="0.35">
      <c r="B15" s="3" t="s">
        <v>10</v>
      </c>
      <c r="D15" s="13">
        <f t="shared" ref="D15:R15" si="10">SUM(D8:D14)</f>
        <v>30000</v>
      </c>
      <c r="E15" s="13">
        <f t="shared" si="10"/>
        <v>7500</v>
      </c>
      <c r="F15" s="13">
        <f t="shared" si="10"/>
        <v>4500</v>
      </c>
      <c r="G15" s="7">
        <f t="shared" si="10"/>
        <v>0</v>
      </c>
      <c r="H15" s="13">
        <f t="shared" si="10"/>
        <v>42000</v>
      </c>
      <c r="I15" s="13">
        <f t="shared" si="10"/>
        <v>37500</v>
      </c>
      <c r="J15" s="13">
        <f t="shared" si="10"/>
        <v>1076.25</v>
      </c>
      <c r="K15" s="13">
        <f t="shared" si="10"/>
        <v>1140</v>
      </c>
      <c r="L15" s="15">
        <f t="shared" si="10"/>
        <v>0</v>
      </c>
      <c r="M15" s="6">
        <f t="shared" si="10"/>
        <v>2216.25</v>
      </c>
      <c r="N15" s="13">
        <f>SUM(N8:N14)</f>
        <v>39783.75</v>
      </c>
      <c r="O15" s="6">
        <f t="shared" si="10"/>
        <v>2662.4999999999995</v>
      </c>
      <c r="P15" s="6">
        <f t="shared" si="10"/>
        <v>2658.7500000000005</v>
      </c>
      <c r="Q15" s="6">
        <f t="shared" si="10"/>
        <v>412.5</v>
      </c>
      <c r="R15" s="6">
        <f t="shared" si="10"/>
        <v>375</v>
      </c>
    </row>
    <row r="16" spans="2:18" ht="15" thickTop="1" x14ac:dyDescent="0.3">
      <c r="O16" s="8"/>
      <c r="P16" s="8"/>
    </row>
    <row r="17" spans="3:16" x14ac:dyDescent="0.3">
      <c r="O17" s="8"/>
      <c r="P17" s="8"/>
    </row>
    <row r="18" spans="3:16" x14ac:dyDescent="0.3">
      <c r="C18" s="18" t="s">
        <v>12</v>
      </c>
      <c r="D18" s="19">
        <f>J15+K15+O15+P15+Q15</f>
        <v>7950</v>
      </c>
      <c r="E18" s="16"/>
    </row>
    <row r="19" spans="3:16" ht="15.75" customHeight="1" x14ac:dyDescent="0.3">
      <c r="D19" s="20"/>
    </row>
    <row r="20" spans="3:16" x14ac:dyDescent="0.3">
      <c r="C20" s="18" t="s">
        <v>14</v>
      </c>
      <c r="D20" s="19">
        <f>D15/12</f>
        <v>2500</v>
      </c>
      <c r="E20" s="10"/>
    </row>
    <row r="21" spans="3:16" x14ac:dyDescent="0.3">
      <c r="D21" s="20"/>
    </row>
    <row r="22" spans="3:16" x14ac:dyDescent="0.3">
      <c r="C22" s="18" t="s">
        <v>15</v>
      </c>
      <c r="D22" s="19">
        <f>R15+Q15+P15+O15+H15</f>
        <v>48108.75</v>
      </c>
      <c r="E22" s="17"/>
      <c r="G22" s="3"/>
    </row>
  </sheetData>
  <mergeCells count="5">
    <mergeCell ref="J6:L6"/>
    <mergeCell ref="B3:R3"/>
    <mergeCell ref="B4:R4"/>
    <mergeCell ref="O6:R6"/>
    <mergeCell ref="B2:R2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</dc:creator>
  <cp:lastModifiedBy>kmilo</cp:lastModifiedBy>
  <cp:lastPrinted>2018-02-21T01:28:01Z</cp:lastPrinted>
  <dcterms:created xsi:type="dcterms:W3CDTF">2016-04-26T21:02:56Z</dcterms:created>
  <dcterms:modified xsi:type="dcterms:W3CDTF">2021-01-08T04:13:45Z</dcterms:modified>
</cp:coreProperties>
</file>