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_ongoing\NK_Gloydius_ver2\morphological_analyses\"/>
    </mc:Choice>
  </mc:AlternateContent>
  <xr:revisionPtr revIDLastSave="0" documentId="13_ncr:1_{911BB2EA-0EF4-493B-BBEE-598914D47D92}" xr6:coauthVersionLast="47" xr6:coauthVersionMax="47" xr10:uidLastSave="{00000000-0000-0000-0000-000000000000}"/>
  <bookViews>
    <workbookView xWindow="-120" yWindow="-120" windowWidth="29040" windowHeight="15840" xr2:uid="{12E2DFBC-5B5B-4020-94BC-916C3A8F8F4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7" i="1" l="1"/>
  <c r="P27" i="1"/>
  <c r="Q5" i="1"/>
  <c r="Q4" i="1"/>
  <c r="N27" i="1"/>
  <c r="N26" i="1"/>
  <c r="R26" i="1"/>
  <c r="P26" i="1"/>
  <c r="O26" i="1"/>
  <c r="O27" i="1" l="1"/>
  <c r="R2" i="1" l="1"/>
  <c r="P2" i="1"/>
  <c r="O2" i="1"/>
  <c r="F2" i="1"/>
  <c r="N2" i="1" s="1"/>
  <c r="R3" i="1"/>
  <c r="P3" i="1"/>
  <c r="O3" i="1"/>
  <c r="R25" i="1"/>
  <c r="P25" i="1"/>
  <c r="O25" i="1"/>
  <c r="R24" i="1"/>
  <c r="P24" i="1"/>
  <c r="O24" i="1"/>
  <c r="R23" i="1"/>
  <c r="P23" i="1"/>
  <c r="O23" i="1"/>
  <c r="R22" i="1"/>
  <c r="P22" i="1"/>
  <c r="O22" i="1"/>
  <c r="R21" i="1"/>
  <c r="P21" i="1"/>
  <c r="O21" i="1"/>
  <c r="R19" i="1"/>
  <c r="P19" i="1"/>
  <c r="O19" i="1"/>
  <c r="R18" i="1"/>
  <c r="P18" i="1"/>
  <c r="O18" i="1"/>
  <c r="R17" i="1"/>
  <c r="P17" i="1"/>
  <c r="O17" i="1"/>
  <c r="R20" i="1"/>
  <c r="R16" i="1"/>
  <c r="P16" i="1"/>
  <c r="O16" i="1"/>
  <c r="P20" i="1" l="1"/>
  <c r="O15" i="1"/>
  <c r="O20" i="1"/>
  <c r="R15" i="1"/>
  <c r="P15" i="1"/>
  <c r="R14" i="1"/>
  <c r="P14" i="1"/>
  <c r="O14" i="1"/>
  <c r="R13" i="1"/>
  <c r="P13" i="1"/>
  <c r="O13" i="1"/>
  <c r="R12" i="1"/>
  <c r="P12" i="1"/>
  <c r="O12" i="1"/>
  <c r="R11" i="1"/>
  <c r="P11" i="1"/>
  <c r="O11" i="1"/>
  <c r="R10" i="1"/>
  <c r="P10" i="1"/>
  <c r="O10" i="1"/>
  <c r="R7" i="1"/>
  <c r="R8" i="1"/>
  <c r="R9" i="1"/>
  <c r="P7" i="1"/>
  <c r="P8" i="1"/>
  <c r="P9" i="1"/>
  <c r="O7" i="1"/>
  <c r="O8" i="1"/>
  <c r="O9" i="1"/>
  <c r="R6" i="1"/>
  <c r="P6" i="1"/>
  <c r="O6" i="1"/>
  <c r="F24" i="1" l="1"/>
  <c r="N24" i="1" s="1"/>
  <c r="F23" i="1"/>
  <c r="N23" i="1" s="1"/>
  <c r="F22" i="1"/>
  <c r="N22" i="1" s="1"/>
  <c r="F21" i="1"/>
  <c r="N21" i="1" s="1"/>
  <c r="F20" i="1"/>
  <c r="N20" i="1" s="1"/>
  <c r="F19" i="1"/>
  <c r="N19" i="1" s="1"/>
  <c r="F18" i="1"/>
  <c r="N18" i="1"/>
  <c r="F17" i="1"/>
  <c r="N17" i="1" s="1"/>
  <c r="F16" i="1"/>
  <c r="N16" i="1" s="1"/>
  <c r="F15" i="1"/>
  <c r="N15" i="1"/>
  <c r="F14" i="1"/>
  <c r="N14" i="1" s="1"/>
  <c r="F13" i="1"/>
  <c r="N13" i="1" s="1"/>
  <c r="F12" i="1"/>
  <c r="N12" i="1"/>
  <c r="F10" i="1"/>
  <c r="N10" i="1" s="1"/>
  <c r="F11" i="1"/>
  <c r="N11" i="1" s="1"/>
  <c r="F9" i="1"/>
  <c r="N9" i="1" s="1"/>
  <c r="F8" i="1" l="1"/>
  <c r="N8" i="1" s="1"/>
  <c r="F7" i="1"/>
  <c r="N7" i="1" s="1"/>
  <c r="F6" i="1"/>
  <c r="N6" i="1" s="1"/>
  <c r="F3" i="1"/>
  <c r="N3" i="1" s="1"/>
</calcChain>
</file>

<file path=xl/sharedStrings.xml><?xml version="1.0" encoding="utf-8"?>
<sst xmlns="http://schemas.openxmlformats.org/spreadsheetml/2006/main" count="131" uniqueCount="76">
  <si>
    <t>GNK001</t>
    <phoneticPr fontId="1" type="noConversion"/>
  </si>
  <si>
    <t>GNK002</t>
    <phoneticPr fontId="1" type="noConversion"/>
  </si>
  <si>
    <t>19GNK003</t>
    <phoneticPr fontId="1" type="noConversion"/>
  </si>
  <si>
    <t>19GNK004</t>
    <phoneticPr fontId="1" type="noConversion"/>
  </si>
  <si>
    <t>Species</t>
    <phoneticPr fontId="1" type="noConversion"/>
  </si>
  <si>
    <t>Gloydius ussuriensis</t>
    <phoneticPr fontId="1" type="noConversion"/>
  </si>
  <si>
    <t>Gloydius intermedius</t>
    <phoneticPr fontId="1" type="noConversion"/>
  </si>
  <si>
    <t>Gloydius brevicaudus</t>
    <phoneticPr fontId="1" type="noConversion"/>
  </si>
  <si>
    <t>Gloydius sp.</t>
    <phoneticPr fontId="1" type="noConversion"/>
  </si>
  <si>
    <t>SVL (mm)</t>
    <phoneticPr fontId="1" type="noConversion"/>
  </si>
  <si>
    <t>TOL (mm)</t>
    <phoneticPr fontId="1" type="noConversion"/>
  </si>
  <si>
    <t>TAL (mm)</t>
    <phoneticPr fontId="1" type="noConversion"/>
  </si>
  <si>
    <t>HL (mm)</t>
    <phoneticPr fontId="1" type="noConversion"/>
  </si>
  <si>
    <t>HW (mm)</t>
    <phoneticPr fontId="1" type="noConversion"/>
  </si>
  <si>
    <t>HH (mm)</t>
    <phoneticPr fontId="1" type="noConversion"/>
  </si>
  <si>
    <t>ED (mm)</t>
    <phoneticPr fontId="1" type="noConversion"/>
  </si>
  <si>
    <t>IOD (mm)</t>
    <phoneticPr fontId="1" type="noConversion"/>
  </si>
  <si>
    <t>IN (mm)</t>
    <phoneticPr fontId="1" type="noConversion"/>
  </si>
  <si>
    <t>TAL/TOL</t>
    <phoneticPr fontId="1" type="noConversion"/>
  </si>
  <si>
    <t>HW/HL</t>
    <phoneticPr fontId="1" type="noConversion"/>
  </si>
  <si>
    <t>ED/HL</t>
    <phoneticPr fontId="1" type="noConversion"/>
  </si>
  <si>
    <t>IN/HW</t>
    <phoneticPr fontId="1" type="noConversion"/>
  </si>
  <si>
    <t>IOD/HW</t>
    <phoneticPr fontId="1" type="noConversion"/>
  </si>
  <si>
    <t>supralabials</t>
    <phoneticPr fontId="1" type="noConversion"/>
  </si>
  <si>
    <t>infralabials</t>
    <phoneticPr fontId="1" type="noConversion"/>
  </si>
  <si>
    <t>ventral scale count</t>
    <phoneticPr fontId="1" type="noConversion"/>
  </si>
  <si>
    <t>subcaudal scale counts</t>
    <phoneticPr fontId="1" type="noConversion"/>
  </si>
  <si>
    <t>Location</t>
    <phoneticPr fontId="1" type="noConversion"/>
  </si>
  <si>
    <t>Voucher</t>
    <phoneticPr fontId="1" type="noConversion"/>
  </si>
  <si>
    <t>Rason, North Korea</t>
    <phoneticPr fontId="1" type="noConversion"/>
  </si>
  <si>
    <t>?, North Korea</t>
    <phoneticPr fontId="1" type="noConversion"/>
  </si>
  <si>
    <t>Gaesong, North Korea</t>
    <phoneticPr fontId="1" type="noConversion"/>
  </si>
  <si>
    <t>Yeongsil, Hanrasan, Jeju, South Korea</t>
    <phoneticPr fontId="1" type="noConversion"/>
  </si>
  <si>
    <t>Gwangneung, South Korea</t>
    <phoneticPr fontId="1" type="noConversion"/>
  </si>
  <si>
    <t>Godaedo, South Korea</t>
    <phoneticPr fontId="1" type="noConversion"/>
  </si>
  <si>
    <t>EWNHM-ANIMAL-6506</t>
    <phoneticPr fontId="1" type="noConversion"/>
  </si>
  <si>
    <t>EWNHM-ANIMAL-6518</t>
    <phoneticPr fontId="1" type="noConversion"/>
  </si>
  <si>
    <t>EWNHM-ANIMAL-6520</t>
    <phoneticPr fontId="1" type="noConversion"/>
  </si>
  <si>
    <t>EWNHM-ANIMAL-6521</t>
  </si>
  <si>
    <t>EWNHM-ANIMAL-6522</t>
  </si>
  <si>
    <t>EWNHM-ANIMAL-6545</t>
  </si>
  <si>
    <t>EWNHM-ANIMAL-6546</t>
  </si>
  <si>
    <t>EWNHM-ANIMAL-6547</t>
  </si>
  <si>
    <t>EWNHM-ANIMAL-6548</t>
  </si>
  <si>
    <t>EWNHM-ANIMAL-6550</t>
  </si>
  <si>
    <t>EWNHM-ANIMAL-6551</t>
  </si>
  <si>
    <t>EWNHM-ANIMAL-6552</t>
  </si>
  <si>
    <t>EWNHM-ANIMAL-6554</t>
  </si>
  <si>
    <t>EWNHM-ANIMAL-6555</t>
  </si>
  <si>
    <t>EWNHM-ANIMAL-6556</t>
  </si>
  <si>
    <t>EWNHM-ANIMAL-6560</t>
  </si>
  <si>
    <t>EWNHM-ANIMAL-6561</t>
  </si>
  <si>
    <t>EWNHM-ANIMAL-6562</t>
  </si>
  <si>
    <t>EWNHM-ANIMAL-6505</t>
  </si>
  <si>
    <t>EWNHM-ANIMAL-6501</t>
    <phoneticPr fontId="1" type="noConversion"/>
  </si>
  <si>
    <t>Yeongju, South Korea</t>
    <phoneticPr fontId="1" type="noConversion"/>
  </si>
  <si>
    <t>Gwangpan-ri, Chuncheon, South Korea</t>
    <phoneticPr fontId="1" type="noConversion"/>
  </si>
  <si>
    <t>Daegwanryeong, South Korea</t>
    <phoneticPr fontId="1" type="noConversion"/>
  </si>
  <si>
    <t>Mujugucheondong, South Korea</t>
    <phoneticPr fontId="1" type="noConversion"/>
  </si>
  <si>
    <t>Yangju, South Korea</t>
    <phoneticPr fontId="1" type="noConversion"/>
  </si>
  <si>
    <t>Palbongsan, Hongcheon, Korea</t>
    <phoneticPr fontId="1" type="noConversion"/>
  </si>
  <si>
    <t>Mitan, Pyeongchang, South Korea</t>
    <phoneticPr fontId="1" type="noConversion"/>
  </si>
  <si>
    <t>Jinburyeong, South Korea</t>
    <phoneticPr fontId="1" type="noConversion"/>
  </si>
  <si>
    <t>Hwajeon, South Korea</t>
    <phoneticPr fontId="1" type="noConversion"/>
  </si>
  <si>
    <t>Yukgokcheon, Euiseong, South Korea</t>
    <phoneticPr fontId="1" type="noConversion"/>
  </si>
  <si>
    <t>Balang-ri, Paju, South Korea</t>
    <phoneticPr fontId="1" type="noConversion"/>
  </si>
  <si>
    <t>SL (mm)</t>
    <phoneticPr fontId="1" type="noConversion"/>
  </si>
  <si>
    <t>dorsal 2</t>
    <phoneticPr fontId="1" type="noConversion"/>
  </si>
  <si>
    <t>dorsal 1</t>
    <phoneticPr fontId="1" type="noConversion"/>
  </si>
  <si>
    <t>dorsal 3</t>
    <phoneticPr fontId="1" type="noConversion"/>
  </si>
  <si>
    <t>N1</t>
    <phoneticPr fontId="1" type="noConversion"/>
  </si>
  <si>
    <t>N2</t>
    <phoneticPr fontId="1" type="noConversion"/>
  </si>
  <si>
    <t>N3</t>
    <phoneticPr fontId="1" type="noConversion"/>
  </si>
  <si>
    <t>G. intermedius</t>
    <phoneticPr fontId="1" type="noConversion"/>
  </si>
  <si>
    <t>Primorsky Territory</t>
    <phoneticPr fontId="1" type="noConversion"/>
  </si>
  <si>
    <t>num. ring pattern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</si>
</sst>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A1CB6-E821-4E50-A547-791BAEFC1568}">
  <dimension ref="A1:Z28"/>
  <sheetViews>
    <sheetView tabSelected="1" topLeftCell="E1" workbookViewId="0">
      <selection activeCell="W12" sqref="W12"/>
    </sheetView>
  </sheetViews>
  <sheetFormatPr defaultRowHeight="16.5" x14ac:dyDescent="0.3"/>
  <cols>
    <col min="1" max="1" width="18.25" bestFit="1" customWidth="1"/>
    <col min="2" max="2" width="21.625" bestFit="1" customWidth="1"/>
    <col min="3" max="3" width="33.5" bestFit="1" customWidth="1"/>
    <col min="19" max="19" width="10.75" bestFit="1" customWidth="1"/>
    <col min="20" max="20" width="9.75" bestFit="1" customWidth="1"/>
    <col min="21" max="21" width="9.75" customWidth="1"/>
    <col min="22" max="22" width="7.875" bestFit="1" customWidth="1"/>
    <col min="23" max="23" width="7.875" customWidth="1"/>
    <col min="24" max="24" width="17.25" bestFit="1" customWidth="1"/>
    <col min="25" max="25" width="21" bestFit="1" customWidth="1"/>
    <col min="26" max="26" width="16" bestFit="1" customWidth="1"/>
  </cols>
  <sheetData>
    <row r="1" spans="1:26" x14ac:dyDescent="0.3">
      <c r="A1" t="s">
        <v>4</v>
      </c>
      <c r="B1" t="s">
        <v>28</v>
      </c>
      <c r="C1" t="s">
        <v>27</v>
      </c>
      <c r="D1" t="s">
        <v>9</v>
      </c>
      <c r="E1" t="s">
        <v>11</v>
      </c>
      <c r="F1" t="s">
        <v>10</v>
      </c>
      <c r="G1" t="s">
        <v>12</v>
      </c>
      <c r="H1" t="s">
        <v>13</v>
      </c>
      <c r="I1" t="s">
        <v>14</v>
      </c>
      <c r="J1" t="s">
        <v>66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68</v>
      </c>
      <c r="V1" t="s">
        <v>67</v>
      </c>
      <c r="W1" t="s">
        <v>69</v>
      </c>
      <c r="X1" t="s">
        <v>25</v>
      </c>
      <c r="Y1" t="s">
        <v>26</v>
      </c>
      <c r="Z1" t="s">
        <v>75</v>
      </c>
    </row>
    <row r="2" spans="1:26" x14ac:dyDescent="0.3">
      <c r="A2" t="s">
        <v>5</v>
      </c>
      <c r="B2" t="s">
        <v>0</v>
      </c>
      <c r="C2" t="s">
        <v>29</v>
      </c>
      <c r="D2">
        <v>408</v>
      </c>
      <c r="E2">
        <v>73.599999999999994</v>
      </c>
      <c r="F2">
        <f>D2+E2</f>
        <v>481.6</v>
      </c>
      <c r="G2">
        <v>16.899999999999999</v>
      </c>
      <c r="H2">
        <v>11.5</v>
      </c>
      <c r="I2">
        <v>9.4</v>
      </c>
      <c r="J2">
        <v>5.5</v>
      </c>
      <c r="K2">
        <v>2.5</v>
      </c>
      <c r="L2">
        <v>7.4</v>
      </c>
      <c r="N2">
        <f>E2/F2</f>
        <v>0.1528239202657807</v>
      </c>
      <c r="O2">
        <f t="shared" ref="O2:O3" si="0">H2/G2</f>
        <v>0.68047337278106512</v>
      </c>
      <c r="P2">
        <f t="shared" ref="P2:P3" si="1">K2/G2</f>
        <v>0.14792899408284024</v>
      </c>
      <c r="R2">
        <f t="shared" ref="R2:R3" si="2">L2/H2</f>
        <v>0.64347826086956528</v>
      </c>
      <c r="S2">
        <v>7</v>
      </c>
      <c r="V2">
        <v>21</v>
      </c>
      <c r="X2">
        <v>147</v>
      </c>
      <c r="Y2">
        <v>46</v>
      </c>
    </row>
    <row r="3" spans="1:26" x14ac:dyDescent="0.3">
      <c r="A3" t="s">
        <v>6</v>
      </c>
      <c r="B3" t="s">
        <v>1</v>
      </c>
      <c r="C3" t="s">
        <v>30</v>
      </c>
      <c r="D3">
        <v>518.5</v>
      </c>
      <c r="E3">
        <v>87</v>
      </c>
      <c r="F3">
        <f>SUM(D3+E3)</f>
        <v>605.5</v>
      </c>
      <c r="G3">
        <v>29.7</v>
      </c>
      <c r="H3">
        <v>19.100000000000001</v>
      </c>
      <c r="I3">
        <v>14.4</v>
      </c>
      <c r="J3">
        <v>7.9</v>
      </c>
      <c r="K3">
        <v>3.5</v>
      </c>
      <c r="L3">
        <v>9.9</v>
      </c>
      <c r="N3">
        <f>E3/F3</f>
        <v>0.14368290668868702</v>
      </c>
      <c r="O3">
        <f t="shared" si="0"/>
        <v>0.64309764309764317</v>
      </c>
      <c r="P3">
        <f t="shared" si="1"/>
        <v>0.11784511784511785</v>
      </c>
      <c r="R3">
        <f t="shared" si="2"/>
        <v>0.51832460732984287</v>
      </c>
      <c r="S3">
        <v>7</v>
      </c>
      <c r="V3">
        <v>22</v>
      </c>
      <c r="X3">
        <v>152</v>
      </c>
      <c r="Y3">
        <v>43</v>
      </c>
    </row>
    <row r="4" spans="1:26" x14ac:dyDescent="0.3">
      <c r="A4" t="s">
        <v>7</v>
      </c>
      <c r="B4" t="s">
        <v>2</v>
      </c>
      <c r="C4" t="s">
        <v>31</v>
      </c>
      <c r="G4">
        <v>28.2</v>
      </c>
      <c r="H4">
        <v>15.4</v>
      </c>
      <c r="I4">
        <v>9.1999999999999993</v>
      </c>
      <c r="J4">
        <v>6.9</v>
      </c>
      <c r="K4">
        <v>3.5</v>
      </c>
      <c r="L4">
        <v>10.199999999999999</v>
      </c>
      <c r="M4">
        <v>3.15</v>
      </c>
      <c r="Q4">
        <f>M4/H4</f>
        <v>0.20454545454545453</v>
      </c>
      <c r="S4">
        <v>7</v>
      </c>
      <c r="T4">
        <v>10</v>
      </c>
      <c r="U4">
        <v>21</v>
      </c>
      <c r="V4">
        <v>21</v>
      </c>
      <c r="W4">
        <v>18</v>
      </c>
      <c r="X4">
        <v>144</v>
      </c>
      <c r="Y4">
        <v>32</v>
      </c>
    </row>
    <row r="5" spans="1:26" x14ac:dyDescent="0.3">
      <c r="A5" t="s">
        <v>5</v>
      </c>
      <c r="B5" t="s">
        <v>3</v>
      </c>
      <c r="C5" t="s">
        <v>31</v>
      </c>
      <c r="G5">
        <v>26.4</v>
      </c>
      <c r="H5">
        <v>16.399999999999999</v>
      </c>
      <c r="I5">
        <v>10.3</v>
      </c>
      <c r="J5">
        <v>6.9</v>
      </c>
      <c r="K5">
        <v>3.5</v>
      </c>
      <c r="L5">
        <v>8.6999999999999993</v>
      </c>
      <c r="M5">
        <v>3.46</v>
      </c>
      <c r="Q5">
        <f>M5/H5</f>
        <v>0.21097560975609758</v>
      </c>
      <c r="S5">
        <v>7</v>
      </c>
      <c r="T5">
        <v>10</v>
      </c>
      <c r="U5">
        <v>21</v>
      </c>
      <c r="V5">
        <v>21</v>
      </c>
      <c r="W5">
        <v>17</v>
      </c>
      <c r="X5">
        <v>156</v>
      </c>
      <c r="Y5">
        <v>43</v>
      </c>
    </row>
    <row r="6" spans="1:26" x14ac:dyDescent="0.3">
      <c r="A6" t="s">
        <v>7</v>
      </c>
      <c r="B6" t="s">
        <v>54</v>
      </c>
      <c r="C6" t="s">
        <v>55</v>
      </c>
      <c r="D6">
        <v>478.4</v>
      </c>
      <c r="E6">
        <v>74.400000000000006</v>
      </c>
      <c r="F6">
        <f t="shared" ref="F6:F24" si="3">D6+E6</f>
        <v>552.79999999999995</v>
      </c>
      <c r="G6">
        <v>29.7</v>
      </c>
      <c r="H6">
        <v>22.2</v>
      </c>
      <c r="I6">
        <v>18.5</v>
      </c>
      <c r="J6">
        <v>7.5</v>
      </c>
      <c r="K6">
        <v>4.3</v>
      </c>
      <c r="L6">
        <v>12.3</v>
      </c>
      <c r="N6">
        <f>E6/F6</f>
        <v>0.13458755426917512</v>
      </c>
      <c r="O6">
        <f>H6/G6</f>
        <v>0.74747474747474751</v>
      </c>
      <c r="P6">
        <f>K6/G6</f>
        <v>0.14478114478114479</v>
      </c>
      <c r="R6">
        <f>L6/H6</f>
        <v>0.55405405405405406</v>
      </c>
    </row>
    <row r="7" spans="1:26" x14ac:dyDescent="0.3">
      <c r="A7" t="s">
        <v>7</v>
      </c>
      <c r="B7" t="s">
        <v>53</v>
      </c>
      <c r="C7" t="s">
        <v>56</v>
      </c>
      <c r="D7">
        <v>486.6</v>
      </c>
      <c r="E7">
        <v>77</v>
      </c>
      <c r="F7">
        <f t="shared" si="3"/>
        <v>563.6</v>
      </c>
      <c r="G7">
        <v>33.799999999999997</v>
      </c>
      <c r="H7">
        <v>23.5</v>
      </c>
      <c r="I7">
        <v>16.3</v>
      </c>
      <c r="J7">
        <v>9.4</v>
      </c>
      <c r="K7">
        <v>4.0999999999999996</v>
      </c>
      <c r="L7">
        <v>13</v>
      </c>
      <c r="N7">
        <f>E7/F7</f>
        <v>0.13662171753016322</v>
      </c>
      <c r="O7">
        <f t="shared" ref="O7:O27" si="4">H7/G7</f>
        <v>0.69526627218934922</v>
      </c>
      <c r="P7">
        <f t="shared" ref="P7:P27" si="5">K7/G7</f>
        <v>0.12130177514792899</v>
      </c>
      <c r="R7">
        <f t="shared" ref="R7:R27" si="6">L7/H7</f>
        <v>0.55319148936170215</v>
      </c>
    </row>
    <row r="8" spans="1:26" x14ac:dyDescent="0.3">
      <c r="A8" t="s">
        <v>6</v>
      </c>
      <c r="B8" t="s">
        <v>35</v>
      </c>
      <c r="C8" t="s">
        <v>57</v>
      </c>
      <c r="D8">
        <v>534.4</v>
      </c>
      <c r="E8">
        <v>71.7</v>
      </c>
      <c r="F8">
        <f t="shared" si="3"/>
        <v>606.1</v>
      </c>
      <c r="G8">
        <v>30.7</v>
      </c>
      <c r="H8">
        <v>22.6</v>
      </c>
      <c r="I8">
        <v>16</v>
      </c>
      <c r="J8">
        <v>8</v>
      </c>
      <c r="K8">
        <v>3.2</v>
      </c>
      <c r="L8">
        <v>13.6</v>
      </c>
      <c r="N8">
        <f t="shared" ref="N8:N24" si="7">E8/F8</f>
        <v>0.11829731067480614</v>
      </c>
      <c r="O8">
        <f t="shared" si="4"/>
        <v>0.73615635179153105</v>
      </c>
      <c r="P8">
        <f t="shared" si="5"/>
        <v>0.10423452768729642</v>
      </c>
      <c r="R8">
        <f t="shared" si="6"/>
        <v>0.60176991150442471</v>
      </c>
    </row>
    <row r="9" spans="1:26" x14ac:dyDescent="0.3">
      <c r="A9" t="s">
        <v>5</v>
      </c>
      <c r="B9" t="s">
        <v>36</v>
      </c>
      <c r="C9" t="s">
        <v>58</v>
      </c>
      <c r="D9">
        <v>475.5</v>
      </c>
      <c r="E9">
        <v>87</v>
      </c>
      <c r="F9">
        <f t="shared" si="3"/>
        <v>562.5</v>
      </c>
      <c r="G9">
        <v>27.1</v>
      </c>
      <c r="H9">
        <v>15.9</v>
      </c>
      <c r="I9">
        <v>13.6</v>
      </c>
      <c r="J9">
        <v>7.4</v>
      </c>
      <c r="K9">
        <v>3.6</v>
      </c>
      <c r="L9">
        <v>10.7</v>
      </c>
      <c r="N9">
        <f t="shared" si="7"/>
        <v>0.15466666666666667</v>
      </c>
      <c r="O9">
        <f t="shared" si="4"/>
        <v>0.58671586715867152</v>
      </c>
      <c r="P9">
        <f t="shared" si="5"/>
        <v>0.13284132841328414</v>
      </c>
      <c r="R9">
        <f t="shared" si="6"/>
        <v>0.67295597484276726</v>
      </c>
    </row>
    <row r="10" spans="1:26" x14ac:dyDescent="0.3">
      <c r="A10" t="s">
        <v>7</v>
      </c>
      <c r="B10" t="s">
        <v>37</v>
      </c>
      <c r="C10" t="s">
        <v>59</v>
      </c>
      <c r="D10">
        <v>324</v>
      </c>
      <c r="E10">
        <v>41.6</v>
      </c>
      <c r="F10">
        <f t="shared" si="3"/>
        <v>365.6</v>
      </c>
      <c r="G10">
        <v>24</v>
      </c>
      <c r="H10">
        <v>16.7</v>
      </c>
      <c r="I10">
        <v>10.3</v>
      </c>
      <c r="J10">
        <v>5.6</v>
      </c>
      <c r="K10">
        <v>2.5</v>
      </c>
      <c r="L10">
        <v>8.9</v>
      </c>
      <c r="N10">
        <f t="shared" si="7"/>
        <v>0.1137855579868709</v>
      </c>
      <c r="O10">
        <f t="shared" si="4"/>
        <v>0.6958333333333333</v>
      </c>
      <c r="P10">
        <f t="shared" si="5"/>
        <v>0.10416666666666667</v>
      </c>
      <c r="R10">
        <f t="shared" si="6"/>
        <v>0.53293413173652704</v>
      </c>
    </row>
    <row r="11" spans="1:26" x14ac:dyDescent="0.3">
      <c r="A11" t="s">
        <v>5</v>
      </c>
      <c r="B11" t="s">
        <v>38</v>
      </c>
      <c r="C11" t="s">
        <v>60</v>
      </c>
      <c r="D11">
        <v>355.6</v>
      </c>
      <c r="E11">
        <v>63.9</v>
      </c>
      <c r="F11">
        <f t="shared" si="3"/>
        <v>419.5</v>
      </c>
      <c r="G11">
        <v>21.7</v>
      </c>
      <c r="H11">
        <v>14</v>
      </c>
      <c r="I11">
        <v>10.4</v>
      </c>
      <c r="J11">
        <v>5.5</v>
      </c>
      <c r="K11">
        <v>2.2999999999999998</v>
      </c>
      <c r="L11">
        <v>8.5</v>
      </c>
      <c r="N11">
        <f t="shared" si="7"/>
        <v>0.15232419547079856</v>
      </c>
      <c r="O11">
        <f t="shared" si="4"/>
        <v>0.64516129032258063</v>
      </c>
      <c r="P11">
        <f t="shared" si="5"/>
        <v>0.10599078341013825</v>
      </c>
      <c r="R11">
        <f t="shared" si="6"/>
        <v>0.6071428571428571</v>
      </c>
    </row>
    <row r="12" spans="1:26" x14ac:dyDescent="0.3">
      <c r="A12" t="s">
        <v>5</v>
      </c>
      <c r="B12" t="s">
        <v>39</v>
      </c>
      <c r="C12" t="s">
        <v>65</v>
      </c>
      <c r="D12">
        <v>375.2</v>
      </c>
      <c r="E12">
        <v>68.099999999999994</v>
      </c>
      <c r="F12">
        <f t="shared" si="3"/>
        <v>443.29999999999995</v>
      </c>
      <c r="G12">
        <v>21.6</v>
      </c>
      <c r="H12">
        <v>11.3</v>
      </c>
      <c r="I12">
        <v>7.4</v>
      </c>
      <c r="J12">
        <v>5.2</v>
      </c>
      <c r="K12">
        <v>2.6</v>
      </c>
      <c r="L12">
        <v>7.9</v>
      </c>
      <c r="N12">
        <f t="shared" si="7"/>
        <v>0.15362057297541168</v>
      </c>
      <c r="O12">
        <f t="shared" si="4"/>
        <v>0.52314814814814814</v>
      </c>
      <c r="P12">
        <f t="shared" si="5"/>
        <v>0.12037037037037036</v>
      </c>
      <c r="R12">
        <f t="shared" si="6"/>
        <v>0.69911504424778759</v>
      </c>
    </row>
    <row r="13" spans="1:26" x14ac:dyDescent="0.3">
      <c r="A13" t="s">
        <v>6</v>
      </c>
      <c r="B13" t="s">
        <v>40</v>
      </c>
      <c r="C13" t="s">
        <v>61</v>
      </c>
      <c r="D13">
        <v>177.3</v>
      </c>
      <c r="E13">
        <v>30.9</v>
      </c>
      <c r="F13">
        <f t="shared" si="3"/>
        <v>208.20000000000002</v>
      </c>
      <c r="G13">
        <v>13.7</v>
      </c>
      <c r="H13">
        <v>9.6999999999999993</v>
      </c>
      <c r="I13">
        <v>4.2</v>
      </c>
      <c r="J13">
        <v>3.6</v>
      </c>
      <c r="K13">
        <v>1.6</v>
      </c>
      <c r="L13">
        <v>6.5</v>
      </c>
      <c r="N13">
        <f t="shared" si="7"/>
        <v>0.14841498559077809</v>
      </c>
      <c r="O13">
        <f t="shared" si="4"/>
        <v>0.70802919708029199</v>
      </c>
      <c r="P13">
        <f t="shared" si="5"/>
        <v>0.11678832116788322</v>
      </c>
      <c r="R13">
        <f t="shared" si="6"/>
        <v>0.67010309278350522</v>
      </c>
    </row>
    <row r="14" spans="1:26" x14ac:dyDescent="0.3">
      <c r="A14" t="s">
        <v>6</v>
      </c>
      <c r="B14" t="s">
        <v>41</v>
      </c>
      <c r="C14" t="s">
        <v>61</v>
      </c>
      <c r="D14">
        <v>193.7</v>
      </c>
      <c r="E14">
        <v>28.6</v>
      </c>
      <c r="F14">
        <f t="shared" si="3"/>
        <v>222.29999999999998</v>
      </c>
      <c r="G14">
        <v>14.3</v>
      </c>
      <c r="H14">
        <v>7.7</v>
      </c>
      <c r="I14">
        <v>5.2</v>
      </c>
      <c r="J14">
        <v>3.7</v>
      </c>
      <c r="K14">
        <v>1.6</v>
      </c>
      <c r="L14">
        <v>6.3</v>
      </c>
      <c r="N14">
        <f t="shared" si="7"/>
        <v>0.12865497076023394</v>
      </c>
      <c r="O14">
        <f t="shared" si="4"/>
        <v>0.53846153846153844</v>
      </c>
      <c r="P14">
        <f t="shared" si="5"/>
        <v>0.11188811188811189</v>
      </c>
      <c r="R14">
        <f t="shared" si="6"/>
        <v>0.81818181818181812</v>
      </c>
    </row>
    <row r="15" spans="1:26" x14ac:dyDescent="0.3">
      <c r="A15" t="s">
        <v>5</v>
      </c>
      <c r="B15" t="s">
        <v>42</v>
      </c>
      <c r="C15" t="s">
        <v>62</v>
      </c>
      <c r="D15">
        <v>404.4</v>
      </c>
      <c r="E15">
        <v>70.5</v>
      </c>
      <c r="F15">
        <f t="shared" si="3"/>
        <v>474.9</v>
      </c>
      <c r="G15">
        <v>21.3</v>
      </c>
      <c r="H15">
        <v>13.9</v>
      </c>
      <c r="I15">
        <v>10.7</v>
      </c>
      <c r="J15">
        <v>5.9</v>
      </c>
      <c r="K15">
        <v>2.1</v>
      </c>
      <c r="L15">
        <v>8.1</v>
      </c>
      <c r="N15">
        <f t="shared" si="7"/>
        <v>0.14845230574857865</v>
      </c>
      <c r="O15">
        <f t="shared" si="4"/>
        <v>0.65258215962441313</v>
      </c>
      <c r="P15">
        <f t="shared" si="5"/>
        <v>9.8591549295774655E-2</v>
      </c>
      <c r="R15">
        <f t="shared" si="6"/>
        <v>0.58273381294964022</v>
      </c>
    </row>
    <row r="16" spans="1:26" x14ac:dyDescent="0.3">
      <c r="A16" t="s">
        <v>5</v>
      </c>
      <c r="B16" t="s">
        <v>43</v>
      </c>
      <c r="C16" t="s">
        <v>63</v>
      </c>
      <c r="D16">
        <v>326</v>
      </c>
      <c r="E16">
        <v>56.4</v>
      </c>
      <c r="F16">
        <f t="shared" si="3"/>
        <v>382.4</v>
      </c>
      <c r="G16">
        <v>20</v>
      </c>
      <c r="H16">
        <v>10.4</v>
      </c>
      <c r="I16">
        <v>10.1</v>
      </c>
      <c r="J16">
        <v>4.5</v>
      </c>
      <c r="K16">
        <v>2.2999999999999998</v>
      </c>
      <c r="L16">
        <v>7.4</v>
      </c>
      <c r="N16">
        <f t="shared" si="7"/>
        <v>0.14748953974895398</v>
      </c>
      <c r="O16">
        <f t="shared" si="4"/>
        <v>0.52</v>
      </c>
      <c r="P16">
        <f t="shared" si="5"/>
        <v>0.11499999999999999</v>
      </c>
      <c r="R16">
        <f t="shared" si="6"/>
        <v>0.71153846153846156</v>
      </c>
    </row>
    <row r="17" spans="1:26" x14ac:dyDescent="0.3">
      <c r="A17" t="s">
        <v>5</v>
      </c>
      <c r="B17" t="s">
        <v>44</v>
      </c>
      <c r="C17" t="s">
        <v>33</v>
      </c>
      <c r="D17">
        <v>417.3</v>
      </c>
      <c r="E17">
        <v>70.900000000000006</v>
      </c>
      <c r="F17">
        <f t="shared" si="3"/>
        <v>488.20000000000005</v>
      </c>
      <c r="G17">
        <v>25.2</v>
      </c>
      <c r="H17">
        <v>14.1</v>
      </c>
      <c r="I17">
        <v>9.8000000000000007</v>
      </c>
      <c r="J17">
        <v>6.5</v>
      </c>
      <c r="K17">
        <v>2.7</v>
      </c>
      <c r="L17">
        <v>9.8000000000000007</v>
      </c>
      <c r="N17">
        <f t="shared" si="7"/>
        <v>0.14522736583367471</v>
      </c>
      <c r="O17">
        <f t="shared" si="4"/>
        <v>0.55952380952380953</v>
      </c>
      <c r="P17">
        <f t="shared" si="5"/>
        <v>0.10714285714285715</v>
      </c>
      <c r="R17">
        <f t="shared" si="6"/>
        <v>0.69503546099290792</v>
      </c>
      <c r="S17">
        <v>7</v>
      </c>
      <c r="T17">
        <v>10</v>
      </c>
    </row>
    <row r="18" spans="1:26" x14ac:dyDescent="0.3">
      <c r="A18" t="s">
        <v>7</v>
      </c>
      <c r="B18" t="s">
        <v>45</v>
      </c>
      <c r="C18" t="s">
        <v>34</v>
      </c>
      <c r="D18">
        <v>412.5</v>
      </c>
      <c r="E18">
        <v>57.9</v>
      </c>
      <c r="F18">
        <f t="shared" si="3"/>
        <v>470.4</v>
      </c>
      <c r="G18">
        <v>24.1</v>
      </c>
      <c r="H18">
        <v>18.3</v>
      </c>
      <c r="I18">
        <v>10.7</v>
      </c>
      <c r="J18">
        <v>6.1</v>
      </c>
      <c r="K18">
        <v>2.6</v>
      </c>
      <c r="L18">
        <v>8.8000000000000007</v>
      </c>
      <c r="N18">
        <f t="shared" si="7"/>
        <v>0.12308673469387756</v>
      </c>
      <c r="O18">
        <f t="shared" si="4"/>
        <v>0.75933609958506221</v>
      </c>
      <c r="P18">
        <f t="shared" si="5"/>
        <v>0.10788381742738588</v>
      </c>
      <c r="R18">
        <f t="shared" si="6"/>
        <v>0.48087431693989074</v>
      </c>
    </row>
    <row r="19" spans="1:26" x14ac:dyDescent="0.3">
      <c r="A19" t="s">
        <v>7</v>
      </c>
      <c r="B19" t="s">
        <v>46</v>
      </c>
      <c r="C19" t="s">
        <v>64</v>
      </c>
      <c r="D19">
        <v>327.3</v>
      </c>
      <c r="E19">
        <v>44.4</v>
      </c>
      <c r="F19">
        <f t="shared" si="3"/>
        <v>371.7</v>
      </c>
      <c r="G19">
        <v>22.9</v>
      </c>
      <c r="H19">
        <v>14.5</v>
      </c>
      <c r="I19">
        <v>11.3</v>
      </c>
      <c r="J19">
        <v>5.3</v>
      </c>
      <c r="K19">
        <v>2.8</v>
      </c>
      <c r="L19">
        <v>8.5</v>
      </c>
      <c r="N19">
        <f t="shared" si="7"/>
        <v>0.11945117029862792</v>
      </c>
      <c r="O19">
        <f t="shared" si="4"/>
        <v>0.63318777292576423</v>
      </c>
      <c r="P19">
        <f t="shared" si="5"/>
        <v>0.1222707423580786</v>
      </c>
      <c r="R19">
        <f t="shared" si="6"/>
        <v>0.58620689655172409</v>
      </c>
    </row>
    <row r="20" spans="1:26" x14ac:dyDescent="0.3">
      <c r="A20" t="s">
        <v>5</v>
      </c>
      <c r="B20" t="s">
        <v>47</v>
      </c>
      <c r="C20" t="s">
        <v>32</v>
      </c>
      <c r="D20">
        <v>409</v>
      </c>
      <c r="E20">
        <v>70.8</v>
      </c>
      <c r="F20">
        <f t="shared" si="3"/>
        <v>479.8</v>
      </c>
      <c r="G20">
        <v>27.3</v>
      </c>
      <c r="H20">
        <v>17.600000000000001</v>
      </c>
      <c r="I20">
        <v>12.8</v>
      </c>
      <c r="J20">
        <v>7.1</v>
      </c>
      <c r="K20">
        <v>3.1</v>
      </c>
      <c r="L20">
        <v>10.6</v>
      </c>
      <c r="N20">
        <f t="shared" si="7"/>
        <v>0.1475614839516465</v>
      </c>
      <c r="O20">
        <f t="shared" si="4"/>
        <v>0.64468864468864473</v>
      </c>
      <c r="P20">
        <f t="shared" si="5"/>
        <v>0.11355311355311355</v>
      </c>
      <c r="R20">
        <f t="shared" si="6"/>
        <v>0.60227272727272718</v>
      </c>
      <c r="S20">
        <v>7</v>
      </c>
      <c r="T20">
        <v>10</v>
      </c>
    </row>
    <row r="21" spans="1:26" x14ac:dyDescent="0.3">
      <c r="A21" t="s">
        <v>5</v>
      </c>
      <c r="B21" t="s">
        <v>48</v>
      </c>
      <c r="C21" t="s">
        <v>58</v>
      </c>
      <c r="D21">
        <v>409.1</v>
      </c>
      <c r="E21">
        <v>69.099999999999994</v>
      </c>
      <c r="F21">
        <f t="shared" si="3"/>
        <v>478.20000000000005</v>
      </c>
      <c r="G21">
        <v>24.7</v>
      </c>
      <c r="H21">
        <v>15.5</v>
      </c>
      <c r="I21">
        <v>11.8</v>
      </c>
      <c r="J21">
        <v>6.5</v>
      </c>
      <c r="K21">
        <v>2.8</v>
      </c>
      <c r="L21">
        <v>9.1</v>
      </c>
      <c r="N21">
        <f t="shared" si="7"/>
        <v>0.14450020911752404</v>
      </c>
      <c r="O21">
        <f t="shared" si="4"/>
        <v>0.62753036437246967</v>
      </c>
      <c r="P21">
        <f t="shared" si="5"/>
        <v>0.11336032388663968</v>
      </c>
      <c r="R21">
        <f t="shared" si="6"/>
        <v>0.58709677419354833</v>
      </c>
    </row>
    <row r="22" spans="1:26" x14ac:dyDescent="0.3">
      <c r="A22" t="s">
        <v>5</v>
      </c>
      <c r="B22" t="s">
        <v>49</v>
      </c>
      <c r="C22" t="s">
        <v>58</v>
      </c>
      <c r="D22">
        <v>386.2</v>
      </c>
      <c r="E22">
        <v>64.599999999999994</v>
      </c>
      <c r="F22">
        <f t="shared" si="3"/>
        <v>450.79999999999995</v>
      </c>
      <c r="G22">
        <v>23.6</v>
      </c>
      <c r="H22">
        <v>14.6</v>
      </c>
      <c r="I22">
        <v>11.7</v>
      </c>
      <c r="J22">
        <v>6.1</v>
      </c>
      <c r="K22">
        <v>2.7</v>
      </c>
      <c r="L22">
        <v>9.5</v>
      </c>
      <c r="N22">
        <f t="shared" si="7"/>
        <v>0.14330079858030167</v>
      </c>
      <c r="O22">
        <f t="shared" si="4"/>
        <v>0.61864406779661008</v>
      </c>
      <c r="P22">
        <f t="shared" si="5"/>
        <v>0.11440677966101695</v>
      </c>
      <c r="R22">
        <f t="shared" si="6"/>
        <v>0.65068493150684936</v>
      </c>
    </row>
    <row r="23" spans="1:26" x14ac:dyDescent="0.3">
      <c r="A23" t="s">
        <v>5</v>
      </c>
      <c r="B23" t="s">
        <v>50</v>
      </c>
      <c r="C23" t="s">
        <v>33</v>
      </c>
      <c r="D23">
        <v>427.5</v>
      </c>
      <c r="E23">
        <v>82.3</v>
      </c>
      <c r="F23">
        <f t="shared" si="3"/>
        <v>509.8</v>
      </c>
      <c r="G23">
        <v>26</v>
      </c>
      <c r="H23">
        <v>18</v>
      </c>
      <c r="I23">
        <v>14.8</v>
      </c>
      <c r="J23">
        <v>6.3</v>
      </c>
      <c r="K23">
        <v>3.4</v>
      </c>
      <c r="L23">
        <v>10.4</v>
      </c>
      <c r="N23">
        <f t="shared" si="7"/>
        <v>0.16143585719890152</v>
      </c>
      <c r="O23">
        <f t="shared" si="4"/>
        <v>0.69230769230769229</v>
      </c>
      <c r="P23">
        <f t="shared" si="5"/>
        <v>0.13076923076923078</v>
      </c>
      <c r="R23">
        <f t="shared" si="6"/>
        <v>0.57777777777777783</v>
      </c>
    </row>
    <row r="24" spans="1:26" x14ac:dyDescent="0.3">
      <c r="A24" t="s">
        <v>5</v>
      </c>
      <c r="B24" t="s">
        <v>51</v>
      </c>
      <c r="C24" t="s">
        <v>33</v>
      </c>
      <c r="D24">
        <v>400.7</v>
      </c>
      <c r="E24">
        <v>65.400000000000006</v>
      </c>
      <c r="F24">
        <f t="shared" si="3"/>
        <v>466.1</v>
      </c>
      <c r="G24">
        <v>23.8</v>
      </c>
      <c r="H24">
        <v>15.5</v>
      </c>
      <c r="I24">
        <v>13.5</v>
      </c>
      <c r="J24">
        <v>6.2</v>
      </c>
      <c r="K24">
        <v>2.9</v>
      </c>
      <c r="L24">
        <v>9</v>
      </c>
      <c r="N24">
        <f t="shared" si="7"/>
        <v>0.14031323750268182</v>
      </c>
      <c r="O24">
        <f t="shared" si="4"/>
        <v>0.65126050420168069</v>
      </c>
      <c r="P24">
        <f t="shared" si="5"/>
        <v>0.12184873949579832</v>
      </c>
      <c r="R24">
        <f t="shared" si="6"/>
        <v>0.58064516129032262</v>
      </c>
    </row>
    <row r="25" spans="1:26" x14ac:dyDescent="0.3">
      <c r="A25" t="s">
        <v>7</v>
      </c>
      <c r="B25" t="s">
        <v>52</v>
      </c>
      <c r="C25" t="s">
        <v>34</v>
      </c>
      <c r="G25">
        <v>25.3</v>
      </c>
      <c r="H25">
        <v>20.100000000000001</v>
      </c>
      <c r="I25">
        <v>17.3</v>
      </c>
      <c r="J25">
        <v>8.1</v>
      </c>
      <c r="K25">
        <v>3.2</v>
      </c>
      <c r="L25">
        <v>11.3</v>
      </c>
      <c r="O25">
        <f t="shared" si="4"/>
        <v>0.79446640316205541</v>
      </c>
      <c r="P25">
        <f t="shared" si="5"/>
        <v>0.12648221343873517</v>
      </c>
      <c r="R25">
        <f t="shared" si="6"/>
        <v>0.56218905472636815</v>
      </c>
    </row>
    <row r="26" spans="1:26" x14ac:dyDescent="0.3">
      <c r="A26" t="s">
        <v>73</v>
      </c>
      <c r="B26" t="s">
        <v>70</v>
      </c>
      <c r="C26" t="s">
        <v>74</v>
      </c>
      <c r="D26">
        <v>614</v>
      </c>
      <c r="E26">
        <v>82</v>
      </c>
      <c r="F26">
        <v>696</v>
      </c>
      <c r="G26">
        <v>23</v>
      </c>
      <c r="H26">
        <v>20.100000000000001</v>
      </c>
      <c r="I26">
        <v>14.3</v>
      </c>
      <c r="J26">
        <v>7.2</v>
      </c>
      <c r="K26">
        <v>3.2</v>
      </c>
      <c r="L26">
        <v>13.5</v>
      </c>
      <c r="M26">
        <v>5.3</v>
      </c>
      <c r="N26">
        <f>E26/F26</f>
        <v>0.11781609195402298</v>
      </c>
      <c r="O26">
        <f t="shared" si="4"/>
        <v>0.87391304347826093</v>
      </c>
      <c r="P26">
        <f t="shared" si="5"/>
        <v>0.1391304347826087</v>
      </c>
      <c r="R26">
        <f t="shared" si="6"/>
        <v>0.67164179104477606</v>
      </c>
      <c r="S26">
        <v>7</v>
      </c>
      <c r="T26">
        <v>10</v>
      </c>
      <c r="U26">
        <v>23</v>
      </c>
      <c r="V26">
        <v>23</v>
      </c>
      <c r="X26">
        <v>161</v>
      </c>
      <c r="Y26">
        <v>36</v>
      </c>
      <c r="Z26">
        <v>45</v>
      </c>
    </row>
    <row r="27" spans="1:26" x14ac:dyDescent="0.3">
      <c r="A27" t="s">
        <v>73</v>
      </c>
      <c r="B27" t="s">
        <v>71</v>
      </c>
      <c r="C27" t="s">
        <v>74</v>
      </c>
      <c r="D27">
        <v>458</v>
      </c>
      <c r="E27">
        <v>66</v>
      </c>
      <c r="F27">
        <v>524</v>
      </c>
      <c r="G27">
        <v>22.4</v>
      </c>
      <c r="H27">
        <v>18</v>
      </c>
      <c r="I27">
        <v>12.5</v>
      </c>
      <c r="J27">
        <v>6.8</v>
      </c>
      <c r="K27">
        <v>2.8</v>
      </c>
      <c r="L27">
        <v>10.5</v>
      </c>
      <c r="M27">
        <v>5</v>
      </c>
      <c r="N27">
        <f>E27/F27</f>
        <v>0.12595419847328243</v>
      </c>
      <c r="O27">
        <f t="shared" si="4"/>
        <v>0.8035714285714286</v>
      </c>
      <c r="P27">
        <f t="shared" si="5"/>
        <v>0.125</v>
      </c>
      <c r="R27">
        <f t="shared" si="6"/>
        <v>0.58333333333333337</v>
      </c>
      <c r="S27">
        <v>7</v>
      </c>
      <c r="T27">
        <v>10</v>
      </c>
      <c r="U27">
        <v>23</v>
      </c>
      <c r="V27">
        <v>22</v>
      </c>
      <c r="X27">
        <v>159</v>
      </c>
      <c r="Y27">
        <v>34</v>
      </c>
      <c r="Z27">
        <v>41</v>
      </c>
    </row>
    <row r="28" spans="1:26" x14ac:dyDescent="0.3">
      <c r="A28" t="s">
        <v>73</v>
      </c>
      <c r="B28" t="s">
        <v>72</v>
      </c>
      <c r="C28" t="s">
        <v>74</v>
      </c>
      <c r="U28">
        <v>23</v>
      </c>
      <c r="V28">
        <v>21</v>
      </c>
      <c r="X28">
        <v>158</v>
      </c>
      <c r="Y28">
        <v>37</v>
      </c>
      <c r="Z28">
        <v>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D35DA-E83D-4160-BD39-458C0D019B34}">
  <dimension ref="A1:B24"/>
  <sheetViews>
    <sheetView topLeftCell="A3" workbookViewId="0">
      <selection activeCell="F22" sqref="F22"/>
    </sheetView>
  </sheetViews>
  <sheetFormatPr defaultRowHeight="16.5" x14ac:dyDescent="0.3"/>
  <cols>
    <col min="1" max="1" width="19.5" bestFit="1" customWidth="1"/>
  </cols>
  <sheetData>
    <row r="1" spans="1:2" x14ac:dyDescent="0.3">
      <c r="A1" s="1" t="s">
        <v>7</v>
      </c>
      <c r="B1" s="1">
        <v>1</v>
      </c>
    </row>
    <row r="2" spans="1:2" x14ac:dyDescent="0.3">
      <c r="A2" s="1" t="s">
        <v>7</v>
      </c>
      <c r="B2" s="1">
        <v>2</v>
      </c>
    </row>
    <row r="3" spans="1:2" x14ac:dyDescent="0.3">
      <c r="A3" s="1" t="s">
        <v>7</v>
      </c>
      <c r="B3" s="1">
        <v>3</v>
      </c>
    </row>
    <row r="4" spans="1:2" x14ac:dyDescent="0.3">
      <c r="A4" s="1" t="s">
        <v>7</v>
      </c>
      <c r="B4" s="1">
        <v>4</v>
      </c>
    </row>
    <row r="5" spans="1:2" x14ac:dyDescent="0.3">
      <c r="A5" s="1" t="s">
        <v>7</v>
      </c>
      <c r="B5" s="1">
        <v>5</v>
      </c>
    </row>
    <row r="6" spans="1:2" x14ac:dyDescent="0.3">
      <c r="A6" s="1" t="s">
        <v>7</v>
      </c>
      <c r="B6" s="1">
        <v>6</v>
      </c>
    </row>
    <row r="7" spans="1:2" x14ac:dyDescent="0.3">
      <c r="A7" s="1" t="s">
        <v>7</v>
      </c>
      <c r="B7" s="1">
        <v>7</v>
      </c>
    </row>
    <row r="8" spans="1:2" x14ac:dyDescent="0.3">
      <c r="A8" s="2" t="s">
        <v>6</v>
      </c>
      <c r="B8" s="2">
        <v>1</v>
      </c>
    </row>
    <row r="9" spans="1:2" x14ac:dyDescent="0.3">
      <c r="A9" s="2" t="s">
        <v>6</v>
      </c>
      <c r="B9" s="2">
        <v>2</v>
      </c>
    </row>
    <row r="10" spans="1:2" x14ac:dyDescent="0.3">
      <c r="A10" s="2" t="s">
        <v>6</v>
      </c>
      <c r="B10" s="2">
        <v>3</v>
      </c>
    </row>
    <row r="11" spans="1:2" x14ac:dyDescent="0.3">
      <c r="A11" s="2" t="s">
        <v>6</v>
      </c>
      <c r="B11" s="2">
        <v>4</v>
      </c>
    </row>
    <row r="12" spans="1:2" x14ac:dyDescent="0.3">
      <c r="A12" s="3" t="s">
        <v>8</v>
      </c>
      <c r="B12" s="3">
        <v>1</v>
      </c>
    </row>
    <row r="13" spans="1:2" x14ac:dyDescent="0.3">
      <c r="A13" s="4" t="s">
        <v>5</v>
      </c>
      <c r="B13" s="4">
        <v>1</v>
      </c>
    </row>
    <row r="14" spans="1:2" x14ac:dyDescent="0.3">
      <c r="A14" s="4" t="s">
        <v>5</v>
      </c>
      <c r="B14" s="4">
        <v>2</v>
      </c>
    </row>
    <row r="15" spans="1:2" x14ac:dyDescent="0.3">
      <c r="A15" s="4" t="s">
        <v>5</v>
      </c>
      <c r="B15" s="4">
        <v>3</v>
      </c>
    </row>
    <row r="16" spans="1:2" x14ac:dyDescent="0.3">
      <c r="A16" s="4" t="s">
        <v>5</v>
      </c>
      <c r="B16" s="4">
        <v>4</v>
      </c>
    </row>
    <row r="17" spans="1:2" x14ac:dyDescent="0.3">
      <c r="A17" s="4" t="s">
        <v>5</v>
      </c>
      <c r="B17" s="4">
        <v>5</v>
      </c>
    </row>
    <row r="18" spans="1:2" x14ac:dyDescent="0.3">
      <c r="A18" s="4" t="s">
        <v>5</v>
      </c>
      <c r="B18" s="4">
        <v>6</v>
      </c>
    </row>
    <row r="19" spans="1:2" x14ac:dyDescent="0.3">
      <c r="A19" s="4" t="s">
        <v>5</v>
      </c>
      <c r="B19" s="4">
        <v>7</v>
      </c>
    </row>
    <row r="20" spans="1:2" x14ac:dyDescent="0.3">
      <c r="A20" s="4" t="s">
        <v>5</v>
      </c>
      <c r="B20" s="4">
        <v>8</v>
      </c>
    </row>
    <row r="21" spans="1:2" x14ac:dyDescent="0.3">
      <c r="A21" s="4" t="s">
        <v>5</v>
      </c>
      <c r="B21" s="4">
        <v>9</v>
      </c>
    </row>
    <row r="22" spans="1:2" x14ac:dyDescent="0.3">
      <c r="A22" s="4" t="s">
        <v>5</v>
      </c>
      <c r="B22" s="4">
        <v>10</v>
      </c>
    </row>
    <row r="23" spans="1:2" x14ac:dyDescent="0.3">
      <c r="A23" s="4" t="s">
        <v>5</v>
      </c>
      <c r="B23" s="4">
        <v>11</v>
      </c>
    </row>
    <row r="24" spans="1:2" x14ac:dyDescent="0.3">
      <c r="A24" s="4" t="s">
        <v>5</v>
      </c>
      <c r="B24" s="4">
        <v>12</v>
      </c>
    </row>
  </sheetData>
  <sortState xmlns:xlrd2="http://schemas.microsoft.com/office/spreadsheetml/2017/richdata2" ref="A1:A24">
    <sortCondition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YUCHEOL SHIN</cp:lastModifiedBy>
  <dcterms:created xsi:type="dcterms:W3CDTF">2019-11-04T13:25:30Z</dcterms:created>
  <dcterms:modified xsi:type="dcterms:W3CDTF">2024-01-07T08:37:41Z</dcterms:modified>
</cp:coreProperties>
</file>