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_ongoing\NK_Gloydius_ver2\morphological_analyses\"/>
    </mc:Choice>
  </mc:AlternateContent>
  <xr:revisionPtr revIDLastSave="0" documentId="13_ncr:1_{75FEC199-DF32-48CF-9A60-0DB1A10FAD16}" xr6:coauthVersionLast="47" xr6:coauthVersionMax="47" xr10:uidLastSave="{00000000-0000-0000-0000-000000000000}"/>
  <bookViews>
    <workbookView xWindow="-120" yWindow="-120" windowWidth="29040" windowHeight="15840" xr2:uid="{12E2DFBC-5B5B-4020-94BC-916C3A8F8F4B}"/>
  </bookViews>
  <sheets>
    <sheet name="Sheet1" sheetId="1" r:id="rId1"/>
    <sheet name="Sheet2" sheetId="2" r:id="rId2"/>
  </sheets>
  <definedNames>
    <definedName name="_xlnm._FilterDatabase" localSheetId="0" hidden="1">Sheet1!$A$1:$Q$1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Q20" i="1"/>
  <c r="Q21" i="1"/>
  <c r="Q22" i="1"/>
  <c r="Q23" i="1"/>
  <c r="Q24" i="1"/>
  <c r="Q25" i="1"/>
  <c r="Q26" i="1"/>
  <c r="Q19" i="1"/>
  <c r="P20" i="1"/>
  <c r="P21" i="1"/>
  <c r="P22" i="1"/>
  <c r="P23" i="1"/>
  <c r="P24" i="1"/>
  <c r="P25" i="1"/>
  <c r="P26" i="1"/>
  <c r="P19" i="1"/>
  <c r="N21" i="1"/>
  <c r="N22" i="1"/>
  <c r="N23" i="1"/>
  <c r="N24" i="1"/>
  <c r="N25" i="1"/>
  <c r="N26" i="1"/>
  <c r="N20" i="1"/>
  <c r="N19" i="1"/>
  <c r="Q3" i="1"/>
  <c r="P3" i="1"/>
  <c r="N3" i="1"/>
  <c r="F3" i="1"/>
  <c r="M3" i="1" s="1"/>
  <c r="Q27" i="1"/>
  <c r="P27" i="1"/>
  <c r="N27" i="1"/>
  <c r="F27" i="1"/>
  <c r="M27" i="1" s="1"/>
  <c r="Q16" i="1"/>
  <c r="P16" i="1"/>
  <c r="M16" i="1"/>
  <c r="M15" i="1"/>
  <c r="Q15" i="1"/>
  <c r="P15" i="1"/>
  <c r="N15" i="1"/>
  <c r="N16" i="1" l="1"/>
  <c r="Q2" i="1" l="1"/>
  <c r="P2" i="1"/>
  <c r="N2" i="1"/>
  <c r="F2" i="1"/>
  <c r="M2" i="1" s="1"/>
  <c r="Q17" i="1"/>
  <c r="P17" i="1"/>
  <c r="N17" i="1"/>
  <c r="Q14" i="1"/>
  <c r="P14" i="1"/>
  <c r="N14" i="1"/>
  <c r="Q13" i="1"/>
  <c r="P13" i="1"/>
  <c r="N13" i="1"/>
  <c r="Q12" i="1"/>
  <c r="P12" i="1"/>
  <c r="N12" i="1"/>
  <c r="Q11" i="1"/>
  <c r="P11" i="1"/>
  <c r="N11" i="1"/>
  <c r="Q32" i="1"/>
  <c r="P32" i="1"/>
  <c r="N32" i="1"/>
  <c r="Q31" i="1"/>
  <c r="P31" i="1"/>
  <c r="N31" i="1"/>
  <c r="Q9" i="1"/>
  <c r="P9" i="1"/>
  <c r="N9" i="1"/>
  <c r="Q10" i="1"/>
  <c r="Q8" i="1"/>
  <c r="P8" i="1"/>
  <c r="N8" i="1"/>
  <c r="P10" i="1" l="1"/>
  <c r="N7" i="1"/>
  <c r="N10" i="1"/>
  <c r="Q7" i="1"/>
  <c r="P7" i="1"/>
  <c r="Q6" i="1"/>
  <c r="P6" i="1"/>
  <c r="N6" i="1"/>
  <c r="Q5" i="1"/>
  <c r="P5" i="1"/>
  <c r="N5" i="1"/>
  <c r="Q30" i="1"/>
  <c r="P30" i="1"/>
  <c r="N30" i="1"/>
  <c r="Q29" i="1"/>
  <c r="Q18" i="1"/>
  <c r="Q4" i="1"/>
  <c r="P29" i="1"/>
  <c r="P18" i="1"/>
  <c r="P4" i="1"/>
  <c r="N29" i="1"/>
  <c r="N18" i="1"/>
  <c r="N4" i="1"/>
  <c r="Q28" i="1"/>
  <c r="P28" i="1"/>
  <c r="N28" i="1"/>
  <c r="F14" i="1" l="1"/>
  <c r="M14" i="1" s="1"/>
  <c r="F13" i="1"/>
  <c r="M13" i="1" s="1"/>
  <c r="F12" i="1"/>
  <c r="M12" i="1" s="1"/>
  <c r="F11" i="1"/>
  <c r="M11" i="1" s="1"/>
  <c r="F10" i="1"/>
  <c r="M10" i="1" s="1"/>
  <c r="F32" i="1"/>
  <c r="M32" i="1" s="1"/>
  <c r="F31" i="1"/>
  <c r="M31" i="1" s="1"/>
  <c r="F9" i="1"/>
  <c r="M9" i="1" s="1"/>
  <c r="F8" i="1"/>
  <c r="M8" i="1" s="1"/>
  <c r="F7" i="1"/>
  <c r="M7" i="1" s="1"/>
  <c r="F6" i="1"/>
  <c r="M6" i="1" s="1"/>
  <c r="F30" i="1"/>
  <c r="M30" i="1" s="1"/>
  <c r="F5" i="1"/>
  <c r="M5" i="1" s="1"/>
  <c r="F4" i="1"/>
  <c r="M4" i="1" s="1"/>
  <c r="F18" i="1" l="1"/>
  <c r="M18" i="1" s="1"/>
  <c r="F29" i="1"/>
  <c r="M29" i="1" s="1"/>
  <c r="F28" i="1"/>
  <c r="M28" i="1" s="1"/>
  <c r="F17" i="1"/>
  <c r="M17" i="1" s="1"/>
</calcChain>
</file>

<file path=xl/sharedStrings.xml><?xml version="1.0" encoding="utf-8"?>
<sst xmlns="http://schemas.openxmlformats.org/spreadsheetml/2006/main" count="139" uniqueCount="78">
  <si>
    <t>GNK001</t>
    <phoneticPr fontId="1" type="noConversion"/>
  </si>
  <si>
    <t>GNK002</t>
    <phoneticPr fontId="1" type="noConversion"/>
  </si>
  <si>
    <t>19GNK003</t>
    <phoneticPr fontId="1" type="noConversion"/>
  </si>
  <si>
    <t>19GNK004</t>
    <phoneticPr fontId="1" type="noConversion"/>
  </si>
  <si>
    <t>Species</t>
    <phoneticPr fontId="1" type="noConversion"/>
  </si>
  <si>
    <t>Gloydius ussuriensis</t>
    <phoneticPr fontId="1" type="noConversion"/>
  </si>
  <si>
    <t>Gloydius intermedius</t>
    <phoneticPr fontId="1" type="noConversion"/>
  </si>
  <si>
    <t>Gloydius brevicaudus</t>
    <phoneticPr fontId="1" type="noConversion"/>
  </si>
  <si>
    <t>Gloydius sp.</t>
    <phoneticPr fontId="1" type="noConversion"/>
  </si>
  <si>
    <t>TAL/TOL</t>
    <phoneticPr fontId="1" type="noConversion"/>
  </si>
  <si>
    <t>HW/HL</t>
    <phoneticPr fontId="1" type="noConversion"/>
  </si>
  <si>
    <t>ED/HL</t>
    <phoneticPr fontId="1" type="noConversion"/>
  </si>
  <si>
    <t>IOD/HW</t>
    <phoneticPr fontId="1" type="noConversion"/>
  </si>
  <si>
    <t>Location</t>
    <phoneticPr fontId="1" type="noConversion"/>
  </si>
  <si>
    <t>Voucher</t>
    <phoneticPr fontId="1" type="noConversion"/>
  </si>
  <si>
    <t>Rason, North Korea</t>
    <phoneticPr fontId="1" type="noConversion"/>
  </si>
  <si>
    <t>Gaesong, North Korea</t>
    <phoneticPr fontId="1" type="noConversion"/>
  </si>
  <si>
    <t>Yeongsil, Hanrasan, Jeju, South Korea</t>
    <phoneticPr fontId="1" type="noConversion"/>
  </si>
  <si>
    <t>Gwangneung, South Korea</t>
    <phoneticPr fontId="1" type="noConversion"/>
  </si>
  <si>
    <t>Godaedo, South Korea</t>
    <phoneticPr fontId="1" type="noConversion"/>
  </si>
  <si>
    <t>EWNHM-ANIMAL-6506</t>
    <phoneticPr fontId="1" type="noConversion"/>
  </si>
  <si>
    <t>EWNHM-ANIMAL-6518</t>
    <phoneticPr fontId="1" type="noConversion"/>
  </si>
  <si>
    <t>EWNHM-ANIMAL-6520</t>
    <phoneticPr fontId="1" type="noConversion"/>
  </si>
  <si>
    <t>EWNHM-ANIMAL-6521</t>
  </si>
  <si>
    <t>EWNHM-ANIMAL-6522</t>
  </si>
  <si>
    <t>EWNHM-ANIMAL-6547</t>
  </si>
  <si>
    <t>EWNHM-ANIMAL-6548</t>
  </si>
  <si>
    <t>EWNHM-ANIMAL-6550</t>
  </si>
  <si>
    <t>EWNHM-ANIMAL-6551</t>
  </si>
  <si>
    <t>EWNHM-ANIMAL-6552</t>
  </si>
  <si>
    <t>EWNHM-ANIMAL-6554</t>
  </si>
  <si>
    <t>EWNHM-ANIMAL-6555</t>
  </si>
  <si>
    <t>EWNHM-ANIMAL-6556</t>
  </si>
  <si>
    <t>EWNHM-ANIMAL-6560</t>
  </si>
  <si>
    <t>EWNHM-ANIMAL-6561</t>
  </si>
  <si>
    <t>EWNHM-ANIMAL-6505</t>
  </si>
  <si>
    <t>EWNHM-ANIMAL-6501</t>
    <phoneticPr fontId="1" type="noConversion"/>
  </si>
  <si>
    <t>Yeongju, South Korea</t>
    <phoneticPr fontId="1" type="noConversion"/>
  </si>
  <si>
    <t>Gwangpan-ri, Chuncheon, South Korea</t>
    <phoneticPr fontId="1" type="noConversion"/>
  </si>
  <si>
    <t>Daegwanryeong, South Korea</t>
    <phoneticPr fontId="1" type="noConversion"/>
  </si>
  <si>
    <t>Mujugucheondong, South Korea</t>
    <phoneticPr fontId="1" type="noConversion"/>
  </si>
  <si>
    <t>Yangju, South Korea</t>
    <phoneticPr fontId="1" type="noConversion"/>
  </si>
  <si>
    <t>Palbongsan, Hongcheon, Korea</t>
    <phoneticPr fontId="1" type="noConversion"/>
  </si>
  <si>
    <t>Jinburyeong, South Korea</t>
    <phoneticPr fontId="1" type="noConversion"/>
  </si>
  <si>
    <t>Hwajeon, South Korea</t>
    <phoneticPr fontId="1" type="noConversion"/>
  </si>
  <si>
    <t>Yukgokcheon, Euiseong, South Korea</t>
    <phoneticPr fontId="1" type="noConversion"/>
  </si>
  <si>
    <t>Balang-ri, Paju, South Korea</t>
    <phoneticPr fontId="1" type="noConversion"/>
  </si>
  <si>
    <t>N1</t>
    <phoneticPr fontId="1" type="noConversion"/>
  </si>
  <si>
    <t>N2</t>
    <phoneticPr fontId="1" type="noConversion"/>
  </si>
  <si>
    <t>Primorsky Territory</t>
    <phoneticPr fontId="1" type="noConversion"/>
  </si>
  <si>
    <t>North Korea</t>
    <phoneticPr fontId="1" type="noConversion"/>
  </si>
  <si>
    <t>TAL</t>
    <phoneticPr fontId="1" type="noConversion"/>
  </si>
  <si>
    <t>TOL</t>
    <phoneticPr fontId="1" type="noConversion"/>
  </si>
  <si>
    <t>HL</t>
    <phoneticPr fontId="1" type="noConversion"/>
  </si>
  <si>
    <t>HW</t>
    <phoneticPr fontId="1" type="noConversion"/>
  </si>
  <si>
    <t>HH</t>
    <phoneticPr fontId="1" type="noConversion"/>
  </si>
  <si>
    <t>SL</t>
    <phoneticPr fontId="1" type="noConversion"/>
  </si>
  <si>
    <t>ED</t>
    <phoneticPr fontId="1" type="noConversion"/>
  </si>
  <si>
    <t>IOD</t>
    <phoneticPr fontId="1" type="noConversion"/>
  </si>
  <si>
    <t>SVL</t>
    <phoneticPr fontId="1" type="noConversion"/>
  </si>
  <si>
    <t>G.ussuriensis</t>
    <phoneticPr fontId="1" type="noConversion"/>
  </si>
  <si>
    <t>G.intermedius</t>
    <phoneticPr fontId="1" type="noConversion"/>
  </si>
  <si>
    <t>G.brevicauda</t>
    <phoneticPr fontId="1" type="noConversion"/>
  </si>
  <si>
    <t>SYNU040271</t>
    <phoneticPr fontId="1" type="noConversion"/>
  </si>
  <si>
    <t>SYNU040272</t>
  </si>
  <si>
    <t>SYNU040273</t>
  </si>
  <si>
    <t>SYNU040274</t>
  </si>
  <si>
    <t>SYNU040275</t>
  </si>
  <si>
    <t>SYNU040276</t>
  </si>
  <si>
    <t>SYNU040277</t>
  </si>
  <si>
    <t>SYNU040278</t>
  </si>
  <si>
    <t>Kuandian, Liaoning</t>
  </si>
  <si>
    <t>HW/TOL</t>
    <phoneticPr fontId="1" type="noConversion"/>
  </si>
  <si>
    <t>HH/TOL</t>
    <phoneticPr fontId="1" type="noConversion"/>
  </si>
  <si>
    <t>HH/HL</t>
    <phoneticPr fontId="1" type="noConversion"/>
  </si>
  <si>
    <t>ED/TOL</t>
    <phoneticPr fontId="1" type="noConversion"/>
  </si>
  <si>
    <t>IOD/TOL</t>
    <phoneticPr fontId="1" type="noConversion"/>
  </si>
  <si>
    <t>HL/TOL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</si>
</sst>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1CB6-E821-4E50-A547-791BAEFC1568}">
  <dimension ref="A1:V32"/>
  <sheetViews>
    <sheetView tabSelected="1" workbookViewId="0">
      <selection activeCell="M27" sqref="M27:M32"/>
    </sheetView>
  </sheetViews>
  <sheetFormatPr defaultRowHeight="16.5" x14ac:dyDescent="0.3"/>
  <cols>
    <col min="1" max="1" width="21.625" bestFit="1" customWidth="1"/>
    <col min="2" max="2" width="13.625" bestFit="1" customWidth="1"/>
    <col min="3" max="3" width="33.5" bestFit="1" customWidth="1"/>
    <col min="4" max="5" width="11.75" bestFit="1" customWidth="1"/>
    <col min="6" max="6" width="12" bestFit="1" customWidth="1"/>
    <col min="7" max="7" width="10.875" bestFit="1" customWidth="1"/>
    <col min="8" max="8" width="11.75" bestFit="1" customWidth="1"/>
    <col min="9" max="9" width="11.375" bestFit="1" customWidth="1"/>
    <col min="10" max="10" width="10.5" bestFit="1" customWidth="1"/>
    <col min="11" max="11" width="11" bestFit="1" customWidth="1"/>
    <col min="12" max="12" width="12" bestFit="1" customWidth="1"/>
    <col min="13" max="13" width="12.75" bestFit="1" customWidth="1"/>
    <col min="20" max="20" width="12.75" bestFit="1" customWidth="1"/>
  </cols>
  <sheetData>
    <row r="1" spans="1:22" x14ac:dyDescent="0.3">
      <c r="A1" t="s">
        <v>14</v>
      </c>
      <c r="B1" t="s">
        <v>4</v>
      </c>
      <c r="C1" t="s">
        <v>13</v>
      </c>
      <c r="D1" t="s">
        <v>59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9</v>
      </c>
      <c r="N1" t="s">
        <v>10</v>
      </c>
      <c r="O1" t="s">
        <v>74</v>
      </c>
      <c r="P1" t="s">
        <v>11</v>
      </c>
      <c r="Q1" t="s">
        <v>12</v>
      </c>
      <c r="R1" t="s">
        <v>77</v>
      </c>
      <c r="S1" t="s">
        <v>72</v>
      </c>
      <c r="T1" t="s">
        <v>73</v>
      </c>
      <c r="U1" t="s">
        <v>75</v>
      </c>
      <c r="V1" t="s">
        <v>76</v>
      </c>
    </row>
    <row r="2" spans="1:22" x14ac:dyDescent="0.3">
      <c r="A2" t="s">
        <v>0</v>
      </c>
      <c r="B2" t="s">
        <v>60</v>
      </c>
      <c r="C2" t="s">
        <v>15</v>
      </c>
      <c r="D2">
        <v>408</v>
      </c>
      <c r="E2">
        <v>74</v>
      </c>
      <c r="F2">
        <f t="shared" ref="F2:F14" si="0">D2+E2</f>
        <v>482</v>
      </c>
      <c r="G2">
        <v>16.899999999999999</v>
      </c>
      <c r="H2">
        <v>11.5</v>
      </c>
      <c r="I2">
        <v>9.4</v>
      </c>
      <c r="J2">
        <v>5.5</v>
      </c>
      <c r="K2">
        <v>2.5</v>
      </c>
      <c r="L2">
        <v>7.4</v>
      </c>
      <c r="M2">
        <f t="shared" ref="M2:M32" si="1">E2/F2</f>
        <v>0.15352697095435686</v>
      </c>
      <c r="N2">
        <f t="shared" ref="N2:N32" si="2">H2/G2</f>
        <v>0.68047337278106512</v>
      </c>
      <c r="O2">
        <f>I2/G2</f>
        <v>0.55621301775147935</v>
      </c>
      <c r="P2">
        <f t="shared" ref="P2:P32" si="3">K2/G2</f>
        <v>0.14792899408284024</v>
      </c>
      <c r="Q2">
        <f t="shared" ref="Q2:Q32" si="4">L2/H2</f>
        <v>0.64347826086956528</v>
      </c>
      <c r="R2">
        <f>G2/F2</f>
        <v>3.5062240663900415E-2</v>
      </c>
      <c r="S2">
        <f>H2/F2</f>
        <v>2.3858921161825725E-2</v>
      </c>
      <c r="T2">
        <f>I2/F2</f>
        <v>1.9502074688796681E-2</v>
      </c>
      <c r="U2">
        <f>K2/F2</f>
        <v>5.1867219917012446E-3</v>
      </c>
      <c r="V2">
        <f>L2/F2</f>
        <v>1.5352697095435686E-2</v>
      </c>
    </row>
    <row r="3" spans="1:22" x14ac:dyDescent="0.3">
      <c r="A3" t="s">
        <v>3</v>
      </c>
      <c r="B3" t="s">
        <v>60</v>
      </c>
      <c r="C3" t="s">
        <v>16</v>
      </c>
      <c r="D3">
        <v>499</v>
      </c>
      <c r="E3">
        <v>75</v>
      </c>
      <c r="F3">
        <f t="shared" si="0"/>
        <v>574</v>
      </c>
      <c r="G3">
        <v>26.4</v>
      </c>
      <c r="H3">
        <v>16.399999999999999</v>
      </c>
      <c r="I3">
        <v>10.3</v>
      </c>
      <c r="J3">
        <v>6.9</v>
      </c>
      <c r="K3">
        <v>3.5</v>
      </c>
      <c r="L3">
        <v>8.6999999999999993</v>
      </c>
      <c r="M3">
        <f t="shared" si="1"/>
        <v>0.13066202090592335</v>
      </c>
      <c r="N3">
        <f t="shared" si="2"/>
        <v>0.62121212121212122</v>
      </c>
      <c r="O3">
        <f t="shared" ref="O3:O32" si="5">I3/G3</f>
        <v>0.39015151515151519</v>
      </c>
      <c r="P3">
        <f t="shared" si="3"/>
        <v>0.13257575757575757</v>
      </c>
      <c r="Q3">
        <f t="shared" si="4"/>
        <v>0.53048780487804881</v>
      </c>
      <c r="R3">
        <f t="shared" ref="R3:R32" si="6">G3/F3</f>
        <v>4.5993031358885016E-2</v>
      </c>
      <c r="S3">
        <f t="shared" ref="S3:S32" si="7">H3/F3</f>
        <v>2.8571428571428571E-2</v>
      </c>
      <c r="T3">
        <f t="shared" ref="T3:T32" si="8">I3/F3</f>
        <v>1.794425087108014E-2</v>
      </c>
      <c r="U3">
        <f t="shared" ref="U3:U32" si="9">K3/F3</f>
        <v>6.0975609756097563E-3</v>
      </c>
      <c r="V3">
        <f t="shared" ref="V3:V32" si="10">L3/F3</f>
        <v>1.5156794425087107E-2</v>
      </c>
    </row>
    <row r="4" spans="1:22" x14ac:dyDescent="0.3">
      <c r="A4" t="s">
        <v>21</v>
      </c>
      <c r="B4" t="s">
        <v>60</v>
      </c>
      <c r="C4" t="s">
        <v>40</v>
      </c>
      <c r="D4">
        <v>475</v>
      </c>
      <c r="E4">
        <v>87</v>
      </c>
      <c r="F4">
        <f t="shared" si="0"/>
        <v>562</v>
      </c>
      <c r="G4">
        <v>27.1</v>
      </c>
      <c r="H4">
        <v>15.9</v>
      </c>
      <c r="I4">
        <v>13.6</v>
      </c>
      <c r="J4">
        <v>7.4</v>
      </c>
      <c r="K4">
        <v>3.6</v>
      </c>
      <c r="L4">
        <v>10.7</v>
      </c>
      <c r="M4">
        <f t="shared" si="1"/>
        <v>0.15480427046263345</v>
      </c>
      <c r="N4">
        <f t="shared" si="2"/>
        <v>0.58671586715867152</v>
      </c>
      <c r="O4">
        <f t="shared" si="5"/>
        <v>0.50184501845018448</v>
      </c>
      <c r="P4">
        <f t="shared" si="3"/>
        <v>0.13284132841328414</v>
      </c>
      <c r="Q4">
        <f t="shared" si="4"/>
        <v>0.67295597484276726</v>
      </c>
      <c r="R4">
        <f t="shared" si="6"/>
        <v>4.8220640569395019E-2</v>
      </c>
      <c r="S4">
        <f t="shared" si="7"/>
        <v>2.8291814946619219E-2</v>
      </c>
      <c r="T4">
        <f t="shared" si="8"/>
        <v>2.4199288256227757E-2</v>
      </c>
      <c r="U4">
        <f t="shared" si="9"/>
        <v>6.405693950177936E-3</v>
      </c>
      <c r="V4">
        <f t="shared" si="10"/>
        <v>1.9039145907473309E-2</v>
      </c>
    </row>
    <row r="5" spans="1:22" x14ac:dyDescent="0.3">
      <c r="A5" t="s">
        <v>23</v>
      </c>
      <c r="B5" t="s">
        <v>60</v>
      </c>
      <c r="C5" t="s">
        <v>42</v>
      </c>
      <c r="D5">
        <v>356</v>
      </c>
      <c r="E5">
        <v>64</v>
      </c>
      <c r="F5">
        <f t="shared" si="0"/>
        <v>420</v>
      </c>
      <c r="G5">
        <v>21.7</v>
      </c>
      <c r="H5">
        <v>14</v>
      </c>
      <c r="I5">
        <v>10.4</v>
      </c>
      <c r="J5">
        <v>5.5</v>
      </c>
      <c r="K5">
        <v>2.2999999999999998</v>
      </c>
      <c r="L5">
        <v>8.5</v>
      </c>
      <c r="M5">
        <f t="shared" si="1"/>
        <v>0.15238095238095239</v>
      </c>
      <c r="N5">
        <f t="shared" si="2"/>
        <v>0.64516129032258063</v>
      </c>
      <c r="O5">
        <f t="shared" si="5"/>
        <v>0.47926267281105994</v>
      </c>
      <c r="P5">
        <f t="shared" si="3"/>
        <v>0.10599078341013825</v>
      </c>
      <c r="Q5">
        <f t="shared" si="4"/>
        <v>0.6071428571428571</v>
      </c>
      <c r="R5">
        <f t="shared" si="6"/>
        <v>5.1666666666666666E-2</v>
      </c>
      <c r="S5">
        <f t="shared" si="7"/>
        <v>3.3333333333333333E-2</v>
      </c>
      <c r="T5">
        <f t="shared" si="8"/>
        <v>2.4761904761904763E-2</v>
      </c>
      <c r="U5">
        <f t="shared" si="9"/>
        <v>5.4761904761904756E-3</v>
      </c>
      <c r="V5">
        <f t="shared" si="10"/>
        <v>2.0238095238095239E-2</v>
      </c>
    </row>
    <row r="6" spans="1:22" x14ac:dyDescent="0.3">
      <c r="A6" t="s">
        <v>24</v>
      </c>
      <c r="B6" t="s">
        <v>60</v>
      </c>
      <c r="C6" t="s">
        <v>46</v>
      </c>
      <c r="D6">
        <v>375</v>
      </c>
      <c r="E6">
        <v>68</v>
      </c>
      <c r="F6">
        <f t="shared" si="0"/>
        <v>443</v>
      </c>
      <c r="G6">
        <v>21.6</v>
      </c>
      <c r="H6">
        <v>11.3</v>
      </c>
      <c r="I6">
        <v>7.4</v>
      </c>
      <c r="J6">
        <v>5.2</v>
      </c>
      <c r="K6">
        <v>2.6</v>
      </c>
      <c r="L6">
        <v>7.9</v>
      </c>
      <c r="M6">
        <f t="shared" si="1"/>
        <v>0.15349887133182843</v>
      </c>
      <c r="N6">
        <f t="shared" si="2"/>
        <v>0.52314814814814814</v>
      </c>
      <c r="O6">
        <f t="shared" si="5"/>
        <v>0.34259259259259256</v>
      </c>
      <c r="P6">
        <f t="shared" si="3"/>
        <v>0.12037037037037036</v>
      </c>
      <c r="Q6">
        <f t="shared" si="4"/>
        <v>0.69911504424778759</v>
      </c>
      <c r="R6">
        <f t="shared" si="6"/>
        <v>4.8758465011286688E-2</v>
      </c>
      <c r="S6">
        <f t="shared" si="7"/>
        <v>2.5507900677200903E-2</v>
      </c>
      <c r="T6">
        <f t="shared" si="8"/>
        <v>1.6704288939051921E-2</v>
      </c>
      <c r="U6">
        <f t="shared" si="9"/>
        <v>5.8690744920993233E-3</v>
      </c>
      <c r="V6">
        <f t="shared" si="10"/>
        <v>1.783295711060948E-2</v>
      </c>
    </row>
    <row r="7" spans="1:22" x14ac:dyDescent="0.3">
      <c r="A7" t="s">
        <v>25</v>
      </c>
      <c r="B7" t="s">
        <v>60</v>
      </c>
      <c r="C7" t="s">
        <v>43</v>
      </c>
      <c r="D7">
        <v>404</v>
      </c>
      <c r="E7">
        <v>70</v>
      </c>
      <c r="F7">
        <f t="shared" si="0"/>
        <v>474</v>
      </c>
      <c r="G7">
        <v>21.3</v>
      </c>
      <c r="H7">
        <v>13.9</v>
      </c>
      <c r="I7">
        <v>10.7</v>
      </c>
      <c r="J7">
        <v>5.9</v>
      </c>
      <c r="K7">
        <v>2.1</v>
      </c>
      <c r="L7">
        <v>8.1</v>
      </c>
      <c r="M7">
        <f t="shared" si="1"/>
        <v>0.14767932489451477</v>
      </c>
      <c r="N7">
        <f t="shared" si="2"/>
        <v>0.65258215962441313</v>
      </c>
      <c r="O7">
        <f t="shared" si="5"/>
        <v>0.50234741784037551</v>
      </c>
      <c r="P7">
        <f t="shared" si="3"/>
        <v>9.8591549295774655E-2</v>
      </c>
      <c r="Q7">
        <f t="shared" si="4"/>
        <v>0.58273381294964022</v>
      </c>
      <c r="R7">
        <f t="shared" si="6"/>
        <v>4.4936708860759497E-2</v>
      </c>
      <c r="S7">
        <f t="shared" si="7"/>
        <v>2.9324894514767934E-2</v>
      </c>
      <c r="T7">
        <f t="shared" si="8"/>
        <v>2.2573839662447255E-2</v>
      </c>
      <c r="U7">
        <f t="shared" si="9"/>
        <v>4.4303797468354432E-3</v>
      </c>
      <c r="V7">
        <f t="shared" si="10"/>
        <v>1.708860759493671E-2</v>
      </c>
    </row>
    <row r="8" spans="1:22" x14ac:dyDescent="0.3">
      <c r="A8" t="s">
        <v>26</v>
      </c>
      <c r="B8" t="s">
        <v>60</v>
      </c>
      <c r="C8" t="s">
        <v>44</v>
      </c>
      <c r="D8">
        <v>326</v>
      </c>
      <c r="E8">
        <v>56</v>
      </c>
      <c r="F8">
        <f t="shared" si="0"/>
        <v>382</v>
      </c>
      <c r="G8">
        <v>20</v>
      </c>
      <c r="H8">
        <v>10.4</v>
      </c>
      <c r="I8">
        <v>10.1</v>
      </c>
      <c r="J8">
        <v>4.5</v>
      </c>
      <c r="K8">
        <v>2.2999999999999998</v>
      </c>
      <c r="L8">
        <v>7.4</v>
      </c>
      <c r="M8">
        <f t="shared" si="1"/>
        <v>0.14659685863874344</v>
      </c>
      <c r="N8">
        <f t="shared" si="2"/>
        <v>0.52</v>
      </c>
      <c r="O8">
        <f t="shared" si="5"/>
        <v>0.505</v>
      </c>
      <c r="P8">
        <f t="shared" si="3"/>
        <v>0.11499999999999999</v>
      </c>
      <c r="Q8">
        <f t="shared" si="4"/>
        <v>0.71153846153846156</v>
      </c>
      <c r="R8">
        <f t="shared" si="6"/>
        <v>5.2356020942408377E-2</v>
      </c>
      <c r="S8">
        <f t="shared" si="7"/>
        <v>2.7225130890052358E-2</v>
      </c>
      <c r="T8">
        <f t="shared" si="8"/>
        <v>2.6439790575916229E-2</v>
      </c>
      <c r="U8">
        <f t="shared" si="9"/>
        <v>6.0209424083769629E-3</v>
      </c>
      <c r="V8">
        <f t="shared" si="10"/>
        <v>1.93717277486911E-2</v>
      </c>
    </row>
    <row r="9" spans="1:22" x14ac:dyDescent="0.3">
      <c r="A9" t="s">
        <v>27</v>
      </c>
      <c r="B9" t="s">
        <v>60</v>
      </c>
      <c r="C9" t="s">
        <v>18</v>
      </c>
      <c r="D9">
        <v>417</v>
      </c>
      <c r="E9">
        <v>71</v>
      </c>
      <c r="F9">
        <f t="shared" si="0"/>
        <v>488</v>
      </c>
      <c r="G9">
        <v>25.2</v>
      </c>
      <c r="H9">
        <v>14.1</v>
      </c>
      <c r="I9">
        <v>9.8000000000000007</v>
      </c>
      <c r="J9">
        <v>6.5</v>
      </c>
      <c r="K9">
        <v>2.7</v>
      </c>
      <c r="L9">
        <v>9.8000000000000007</v>
      </c>
      <c r="M9">
        <f t="shared" si="1"/>
        <v>0.14549180327868852</v>
      </c>
      <c r="N9">
        <f t="shared" si="2"/>
        <v>0.55952380952380953</v>
      </c>
      <c r="O9">
        <f t="shared" si="5"/>
        <v>0.38888888888888895</v>
      </c>
      <c r="P9">
        <f t="shared" si="3"/>
        <v>0.10714285714285715</v>
      </c>
      <c r="Q9">
        <f t="shared" si="4"/>
        <v>0.69503546099290792</v>
      </c>
      <c r="R9">
        <f t="shared" si="6"/>
        <v>5.1639344262295078E-2</v>
      </c>
      <c r="S9">
        <f t="shared" si="7"/>
        <v>2.8893442622950818E-2</v>
      </c>
      <c r="T9">
        <f t="shared" si="8"/>
        <v>2.0081967213114754E-2</v>
      </c>
      <c r="U9">
        <f t="shared" si="9"/>
        <v>5.5327868852459022E-3</v>
      </c>
      <c r="V9">
        <f t="shared" si="10"/>
        <v>2.0081967213114754E-2</v>
      </c>
    </row>
    <row r="10" spans="1:22" x14ac:dyDescent="0.3">
      <c r="A10" t="s">
        <v>30</v>
      </c>
      <c r="B10" t="s">
        <v>60</v>
      </c>
      <c r="C10" t="s">
        <v>17</v>
      </c>
      <c r="D10">
        <v>409</v>
      </c>
      <c r="E10">
        <v>71</v>
      </c>
      <c r="F10">
        <f t="shared" si="0"/>
        <v>480</v>
      </c>
      <c r="G10">
        <v>27.3</v>
      </c>
      <c r="H10">
        <v>17.600000000000001</v>
      </c>
      <c r="I10">
        <v>12.8</v>
      </c>
      <c r="J10">
        <v>7.1</v>
      </c>
      <c r="K10">
        <v>3.1</v>
      </c>
      <c r="L10">
        <v>10.6</v>
      </c>
      <c r="M10">
        <f t="shared" si="1"/>
        <v>0.14791666666666667</v>
      </c>
      <c r="N10">
        <f t="shared" si="2"/>
        <v>0.64468864468864473</v>
      </c>
      <c r="O10">
        <f t="shared" si="5"/>
        <v>0.46886446886446886</v>
      </c>
      <c r="P10">
        <f t="shared" si="3"/>
        <v>0.11355311355311355</v>
      </c>
      <c r="Q10">
        <f t="shared" si="4"/>
        <v>0.60227272727272718</v>
      </c>
      <c r="R10">
        <f t="shared" si="6"/>
        <v>5.6875000000000002E-2</v>
      </c>
      <c r="S10">
        <f t="shared" si="7"/>
        <v>3.6666666666666667E-2</v>
      </c>
      <c r="T10">
        <f t="shared" si="8"/>
        <v>2.6666666666666668E-2</v>
      </c>
      <c r="U10">
        <f t="shared" si="9"/>
        <v>6.4583333333333333E-3</v>
      </c>
      <c r="V10">
        <f t="shared" si="10"/>
        <v>2.2083333333333333E-2</v>
      </c>
    </row>
    <row r="11" spans="1:22" x14ac:dyDescent="0.3">
      <c r="A11" t="s">
        <v>31</v>
      </c>
      <c r="B11" t="s">
        <v>60</v>
      </c>
      <c r="C11" t="s">
        <v>40</v>
      </c>
      <c r="D11">
        <v>409</v>
      </c>
      <c r="E11">
        <v>69</v>
      </c>
      <c r="F11">
        <f t="shared" si="0"/>
        <v>478</v>
      </c>
      <c r="G11">
        <v>24.7</v>
      </c>
      <c r="H11">
        <v>15.5</v>
      </c>
      <c r="I11">
        <v>11.8</v>
      </c>
      <c r="J11">
        <v>6.5</v>
      </c>
      <c r="K11">
        <v>2.8</v>
      </c>
      <c r="L11">
        <v>9.1</v>
      </c>
      <c r="M11">
        <f t="shared" si="1"/>
        <v>0.14435146443514643</v>
      </c>
      <c r="N11">
        <f t="shared" si="2"/>
        <v>0.62753036437246967</v>
      </c>
      <c r="O11">
        <f t="shared" si="5"/>
        <v>0.47773279352226727</v>
      </c>
      <c r="P11">
        <f t="shared" si="3"/>
        <v>0.11336032388663968</v>
      </c>
      <c r="Q11">
        <f t="shared" si="4"/>
        <v>0.58709677419354833</v>
      </c>
      <c r="R11">
        <f t="shared" si="6"/>
        <v>5.1673640167364018E-2</v>
      </c>
      <c r="S11">
        <f t="shared" si="7"/>
        <v>3.2426778242677826E-2</v>
      </c>
      <c r="T11">
        <f t="shared" si="8"/>
        <v>2.4686192468619247E-2</v>
      </c>
      <c r="U11">
        <f t="shared" si="9"/>
        <v>5.8577405857740579E-3</v>
      </c>
      <c r="V11">
        <f t="shared" si="10"/>
        <v>1.9037656903765691E-2</v>
      </c>
    </row>
    <row r="12" spans="1:22" x14ac:dyDescent="0.3">
      <c r="A12" t="s">
        <v>32</v>
      </c>
      <c r="B12" t="s">
        <v>60</v>
      </c>
      <c r="C12" t="s">
        <v>40</v>
      </c>
      <c r="D12">
        <v>386</v>
      </c>
      <c r="E12">
        <v>64</v>
      </c>
      <c r="F12">
        <f t="shared" si="0"/>
        <v>450</v>
      </c>
      <c r="G12">
        <v>23.6</v>
      </c>
      <c r="H12">
        <v>14.6</v>
      </c>
      <c r="I12">
        <v>11.7</v>
      </c>
      <c r="J12">
        <v>6.1</v>
      </c>
      <c r="K12">
        <v>2.7</v>
      </c>
      <c r="L12">
        <v>9.5</v>
      </c>
      <c r="M12">
        <f t="shared" si="1"/>
        <v>0.14222222222222222</v>
      </c>
      <c r="N12">
        <f t="shared" si="2"/>
        <v>0.61864406779661008</v>
      </c>
      <c r="O12">
        <f t="shared" si="5"/>
        <v>0.49576271186440674</v>
      </c>
      <c r="P12">
        <f t="shared" si="3"/>
        <v>0.11440677966101695</v>
      </c>
      <c r="Q12">
        <f t="shared" si="4"/>
        <v>0.65068493150684936</v>
      </c>
      <c r="R12">
        <f t="shared" si="6"/>
        <v>5.2444444444444446E-2</v>
      </c>
      <c r="S12">
        <f t="shared" si="7"/>
        <v>3.2444444444444442E-2</v>
      </c>
      <c r="T12">
        <f t="shared" si="8"/>
        <v>2.5999999999999999E-2</v>
      </c>
      <c r="U12">
        <f t="shared" si="9"/>
        <v>6.0000000000000001E-3</v>
      </c>
      <c r="V12">
        <f t="shared" si="10"/>
        <v>2.1111111111111112E-2</v>
      </c>
    </row>
    <row r="13" spans="1:22" x14ac:dyDescent="0.3">
      <c r="A13" t="s">
        <v>33</v>
      </c>
      <c r="B13" t="s">
        <v>60</v>
      </c>
      <c r="C13" t="s">
        <v>18</v>
      </c>
      <c r="D13">
        <v>427</v>
      </c>
      <c r="E13">
        <v>82</v>
      </c>
      <c r="F13">
        <f t="shared" si="0"/>
        <v>509</v>
      </c>
      <c r="G13">
        <v>26</v>
      </c>
      <c r="H13">
        <v>18</v>
      </c>
      <c r="I13">
        <v>14.8</v>
      </c>
      <c r="J13">
        <v>6.3</v>
      </c>
      <c r="K13">
        <v>3.4</v>
      </c>
      <c r="L13">
        <v>10.4</v>
      </c>
      <c r="M13">
        <f t="shared" si="1"/>
        <v>0.16110019646365423</v>
      </c>
      <c r="N13">
        <f t="shared" si="2"/>
        <v>0.69230769230769229</v>
      </c>
      <c r="O13">
        <f t="shared" si="5"/>
        <v>0.56923076923076921</v>
      </c>
      <c r="P13">
        <f t="shared" si="3"/>
        <v>0.13076923076923078</v>
      </c>
      <c r="Q13">
        <f t="shared" si="4"/>
        <v>0.57777777777777783</v>
      </c>
      <c r="R13">
        <f t="shared" si="6"/>
        <v>5.1080550098231828E-2</v>
      </c>
      <c r="S13">
        <f t="shared" si="7"/>
        <v>3.536345776031434E-2</v>
      </c>
      <c r="T13">
        <f t="shared" si="8"/>
        <v>2.9076620825147351E-2</v>
      </c>
      <c r="U13">
        <f t="shared" si="9"/>
        <v>6.6797642436149307E-3</v>
      </c>
      <c r="V13">
        <f t="shared" si="10"/>
        <v>2.0432220039292733E-2</v>
      </c>
    </row>
    <row r="14" spans="1:22" x14ac:dyDescent="0.3">
      <c r="A14" t="s">
        <v>34</v>
      </c>
      <c r="B14" t="s">
        <v>60</v>
      </c>
      <c r="C14" t="s">
        <v>18</v>
      </c>
      <c r="D14">
        <v>401</v>
      </c>
      <c r="E14">
        <v>65</v>
      </c>
      <c r="F14">
        <f t="shared" si="0"/>
        <v>466</v>
      </c>
      <c r="G14">
        <v>23.8</v>
      </c>
      <c r="H14">
        <v>15.5</v>
      </c>
      <c r="I14">
        <v>13.5</v>
      </c>
      <c r="J14">
        <v>6.2</v>
      </c>
      <c r="K14">
        <v>2.9</v>
      </c>
      <c r="L14">
        <v>9</v>
      </c>
      <c r="M14">
        <f t="shared" si="1"/>
        <v>0.13948497854077252</v>
      </c>
      <c r="N14">
        <f t="shared" si="2"/>
        <v>0.65126050420168069</v>
      </c>
      <c r="O14">
        <f t="shared" si="5"/>
        <v>0.5672268907563025</v>
      </c>
      <c r="P14">
        <f t="shared" si="3"/>
        <v>0.12184873949579832</v>
      </c>
      <c r="Q14">
        <f t="shared" si="4"/>
        <v>0.58064516129032262</v>
      </c>
      <c r="R14">
        <f t="shared" si="6"/>
        <v>5.1072961373390562E-2</v>
      </c>
      <c r="S14">
        <f t="shared" si="7"/>
        <v>3.3261802575107295E-2</v>
      </c>
      <c r="T14">
        <f t="shared" si="8"/>
        <v>2.8969957081545063E-2</v>
      </c>
      <c r="U14">
        <f t="shared" si="9"/>
        <v>6.2231759656652362E-3</v>
      </c>
      <c r="V14">
        <f t="shared" si="10"/>
        <v>1.9313304721030045E-2</v>
      </c>
    </row>
    <row r="15" spans="1:22" x14ac:dyDescent="0.3">
      <c r="A15" t="s">
        <v>47</v>
      </c>
      <c r="B15" t="s">
        <v>61</v>
      </c>
      <c r="C15" t="s">
        <v>49</v>
      </c>
      <c r="D15">
        <v>614</v>
      </c>
      <c r="E15">
        <v>82</v>
      </c>
      <c r="F15">
        <v>696</v>
      </c>
      <c r="G15">
        <v>23</v>
      </c>
      <c r="H15">
        <v>20.100000000000001</v>
      </c>
      <c r="I15">
        <v>14.3</v>
      </c>
      <c r="J15">
        <v>7.2</v>
      </c>
      <c r="K15">
        <v>3.2</v>
      </c>
      <c r="L15">
        <v>13.5</v>
      </c>
      <c r="M15">
        <f t="shared" si="1"/>
        <v>0.11781609195402298</v>
      </c>
      <c r="N15">
        <f t="shared" si="2"/>
        <v>0.87391304347826093</v>
      </c>
      <c r="O15">
        <f t="shared" si="5"/>
        <v>0.62173913043478268</v>
      </c>
      <c r="P15">
        <f t="shared" si="3"/>
        <v>0.1391304347826087</v>
      </c>
      <c r="Q15">
        <f t="shared" si="4"/>
        <v>0.67164179104477606</v>
      </c>
      <c r="R15">
        <f t="shared" si="6"/>
        <v>3.3045977011494254E-2</v>
      </c>
      <c r="S15">
        <f t="shared" si="7"/>
        <v>2.8879310344827588E-2</v>
      </c>
      <c r="T15">
        <f t="shared" si="8"/>
        <v>2.0545977011494253E-2</v>
      </c>
      <c r="U15">
        <f t="shared" si="9"/>
        <v>4.5977011494252873E-3</v>
      </c>
      <c r="V15">
        <f t="shared" si="10"/>
        <v>1.9396551724137932E-2</v>
      </c>
    </row>
    <row r="16" spans="1:22" x14ac:dyDescent="0.3">
      <c r="A16" t="s">
        <v>48</v>
      </c>
      <c r="B16" t="s">
        <v>61</v>
      </c>
      <c r="C16" t="s">
        <v>49</v>
      </c>
      <c r="D16">
        <v>458</v>
      </c>
      <c r="E16">
        <v>66</v>
      </c>
      <c r="F16">
        <v>524</v>
      </c>
      <c r="G16">
        <v>22.4</v>
      </c>
      <c r="H16">
        <v>18</v>
      </c>
      <c r="I16">
        <v>12.5</v>
      </c>
      <c r="J16">
        <v>6.8</v>
      </c>
      <c r="K16">
        <v>2.8</v>
      </c>
      <c r="L16">
        <v>10.5</v>
      </c>
      <c r="M16">
        <f t="shared" si="1"/>
        <v>0.12595419847328243</v>
      </c>
      <c r="N16">
        <f t="shared" si="2"/>
        <v>0.8035714285714286</v>
      </c>
      <c r="O16">
        <f t="shared" si="5"/>
        <v>0.5580357142857143</v>
      </c>
      <c r="P16">
        <f t="shared" si="3"/>
        <v>0.125</v>
      </c>
      <c r="Q16">
        <f t="shared" si="4"/>
        <v>0.58333333333333337</v>
      </c>
      <c r="R16">
        <f t="shared" si="6"/>
        <v>4.2748091603053436E-2</v>
      </c>
      <c r="S16">
        <f t="shared" si="7"/>
        <v>3.4351145038167941E-2</v>
      </c>
      <c r="T16">
        <f t="shared" si="8"/>
        <v>2.385496183206107E-2</v>
      </c>
      <c r="U16">
        <f t="shared" si="9"/>
        <v>5.3435114503816794E-3</v>
      </c>
      <c r="V16">
        <f t="shared" si="10"/>
        <v>2.0038167938931296E-2</v>
      </c>
    </row>
    <row r="17" spans="1:22" x14ac:dyDescent="0.3">
      <c r="A17" t="s">
        <v>1</v>
      </c>
      <c r="B17" t="s">
        <v>61</v>
      </c>
      <c r="C17" t="s">
        <v>50</v>
      </c>
      <c r="D17">
        <v>518</v>
      </c>
      <c r="E17">
        <v>87</v>
      </c>
      <c r="F17">
        <f>SUM(D17+E17)</f>
        <v>605</v>
      </c>
      <c r="G17">
        <v>29.7</v>
      </c>
      <c r="H17">
        <v>19.100000000000001</v>
      </c>
      <c r="I17">
        <v>14.4</v>
      </c>
      <c r="J17">
        <v>7.9</v>
      </c>
      <c r="K17">
        <v>3.5</v>
      </c>
      <c r="L17">
        <v>9.9</v>
      </c>
      <c r="M17">
        <f t="shared" si="1"/>
        <v>0.14380165289256197</v>
      </c>
      <c r="N17">
        <f t="shared" si="2"/>
        <v>0.64309764309764317</v>
      </c>
      <c r="O17">
        <f t="shared" si="5"/>
        <v>0.48484848484848486</v>
      </c>
      <c r="P17">
        <f t="shared" si="3"/>
        <v>0.11784511784511785</v>
      </c>
      <c r="Q17">
        <f t="shared" si="4"/>
        <v>0.51832460732984287</v>
      </c>
      <c r="R17">
        <f t="shared" si="6"/>
        <v>4.9090909090909088E-2</v>
      </c>
      <c r="S17">
        <f t="shared" si="7"/>
        <v>3.1570247933884299E-2</v>
      </c>
      <c r="T17">
        <f t="shared" si="8"/>
        <v>2.3801652892561986E-2</v>
      </c>
      <c r="U17">
        <f t="shared" si="9"/>
        <v>5.7851239669421484E-3</v>
      </c>
      <c r="V17">
        <f t="shared" si="10"/>
        <v>1.6363636363636365E-2</v>
      </c>
    </row>
    <row r="18" spans="1:22" x14ac:dyDescent="0.3">
      <c r="A18" t="s">
        <v>20</v>
      </c>
      <c r="B18" t="s">
        <v>61</v>
      </c>
      <c r="C18" t="s">
        <v>39</v>
      </c>
      <c r="D18">
        <v>534</v>
      </c>
      <c r="E18">
        <v>72</v>
      </c>
      <c r="F18">
        <f>D18+E18</f>
        <v>606</v>
      </c>
      <c r="G18">
        <v>30.7</v>
      </c>
      <c r="H18">
        <v>22.6</v>
      </c>
      <c r="I18">
        <v>16</v>
      </c>
      <c r="J18">
        <v>8</v>
      </c>
      <c r="K18">
        <v>3.2</v>
      </c>
      <c r="L18">
        <v>13.6</v>
      </c>
      <c r="M18">
        <f>E18/F18</f>
        <v>0.11881188118811881</v>
      </c>
      <c r="N18">
        <f>H18/G18</f>
        <v>0.73615635179153105</v>
      </c>
      <c r="O18">
        <f t="shared" si="5"/>
        <v>0.52117263843648209</v>
      </c>
      <c r="P18">
        <f>K18/G18</f>
        <v>0.10423452768729642</v>
      </c>
      <c r="Q18">
        <f>L18/H18</f>
        <v>0.60176991150442471</v>
      </c>
      <c r="R18">
        <f t="shared" si="6"/>
        <v>5.0660066006600661E-2</v>
      </c>
      <c r="S18">
        <f t="shared" si="7"/>
        <v>3.7293729372937297E-2</v>
      </c>
      <c r="T18">
        <f t="shared" si="8"/>
        <v>2.6402640264026403E-2</v>
      </c>
      <c r="U18">
        <f t="shared" si="9"/>
        <v>5.2805280528052806E-3</v>
      </c>
      <c r="V18">
        <f t="shared" si="10"/>
        <v>2.2442244224422443E-2</v>
      </c>
    </row>
    <row r="19" spans="1:22" x14ac:dyDescent="0.3">
      <c r="A19" t="s">
        <v>63</v>
      </c>
      <c r="B19" t="s">
        <v>61</v>
      </c>
      <c r="C19" t="s">
        <v>71</v>
      </c>
      <c r="F19">
        <v>705</v>
      </c>
      <c r="G19">
        <v>32.5</v>
      </c>
      <c r="H19">
        <v>24.3</v>
      </c>
      <c r="I19">
        <v>11.3</v>
      </c>
      <c r="K19">
        <v>3.6</v>
      </c>
      <c r="L19">
        <v>12.6</v>
      </c>
      <c r="N19">
        <f>H19/G19</f>
        <v>0.74769230769230777</v>
      </c>
      <c r="O19">
        <f t="shared" si="5"/>
        <v>0.34769230769230769</v>
      </c>
      <c r="P19">
        <f>K19/G19</f>
        <v>0.11076923076923077</v>
      </c>
      <c r="Q19">
        <f>L19/H19</f>
        <v>0.51851851851851849</v>
      </c>
      <c r="R19">
        <f t="shared" si="6"/>
        <v>4.6099290780141841E-2</v>
      </c>
      <c r="S19">
        <f t="shared" si="7"/>
        <v>3.4468085106382981E-2</v>
      </c>
      <c r="T19">
        <f t="shared" si="8"/>
        <v>1.6028368794326241E-2</v>
      </c>
      <c r="U19">
        <f t="shared" si="9"/>
        <v>5.106382978723404E-3</v>
      </c>
      <c r="V19">
        <f t="shared" si="10"/>
        <v>1.7872340425531916E-2</v>
      </c>
    </row>
    <row r="20" spans="1:22" x14ac:dyDescent="0.3">
      <c r="A20" t="s">
        <v>64</v>
      </c>
      <c r="B20" t="s">
        <v>61</v>
      </c>
      <c r="C20" t="s">
        <v>71</v>
      </c>
      <c r="F20">
        <v>673</v>
      </c>
      <c r="G20">
        <v>32.299999999999997</v>
      </c>
      <c r="H20">
        <v>21.7</v>
      </c>
      <c r="I20">
        <v>11.2</v>
      </c>
      <c r="K20">
        <v>3.6</v>
      </c>
      <c r="L20">
        <v>12.8</v>
      </c>
      <c r="N20">
        <f>H20/G20</f>
        <v>0.67182662538699689</v>
      </c>
      <c r="O20">
        <f t="shared" si="5"/>
        <v>0.34674922600619196</v>
      </c>
      <c r="P20">
        <f t="shared" ref="P20:P26" si="11">K20/G20</f>
        <v>0.11145510835913314</v>
      </c>
      <c r="Q20">
        <f t="shared" ref="Q20:Q26" si="12">L20/H20</f>
        <v>0.58986175115207373</v>
      </c>
      <c r="R20">
        <f t="shared" si="6"/>
        <v>4.7994056463595836E-2</v>
      </c>
      <c r="S20">
        <f t="shared" si="7"/>
        <v>3.2243684992570576E-2</v>
      </c>
      <c r="T20">
        <f t="shared" si="8"/>
        <v>1.6641901931649331E-2</v>
      </c>
      <c r="U20">
        <f t="shared" si="9"/>
        <v>5.349182763744428E-3</v>
      </c>
      <c r="V20">
        <f t="shared" si="10"/>
        <v>1.9019316493313523E-2</v>
      </c>
    </row>
    <row r="21" spans="1:22" x14ac:dyDescent="0.3">
      <c r="A21" t="s">
        <v>65</v>
      </c>
      <c r="B21" t="s">
        <v>61</v>
      </c>
      <c r="C21" t="s">
        <v>71</v>
      </c>
      <c r="F21">
        <v>709</v>
      </c>
      <c r="G21">
        <v>32.5</v>
      </c>
      <c r="H21">
        <v>20.9</v>
      </c>
      <c r="I21">
        <v>12.2</v>
      </c>
      <c r="K21">
        <v>3.6</v>
      </c>
      <c r="L21">
        <v>12</v>
      </c>
      <c r="N21">
        <f t="shared" ref="N21:N26" si="13">H21/G21</f>
        <v>0.64307692307692299</v>
      </c>
      <c r="O21">
        <f t="shared" si="5"/>
        <v>0.37538461538461537</v>
      </c>
      <c r="P21">
        <f t="shared" si="11"/>
        <v>0.11076923076923077</v>
      </c>
      <c r="Q21">
        <f t="shared" si="12"/>
        <v>0.57416267942583732</v>
      </c>
      <c r="R21">
        <f t="shared" si="6"/>
        <v>4.5839210155148094E-2</v>
      </c>
      <c r="S21">
        <f t="shared" si="7"/>
        <v>2.947813822284908E-2</v>
      </c>
      <c r="T21">
        <f t="shared" si="8"/>
        <v>1.7207334273624822E-2</v>
      </c>
      <c r="U21">
        <f t="shared" si="9"/>
        <v>5.0775740479548663E-3</v>
      </c>
      <c r="V21">
        <f t="shared" si="10"/>
        <v>1.6925246826516221E-2</v>
      </c>
    </row>
    <row r="22" spans="1:22" x14ac:dyDescent="0.3">
      <c r="A22" t="s">
        <v>66</v>
      </c>
      <c r="B22" t="s">
        <v>61</v>
      </c>
      <c r="C22" t="s">
        <v>71</v>
      </c>
      <c r="F22">
        <v>614</v>
      </c>
      <c r="G22">
        <v>29.9</v>
      </c>
      <c r="H22">
        <v>20.399999999999999</v>
      </c>
      <c r="I22">
        <v>10.5</v>
      </c>
      <c r="K22">
        <v>3.2</v>
      </c>
      <c r="L22">
        <v>11.3</v>
      </c>
      <c r="N22">
        <f t="shared" si="13"/>
        <v>0.68227424749163879</v>
      </c>
      <c r="O22">
        <f t="shared" si="5"/>
        <v>0.35117056856187295</v>
      </c>
      <c r="P22">
        <f t="shared" si="11"/>
        <v>0.10702341137123747</v>
      </c>
      <c r="Q22">
        <f t="shared" si="12"/>
        <v>0.55392156862745101</v>
      </c>
      <c r="R22">
        <f t="shared" si="6"/>
        <v>4.8697068403908791E-2</v>
      </c>
      <c r="S22">
        <f t="shared" si="7"/>
        <v>3.322475570032573E-2</v>
      </c>
      <c r="T22">
        <f t="shared" si="8"/>
        <v>1.7100977198697069E-2</v>
      </c>
      <c r="U22">
        <f t="shared" si="9"/>
        <v>5.2117263843648211E-3</v>
      </c>
      <c r="V22">
        <f t="shared" si="10"/>
        <v>1.8403908794788273E-2</v>
      </c>
    </row>
    <row r="23" spans="1:22" x14ac:dyDescent="0.3">
      <c r="A23" t="s">
        <v>67</v>
      </c>
      <c r="B23" t="s">
        <v>61</v>
      </c>
      <c r="C23" t="s">
        <v>71</v>
      </c>
      <c r="F23">
        <v>521</v>
      </c>
      <c r="G23">
        <v>27</v>
      </c>
      <c r="H23">
        <v>20.2</v>
      </c>
      <c r="I23">
        <v>9.8000000000000007</v>
      </c>
      <c r="K23">
        <v>3.1</v>
      </c>
      <c r="L23">
        <v>10.4</v>
      </c>
      <c r="N23">
        <f t="shared" si="13"/>
        <v>0.74814814814814812</v>
      </c>
      <c r="O23">
        <f t="shared" si="5"/>
        <v>0.36296296296296299</v>
      </c>
      <c r="P23">
        <f t="shared" si="11"/>
        <v>0.11481481481481481</v>
      </c>
      <c r="Q23">
        <f t="shared" si="12"/>
        <v>0.51485148514851486</v>
      </c>
      <c r="R23">
        <f t="shared" si="6"/>
        <v>5.1823416506717852E-2</v>
      </c>
      <c r="S23">
        <f t="shared" si="7"/>
        <v>3.877159309021113E-2</v>
      </c>
      <c r="T23">
        <f t="shared" si="8"/>
        <v>1.8809980806142036E-2</v>
      </c>
      <c r="U23">
        <f t="shared" si="9"/>
        <v>5.9500959692898271E-3</v>
      </c>
      <c r="V23">
        <f t="shared" si="10"/>
        <v>1.9961612284069098E-2</v>
      </c>
    </row>
    <row r="24" spans="1:22" x14ac:dyDescent="0.3">
      <c r="A24" t="s">
        <v>68</v>
      </c>
      <c r="B24" t="s">
        <v>61</v>
      </c>
      <c r="C24" t="s">
        <v>71</v>
      </c>
      <c r="F24">
        <v>682</v>
      </c>
      <c r="G24">
        <v>30</v>
      </c>
      <c r="H24">
        <v>20.5</v>
      </c>
      <c r="I24">
        <v>11.1</v>
      </c>
      <c r="K24">
        <v>3.2</v>
      </c>
      <c r="L24">
        <v>11.3</v>
      </c>
      <c r="N24">
        <f t="shared" si="13"/>
        <v>0.68333333333333335</v>
      </c>
      <c r="O24">
        <f t="shared" si="5"/>
        <v>0.37</v>
      </c>
      <c r="P24">
        <f t="shared" si="11"/>
        <v>0.10666666666666667</v>
      </c>
      <c r="Q24">
        <f t="shared" si="12"/>
        <v>0.551219512195122</v>
      </c>
      <c r="R24">
        <f t="shared" si="6"/>
        <v>4.398826979472141E-2</v>
      </c>
      <c r="S24">
        <f t="shared" si="7"/>
        <v>3.0058651026392963E-2</v>
      </c>
      <c r="T24">
        <f t="shared" si="8"/>
        <v>1.6275659824046919E-2</v>
      </c>
      <c r="U24">
        <f t="shared" si="9"/>
        <v>4.6920821114369501E-3</v>
      </c>
      <c r="V24">
        <f t="shared" si="10"/>
        <v>1.6568914956011732E-2</v>
      </c>
    </row>
    <row r="25" spans="1:22" x14ac:dyDescent="0.3">
      <c r="A25" t="s">
        <v>69</v>
      </c>
      <c r="B25" t="s">
        <v>61</v>
      </c>
      <c r="C25" t="s">
        <v>71</v>
      </c>
      <c r="F25">
        <v>600</v>
      </c>
      <c r="G25">
        <v>28</v>
      </c>
      <c r="H25">
        <v>17.600000000000001</v>
      </c>
      <c r="I25">
        <v>9.5</v>
      </c>
      <c r="K25">
        <v>3.3</v>
      </c>
      <c r="L25">
        <v>11</v>
      </c>
      <c r="N25">
        <f t="shared" si="13"/>
        <v>0.62857142857142867</v>
      </c>
      <c r="O25">
        <f t="shared" si="5"/>
        <v>0.3392857142857143</v>
      </c>
      <c r="P25">
        <f t="shared" si="11"/>
        <v>0.11785714285714285</v>
      </c>
      <c r="Q25">
        <f t="shared" si="12"/>
        <v>0.625</v>
      </c>
      <c r="R25">
        <f t="shared" si="6"/>
        <v>4.6666666666666669E-2</v>
      </c>
      <c r="S25">
        <f t="shared" si="7"/>
        <v>2.9333333333333336E-2</v>
      </c>
      <c r="T25">
        <f t="shared" si="8"/>
        <v>1.5833333333333335E-2</v>
      </c>
      <c r="U25">
        <f t="shared" si="9"/>
        <v>5.4999999999999997E-3</v>
      </c>
      <c r="V25">
        <f t="shared" si="10"/>
        <v>1.8333333333333333E-2</v>
      </c>
    </row>
    <row r="26" spans="1:22" x14ac:dyDescent="0.3">
      <c r="A26" t="s">
        <v>70</v>
      </c>
      <c r="B26" t="s">
        <v>61</v>
      </c>
      <c r="C26" t="s">
        <v>71</v>
      </c>
      <c r="F26">
        <v>584</v>
      </c>
      <c r="G26">
        <v>30.1</v>
      </c>
      <c r="H26">
        <v>21</v>
      </c>
      <c r="I26">
        <v>11.4</v>
      </c>
      <c r="K26">
        <v>3.3</v>
      </c>
      <c r="L26">
        <v>12.1</v>
      </c>
      <c r="N26">
        <f t="shared" si="13"/>
        <v>0.69767441860465118</v>
      </c>
      <c r="O26">
        <f t="shared" si="5"/>
        <v>0.37873754152823919</v>
      </c>
      <c r="P26">
        <f t="shared" si="11"/>
        <v>0.10963455149501659</v>
      </c>
      <c r="Q26">
        <f t="shared" si="12"/>
        <v>0.57619047619047614</v>
      </c>
      <c r="R26">
        <f t="shared" si="6"/>
        <v>5.1541095890410962E-2</v>
      </c>
      <c r="S26">
        <f t="shared" si="7"/>
        <v>3.5958904109589039E-2</v>
      </c>
      <c r="T26">
        <f t="shared" si="8"/>
        <v>1.9520547945205479E-2</v>
      </c>
      <c r="U26">
        <f t="shared" si="9"/>
        <v>5.6506849315068487E-3</v>
      </c>
      <c r="V26">
        <f t="shared" si="10"/>
        <v>2.0719178082191779E-2</v>
      </c>
    </row>
    <row r="27" spans="1:22" x14ac:dyDescent="0.3">
      <c r="A27" t="s">
        <v>2</v>
      </c>
      <c r="B27" t="s">
        <v>62</v>
      </c>
      <c r="C27" t="s">
        <v>16</v>
      </c>
      <c r="D27">
        <v>426</v>
      </c>
      <c r="E27">
        <v>48</v>
      </c>
      <c r="F27">
        <f>SUM(D27,E27)</f>
        <v>474</v>
      </c>
      <c r="G27">
        <v>28.2</v>
      </c>
      <c r="H27">
        <v>15.4</v>
      </c>
      <c r="I27">
        <v>9.1999999999999993</v>
      </c>
      <c r="J27">
        <v>6.9</v>
      </c>
      <c r="K27">
        <v>3.5</v>
      </c>
      <c r="L27">
        <v>10.199999999999999</v>
      </c>
      <c r="M27">
        <f t="shared" si="1"/>
        <v>0.10126582278481013</v>
      </c>
      <c r="N27">
        <f t="shared" si="2"/>
        <v>0.54609929078014185</v>
      </c>
      <c r="O27">
        <f t="shared" si="5"/>
        <v>0.32624113475177302</v>
      </c>
      <c r="P27">
        <f t="shared" si="3"/>
        <v>0.12411347517730496</v>
      </c>
      <c r="Q27">
        <f t="shared" si="4"/>
        <v>0.66233766233766223</v>
      </c>
      <c r="R27">
        <f t="shared" si="6"/>
        <v>5.9493670886075947E-2</v>
      </c>
      <c r="S27">
        <f t="shared" si="7"/>
        <v>3.2489451476793246E-2</v>
      </c>
      <c r="T27">
        <f t="shared" si="8"/>
        <v>1.9409282700421939E-2</v>
      </c>
      <c r="U27">
        <f t="shared" si="9"/>
        <v>7.3839662447257384E-3</v>
      </c>
      <c r="V27">
        <f t="shared" si="10"/>
        <v>2.1518987341772152E-2</v>
      </c>
    </row>
    <row r="28" spans="1:22" x14ac:dyDescent="0.3">
      <c r="A28" t="s">
        <v>36</v>
      </c>
      <c r="B28" t="s">
        <v>62</v>
      </c>
      <c r="C28" t="s">
        <v>37</v>
      </c>
      <c r="D28">
        <v>478</v>
      </c>
      <c r="E28">
        <v>74</v>
      </c>
      <c r="F28">
        <f>D28+E28</f>
        <v>552</v>
      </c>
      <c r="G28">
        <v>29.7</v>
      </c>
      <c r="H28">
        <v>22.2</v>
      </c>
      <c r="I28">
        <v>18.5</v>
      </c>
      <c r="J28">
        <v>7.5</v>
      </c>
      <c r="K28">
        <v>4.3</v>
      </c>
      <c r="L28">
        <v>12.3</v>
      </c>
      <c r="M28">
        <f t="shared" si="1"/>
        <v>0.13405797101449277</v>
      </c>
      <c r="N28">
        <f t="shared" si="2"/>
        <v>0.74747474747474751</v>
      </c>
      <c r="O28">
        <f t="shared" si="5"/>
        <v>0.62289562289562295</v>
      </c>
      <c r="P28">
        <f t="shared" si="3"/>
        <v>0.14478114478114479</v>
      </c>
      <c r="Q28">
        <f t="shared" si="4"/>
        <v>0.55405405405405406</v>
      </c>
      <c r="R28">
        <f t="shared" si="6"/>
        <v>5.3804347826086958E-2</v>
      </c>
      <c r="S28">
        <f t="shared" si="7"/>
        <v>4.0217391304347823E-2</v>
      </c>
      <c r="T28">
        <f t="shared" si="8"/>
        <v>3.3514492753623192E-2</v>
      </c>
      <c r="U28">
        <f t="shared" si="9"/>
        <v>7.7898550724637677E-3</v>
      </c>
      <c r="V28">
        <f t="shared" si="10"/>
        <v>2.2282608695652174E-2</v>
      </c>
    </row>
    <row r="29" spans="1:22" x14ac:dyDescent="0.3">
      <c r="A29" t="s">
        <v>35</v>
      </c>
      <c r="B29" t="s">
        <v>62</v>
      </c>
      <c r="C29" t="s">
        <v>38</v>
      </c>
      <c r="D29">
        <v>486</v>
      </c>
      <c r="E29">
        <v>77</v>
      </c>
      <c r="F29">
        <f>D29+E29</f>
        <v>563</v>
      </c>
      <c r="G29">
        <v>33.799999999999997</v>
      </c>
      <c r="H29">
        <v>23.5</v>
      </c>
      <c r="I29">
        <v>16.3</v>
      </c>
      <c r="J29">
        <v>9.4</v>
      </c>
      <c r="K29">
        <v>4.0999999999999996</v>
      </c>
      <c r="L29">
        <v>13</v>
      </c>
      <c r="M29">
        <f t="shared" si="1"/>
        <v>0.13676731793960922</v>
      </c>
      <c r="N29">
        <f t="shared" si="2"/>
        <v>0.69526627218934922</v>
      </c>
      <c r="O29">
        <f t="shared" si="5"/>
        <v>0.48224852071005925</v>
      </c>
      <c r="P29">
        <f t="shared" si="3"/>
        <v>0.12130177514792899</v>
      </c>
      <c r="Q29">
        <f t="shared" si="4"/>
        <v>0.55319148936170215</v>
      </c>
      <c r="R29">
        <f t="shared" si="6"/>
        <v>6.0035523978685605E-2</v>
      </c>
      <c r="S29">
        <f t="shared" si="7"/>
        <v>4.1740674955595025E-2</v>
      </c>
      <c r="T29">
        <f t="shared" si="8"/>
        <v>2.8952042628774426E-2</v>
      </c>
      <c r="U29">
        <f t="shared" si="9"/>
        <v>7.2824156305506208E-3</v>
      </c>
      <c r="V29">
        <f t="shared" si="10"/>
        <v>2.3090586145648313E-2</v>
      </c>
    </row>
    <row r="30" spans="1:22" x14ac:dyDescent="0.3">
      <c r="A30" t="s">
        <v>22</v>
      </c>
      <c r="B30" t="s">
        <v>62</v>
      </c>
      <c r="C30" t="s">
        <v>41</v>
      </c>
      <c r="D30">
        <v>324</v>
      </c>
      <c r="E30">
        <v>42</v>
      </c>
      <c r="F30">
        <f>D30+E30</f>
        <v>366</v>
      </c>
      <c r="G30">
        <v>24</v>
      </c>
      <c r="H30">
        <v>16.7</v>
      </c>
      <c r="I30">
        <v>10.3</v>
      </c>
      <c r="J30">
        <v>5.6</v>
      </c>
      <c r="K30">
        <v>2.5</v>
      </c>
      <c r="L30">
        <v>8.9</v>
      </c>
      <c r="M30">
        <f t="shared" si="1"/>
        <v>0.11475409836065574</v>
      </c>
      <c r="N30">
        <f t="shared" si="2"/>
        <v>0.6958333333333333</v>
      </c>
      <c r="O30">
        <f t="shared" si="5"/>
        <v>0.4291666666666667</v>
      </c>
      <c r="P30">
        <f t="shared" si="3"/>
        <v>0.10416666666666667</v>
      </c>
      <c r="Q30">
        <f t="shared" si="4"/>
        <v>0.53293413173652704</v>
      </c>
      <c r="R30">
        <f t="shared" si="6"/>
        <v>6.5573770491803282E-2</v>
      </c>
      <c r="S30">
        <f t="shared" si="7"/>
        <v>4.5628415300546447E-2</v>
      </c>
      <c r="T30">
        <f t="shared" si="8"/>
        <v>2.8142076502732243E-2</v>
      </c>
      <c r="U30">
        <f t="shared" si="9"/>
        <v>6.8306010928961746E-3</v>
      </c>
      <c r="V30">
        <f t="shared" si="10"/>
        <v>2.4316939890710383E-2</v>
      </c>
    </row>
    <row r="31" spans="1:22" x14ac:dyDescent="0.3">
      <c r="A31" t="s">
        <v>28</v>
      </c>
      <c r="B31" t="s">
        <v>62</v>
      </c>
      <c r="C31" t="s">
        <v>19</v>
      </c>
      <c r="D31">
        <v>412</v>
      </c>
      <c r="E31">
        <v>58</v>
      </c>
      <c r="F31">
        <f>D31+E31</f>
        <v>470</v>
      </c>
      <c r="G31">
        <v>24.1</v>
      </c>
      <c r="H31">
        <v>18.3</v>
      </c>
      <c r="I31">
        <v>10.7</v>
      </c>
      <c r="J31">
        <v>6.1</v>
      </c>
      <c r="K31">
        <v>2.6</v>
      </c>
      <c r="L31">
        <v>8.8000000000000007</v>
      </c>
      <c r="M31">
        <f t="shared" si="1"/>
        <v>0.12340425531914893</v>
      </c>
      <c r="N31">
        <f t="shared" si="2"/>
        <v>0.75933609958506221</v>
      </c>
      <c r="O31">
        <f t="shared" si="5"/>
        <v>0.44398340248962648</v>
      </c>
      <c r="P31">
        <f t="shared" si="3"/>
        <v>0.10788381742738588</v>
      </c>
      <c r="Q31">
        <f t="shared" si="4"/>
        <v>0.48087431693989074</v>
      </c>
      <c r="R31">
        <f t="shared" si="6"/>
        <v>5.1276595744680853E-2</v>
      </c>
      <c r="S31">
        <f t="shared" si="7"/>
        <v>3.8936170212765957E-2</v>
      </c>
      <c r="T31">
        <f t="shared" si="8"/>
        <v>2.276595744680851E-2</v>
      </c>
      <c r="U31">
        <f t="shared" si="9"/>
        <v>5.5319148936170213E-3</v>
      </c>
      <c r="V31">
        <f t="shared" si="10"/>
        <v>1.872340425531915E-2</v>
      </c>
    </row>
    <row r="32" spans="1:22" x14ac:dyDescent="0.3">
      <c r="A32" t="s">
        <v>29</v>
      </c>
      <c r="B32" t="s">
        <v>62</v>
      </c>
      <c r="C32" t="s">
        <v>45</v>
      </c>
      <c r="D32">
        <v>327</v>
      </c>
      <c r="E32">
        <v>44</v>
      </c>
      <c r="F32">
        <f>D32+E32</f>
        <v>371</v>
      </c>
      <c r="G32">
        <v>22.9</v>
      </c>
      <c r="H32">
        <v>14.5</v>
      </c>
      <c r="I32">
        <v>11.3</v>
      </c>
      <c r="J32">
        <v>5.3</v>
      </c>
      <c r="K32">
        <v>2.8</v>
      </c>
      <c r="L32">
        <v>8.5</v>
      </c>
      <c r="M32">
        <f t="shared" si="1"/>
        <v>0.11859838274932614</v>
      </c>
      <c r="N32">
        <f t="shared" si="2"/>
        <v>0.63318777292576423</v>
      </c>
      <c r="O32">
        <f t="shared" si="5"/>
        <v>0.49344978165938869</v>
      </c>
      <c r="P32">
        <f t="shared" si="3"/>
        <v>0.1222707423580786</v>
      </c>
      <c r="Q32">
        <f t="shared" si="4"/>
        <v>0.58620689655172409</v>
      </c>
      <c r="R32">
        <f t="shared" si="6"/>
        <v>6.172506738544474E-2</v>
      </c>
      <c r="S32">
        <f t="shared" si="7"/>
        <v>3.9083557951482481E-2</v>
      </c>
      <c r="T32">
        <f t="shared" si="8"/>
        <v>3.0458221024258762E-2</v>
      </c>
      <c r="U32">
        <f t="shared" si="9"/>
        <v>7.5471698113207539E-3</v>
      </c>
      <c r="V32">
        <f t="shared" si="10"/>
        <v>2.2911051212938006E-2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35DA-E83D-4160-BD39-458C0D019B34}">
  <dimension ref="A1:B24"/>
  <sheetViews>
    <sheetView topLeftCell="A3" workbookViewId="0">
      <selection activeCell="F22" sqref="F22"/>
    </sheetView>
  </sheetViews>
  <sheetFormatPr defaultRowHeight="16.5" x14ac:dyDescent="0.3"/>
  <cols>
    <col min="1" max="1" width="19.5" bestFit="1" customWidth="1"/>
  </cols>
  <sheetData>
    <row r="1" spans="1:2" x14ac:dyDescent="0.3">
      <c r="A1" s="1" t="s">
        <v>7</v>
      </c>
      <c r="B1" s="1">
        <v>1</v>
      </c>
    </row>
    <row r="2" spans="1:2" x14ac:dyDescent="0.3">
      <c r="A2" s="1" t="s">
        <v>7</v>
      </c>
      <c r="B2" s="1">
        <v>2</v>
      </c>
    </row>
    <row r="3" spans="1:2" x14ac:dyDescent="0.3">
      <c r="A3" s="1" t="s">
        <v>7</v>
      </c>
      <c r="B3" s="1">
        <v>3</v>
      </c>
    </row>
    <row r="4" spans="1:2" x14ac:dyDescent="0.3">
      <c r="A4" s="1" t="s">
        <v>7</v>
      </c>
      <c r="B4" s="1">
        <v>4</v>
      </c>
    </row>
    <row r="5" spans="1:2" x14ac:dyDescent="0.3">
      <c r="A5" s="1" t="s">
        <v>7</v>
      </c>
      <c r="B5" s="1">
        <v>5</v>
      </c>
    </row>
    <row r="6" spans="1:2" x14ac:dyDescent="0.3">
      <c r="A6" s="1" t="s">
        <v>7</v>
      </c>
      <c r="B6" s="1">
        <v>6</v>
      </c>
    </row>
    <row r="7" spans="1:2" x14ac:dyDescent="0.3">
      <c r="A7" s="1" t="s">
        <v>7</v>
      </c>
      <c r="B7" s="1">
        <v>7</v>
      </c>
    </row>
    <row r="8" spans="1:2" x14ac:dyDescent="0.3">
      <c r="A8" s="2" t="s">
        <v>6</v>
      </c>
      <c r="B8" s="2">
        <v>1</v>
      </c>
    </row>
    <row r="9" spans="1:2" x14ac:dyDescent="0.3">
      <c r="A9" s="2" t="s">
        <v>6</v>
      </c>
      <c r="B9" s="2">
        <v>2</v>
      </c>
    </row>
    <row r="10" spans="1:2" x14ac:dyDescent="0.3">
      <c r="A10" s="2" t="s">
        <v>6</v>
      </c>
      <c r="B10" s="2">
        <v>3</v>
      </c>
    </row>
    <row r="11" spans="1:2" x14ac:dyDescent="0.3">
      <c r="A11" s="2" t="s">
        <v>6</v>
      </c>
      <c r="B11" s="2">
        <v>4</v>
      </c>
    </row>
    <row r="12" spans="1:2" x14ac:dyDescent="0.3">
      <c r="A12" s="3" t="s">
        <v>8</v>
      </c>
      <c r="B12" s="3">
        <v>1</v>
      </c>
    </row>
    <row r="13" spans="1:2" x14ac:dyDescent="0.3">
      <c r="A13" s="4" t="s">
        <v>5</v>
      </c>
      <c r="B13" s="4">
        <v>1</v>
      </c>
    </row>
    <row r="14" spans="1:2" x14ac:dyDescent="0.3">
      <c r="A14" s="4" t="s">
        <v>5</v>
      </c>
      <c r="B14" s="4">
        <v>2</v>
      </c>
    </row>
    <row r="15" spans="1:2" x14ac:dyDescent="0.3">
      <c r="A15" s="4" t="s">
        <v>5</v>
      </c>
      <c r="B15" s="4">
        <v>3</v>
      </c>
    </row>
    <row r="16" spans="1:2" x14ac:dyDescent="0.3">
      <c r="A16" s="4" t="s">
        <v>5</v>
      </c>
      <c r="B16" s="4">
        <v>4</v>
      </c>
    </row>
    <row r="17" spans="1:2" x14ac:dyDescent="0.3">
      <c r="A17" s="4" t="s">
        <v>5</v>
      </c>
      <c r="B17" s="4">
        <v>5</v>
      </c>
    </row>
    <row r="18" spans="1:2" x14ac:dyDescent="0.3">
      <c r="A18" s="4" t="s">
        <v>5</v>
      </c>
      <c r="B18" s="4">
        <v>6</v>
      </c>
    </row>
    <row r="19" spans="1:2" x14ac:dyDescent="0.3">
      <c r="A19" s="4" t="s">
        <v>5</v>
      </c>
      <c r="B19" s="4">
        <v>7</v>
      </c>
    </row>
    <row r="20" spans="1:2" x14ac:dyDescent="0.3">
      <c r="A20" s="4" t="s">
        <v>5</v>
      </c>
      <c r="B20" s="4">
        <v>8</v>
      </c>
    </row>
    <row r="21" spans="1:2" x14ac:dyDescent="0.3">
      <c r="A21" s="4" t="s">
        <v>5</v>
      </c>
      <c r="B21" s="4">
        <v>9</v>
      </c>
    </row>
    <row r="22" spans="1:2" x14ac:dyDescent="0.3">
      <c r="A22" s="4" t="s">
        <v>5</v>
      </c>
      <c r="B22" s="4">
        <v>10</v>
      </c>
    </row>
    <row r="23" spans="1:2" x14ac:dyDescent="0.3">
      <c r="A23" s="4" t="s">
        <v>5</v>
      </c>
      <c r="B23" s="4">
        <v>11</v>
      </c>
    </row>
    <row r="24" spans="1:2" x14ac:dyDescent="0.3">
      <c r="A24" s="4" t="s">
        <v>5</v>
      </c>
      <c r="B24" s="4">
        <v>12</v>
      </c>
    </row>
  </sheetData>
  <sortState xmlns:xlrd2="http://schemas.microsoft.com/office/spreadsheetml/2017/richdata2" ref="A1:A24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SHIN YUCHEOL</cp:lastModifiedBy>
  <dcterms:created xsi:type="dcterms:W3CDTF">2019-11-04T13:25:30Z</dcterms:created>
  <dcterms:modified xsi:type="dcterms:W3CDTF">2024-01-02T16:44:45Z</dcterms:modified>
</cp:coreProperties>
</file>