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772B3A3E-AD94-444F-8B84-B9257C0E661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CSR" sheetId="1" r:id="rId1"/>
    <sheet name="CN" sheetId="2" r:id="rId2"/>
    <sheet name="r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D4" i="2" l="1"/>
  <c r="D12" i="2"/>
  <c r="D17" i="2"/>
  <c r="D20" i="2"/>
  <c r="D25" i="2"/>
  <c r="B3" i="2"/>
  <c r="D3" i="2" s="1"/>
  <c r="B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D13" i="2" s="1"/>
  <c r="B14" i="2"/>
  <c r="D14" i="2" s="1"/>
  <c r="B15" i="2"/>
  <c r="D15" i="2" s="1"/>
  <c r="B16" i="2"/>
  <c r="D16" i="2" s="1"/>
  <c r="B17" i="2"/>
  <c r="B18" i="2"/>
  <c r="D18" i="2" s="1"/>
  <c r="B19" i="2"/>
  <c r="D19" i="2" s="1"/>
  <c r="B20" i="2"/>
  <c r="B21" i="2"/>
  <c r="D21" i="2" s="1"/>
  <c r="B22" i="2"/>
  <c r="D22" i="2" s="1"/>
  <c r="B23" i="2"/>
  <c r="D23" i="2" s="1"/>
  <c r="B24" i="2"/>
  <c r="D24" i="2" s="1"/>
  <c r="B25" i="2"/>
  <c r="B26" i="2"/>
  <c r="D26" i="2" s="1"/>
  <c r="B2" i="2"/>
  <c r="D2" i="2" s="1"/>
  <c r="F2" i="2"/>
  <c r="Q14" i="2" l="1"/>
  <c r="Q13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2" i="3"/>
  <c r="B4" i="3"/>
  <c r="B5" i="3" s="1"/>
  <c r="B3" i="3"/>
  <c r="E4" i="1"/>
  <c r="E5" i="1"/>
  <c r="F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F21" i="1" s="1"/>
  <c r="E22" i="1"/>
  <c r="E23" i="1"/>
  <c r="E24" i="1"/>
  <c r="E25" i="1"/>
  <c r="E26" i="1"/>
  <c r="E27" i="1"/>
  <c r="F27" i="1" s="1"/>
  <c r="E28" i="1"/>
  <c r="E29" i="1"/>
  <c r="F29" i="1" s="1"/>
  <c r="E30" i="1"/>
  <c r="E31" i="1"/>
  <c r="E32" i="1"/>
  <c r="E33" i="1"/>
  <c r="E34" i="1"/>
  <c r="E35" i="1"/>
  <c r="F35" i="1" s="1"/>
  <c r="E36" i="1"/>
  <c r="E37" i="1"/>
  <c r="E38" i="1"/>
  <c r="E39" i="1"/>
  <c r="E40" i="1"/>
  <c r="E41" i="1"/>
  <c r="E42" i="1"/>
  <c r="E43" i="1"/>
  <c r="F43" i="1" s="1"/>
  <c r="E44" i="1"/>
  <c r="E45" i="1"/>
  <c r="F45" i="1" s="1"/>
  <c r="E46" i="1"/>
  <c r="E47" i="1"/>
  <c r="E48" i="1"/>
  <c r="E49" i="1"/>
  <c r="E50" i="1"/>
  <c r="E51" i="1"/>
  <c r="F51" i="1" s="1"/>
  <c r="E52" i="1"/>
  <c r="E53" i="1"/>
  <c r="F53" i="1" s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F67" i="1" s="1"/>
  <c r="E68" i="1"/>
  <c r="E69" i="1"/>
  <c r="F69" i="1" s="1"/>
  <c r="E70" i="1"/>
  <c r="E71" i="1"/>
  <c r="E72" i="1"/>
  <c r="E73" i="1"/>
  <c r="E74" i="1"/>
  <c r="E75" i="1"/>
  <c r="F75" i="1" s="1"/>
  <c r="E76" i="1"/>
  <c r="E77" i="1"/>
  <c r="E78" i="1"/>
  <c r="E79" i="1"/>
  <c r="E80" i="1"/>
  <c r="E81" i="1"/>
  <c r="E82" i="1"/>
  <c r="E83" i="1"/>
  <c r="F83" i="1" s="1"/>
  <c r="E84" i="1"/>
  <c r="E85" i="1"/>
  <c r="F85" i="1" s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F99" i="1" s="1"/>
  <c r="E100" i="1"/>
  <c r="E101" i="1"/>
  <c r="E102" i="1"/>
  <c r="E103" i="1"/>
  <c r="E3" i="1"/>
  <c r="F3" i="1" s="1"/>
  <c r="D3" i="1"/>
  <c r="F4" i="1"/>
  <c r="F7" i="1"/>
  <c r="F11" i="1"/>
  <c r="F12" i="1"/>
  <c r="F13" i="1"/>
  <c r="F15" i="1"/>
  <c r="F19" i="1"/>
  <c r="F20" i="1"/>
  <c r="F28" i="1"/>
  <c r="F31" i="1"/>
  <c r="F36" i="1"/>
  <c r="F37" i="1"/>
  <c r="F47" i="1"/>
  <c r="F52" i="1"/>
  <c r="F59" i="1"/>
  <c r="F61" i="1"/>
  <c r="F63" i="1"/>
  <c r="F68" i="1"/>
  <c r="F71" i="1"/>
  <c r="F76" i="1"/>
  <c r="F77" i="1"/>
  <c r="F79" i="1"/>
  <c r="F84" i="1"/>
  <c r="F91" i="1"/>
  <c r="F92" i="1"/>
  <c r="F93" i="1"/>
  <c r="F95" i="1"/>
  <c r="F100" i="1"/>
  <c r="F101" i="1"/>
  <c r="F23" i="1"/>
  <c r="F39" i="1"/>
  <c r="F44" i="1"/>
  <c r="F55" i="1"/>
  <c r="F60" i="1"/>
  <c r="F87" i="1"/>
  <c r="F10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6" i="3" l="1"/>
  <c r="F98" i="1"/>
  <c r="F82" i="1"/>
  <c r="F66" i="1"/>
  <c r="F42" i="1"/>
  <c r="F34" i="1"/>
  <c r="F18" i="1"/>
  <c r="F10" i="1"/>
  <c r="F97" i="1"/>
  <c r="F89" i="1"/>
  <c r="F81" i="1"/>
  <c r="F73" i="1"/>
  <c r="F65" i="1"/>
  <c r="F57" i="1"/>
  <c r="F49" i="1"/>
  <c r="F41" i="1"/>
  <c r="F33" i="1"/>
  <c r="F25" i="1"/>
  <c r="F17" i="1"/>
  <c r="F9" i="1"/>
  <c r="F90" i="1"/>
  <c r="F74" i="1"/>
  <c r="F58" i="1"/>
  <c r="F50" i="1"/>
  <c r="F26" i="1"/>
  <c r="F96" i="1"/>
  <c r="F88" i="1"/>
  <c r="F80" i="1"/>
  <c r="F72" i="1"/>
  <c r="F64" i="1"/>
  <c r="F56" i="1"/>
  <c r="F48" i="1"/>
  <c r="F40" i="1"/>
  <c r="F32" i="1"/>
  <c r="F24" i="1"/>
  <c r="F16" i="1"/>
  <c r="F8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D4" i="1"/>
  <c r="D5" i="1"/>
  <c r="B7" i="3" l="1"/>
  <c r="D6" i="1"/>
  <c r="B8" i="3" l="1"/>
  <c r="D7" i="1"/>
  <c r="B9" i="3" l="1"/>
  <c r="D8" i="1"/>
  <c r="B10" i="3" l="1"/>
  <c r="D9" i="1"/>
  <c r="B11" i="3" l="1"/>
  <c r="D10" i="1"/>
  <c r="B12" i="3" l="1"/>
  <c r="D11" i="1"/>
  <c r="B13" i="3" l="1"/>
  <c r="D12" i="1"/>
  <c r="B14" i="3" l="1"/>
  <c r="D13" i="1"/>
  <c r="B15" i="3" l="1"/>
  <c r="D14" i="1"/>
  <c r="B16" i="3" l="1"/>
  <c r="D15" i="1"/>
  <c r="B17" i="3" l="1"/>
  <c r="D16" i="1"/>
  <c r="B18" i="3" l="1"/>
  <c r="D17" i="1"/>
  <c r="B19" i="3" l="1"/>
  <c r="D18" i="1"/>
  <c r="B20" i="3" l="1"/>
  <c r="D19" i="1"/>
  <c r="B21" i="3" l="1"/>
  <c r="D20" i="1"/>
  <c r="B22" i="3" l="1"/>
  <c r="D21" i="1"/>
  <c r="B23" i="3" l="1"/>
  <c r="D22" i="1"/>
  <c r="B24" i="3" l="1"/>
  <c r="D23" i="1"/>
  <c r="B25" i="3" l="1"/>
  <c r="D24" i="1"/>
  <c r="B26" i="3" l="1"/>
  <c r="D25" i="1"/>
  <c r="B27" i="3" l="1"/>
  <c r="D26" i="1"/>
  <c r="B28" i="3" l="1"/>
  <c r="D27" i="1"/>
  <c r="B29" i="3" l="1"/>
  <c r="D28" i="1"/>
  <c r="B30" i="3" l="1"/>
  <c r="D29" i="1"/>
  <c r="B31" i="3" l="1"/>
  <c r="D30" i="1"/>
  <c r="B32" i="3" l="1"/>
  <c r="D31" i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3" i="1" l="1"/>
  <c r="D102" i="1"/>
</calcChain>
</file>

<file path=xl/sharedStrings.xml><?xml version="1.0" encoding="utf-8"?>
<sst xmlns="http://schemas.openxmlformats.org/spreadsheetml/2006/main" count="25" uniqueCount="21">
  <si>
    <t>coe</t>
    <phoneticPr fontId="1" type="noConversion"/>
  </si>
  <si>
    <t>CRR75</t>
    <phoneticPr fontId="1" type="noConversion"/>
  </si>
  <si>
    <t>N160</t>
    <phoneticPr fontId="1" type="noConversion"/>
  </si>
  <si>
    <t>sN160</t>
    <phoneticPr fontId="1" type="noConversion"/>
  </si>
  <si>
    <t>FC=</t>
    <phoneticPr fontId="1" type="noConversion"/>
  </si>
  <si>
    <t>CN</t>
    <phoneticPr fontId="1" type="noConversion"/>
  </si>
  <si>
    <t>rd</t>
    <phoneticPr fontId="1" type="noConversion"/>
  </si>
  <si>
    <t>depth</t>
    <phoneticPr fontId="1" type="noConversion"/>
  </si>
  <si>
    <t>土壤液化條文修訂</t>
    <phoneticPr fontId="1" type="noConversion"/>
  </si>
  <si>
    <t>cm</t>
    <phoneticPr fontId="1" type="noConversion"/>
  </si>
  <si>
    <t>g/cm3</t>
    <phoneticPr fontId="1" type="noConversion"/>
  </si>
  <si>
    <t>g/cm2</t>
    <phoneticPr fontId="1" type="noConversion"/>
  </si>
  <si>
    <t>kg/cm2</t>
    <phoneticPr fontId="1" type="noConversion"/>
  </si>
  <si>
    <t>水柱高</t>
    <phoneticPr fontId="1" type="noConversion"/>
  </si>
  <si>
    <t>水銀柱高</t>
    <phoneticPr fontId="1" type="noConversion"/>
  </si>
  <si>
    <t>Seed1985</t>
    <phoneticPr fontId="1" type="noConversion"/>
  </si>
  <si>
    <t>svp kip/ft2</t>
    <phoneticPr fontId="1" type="noConversion"/>
  </si>
  <si>
    <t>1 kip/ft2 = 0.48824276270581 kg/cm2</t>
    <phoneticPr fontId="1" type="noConversion"/>
  </si>
  <si>
    <t>svp kg/cm2</t>
    <phoneticPr fontId="1" type="noConversion"/>
  </si>
  <si>
    <t>CN Seed1985</t>
    <phoneticPr fontId="1" type="noConversion"/>
  </si>
  <si>
    <t>sigmav'單位是kg/cm2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</si>
</sst>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331623962709045E-2"/>
          <c:y val="2.3855996530036869E-2"/>
          <c:w val="0.87477769089487367"/>
          <c:h val="0.88679620968003614"/>
        </c:manualLayout>
      </c:layout>
      <c:scatterChart>
        <c:scatterStyle val="lineMarker"/>
        <c:varyColors val="0"/>
        <c:ser>
          <c:idx val="0"/>
          <c:order val="0"/>
          <c:tx>
            <c:strRef>
              <c:f>CSR!$C$1:$D$1</c:f>
              <c:strCache>
                <c:ptCount val="1"/>
                <c:pt idx="0">
                  <c:v>FC= 5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CSR!$B$3:$B$103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CSR!$D$3:$D$103</c:f>
              <c:numCache>
                <c:formatCode>General</c:formatCode>
                <c:ptCount val="101"/>
                <c:pt idx="0">
                  <c:v>1.8853549042946709E-2</c:v>
                </c:pt>
                <c:pt idx="1">
                  <c:v>7.8470886639303433E-3</c:v>
                </c:pt>
                <c:pt idx="2">
                  <c:v>1.0775657366277167E-3</c:v>
                </c:pt>
                <c:pt idx="3">
                  <c:v>-2.1881720808801155E-3</c:v>
                </c:pt>
                <c:pt idx="4">
                  <c:v>-2.5965055065130453E-3</c:v>
                </c:pt>
                <c:pt idx="5">
                  <c:v>-7.1348383419196084E-4</c:v>
                </c:pt>
                <c:pt idx="6">
                  <c:v>2.9689648661562107E-3</c:v>
                </c:pt>
                <c:pt idx="7">
                  <c:v>8.0270535485884517E-3</c:v>
                </c:pt>
                <c:pt idx="8">
                  <c:v>1.4099385991130579E-2</c:v>
                </c:pt>
                <c:pt idx="9">
                  <c:v>2.0881436595757228E-2</c:v>
                </c:pt>
                <c:pt idx="10">
                  <c:v>2.8120260188366813E-2</c:v>
                </c:pt>
                <c:pt idx="11">
                  <c:v>3.5609431818751432E-2</c:v>
                </c:pt>
                <c:pt idx="12">
                  <c:v>4.3184216560561837E-2</c:v>
                </c:pt>
                <c:pt idx="13">
                  <c:v>5.071696931126736E-2</c:v>
                </c:pt>
                <c:pt idx="14">
                  <c:v>5.811276459211101E-2</c:v>
                </c:pt>
                <c:pt idx="15">
                  <c:v>6.5305256348059088E-2</c:v>
                </c:pt>
                <c:pt idx="16">
                  <c:v>7.2252767747746555E-2</c:v>
                </c:pt>
                <c:pt idx="17">
                  <c:v>7.89346109834166E-2</c:v>
                </c:pt>
                <c:pt idx="18">
                  <c:v>8.5347637070856033E-2</c:v>
                </c:pt>
                <c:pt idx="19">
                  <c:v>9.1503015649324781E-2</c:v>
                </c:pt>
                <c:pt idx="20">
                  <c:v>9.7423244781480844E-2</c:v>
                </c:pt>
                <c:pt idx="21">
                  <c:v>0.10313939075330068</c:v>
                </c:pt>
                <c:pt idx="22">
                  <c:v>0.10868855787399416</c:v>
                </c:pt>
                <c:pt idx="23">
                  <c:v>0.11411158827591349</c:v>
                </c:pt>
                <c:pt idx="24">
                  <c:v>0.11945099171445997</c:v>
                </c:pt>
                <c:pt idx="25">
                  <c:v>0.12474910536798176</c:v>
                </c:pt>
                <c:pt idx="26">
                  <c:v>0.13004648363767049</c:v>
                </c:pt>
                <c:pt idx="27">
                  <c:v>0.13538051794745171</c:v>
                </c:pt>
                <c:pt idx="28">
                  <c:v>0.14078428654386688</c:v>
                </c:pt>
                <c:pt idx="29">
                  <c:v>0.14628563429595715</c:v>
                </c:pt>
                <c:pt idx="30">
                  <c:v>0.15190648249513361</c:v>
                </c:pt>
                <c:pt idx="31">
                  <c:v>0.15766236865505462</c:v>
                </c:pt>
                <c:pt idx="32">
                  <c:v>0.16356221631148204</c:v>
                </c:pt>
                <c:pt idx="33">
                  <c:v>0.16960833482214691</c:v>
                </c:pt>
                <c:pt idx="34">
                  <c:v>0.17579664916660306</c:v>
                </c:pt>
                <c:pt idx="35">
                  <c:v>0.18211715974607681</c:v>
                </c:pt>
                <c:pt idx="36">
                  <c:v>0.18855463218331175</c:v>
                </c:pt>
                <c:pt idx="37">
                  <c:v>0.19508951712240696</c:v>
                </c:pt>
                <c:pt idx="38">
                  <c:v>0.20169910002865615</c:v>
                </c:pt>
                <c:pt idx="39">
                  <c:v>0.20835888098837796</c:v>
                </c:pt>
                <c:pt idx="40">
                  <c:v>0.21504418450873269</c:v>
                </c:pt>
                <c:pt idx="41">
                  <c:v>0.22173199931754992</c:v>
                </c:pt>
                <c:pt idx="42">
                  <c:v>0.22840304816314186</c:v>
                </c:pt>
                <c:pt idx="43">
                  <c:v>0.23504408761411696</c:v>
                </c:pt>
                <c:pt idx="44">
                  <c:v>0.24165043785917009</c:v>
                </c:pt>
                <c:pt idx="45">
                  <c:v>0.24822874250690183</c:v>
                </c:pt>
                <c:pt idx="46">
                  <c:v>0.25479995838560709</c:v>
                </c:pt>
                <c:pt idx="47">
                  <c:v>0.26140257534305095</c:v>
                </c:pt>
                <c:pt idx="48">
                  <c:v>0.26809606604628</c:v>
                </c:pt>
                <c:pt idx="49">
                  <c:v>0.27496456578137146</c:v>
                </c:pt>
                <c:pt idx="50">
                  <c:v>0.28212078225323878</c:v>
                </c:pt>
                <c:pt idx="51">
                  <c:v>0.28971013538538221</c:v>
                </c:pt>
                <c:pt idx="52">
                  <c:v>0.29791512711965751</c:v>
                </c:pt>
                <c:pt idx="53">
                  <c:v>0.30695994121602987</c:v>
                </c:pt>
                <c:pt idx="54">
                  <c:v>0.3171152730523481</c:v>
                </c:pt>
                <c:pt idx="55">
                  <c:v>0.32870338942408539</c:v>
                </c:pt>
                <c:pt idx="56">
                  <c:v>0.34210341834406421</c:v>
                </c:pt>
                <c:pt idx="57">
                  <c:v>0.35775686884222202</c:v>
                </c:pt>
                <c:pt idx="58">
                  <c:v>0.37617338076534351</c:v>
                </c:pt>
                <c:pt idx="59">
                  <c:v>0.39793670457678476</c:v>
                </c:pt>
                <c:pt idx="60">
                  <c:v>0.42371091115618703</c:v>
                </c:pt>
                <c:pt idx="61">
                  <c:v>0.45424683159920398</c:v>
                </c:pt>
                <c:pt idx="62">
                  <c:v>0.49038872701725067</c:v>
                </c:pt>
                <c:pt idx="63">
                  <c:v>0.49999968427934049</c:v>
                </c:pt>
                <c:pt idx="64">
                  <c:v>0.49999968427934049</c:v>
                </c:pt>
                <c:pt idx="65">
                  <c:v>0.49999968427934049</c:v>
                </c:pt>
                <c:pt idx="66">
                  <c:v>0.49999968427934049</c:v>
                </c:pt>
                <c:pt idx="67">
                  <c:v>0.49999968427934049</c:v>
                </c:pt>
                <c:pt idx="68">
                  <c:v>0.49999968427934049</c:v>
                </c:pt>
                <c:pt idx="69">
                  <c:v>0.49999968427934049</c:v>
                </c:pt>
                <c:pt idx="70">
                  <c:v>0.49999968427934049</c:v>
                </c:pt>
                <c:pt idx="71">
                  <c:v>0.49999968427934049</c:v>
                </c:pt>
                <c:pt idx="72">
                  <c:v>0.49999968427934049</c:v>
                </c:pt>
                <c:pt idx="73">
                  <c:v>0.49999968427934049</c:v>
                </c:pt>
                <c:pt idx="74">
                  <c:v>0.49999968427934049</c:v>
                </c:pt>
                <c:pt idx="75">
                  <c:v>0.49999968427934049</c:v>
                </c:pt>
                <c:pt idx="76">
                  <c:v>0.49999968427934049</c:v>
                </c:pt>
                <c:pt idx="77">
                  <c:v>0.49999968427934049</c:v>
                </c:pt>
                <c:pt idx="78">
                  <c:v>0.49999968427934049</c:v>
                </c:pt>
                <c:pt idx="79">
                  <c:v>0.49999968427934049</c:v>
                </c:pt>
                <c:pt idx="80">
                  <c:v>0.49999968427934049</c:v>
                </c:pt>
                <c:pt idx="81">
                  <c:v>0.49999968427934049</c:v>
                </c:pt>
                <c:pt idx="82">
                  <c:v>0.49999968427934049</c:v>
                </c:pt>
                <c:pt idx="83">
                  <c:v>0.49999968427934049</c:v>
                </c:pt>
                <c:pt idx="84">
                  <c:v>0.49999968427934049</c:v>
                </c:pt>
                <c:pt idx="85">
                  <c:v>0.49999968427934049</c:v>
                </c:pt>
                <c:pt idx="86">
                  <c:v>0.49999968427934049</c:v>
                </c:pt>
                <c:pt idx="87">
                  <c:v>0.49999968427934049</c:v>
                </c:pt>
                <c:pt idx="88">
                  <c:v>0.49999968427934049</c:v>
                </c:pt>
                <c:pt idx="89">
                  <c:v>0.49999968427934049</c:v>
                </c:pt>
                <c:pt idx="90">
                  <c:v>0.49999968427934049</c:v>
                </c:pt>
                <c:pt idx="91">
                  <c:v>0.49999968427934049</c:v>
                </c:pt>
                <c:pt idx="92">
                  <c:v>0.49999968427934049</c:v>
                </c:pt>
                <c:pt idx="93">
                  <c:v>0.49999968427934049</c:v>
                </c:pt>
                <c:pt idx="94">
                  <c:v>0.49999968427934049</c:v>
                </c:pt>
                <c:pt idx="95">
                  <c:v>0.49999968427934049</c:v>
                </c:pt>
                <c:pt idx="96">
                  <c:v>0.49999968427934049</c:v>
                </c:pt>
                <c:pt idx="97">
                  <c:v>0.49999968427934049</c:v>
                </c:pt>
                <c:pt idx="98">
                  <c:v>0.49999968427934049</c:v>
                </c:pt>
                <c:pt idx="99">
                  <c:v>0.49999968427934049</c:v>
                </c:pt>
                <c:pt idx="100">
                  <c:v>0.49999968427934049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40DA-B2FB-730617F1FF86}"/>
            </c:ext>
          </c:extLst>
        </c:ser>
        <c:ser>
          <c:idx val="1"/>
          <c:order val="1"/>
          <c:tx>
            <c:strRef>
              <c:f>CSR!$E$1:$F$1</c:f>
              <c:strCache>
                <c:ptCount val="1"/>
                <c:pt idx="0">
                  <c:v>FC= 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CSR!$B$3:$B$103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xVal>
          <c:yVal>
            <c:numRef>
              <c:f>CSR!$F$3:$F$103</c:f>
              <c:numCache>
                <c:formatCode>General</c:formatCode>
                <c:ptCount val="101"/>
                <c:pt idx="0">
                  <c:v>5.3992529850984149E-2</c:v>
                </c:pt>
                <c:pt idx="1">
                  <c:v>6.1305498983138265E-2</c:v>
                </c:pt>
                <c:pt idx="2">
                  <c:v>6.8394010473050118E-2</c:v>
                </c:pt>
                <c:pt idx="3">
                  <c:v>7.522606245911001E-2</c:v>
                </c:pt>
                <c:pt idx="4">
                  <c:v>8.178909567928852E-2</c:v>
                </c:pt>
                <c:pt idx="5">
                  <c:v>8.8086644471069453E-2</c:v>
                </c:pt>
                <c:pt idx="6">
                  <c:v>9.4135217771377552E-2</c:v>
                </c:pt>
                <c:pt idx="7">
                  <c:v>9.9961410116501268E-2</c:v>
                </c:pt>
                <c:pt idx="8">
                  <c:v>0.10559924264201052</c:v>
                </c:pt>
                <c:pt idx="9">
                  <c:v>0.11108773408266884</c:v>
                </c:pt>
                <c:pt idx="10">
                  <c:v>0.1164687017723425</c:v>
                </c:pt>
                <c:pt idx="11">
                  <c:v>0.12178479264390137</c:v>
                </c:pt>
                <c:pt idx="12">
                  <c:v>0.12707774422911888</c:v>
                </c:pt>
                <c:pt idx="13">
                  <c:v>0.13238687565856294</c:v>
                </c:pt>
                <c:pt idx="14">
                  <c:v>0.13774780866148406</c:v>
                </c:pt>
                <c:pt idx="15">
                  <c:v>0.14319141856569945</c:v>
                </c:pt>
                <c:pt idx="16">
                  <c:v>0.14874301529746869</c:v>
                </c:pt>
                <c:pt idx="17">
                  <c:v>0.15442175438136824</c:v>
                </c:pt>
                <c:pt idx="18">
                  <c:v>0.16024027794015738</c:v>
                </c:pt>
                <c:pt idx="19">
                  <c:v>0.16620458569464339</c:v>
                </c:pt>
                <c:pt idx="20">
                  <c:v>0.17231413596353737</c:v>
                </c:pt>
                <c:pt idx="21">
                  <c:v>0.17856217666330698</c:v>
                </c:pt>
                <c:pt idx="22">
                  <c:v>0.18493630630802699</c:v>
                </c:pt>
                <c:pt idx="23">
                  <c:v>0.19141926500921491</c:v>
                </c:pt>
                <c:pt idx="24">
                  <c:v>0.19798995547567982</c:v>
                </c:pt>
                <c:pt idx="25">
                  <c:v>0.20462469401334604</c:v>
                </c:pt>
                <c:pt idx="26">
                  <c:v>0.2112986915250821</c:v>
                </c:pt>
                <c:pt idx="27">
                  <c:v>0.21798776451052801</c:v>
                </c:pt>
                <c:pt idx="28">
                  <c:v>0.2246702760659102</c:v>
                </c:pt>
                <c:pt idx="29">
                  <c:v>0.23132930688384865</c:v>
                </c:pt>
                <c:pt idx="30">
                  <c:v>0.23795505625317939</c:v>
                </c:pt>
                <c:pt idx="31">
                  <c:v>0.24454747305874097</c:v>
                </c:pt>
                <c:pt idx="32">
                  <c:v>0.25111911678118359</c:v>
                </c:pt>
                <c:pt idx="33">
                  <c:v>0.25769824849675355</c:v>
                </c:pt>
                <c:pt idx="34">
                  <c:v>0.26433215187708892</c:v>
                </c:pt>
                <c:pt idx="35">
                  <c:v>0.27109068418899246</c:v>
                </c:pt>
                <c:pt idx="36">
                  <c:v>0.27807005729422973</c:v>
                </c:pt>
                <c:pt idx="37">
                  <c:v>0.28539684864926806</c:v>
                </c:pt>
                <c:pt idx="38">
                  <c:v>0.29323224230507394</c:v>
                </c:pt>
                <c:pt idx="39">
                  <c:v>0.30177649990686994</c:v>
                </c:pt>
                <c:pt idx="40">
                  <c:v>0.31127366169387882</c:v>
                </c:pt>
                <c:pt idx="41">
                  <c:v>0.32201647749908535</c:v>
                </c:pt>
                <c:pt idx="42">
                  <c:v>0.3343515677489976</c:v>
                </c:pt>
                <c:pt idx="43">
                  <c:v>0.34868481446335964</c:v>
                </c:pt>
                <c:pt idx="44">
                  <c:v>0.36548698225491699</c:v>
                </c:pt>
                <c:pt idx="45">
                  <c:v>0.38529956932913245</c:v>
                </c:pt>
                <c:pt idx="46">
                  <c:v>0.40874088848391471</c:v>
                </c:pt>
                <c:pt idx="47">
                  <c:v>0.4365123781093776</c:v>
                </c:pt>
                <c:pt idx="48">
                  <c:v>0.46940514318746729</c:v>
                </c:pt>
                <c:pt idx="49">
                  <c:v>0.49999968427934049</c:v>
                </c:pt>
                <c:pt idx="50">
                  <c:v>0.49999968427934049</c:v>
                </c:pt>
                <c:pt idx="51">
                  <c:v>0.49999968427934049</c:v>
                </c:pt>
                <c:pt idx="52">
                  <c:v>0.49999968427934049</c:v>
                </c:pt>
                <c:pt idx="53">
                  <c:v>0.49999968427934049</c:v>
                </c:pt>
                <c:pt idx="54">
                  <c:v>0.49999968427934049</c:v>
                </c:pt>
                <c:pt idx="55">
                  <c:v>0.49999968427934049</c:v>
                </c:pt>
                <c:pt idx="56">
                  <c:v>0.49999968427934049</c:v>
                </c:pt>
                <c:pt idx="57">
                  <c:v>0.49999968427934049</c:v>
                </c:pt>
                <c:pt idx="58">
                  <c:v>0.49999968427934049</c:v>
                </c:pt>
                <c:pt idx="59">
                  <c:v>0.49999968427934049</c:v>
                </c:pt>
                <c:pt idx="60">
                  <c:v>0.49999968427934049</c:v>
                </c:pt>
                <c:pt idx="61">
                  <c:v>0.49999968427934049</c:v>
                </c:pt>
                <c:pt idx="62">
                  <c:v>0.49999968427934049</c:v>
                </c:pt>
                <c:pt idx="63">
                  <c:v>0.49999968427934049</c:v>
                </c:pt>
                <c:pt idx="64">
                  <c:v>0.49999968427934049</c:v>
                </c:pt>
                <c:pt idx="65">
                  <c:v>0.49999968427934049</c:v>
                </c:pt>
                <c:pt idx="66">
                  <c:v>0.49999968427934049</c:v>
                </c:pt>
                <c:pt idx="67">
                  <c:v>0.49999968427934049</c:v>
                </c:pt>
                <c:pt idx="68">
                  <c:v>0.49999968427934049</c:v>
                </c:pt>
                <c:pt idx="69">
                  <c:v>0.49999968427934049</c:v>
                </c:pt>
                <c:pt idx="70">
                  <c:v>0.49999968427934049</c:v>
                </c:pt>
                <c:pt idx="71">
                  <c:v>0.49999968427934049</c:v>
                </c:pt>
                <c:pt idx="72">
                  <c:v>0.49999968427934049</c:v>
                </c:pt>
                <c:pt idx="73">
                  <c:v>0.49999968427934049</c:v>
                </c:pt>
                <c:pt idx="74">
                  <c:v>0.49999968427934049</c:v>
                </c:pt>
                <c:pt idx="75">
                  <c:v>0.49999968427934049</c:v>
                </c:pt>
                <c:pt idx="76">
                  <c:v>0.49999968427934049</c:v>
                </c:pt>
                <c:pt idx="77">
                  <c:v>0.49999968427934049</c:v>
                </c:pt>
                <c:pt idx="78">
                  <c:v>0.49999968427934049</c:v>
                </c:pt>
                <c:pt idx="79">
                  <c:v>0.49999968427934049</c:v>
                </c:pt>
                <c:pt idx="80">
                  <c:v>0.49999968427934049</c:v>
                </c:pt>
                <c:pt idx="81">
                  <c:v>0.49999968427934049</c:v>
                </c:pt>
                <c:pt idx="82">
                  <c:v>0.49999968427934049</c:v>
                </c:pt>
                <c:pt idx="83">
                  <c:v>0.49999968427934049</c:v>
                </c:pt>
                <c:pt idx="84">
                  <c:v>0.49999968427934049</c:v>
                </c:pt>
                <c:pt idx="85">
                  <c:v>0.49999968427934049</c:v>
                </c:pt>
                <c:pt idx="86">
                  <c:v>0.49999968427934049</c:v>
                </c:pt>
                <c:pt idx="87">
                  <c:v>0.49999968427934049</c:v>
                </c:pt>
                <c:pt idx="88">
                  <c:v>0.49999968427934049</c:v>
                </c:pt>
                <c:pt idx="89">
                  <c:v>0.49999968427934049</c:v>
                </c:pt>
                <c:pt idx="90">
                  <c:v>0.49999968427934049</c:v>
                </c:pt>
                <c:pt idx="91">
                  <c:v>0.49999968427934049</c:v>
                </c:pt>
                <c:pt idx="92">
                  <c:v>0.49999968427934049</c:v>
                </c:pt>
                <c:pt idx="93">
                  <c:v>0.49999968427934049</c:v>
                </c:pt>
                <c:pt idx="94">
                  <c:v>0.49999968427934049</c:v>
                </c:pt>
                <c:pt idx="95">
                  <c:v>0.49999968427934049</c:v>
                </c:pt>
                <c:pt idx="96">
                  <c:v>0.49999968427934049</c:v>
                </c:pt>
                <c:pt idx="97">
                  <c:v>0.49999968427934049</c:v>
                </c:pt>
                <c:pt idx="98">
                  <c:v>0.49999968427934049</c:v>
                </c:pt>
                <c:pt idx="99">
                  <c:v>0.49999968427934049</c:v>
                </c:pt>
                <c:pt idx="100">
                  <c:v>0.49999968427934049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0A9-40DA-B2FB-730617F1F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399296"/>
        <c:axId val="1508266336"/>
      </c:scatterChart>
      <c:valAx>
        <c:axId val="12663992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8266336"/>
        <c:crosses val="autoZero"/>
        <c:crossBetween val="midCat"/>
        <c:minorUnit val="5"/>
      </c:valAx>
      <c:valAx>
        <c:axId val="1508266336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639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4472671285607"/>
          <c:y val="0.4894271999344259"/>
          <c:w val="0.14003099497089422"/>
          <c:h val="7.3195047105774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02604429047595E-2"/>
          <c:y val="6.8858022310879882E-2"/>
          <c:w val="0.78595434534826558"/>
          <c:h val="0.69627758794301653"/>
        </c:manualLayout>
      </c:layout>
      <c:scatterChart>
        <c:scatterStyle val="lineMarker"/>
        <c:varyColors val="0"/>
        <c:ser>
          <c:idx val="0"/>
          <c:order val="0"/>
          <c:tx>
            <c:v>數化點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200458010477774E-2"/>
                  <c:y val="-0.43061244702902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CN!$A$2:$A$26</c:f>
              <c:numCache>
                <c:formatCode>General</c:formatCode>
                <c:ptCount val="25"/>
                <c:pt idx="0">
                  <c:v>0.76233200000000001</c:v>
                </c:pt>
                <c:pt idx="1">
                  <c:v>0.80717499999999998</c:v>
                </c:pt>
                <c:pt idx="2">
                  <c:v>0.85201800000000005</c:v>
                </c:pt>
                <c:pt idx="3">
                  <c:v>0.96412600000000004</c:v>
                </c:pt>
                <c:pt idx="4">
                  <c:v>1.1210800000000001</c:v>
                </c:pt>
                <c:pt idx="5">
                  <c:v>1.3004500000000001</c:v>
                </c:pt>
                <c:pt idx="6">
                  <c:v>1.5470900000000001</c:v>
                </c:pt>
                <c:pt idx="7">
                  <c:v>1.83857</c:v>
                </c:pt>
                <c:pt idx="8">
                  <c:v>2.1300400000000002</c:v>
                </c:pt>
                <c:pt idx="9">
                  <c:v>2.3990999999999998</c:v>
                </c:pt>
                <c:pt idx="10">
                  <c:v>2.7578499999999999</c:v>
                </c:pt>
                <c:pt idx="11">
                  <c:v>3.0941700000000001</c:v>
                </c:pt>
                <c:pt idx="12">
                  <c:v>3.49776</c:v>
                </c:pt>
                <c:pt idx="13">
                  <c:v>3.9013499999999999</c:v>
                </c:pt>
                <c:pt idx="14">
                  <c:v>4.3722000000000003</c:v>
                </c:pt>
                <c:pt idx="15">
                  <c:v>4.91031</c:v>
                </c:pt>
                <c:pt idx="16">
                  <c:v>5.5156999999999998</c:v>
                </c:pt>
                <c:pt idx="17">
                  <c:v>6.0986500000000001</c:v>
                </c:pt>
                <c:pt idx="18">
                  <c:v>6.7713000000000001</c:v>
                </c:pt>
                <c:pt idx="19">
                  <c:v>7.3318399999999997</c:v>
                </c:pt>
                <c:pt idx="20">
                  <c:v>7.9147999999999996</c:v>
                </c:pt>
                <c:pt idx="21">
                  <c:v>8.4753399999999992</c:v>
                </c:pt>
                <c:pt idx="22">
                  <c:v>9.1031399999999998</c:v>
                </c:pt>
                <c:pt idx="23">
                  <c:v>9.5964100000000006</c:v>
                </c:pt>
                <c:pt idx="24">
                  <c:v>10</c:v>
                </c:pt>
              </c:numCache>
            </c:numRef>
          </c:xVal>
          <c:yVal>
            <c:numRef>
              <c:f>CN!$C$2:$C$26</c:f>
              <c:numCache>
                <c:formatCode>General</c:formatCode>
                <c:ptCount val="25"/>
                <c:pt idx="0">
                  <c:v>1.57985</c:v>
                </c:pt>
                <c:pt idx="1">
                  <c:v>1.5113399999999999</c:v>
                </c:pt>
                <c:pt idx="2">
                  <c:v>1.43879</c:v>
                </c:pt>
                <c:pt idx="3">
                  <c:v>1.35819</c:v>
                </c:pt>
                <c:pt idx="4">
                  <c:v>1.27355</c:v>
                </c:pt>
                <c:pt idx="5">
                  <c:v>1.19295</c:v>
                </c:pt>
                <c:pt idx="6">
                  <c:v>1.1204000000000001</c:v>
                </c:pt>
                <c:pt idx="7">
                  <c:v>1.04383</c:v>
                </c:pt>
                <c:pt idx="8">
                  <c:v>0.96725399999999995</c:v>
                </c:pt>
                <c:pt idx="9">
                  <c:v>0.91889200000000004</c:v>
                </c:pt>
                <c:pt idx="10">
                  <c:v>0.85843800000000003</c:v>
                </c:pt>
                <c:pt idx="11">
                  <c:v>0.814106</c:v>
                </c:pt>
                <c:pt idx="12">
                  <c:v>0.76574299999999995</c:v>
                </c:pt>
                <c:pt idx="13">
                  <c:v>0.72141100000000002</c:v>
                </c:pt>
                <c:pt idx="14">
                  <c:v>0.68110800000000005</c:v>
                </c:pt>
                <c:pt idx="15">
                  <c:v>0.62871500000000002</c:v>
                </c:pt>
                <c:pt idx="16">
                  <c:v>0.60050400000000004</c:v>
                </c:pt>
                <c:pt idx="17">
                  <c:v>0.57229200000000002</c:v>
                </c:pt>
                <c:pt idx="18">
                  <c:v>0.54005000000000003</c:v>
                </c:pt>
                <c:pt idx="19">
                  <c:v>0.51586900000000002</c:v>
                </c:pt>
                <c:pt idx="20">
                  <c:v>0.49168800000000001</c:v>
                </c:pt>
                <c:pt idx="21">
                  <c:v>0.479597</c:v>
                </c:pt>
                <c:pt idx="22">
                  <c:v>0.463476</c:v>
                </c:pt>
                <c:pt idx="23">
                  <c:v>0.447355</c:v>
                </c:pt>
                <c:pt idx="2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9-41E9-A1C1-5991E16F04E5}"/>
            </c:ext>
          </c:extLst>
        </c:ser>
        <c:ser>
          <c:idx val="1"/>
          <c:order val="1"/>
          <c:tx>
            <c:v>Seed1985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CN!$A$2:$A$26</c:f>
              <c:numCache>
                <c:formatCode>General</c:formatCode>
                <c:ptCount val="25"/>
                <c:pt idx="0">
                  <c:v>0.76233200000000001</c:v>
                </c:pt>
                <c:pt idx="1">
                  <c:v>0.80717499999999998</c:v>
                </c:pt>
                <c:pt idx="2">
                  <c:v>0.85201800000000005</c:v>
                </c:pt>
                <c:pt idx="3">
                  <c:v>0.96412600000000004</c:v>
                </c:pt>
                <c:pt idx="4">
                  <c:v>1.1210800000000001</c:v>
                </c:pt>
                <c:pt idx="5">
                  <c:v>1.3004500000000001</c:v>
                </c:pt>
                <c:pt idx="6">
                  <c:v>1.5470900000000001</c:v>
                </c:pt>
                <c:pt idx="7">
                  <c:v>1.83857</c:v>
                </c:pt>
                <c:pt idx="8">
                  <c:v>2.1300400000000002</c:v>
                </c:pt>
                <c:pt idx="9">
                  <c:v>2.3990999999999998</c:v>
                </c:pt>
                <c:pt idx="10">
                  <c:v>2.7578499999999999</c:v>
                </c:pt>
                <c:pt idx="11">
                  <c:v>3.0941700000000001</c:v>
                </c:pt>
                <c:pt idx="12">
                  <c:v>3.49776</c:v>
                </c:pt>
                <c:pt idx="13">
                  <c:v>3.9013499999999999</c:v>
                </c:pt>
                <c:pt idx="14">
                  <c:v>4.3722000000000003</c:v>
                </c:pt>
                <c:pt idx="15">
                  <c:v>4.91031</c:v>
                </c:pt>
                <c:pt idx="16">
                  <c:v>5.5156999999999998</c:v>
                </c:pt>
                <c:pt idx="17">
                  <c:v>6.0986500000000001</c:v>
                </c:pt>
                <c:pt idx="18">
                  <c:v>6.7713000000000001</c:v>
                </c:pt>
                <c:pt idx="19">
                  <c:v>7.3318399999999997</c:v>
                </c:pt>
                <c:pt idx="20">
                  <c:v>7.9147999999999996</c:v>
                </c:pt>
                <c:pt idx="21">
                  <c:v>8.4753399999999992</c:v>
                </c:pt>
                <c:pt idx="22">
                  <c:v>9.1031399999999998</c:v>
                </c:pt>
                <c:pt idx="23">
                  <c:v>9.5964100000000006</c:v>
                </c:pt>
                <c:pt idx="24">
                  <c:v>10</c:v>
                </c:pt>
              </c:numCache>
            </c:numRef>
          </c:xVal>
          <c:yVal>
            <c:numRef>
              <c:f>CN!$D$2:$D$26</c:f>
              <c:numCache>
                <c:formatCode>General</c:formatCode>
                <c:ptCount val="25"/>
                <c:pt idx="0">
                  <c:v>1.6391173433374118</c:v>
                </c:pt>
                <c:pt idx="1">
                  <c:v>1.5929357878777501</c:v>
                </c:pt>
                <c:pt idx="2">
                  <c:v>1.5504498942257641</c:v>
                </c:pt>
                <c:pt idx="3">
                  <c:v>1.4575223507353563</c:v>
                </c:pt>
                <c:pt idx="4">
                  <c:v>1.3516486602205078</c:v>
                </c:pt>
                <c:pt idx="5">
                  <c:v>1.2549756263233933</c:v>
                </c:pt>
                <c:pt idx="6">
                  <c:v>1.1505998980477488</c:v>
                </c:pt>
                <c:pt idx="7">
                  <c:v>1.0554606245311187</c:v>
                </c:pt>
                <c:pt idx="8">
                  <c:v>0.98059176364977263</c:v>
                </c:pt>
                <c:pt idx="9">
                  <c:v>0.92397015914007719</c:v>
                </c:pt>
                <c:pt idx="10">
                  <c:v>0.86178077243951334</c:v>
                </c:pt>
                <c:pt idx="11">
                  <c:v>0.81359830506679387</c:v>
                </c:pt>
                <c:pt idx="12">
                  <c:v>0.7652214182164272</c:v>
                </c:pt>
                <c:pt idx="13">
                  <c:v>0.72456051568423041</c:v>
                </c:pt>
                <c:pt idx="14">
                  <c:v>0.68443484358829088</c:v>
                </c:pt>
                <c:pt idx="15">
                  <c:v>0.64584405337403383</c:v>
                </c:pt>
                <c:pt idx="16">
                  <c:v>0.6093710280881609</c:v>
                </c:pt>
                <c:pt idx="17">
                  <c:v>0.57951577938782062</c:v>
                </c:pt>
                <c:pt idx="18">
                  <c:v>0.54997898217403074</c:v>
                </c:pt>
                <c:pt idx="19">
                  <c:v>0.52853728710862991</c:v>
                </c:pt>
                <c:pt idx="20">
                  <c:v>0.5087004808399227</c:v>
                </c:pt>
                <c:pt idx="21">
                  <c:v>0.49159058418498891</c:v>
                </c:pt>
                <c:pt idx="22">
                  <c:v>0.47433646177706246</c:v>
                </c:pt>
                <c:pt idx="23">
                  <c:v>0.46198483886273245</c:v>
                </c:pt>
                <c:pt idx="24">
                  <c:v>0.45256620545349291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09-41E9-A1C1-5991E16F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9920"/>
        <c:axId val="1552409472"/>
      </c:scatterChart>
      <c:valAx>
        <c:axId val="1512229920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2409472"/>
        <c:crosses val="autoZero"/>
        <c:crossBetween val="midCat"/>
      </c:valAx>
      <c:valAx>
        <c:axId val="155240947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22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988314344142568"/>
          <c:y val="0.27348567181551103"/>
          <c:w val="0.23505696757230499"/>
          <c:h val="0.15026819332356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45396366270547E-2"/>
          <c:y val="7.558901178408417E-2"/>
          <c:w val="0.79187193437554992"/>
          <c:h val="0.751716299392194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rd!$A$2:$A$32</c:f>
              <c:numCache>
                <c:formatCode>General</c:formatCode>
                <c:ptCount val="31"/>
                <c:pt idx="0">
                  <c:v>1</c:v>
                </c:pt>
                <c:pt idx="1">
                  <c:v>0.99429242272630569</c:v>
                </c:pt>
                <c:pt idx="2">
                  <c:v>0.98665680252916077</c:v>
                </c:pt>
                <c:pt idx="3">
                  <c:v>0.97947759300731541</c:v>
                </c:pt>
                <c:pt idx="4">
                  <c:v>0.97255419830527112</c:v>
                </c:pt>
                <c:pt idx="5">
                  <c:v>0.9654793616059637</c:v>
                </c:pt>
                <c:pt idx="6">
                  <c:v>0.95770333095724347</c:v>
                </c:pt>
                <c:pt idx="7">
                  <c:v>0.94854582977490065</c:v>
                </c:pt>
                <c:pt idx="8">
                  <c:v>0.93722465444019198</c:v>
                </c:pt>
                <c:pt idx="9">
                  <c:v>0.92292665233049254</c:v>
                </c:pt>
                <c:pt idx="10">
                  <c:v>0.90493425245485903</c:v>
                </c:pt>
                <c:pt idx="11">
                  <c:v>0.88279888807117179</c:v>
                </c:pt>
                <c:pt idx="12">
                  <c:v>0.85651836518762914</c:v>
                </c:pt>
                <c:pt idx="13">
                  <c:v>0.82664478602041913</c:v>
                </c:pt>
                <c:pt idx="14">
                  <c:v>0.79425300830812906</c:v>
                </c:pt>
                <c:pt idx="15">
                  <c:v>0.76075356165567931</c:v>
                </c:pt>
                <c:pt idx="16">
                  <c:v>0.72761231701160978</c:v>
                </c:pt>
                <c:pt idx="17">
                  <c:v>0.69608488213762676</c:v>
                </c:pt>
                <c:pt idx="18">
                  <c:v>0.66705334724534338</c:v>
                </c:pt>
                <c:pt idx="19">
                  <c:v>0.6409898440353774</c:v>
                </c:pt>
                <c:pt idx="20">
                  <c:v>0.61801539303649478</c:v>
                </c:pt>
                <c:pt idx="21">
                  <c:v>0.598002054621109</c:v>
                </c:pt>
                <c:pt idx="22">
                  <c:v>0.58067596981935676</c:v>
                </c:pt>
                <c:pt idx="23">
                  <c:v>0.56569907209358106</c:v>
                </c:pt>
                <c:pt idx="24">
                  <c:v>0.5527240008793427</c:v>
                </c:pt>
                <c:pt idx="25">
                  <c:v>0.5414258188824661</c:v>
                </c:pt>
                <c:pt idx="26">
                  <c:v>0.53151705816465511</c:v>
                </c:pt>
                <c:pt idx="27">
                  <c:v>0.52275225260324121</c:v>
                </c:pt>
                <c:pt idx="28">
                  <c:v>0.5149265900323774</c:v>
                </c:pt>
                <c:pt idx="29">
                  <c:v>0.50787174051849993</c:v>
                </c:pt>
                <c:pt idx="30">
                  <c:v>0.50145068678457694</c:v>
                </c:pt>
              </c:numCache>
            </c:numRef>
          </c:xVal>
          <c:yVal>
            <c:numRef>
              <c:f>rd!$B$2:$B$32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5-4E98-A350-A94B640F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29920"/>
        <c:axId val="1559459408"/>
      </c:scatterChart>
      <c:valAx>
        <c:axId val="151222992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9459408"/>
        <c:crosses val="autoZero"/>
        <c:crossBetween val="midCat"/>
      </c:valAx>
      <c:valAx>
        <c:axId val="1559459408"/>
        <c:scaling>
          <c:orientation val="maxMin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22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358141</xdr:colOff>
      <xdr:row>0</xdr:row>
      <xdr:rowOff>182880</xdr:rowOff>
    </xdr:from>
    <xdr:to>
      <xdr:col>18</xdr:col>
      <xdr:colOff>4451</xdr:colOff>
      <xdr:row>31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519E8E7-8B1C-430F-A576-339EB1F32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3341" y="182880"/>
          <a:ext cx="5132710" cy="5745480"/>
        </a:xfrm>
        <a:prstGeom prst="rect">
          <a:avLst/>
        </a:prstGeom>
      </xdr:spPr>
    </xdr:pic>
    <xdr:clientData/>
  </xdr:twoCellAnchor>
  <xdr:twoCellAnchor>
    <xdr:from>
      <xdr:col>9</xdr:col>
      <xdr:colOff>148590</xdr:colOff>
      <xdr:row>0</xdr:row>
      <xdr:rowOff>171450</xdr:rowOff>
    </xdr:from>
    <xdr:to>
      <xdr:col>18</xdr:col>
      <xdr:colOff>160020</xdr:colOff>
      <xdr:row>31</xdr:row>
      <xdr:rowOff>121920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BC3E454-BA0D-4A1C-8786-A90CF9D3A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459021</xdr:colOff>
      <xdr:row>2</xdr:row>
      <xdr:rowOff>181058</xdr:rowOff>
    </xdr:from>
    <xdr:to>
      <xdr:col>15</xdr:col>
      <xdr:colOff>88931</xdr:colOff>
      <xdr:row>22</xdr:row>
      <xdr:rowOff>137159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CF2D5A48-72D7-4DDF-AFB9-4C5B3C0E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3869705" y="161274"/>
          <a:ext cx="3766101" cy="4567670"/>
        </a:xfrm>
        <a:prstGeom prst="rect">
          <a:avLst/>
        </a:prstGeom>
      </xdr:spPr>
    </xdr:pic>
    <xdr:clientData/>
  </xdr:twoCellAnchor>
  <xdr:twoCellAnchor>
    <xdr:from>
      <xdr:col>6</xdr:col>
      <xdr:colOff>506730</xdr:colOff>
      <xdr:row>2</xdr:row>
      <xdr:rowOff>102870</xdr:rowOff>
    </xdr:from>
    <xdr:to>
      <xdr:col>15</xdr:col>
      <xdr:colOff>350520</xdr:colOff>
      <xdr:row>24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74BF3E7-C088-4C66-BA3A-7583FAAC0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38100</xdr:colOff>
      <xdr:row>1</xdr:row>
      <xdr:rowOff>43433</xdr:rowOff>
    </xdr:from>
    <xdr:to>
      <xdr:col>25</xdr:col>
      <xdr:colOff>277917</xdr:colOff>
      <xdr:row>4</xdr:row>
      <xdr:rowOff>110678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5EF463B-A82A-4817-971D-64A94FB44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9060" y="233933"/>
          <a:ext cx="5726217" cy="638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121921</xdr:colOff>
      <xdr:row>5</xdr:row>
      <xdr:rowOff>167640</xdr:rowOff>
    </xdr:from>
    <xdr:to>
      <xdr:col>11</xdr:col>
      <xdr:colOff>403861</xdr:colOff>
      <xdr:row>26</xdr:row>
      <xdr:rowOff>171918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0426583-BCA6-4EEE-B3B1-5FC1230F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5121" y="1120140"/>
          <a:ext cx="4671060" cy="4004778"/>
        </a:xfrm>
        <a:prstGeom prst="rect">
          <a:avLst/>
        </a:prstGeom>
      </xdr:spPr>
    </xdr:pic>
    <xdr:clientData/>
  </xdr:twoCellAnchor>
  <xdr:twoCellAnchor editAs="oneCell">
    <xdr:from>
      <xdr:col>3</xdr:col>
      <xdr:colOff>7621</xdr:colOff>
      <xdr:row>1</xdr:row>
      <xdr:rowOff>53340</xdr:rowOff>
    </xdr:from>
    <xdr:to>
      <xdr:col>14</xdr:col>
      <xdr:colOff>114301</xdr:colOff>
      <xdr:row>5</xdr:row>
      <xdr:rowOff>2916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C3D2218-E6CE-4B38-8D32-519FA12B7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3541" y="243840"/>
          <a:ext cx="6141720" cy="711576"/>
        </a:xfrm>
        <a:prstGeom prst="rect">
          <a:avLst/>
        </a:prstGeom>
      </xdr:spPr>
    </xdr:pic>
    <xdr:clientData/>
  </xdr:twoCellAnchor>
  <xdr:twoCellAnchor>
    <xdr:from>
      <xdr:col>5</xdr:col>
      <xdr:colOff>3810</xdr:colOff>
      <xdr:row>9</xdr:row>
      <xdr:rowOff>34290</xdr:rowOff>
    </xdr:from>
    <xdr:to>
      <xdr:col>12</xdr:col>
      <xdr:colOff>83820</xdr:colOff>
      <xdr:row>29</xdr:row>
      <xdr:rowOff>121920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CD65593-BB6F-4C1D-BD18-7826F4BAF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533400</xdr:colOff>
      <xdr:row>0</xdr:row>
      <xdr:rowOff>0</xdr:rowOff>
    </xdr:from>
    <xdr:to>
      <xdr:col>25</xdr:col>
      <xdr:colOff>318222</xdr:colOff>
      <xdr:row>18</xdr:row>
      <xdr:rowOff>95358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49C69112-75C7-47BF-8AE4-4239B7FBE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65720" y="0"/>
          <a:ext cx="6368502" cy="3524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workbookViewId="0">
      <selection activeCell="T4" sqref="T4"/>
    </sheetView>
  </sheetViews>
  <sheetFormatPr defaultRowHeight="15" x14ac:dyDescent="0.3"/>
  <cols>
    <col min="1" max="1" width="14.125" style="1" bestFit="1" customWidth="1"/>
    <col min="2" max="3" width="9" style="2"/>
    <col min="4" max="4" width="10.25" style="2" bestFit="1" customWidth="1"/>
    <col min="5" max="7" width="10.25" style="2" customWidth="1"/>
    <col min="8" max="16384" width="9" style="2"/>
  </cols>
  <sheetData>
    <row r="1" spans="1:6" x14ac:dyDescent="0.3">
      <c r="A1" s="1" t="s">
        <v>0</v>
      </c>
      <c r="C1" s="3" t="s">
        <v>4</v>
      </c>
      <c r="D1" s="4">
        <v>5</v>
      </c>
      <c r="E1" s="3" t="s">
        <v>4</v>
      </c>
      <c r="F1" s="4">
        <v>35</v>
      </c>
    </row>
    <row r="2" spans="1:6" x14ac:dyDescent="0.3">
      <c r="A2" s="1">
        <v>2.0444444E-8</v>
      </c>
      <c r="B2" s="2" t="s">
        <v>2</v>
      </c>
      <c r="C2" s="2" t="s">
        <v>3</v>
      </c>
      <c r="D2" s="2" t="s">
        <v>1</v>
      </c>
      <c r="E2" s="2" t="s">
        <v>3</v>
      </c>
      <c r="F2" s="2" t="s">
        <v>1</v>
      </c>
    </row>
    <row r="3" spans="1:6" x14ac:dyDescent="0.3">
      <c r="A3" s="1">
        <v>-1.7333333330000001E-6</v>
      </c>
      <c r="B3" s="2">
        <v>0</v>
      </c>
      <c r="C3" s="2">
        <f>MIN(B3+0.224*$D$1-2.24,30)</f>
        <v>-1.1200000000000001</v>
      </c>
      <c r="D3" s="2">
        <f t="shared" ref="D3:D34" si="0">$A$2*C3^6+$A$3*C3^5+$A$4*C3^4+$A$5*C3^3+$A$6*C3^2+$A$7*C3^1+$A$8</f>
        <v>1.8853549042946709E-2</v>
      </c>
      <c r="E3" s="2">
        <f>MIN(B3+0.224*$F$1-2.24,30)</f>
        <v>5.6</v>
      </c>
      <c r="F3" s="2">
        <f>$A$2*E3^6+$A$3*E3^5+$A$4*E3^4+$A$5*E3^3+$A$6*E3^2+$A$7*E3^1+$A$8</f>
        <v>5.3992529850984149E-2</v>
      </c>
    </row>
    <row r="4" spans="1:6" x14ac:dyDescent="0.3">
      <c r="A4" s="1">
        <v>5.6777777778E-5</v>
      </c>
      <c r="B4" s="2">
        <f>B3+0.5</f>
        <v>0.5</v>
      </c>
      <c r="C4" s="2">
        <f t="shared" ref="C4:C67" si="1">MIN(B4+0.224*$D$1-2.24,30)</f>
        <v>-0.62000000000000011</v>
      </c>
      <c r="D4" s="2">
        <f t="shared" si="0"/>
        <v>7.8470886639303433E-3</v>
      </c>
      <c r="E4" s="2">
        <f t="shared" ref="E4:E67" si="2">MIN(B4+0.224*$F$1-2.24,30)</f>
        <v>6.1</v>
      </c>
      <c r="F4" s="2">
        <f t="shared" ref="F4:F67" si="3">$A$2*E4^6+$A$3*E4^5+$A$4*E4^4+$A$5*E4^3+$A$6*E4^2+$A$7*E4^1+$A$8</f>
        <v>6.1305498983138265E-2</v>
      </c>
    </row>
    <row r="5" spans="1:6" x14ac:dyDescent="0.3">
      <c r="A5" s="1">
        <v>-8.8999999999999995E-4</v>
      </c>
      <c r="B5" s="2">
        <f t="shared" ref="B5:B68" si="4">B4+0.5</f>
        <v>1</v>
      </c>
      <c r="C5" s="2">
        <f t="shared" si="1"/>
        <v>-0.12000000000000011</v>
      </c>
      <c r="D5" s="2">
        <f t="shared" si="0"/>
        <v>1.0775657366277167E-3</v>
      </c>
      <c r="E5" s="2">
        <f t="shared" si="2"/>
        <v>6.6</v>
      </c>
      <c r="F5" s="2">
        <f t="shared" si="3"/>
        <v>6.8394010473050118E-2</v>
      </c>
    </row>
    <row r="6" spans="1:6" x14ac:dyDescent="0.3">
      <c r="A6" s="1">
        <v>6.6677777777769997E-3</v>
      </c>
      <c r="B6" s="2">
        <f t="shared" si="4"/>
        <v>1.5</v>
      </c>
      <c r="C6" s="2">
        <f t="shared" si="1"/>
        <v>0.37999999999999989</v>
      </c>
      <c r="D6" s="2">
        <f t="shared" si="0"/>
        <v>-2.1881720808801155E-3</v>
      </c>
      <c r="E6" s="2">
        <f t="shared" si="2"/>
        <v>7.1</v>
      </c>
      <c r="F6" s="2">
        <f t="shared" si="3"/>
        <v>7.522606245911001E-2</v>
      </c>
    </row>
    <row r="7" spans="1:6" x14ac:dyDescent="0.3">
      <c r="A7" s="1">
        <v>-8.1666666666650005E-3</v>
      </c>
      <c r="B7" s="2">
        <f t="shared" si="4"/>
        <v>2</v>
      </c>
      <c r="C7" s="2">
        <f t="shared" si="1"/>
        <v>0.87999999999999989</v>
      </c>
      <c r="D7" s="2">
        <f t="shared" si="0"/>
        <v>-2.5965055065130453E-3</v>
      </c>
      <c r="E7" s="2">
        <f t="shared" si="2"/>
        <v>7.6</v>
      </c>
      <c r="F7" s="2">
        <f t="shared" si="3"/>
        <v>8.178909567928852E-2</v>
      </c>
    </row>
    <row r="8" spans="1:6" x14ac:dyDescent="0.3">
      <c r="A8" s="1">
        <v>-4.0000000000000003E-15</v>
      </c>
      <c r="B8" s="2">
        <f t="shared" si="4"/>
        <v>2.5</v>
      </c>
      <c r="C8" s="2">
        <f t="shared" si="1"/>
        <v>1.38</v>
      </c>
      <c r="D8" s="2">
        <f t="shared" si="0"/>
        <v>-7.1348383419196084E-4</v>
      </c>
      <c r="E8" s="2">
        <f t="shared" si="2"/>
        <v>8.1</v>
      </c>
      <c r="F8" s="2">
        <f t="shared" si="3"/>
        <v>8.8086644471069453E-2</v>
      </c>
    </row>
    <row r="9" spans="1:6" x14ac:dyDescent="0.3">
      <c r="B9" s="2">
        <f t="shared" si="4"/>
        <v>3</v>
      </c>
      <c r="C9" s="2">
        <f t="shared" si="1"/>
        <v>1.88</v>
      </c>
      <c r="D9" s="2">
        <f t="shared" si="0"/>
        <v>2.9689648661562107E-3</v>
      </c>
      <c r="E9" s="2">
        <f t="shared" si="2"/>
        <v>8.6</v>
      </c>
      <c r="F9" s="2">
        <f t="shared" si="3"/>
        <v>9.4135217771377552E-2</v>
      </c>
    </row>
    <row r="10" spans="1:6" x14ac:dyDescent="0.3">
      <c r="B10" s="2">
        <f t="shared" si="4"/>
        <v>3.5</v>
      </c>
      <c r="C10" s="2">
        <f t="shared" si="1"/>
        <v>2.38</v>
      </c>
      <c r="D10" s="2">
        <f t="shared" si="0"/>
        <v>8.0270535485884517E-3</v>
      </c>
      <c r="E10" s="2">
        <f t="shared" si="2"/>
        <v>9.1</v>
      </c>
      <c r="F10" s="2">
        <f t="shared" si="3"/>
        <v>9.9961410116501268E-2</v>
      </c>
    </row>
    <row r="11" spans="1:6" x14ac:dyDescent="0.3">
      <c r="B11" s="2">
        <f t="shared" si="4"/>
        <v>4</v>
      </c>
      <c r="C11" s="2">
        <f t="shared" si="1"/>
        <v>2.88</v>
      </c>
      <c r="D11" s="2">
        <f t="shared" si="0"/>
        <v>1.4099385991130579E-2</v>
      </c>
      <c r="E11" s="2">
        <f t="shared" si="2"/>
        <v>9.6</v>
      </c>
      <c r="F11" s="2">
        <f t="shared" si="3"/>
        <v>0.10559924264201052</v>
      </c>
    </row>
    <row r="12" spans="1:6" x14ac:dyDescent="0.3">
      <c r="B12" s="2">
        <f t="shared" si="4"/>
        <v>4.5</v>
      </c>
      <c r="C12" s="2">
        <f t="shared" si="1"/>
        <v>3.38</v>
      </c>
      <c r="D12" s="2">
        <f t="shared" si="0"/>
        <v>2.0881436595757228E-2</v>
      </c>
      <c r="E12" s="2">
        <f t="shared" si="2"/>
        <v>10.1</v>
      </c>
      <c r="F12" s="2">
        <f t="shared" si="3"/>
        <v>0.11108773408266884</v>
      </c>
    </row>
    <row r="13" spans="1:6" x14ac:dyDescent="0.3">
      <c r="B13" s="2">
        <f t="shared" si="4"/>
        <v>5</v>
      </c>
      <c r="C13" s="2">
        <f t="shared" si="1"/>
        <v>3.88</v>
      </c>
      <c r="D13" s="2">
        <f t="shared" si="0"/>
        <v>2.8120260188366813E-2</v>
      </c>
      <c r="E13" s="2">
        <f t="shared" si="2"/>
        <v>10.6</v>
      </c>
      <c r="F13" s="2">
        <f t="shared" si="3"/>
        <v>0.1164687017723425</v>
      </c>
    </row>
    <row r="14" spans="1:6" x14ac:dyDescent="0.3">
      <c r="B14" s="2">
        <f t="shared" si="4"/>
        <v>5.5</v>
      </c>
      <c r="C14" s="2">
        <f t="shared" si="1"/>
        <v>4.38</v>
      </c>
      <c r="D14" s="2">
        <f t="shared" si="0"/>
        <v>3.5609431818751432E-2</v>
      </c>
      <c r="E14" s="2">
        <f t="shared" si="2"/>
        <v>11.1</v>
      </c>
      <c r="F14" s="2">
        <f t="shared" si="3"/>
        <v>0.12178479264390137</v>
      </c>
    </row>
    <row r="15" spans="1:6" x14ac:dyDescent="0.3">
      <c r="B15" s="2">
        <f t="shared" si="4"/>
        <v>6</v>
      </c>
      <c r="C15" s="2">
        <f t="shared" si="1"/>
        <v>4.88</v>
      </c>
      <c r="D15" s="2">
        <f t="shared" si="0"/>
        <v>4.3184216560561837E-2</v>
      </c>
      <c r="E15" s="2">
        <f t="shared" si="2"/>
        <v>11.6</v>
      </c>
      <c r="F15" s="2">
        <f t="shared" si="3"/>
        <v>0.12707774422911888</v>
      </c>
    </row>
    <row r="16" spans="1:6" x14ac:dyDescent="0.3">
      <c r="B16" s="2">
        <f t="shared" si="4"/>
        <v>6.5</v>
      </c>
      <c r="C16" s="2">
        <f t="shared" si="1"/>
        <v>5.38</v>
      </c>
      <c r="D16" s="2">
        <f t="shared" si="0"/>
        <v>5.071696931126736E-2</v>
      </c>
      <c r="E16" s="2">
        <f t="shared" si="2"/>
        <v>12.1</v>
      </c>
      <c r="F16" s="2">
        <f t="shared" si="3"/>
        <v>0.13238687565856294</v>
      </c>
    </row>
    <row r="17" spans="2:6" x14ac:dyDescent="0.3">
      <c r="B17" s="2">
        <f t="shared" si="4"/>
        <v>7</v>
      </c>
      <c r="C17" s="2">
        <f t="shared" si="1"/>
        <v>5.8800000000000008</v>
      </c>
      <c r="D17" s="2">
        <f t="shared" si="0"/>
        <v>5.811276459211101E-2</v>
      </c>
      <c r="E17" s="2">
        <f t="shared" si="2"/>
        <v>12.6</v>
      </c>
      <c r="F17" s="2">
        <f t="shared" si="3"/>
        <v>0.13774780866148406</v>
      </c>
    </row>
    <row r="18" spans="2:6" x14ac:dyDescent="0.3">
      <c r="B18" s="2">
        <f t="shared" si="4"/>
        <v>7.5</v>
      </c>
      <c r="C18" s="2">
        <f t="shared" si="1"/>
        <v>6.3800000000000008</v>
      </c>
      <c r="D18" s="2">
        <f t="shared" si="0"/>
        <v>6.5305256348059088E-2</v>
      </c>
      <c r="E18" s="2">
        <f t="shared" si="2"/>
        <v>13.1</v>
      </c>
      <c r="F18" s="2">
        <f t="shared" si="3"/>
        <v>0.14319141856569945</v>
      </c>
    </row>
    <row r="19" spans="2:6" x14ac:dyDescent="0.3">
      <c r="B19" s="2">
        <f t="shared" si="4"/>
        <v>8</v>
      </c>
      <c r="C19" s="2">
        <f t="shared" si="1"/>
        <v>6.8800000000000008</v>
      </c>
      <c r="D19" s="2">
        <f t="shared" si="0"/>
        <v>7.2252767747746555E-2</v>
      </c>
      <c r="E19" s="2">
        <f t="shared" si="2"/>
        <v>13.6</v>
      </c>
      <c r="F19" s="2">
        <f t="shared" si="3"/>
        <v>0.14874301529746869</v>
      </c>
    </row>
    <row r="20" spans="2:6" x14ac:dyDescent="0.3">
      <c r="B20" s="2">
        <f t="shared" si="4"/>
        <v>8.5</v>
      </c>
      <c r="C20" s="2">
        <f t="shared" si="1"/>
        <v>7.3800000000000008</v>
      </c>
      <c r="D20" s="2">
        <f t="shared" si="0"/>
        <v>7.89346109834166E-2</v>
      </c>
      <c r="E20" s="2">
        <f t="shared" si="2"/>
        <v>14.1</v>
      </c>
      <c r="F20" s="2">
        <f t="shared" si="3"/>
        <v>0.15442175438136824</v>
      </c>
    </row>
    <row r="21" spans="2:6" x14ac:dyDescent="0.3">
      <c r="B21" s="2">
        <f t="shared" si="4"/>
        <v>9</v>
      </c>
      <c r="C21" s="2">
        <f t="shared" si="1"/>
        <v>7.8800000000000008</v>
      </c>
      <c r="D21" s="2">
        <f t="shared" si="0"/>
        <v>8.5347637070856033E-2</v>
      </c>
      <c r="E21" s="2">
        <f t="shared" si="2"/>
        <v>14.6</v>
      </c>
      <c r="F21" s="2">
        <f t="shared" si="3"/>
        <v>0.16024027794015738</v>
      </c>
    </row>
    <row r="22" spans="2:6" x14ac:dyDescent="0.3">
      <c r="B22" s="2">
        <f t="shared" si="4"/>
        <v>9.5</v>
      </c>
      <c r="C22" s="2">
        <f t="shared" si="1"/>
        <v>8.3800000000000008</v>
      </c>
      <c r="D22" s="2">
        <f t="shared" si="0"/>
        <v>9.1503015649324781E-2</v>
      </c>
      <c r="E22" s="2">
        <f t="shared" si="2"/>
        <v>15.1</v>
      </c>
      <c r="F22" s="2">
        <f t="shared" si="3"/>
        <v>0.16620458569464339</v>
      </c>
    </row>
    <row r="23" spans="2:6" x14ac:dyDescent="0.3">
      <c r="B23" s="2">
        <f t="shared" si="4"/>
        <v>10</v>
      </c>
      <c r="C23" s="2">
        <f t="shared" si="1"/>
        <v>8.8800000000000008</v>
      </c>
      <c r="D23" s="2">
        <f t="shared" si="0"/>
        <v>9.7423244781480844E-2</v>
      </c>
      <c r="E23" s="2">
        <f t="shared" si="2"/>
        <v>15.6</v>
      </c>
      <c r="F23" s="2">
        <f t="shared" si="3"/>
        <v>0.17231413596353737</v>
      </c>
    </row>
    <row r="24" spans="2:6" x14ac:dyDescent="0.3">
      <c r="B24" s="2">
        <f t="shared" si="4"/>
        <v>10.5</v>
      </c>
      <c r="C24" s="2">
        <f t="shared" si="1"/>
        <v>9.3800000000000008</v>
      </c>
      <c r="D24" s="2">
        <f t="shared" si="0"/>
        <v>0.10313939075330068</v>
      </c>
      <c r="E24" s="2">
        <f t="shared" si="2"/>
        <v>16.100000000000001</v>
      </c>
      <c r="F24" s="2">
        <f t="shared" si="3"/>
        <v>0.17856217666330698</v>
      </c>
    </row>
    <row r="25" spans="2:6" x14ac:dyDescent="0.3">
      <c r="B25" s="2">
        <f t="shared" si="4"/>
        <v>11</v>
      </c>
      <c r="C25" s="2">
        <f t="shared" si="1"/>
        <v>9.8800000000000008</v>
      </c>
      <c r="D25" s="2">
        <f t="shared" si="0"/>
        <v>0.10868855787399416</v>
      </c>
      <c r="E25" s="2">
        <f t="shared" si="2"/>
        <v>16.600000000000001</v>
      </c>
      <c r="F25" s="2">
        <f t="shared" si="3"/>
        <v>0.18493630630802699</v>
      </c>
    </row>
    <row r="26" spans="2:6" x14ac:dyDescent="0.3">
      <c r="B26" s="2">
        <f t="shared" si="4"/>
        <v>11.5</v>
      </c>
      <c r="C26" s="2">
        <f t="shared" si="1"/>
        <v>10.38</v>
      </c>
      <c r="D26" s="2">
        <f t="shared" si="0"/>
        <v>0.11411158827591349</v>
      </c>
      <c r="E26" s="2">
        <f t="shared" si="2"/>
        <v>17.100000000000001</v>
      </c>
      <c r="F26" s="2">
        <f t="shared" si="3"/>
        <v>0.19141926500921491</v>
      </c>
    </row>
    <row r="27" spans="2:6" x14ac:dyDescent="0.3">
      <c r="B27" s="2">
        <f t="shared" si="4"/>
        <v>12</v>
      </c>
      <c r="C27" s="2">
        <f t="shared" si="1"/>
        <v>10.88</v>
      </c>
      <c r="D27" s="2">
        <f t="shared" si="0"/>
        <v>0.11945099171445997</v>
      </c>
      <c r="E27" s="2">
        <f t="shared" si="2"/>
        <v>17.600000000000001</v>
      </c>
      <c r="F27" s="2">
        <f t="shared" si="3"/>
        <v>0.19798995547567982</v>
      </c>
    </row>
    <row r="28" spans="2:6" x14ac:dyDescent="0.3">
      <c r="B28" s="2">
        <f t="shared" si="4"/>
        <v>12.5</v>
      </c>
      <c r="C28" s="2">
        <f t="shared" si="1"/>
        <v>11.38</v>
      </c>
      <c r="D28" s="2">
        <f t="shared" si="0"/>
        <v>0.12474910536798176</v>
      </c>
      <c r="E28" s="2">
        <f t="shared" si="2"/>
        <v>18.100000000000001</v>
      </c>
      <c r="F28" s="2">
        <f t="shared" si="3"/>
        <v>0.20462469401334604</v>
      </c>
    </row>
    <row r="29" spans="2:6" x14ac:dyDescent="0.3">
      <c r="B29" s="2">
        <f t="shared" si="4"/>
        <v>13</v>
      </c>
      <c r="C29" s="2">
        <f t="shared" si="1"/>
        <v>11.88</v>
      </c>
      <c r="D29" s="2">
        <f t="shared" si="0"/>
        <v>0.13004648363767049</v>
      </c>
      <c r="E29" s="2">
        <f t="shared" si="2"/>
        <v>18.600000000000001</v>
      </c>
      <c r="F29" s="2">
        <f t="shared" si="3"/>
        <v>0.2112986915250821</v>
      </c>
    </row>
    <row r="30" spans="2:6" x14ac:dyDescent="0.3">
      <c r="B30" s="2">
        <f t="shared" si="4"/>
        <v>13.5</v>
      </c>
      <c r="C30" s="2">
        <f t="shared" si="1"/>
        <v>12.38</v>
      </c>
      <c r="D30" s="2">
        <f t="shared" si="0"/>
        <v>0.13538051794745171</v>
      </c>
      <c r="E30" s="2">
        <f t="shared" si="2"/>
        <v>19.100000000000001</v>
      </c>
      <c r="F30" s="2">
        <f t="shared" si="3"/>
        <v>0.21798776451052801</v>
      </c>
    </row>
    <row r="31" spans="2:6" x14ac:dyDescent="0.3">
      <c r="B31" s="2">
        <f t="shared" si="4"/>
        <v>14</v>
      </c>
      <c r="C31" s="2">
        <f t="shared" si="1"/>
        <v>12.88</v>
      </c>
      <c r="D31" s="2">
        <f t="shared" si="0"/>
        <v>0.14078428654386688</v>
      </c>
      <c r="E31" s="2">
        <f t="shared" si="2"/>
        <v>19.600000000000001</v>
      </c>
      <c r="F31" s="2">
        <f t="shared" si="3"/>
        <v>0.2246702760659102</v>
      </c>
    </row>
    <row r="32" spans="2:6" x14ac:dyDescent="0.3">
      <c r="B32" s="2">
        <f t="shared" si="4"/>
        <v>14.5</v>
      </c>
      <c r="C32" s="2">
        <f t="shared" si="1"/>
        <v>13.38</v>
      </c>
      <c r="D32" s="2">
        <f t="shared" si="0"/>
        <v>0.14628563429595715</v>
      </c>
      <c r="E32" s="2">
        <f t="shared" si="2"/>
        <v>20.100000000000001</v>
      </c>
      <c r="F32" s="2">
        <f t="shared" si="3"/>
        <v>0.23132930688384865</v>
      </c>
    </row>
    <row r="33" spans="2:6" x14ac:dyDescent="0.3">
      <c r="B33" s="2">
        <f t="shared" si="4"/>
        <v>15</v>
      </c>
      <c r="C33" s="2">
        <f t="shared" si="1"/>
        <v>13.88</v>
      </c>
      <c r="D33" s="2">
        <f t="shared" si="0"/>
        <v>0.15190648249513361</v>
      </c>
      <c r="E33" s="2">
        <f t="shared" si="2"/>
        <v>20.6</v>
      </c>
      <c r="F33" s="2">
        <f t="shared" si="3"/>
        <v>0.23795505625317939</v>
      </c>
    </row>
    <row r="34" spans="2:6" x14ac:dyDescent="0.3">
      <c r="B34" s="2">
        <f t="shared" si="4"/>
        <v>15.5</v>
      </c>
      <c r="C34" s="2">
        <f t="shared" si="1"/>
        <v>14.38</v>
      </c>
      <c r="D34" s="2">
        <f t="shared" si="0"/>
        <v>0.15766236865505462</v>
      </c>
      <c r="E34" s="2">
        <f t="shared" si="2"/>
        <v>21.1</v>
      </c>
      <c r="F34" s="2">
        <f t="shared" si="3"/>
        <v>0.24454747305874097</v>
      </c>
    </row>
    <row r="35" spans="2:6" x14ac:dyDescent="0.3">
      <c r="B35" s="2">
        <f t="shared" si="4"/>
        <v>16</v>
      </c>
      <c r="C35" s="2">
        <f t="shared" si="1"/>
        <v>14.88</v>
      </c>
      <c r="D35" s="2">
        <f t="shared" ref="D35:D66" si="5">$A$2*C35^6+$A$3*C35^5+$A$4*C35^4+$A$5*C35^3+$A$6*C35^2+$A$7*C35^1+$A$8</f>
        <v>0.16356221631148204</v>
      </c>
      <c r="E35" s="2">
        <f t="shared" si="2"/>
        <v>21.6</v>
      </c>
      <c r="F35" s="2">
        <f t="shared" si="3"/>
        <v>0.25111911678118359</v>
      </c>
    </row>
    <row r="36" spans="2:6" x14ac:dyDescent="0.3">
      <c r="B36" s="2">
        <f t="shared" si="4"/>
        <v>16.5</v>
      </c>
      <c r="C36" s="2">
        <f t="shared" si="1"/>
        <v>15.38</v>
      </c>
      <c r="D36" s="2">
        <f t="shared" si="5"/>
        <v>0.16960833482214691</v>
      </c>
      <c r="E36" s="2">
        <f t="shared" si="2"/>
        <v>22.1</v>
      </c>
      <c r="F36" s="2">
        <f t="shared" si="3"/>
        <v>0.25769824849675355</v>
      </c>
    </row>
    <row r="37" spans="2:6" x14ac:dyDescent="0.3">
      <c r="B37" s="2">
        <f t="shared" si="4"/>
        <v>17</v>
      </c>
      <c r="C37" s="2">
        <f t="shared" si="1"/>
        <v>15.88</v>
      </c>
      <c r="D37" s="2">
        <f t="shared" si="5"/>
        <v>0.17579664916660306</v>
      </c>
      <c r="E37" s="2">
        <f t="shared" si="2"/>
        <v>22.6</v>
      </c>
      <c r="F37" s="2">
        <f t="shared" si="3"/>
        <v>0.26433215187708892</v>
      </c>
    </row>
    <row r="38" spans="2:6" x14ac:dyDescent="0.3">
      <c r="B38" s="2">
        <f t="shared" si="4"/>
        <v>17.5</v>
      </c>
      <c r="C38" s="2">
        <f t="shared" si="1"/>
        <v>16.380000000000003</v>
      </c>
      <c r="D38" s="2">
        <f t="shared" si="5"/>
        <v>0.18211715974607681</v>
      </c>
      <c r="E38" s="2">
        <f t="shared" si="2"/>
        <v>23.1</v>
      </c>
      <c r="F38" s="2">
        <f t="shared" si="3"/>
        <v>0.27109068418899246</v>
      </c>
    </row>
    <row r="39" spans="2:6" x14ac:dyDescent="0.3">
      <c r="B39" s="2">
        <f t="shared" si="4"/>
        <v>18</v>
      </c>
      <c r="C39" s="2">
        <f t="shared" si="1"/>
        <v>16.880000000000003</v>
      </c>
      <c r="D39" s="2">
        <f t="shared" si="5"/>
        <v>0.18855463218331175</v>
      </c>
      <c r="E39" s="2">
        <f t="shared" si="2"/>
        <v>23.6</v>
      </c>
      <c r="F39" s="2">
        <f t="shared" si="3"/>
        <v>0.27807005729422973</v>
      </c>
    </row>
    <row r="40" spans="2:6" x14ac:dyDescent="0.3">
      <c r="B40" s="2">
        <f t="shared" si="4"/>
        <v>18.5</v>
      </c>
      <c r="C40" s="2">
        <f t="shared" si="1"/>
        <v>17.380000000000003</v>
      </c>
      <c r="D40" s="2">
        <f t="shared" si="5"/>
        <v>0.19508951712240696</v>
      </c>
      <c r="E40" s="2">
        <f t="shared" si="2"/>
        <v>24.1</v>
      </c>
      <c r="F40" s="2">
        <f t="shared" si="3"/>
        <v>0.28539684864926806</v>
      </c>
    </row>
    <row r="41" spans="2:6" x14ac:dyDescent="0.3">
      <c r="B41" s="2">
        <f t="shared" si="4"/>
        <v>19</v>
      </c>
      <c r="C41" s="2">
        <f t="shared" si="1"/>
        <v>17.880000000000003</v>
      </c>
      <c r="D41" s="2">
        <f t="shared" si="5"/>
        <v>0.20169910002865615</v>
      </c>
      <c r="E41" s="2">
        <f t="shared" si="2"/>
        <v>24.6</v>
      </c>
      <c r="F41" s="2">
        <f t="shared" si="3"/>
        <v>0.29323224230507394</v>
      </c>
    </row>
    <row r="42" spans="2:6" x14ac:dyDescent="0.3">
      <c r="B42" s="2">
        <f t="shared" si="4"/>
        <v>19.5</v>
      </c>
      <c r="C42" s="2">
        <f t="shared" si="1"/>
        <v>18.380000000000003</v>
      </c>
      <c r="D42" s="2">
        <f t="shared" si="5"/>
        <v>0.20835888098837796</v>
      </c>
      <c r="E42" s="2">
        <f t="shared" si="2"/>
        <v>25.1</v>
      </c>
      <c r="F42" s="2">
        <f t="shared" si="3"/>
        <v>0.30177649990686994</v>
      </c>
    </row>
    <row r="43" spans="2:6" x14ac:dyDescent="0.3">
      <c r="B43" s="2">
        <f t="shared" si="4"/>
        <v>20</v>
      </c>
      <c r="C43" s="2">
        <f t="shared" si="1"/>
        <v>18.880000000000003</v>
      </c>
      <c r="D43" s="2">
        <f t="shared" si="5"/>
        <v>0.21504418450873269</v>
      </c>
      <c r="E43" s="2">
        <f t="shared" si="2"/>
        <v>25.6</v>
      </c>
      <c r="F43" s="2">
        <f t="shared" si="3"/>
        <v>0.31127366169387882</v>
      </c>
    </row>
    <row r="44" spans="2:6" x14ac:dyDescent="0.3">
      <c r="B44" s="2">
        <f t="shared" si="4"/>
        <v>20.5</v>
      </c>
      <c r="C44" s="2">
        <f t="shared" si="1"/>
        <v>19.380000000000003</v>
      </c>
      <c r="D44" s="2">
        <f t="shared" si="5"/>
        <v>0.22173199931754992</v>
      </c>
      <c r="E44" s="2">
        <f t="shared" si="2"/>
        <v>26.1</v>
      </c>
      <c r="F44" s="2">
        <f t="shared" si="3"/>
        <v>0.32201647749908535</v>
      </c>
    </row>
    <row r="45" spans="2:6" x14ac:dyDescent="0.3">
      <c r="B45" s="2">
        <f t="shared" si="4"/>
        <v>21</v>
      </c>
      <c r="C45" s="2">
        <f t="shared" si="1"/>
        <v>19.880000000000003</v>
      </c>
      <c r="D45" s="2">
        <f t="shared" si="5"/>
        <v>0.22840304816314186</v>
      </c>
      <c r="E45" s="2">
        <f t="shared" si="2"/>
        <v>26.6</v>
      </c>
      <c r="F45" s="2">
        <f t="shared" si="3"/>
        <v>0.3343515677489976</v>
      </c>
    </row>
    <row r="46" spans="2:6" x14ac:dyDescent="0.3">
      <c r="B46" s="2">
        <f t="shared" si="4"/>
        <v>21.5</v>
      </c>
      <c r="C46" s="2">
        <f t="shared" si="1"/>
        <v>20.380000000000003</v>
      </c>
      <c r="D46" s="2">
        <f t="shared" si="5"/>
        <v>0.23504408761411696</v>
      </c>
      <c r="E46" s="2">
        <f t="shared" si="2"/>
        <v>27.1</v>
      </c>
      <c r="F46" s="2">
        <f t="shared" si="3"/>
        <v>0.34868481446335964</v>
      </c>
    </row>
    <row r="47" spans="2:6" x14ac:dyDescent="0.3">
      <c r="B47" s="2">
        <f t="shared" si="4"/>
        <v>22</v>
      </c>
      <c r="C47" s="2">
        <f t="shared" si="1"/>
        <v>20.880000000000003</v>
      </c>
      <c r="D47" s="2">
        <f t="shared" si="5"/>
        <v>0.24165043785917009</v>
      </c>
      <c r="E47" s="2">
        <f t="shared" si="2"/>
        <v>27.6</v>
      </c>
      <c r="F47" s="2">
        <f t="shared" si="3"/>
        <v>0.36548698225491699</v>
      </c>
    </row>
    <row r="48" spans="2:6" x14ac:dyDescent="0.3">
      <c r="B48" s="2">
        <f t="shared" si="4"/>
        <v>22.5</v>
      </c>
      <c r="C48" s="2">
        <f t="shared" si="1"/>
        <v>21.380000000000003</v>
      </c>
      <c r="D48" s="2">
        <f t="shared" si="5"/>
        <v>0.24822874250690183</v>
      </c>
      <c r="E48" s="2">
        <f t="shared" si="2"/>
        <v>28.1</v>
      </c>
      <c r="F48" s="2">
        <f t="shared" si="3"/>
        <v>0.38529956932913245</v>
      </c>
    </row>
    <row r="49" spans="2:6" x14ac:dyDescent="0.3">
      <c r="B49" s="2">
        <f t="shared" si="4"/>
        <v>23</v>
      </c>
      <c r="C49" s="2">
        <f t="shared" si="1"/>
        <v>21.880000000000003</v>
      </c>
      <c r="D49" s="2">
        <f t="shared" si="5"/>
        <v>0.25479995838560709</v>
      </c>
      <c r="E49" s="2">
        <f t="shared" si="2"/>
        <v>28.6</v>
      </c>
      <c r="F49" s="2">
        <f t="shared" si="3"/>
        <v>0.40874088848391471</v>
      </c>
    </row>
    <row r="50" spans="2:6" x14ac:dyDescent="0.3">
      <c r="B50" s="2">
        <f t="shared" si="4"/>
        <v>23.5</v>
      </c>
      <c r="C50" s="2">
        <f t="shared" si="1"/>
        <v>22.380000000000003</v>
      </c>
      <c r="D50" s="2">
        <f t="shared" si="5"/>
        <v>0.26140257534305095</v>
      </c>
      <c r="E50" s="2">
        <f t="shared" si="2"/>
        <v>29.1</v>
      </c>
      <c r="F50" s="2">
        <f t="shared" si="3"/>
        <v>0.4365123781093776</v>
      </c>
    </row>
    <row r="51" spans="2:6" x14ac:dyDescent="0.3">
      <c r="B51" s="2">
        <f t="shared" si="4"/>
        <v>24</v>
      </c>
      <c r="C51" s="2">
        <f t="shared" si="1"/>
        <v>22.880000000000003</v>
      </c>
      <c r="D51" s="2">
        <f t="shared" si="5"/>
        <v>0.26809606604628</v>
      </c>
      <c r="E51" s="2">
        <f t="shared" si="2"/>
        <v>29.6</v>
      </c>
      <c r="F51" s="2">
        <f t="shared" si="3"/>
        <v>0.46940514318746729</v>
      </c>
    </row>
    <row r="52" spans="2:6" x14ac:dyDescent="0.3">
      <c r="B52" s="2">
        <f t="shared" si="4"/>
        <v>24.5</v>
      </c>
      <c r="C52" s="2">
        <f t="shared" si="1"/>
        <v>23.380000000000003</v>
      </c>
      <c r="D52" s="2">
        <f t="shared" si="5"/>
        <v>0.27496456578137146</v>
      </c>
      <c r="E52" s="2">
        <f t="shared" si="2"/>
        <v>30</v>
      </c>
      <c r="F52" s="2">
        <f t="shared" si="3"/>
        <v>0.49999968427934049</v>
      </c>
    </row>
    <row r="53" spans="2:6" x14ac:dyDescent="0.3">
      <c r="B53" s="2">
        <f t="shared" si="4"/>
        <v>25</v>
      </c>
      <c r="C53" s="2">
        <f t="shared" si="1"/>
        <v>23.880000000000003</v>
      </c>
      <c r="D53" s="2">
        <f t="shared" si="5"/>
        <v>0.28212078225323878</v>
      </c>
      <c r="E53" s="2">
        <f t="shared" si="2"/>
        <v>30</v>
      </c>
      <c r="F53" s="2">
        <f t="shared" si="3"/>
        <v>0.49999968427934049</v>
      </c>
    </row>
    <row r="54" spans="2:6" x14ac:dyDescent="0.3">
      <c r="B54" s="2">
        <f t="shared" si="4"/>
        <v>25.5</v>
      </c>
      <c r="C54" s="2">
        <f t="shared" si="1"/>
        <v>24.380000000000003</v>
      </c>
      <c r="D54" s="2">
        <f t="shared" si="5"/>
        <v>0.28971013538538221</v>
      </c>
      <c r="E54" s="2">
        <f t="shared" si="2"/>
        <v>30</v>
      </c>
      <c r="F54" s="2">
        <f t="shared" si="3"/>
        <v>0.49999968427934049</v>
      </c>
    </row>
    <row r="55" spans="2:6" x14ac:dyDescent="0.3">
      <c r="B55" s="2">
        <f t="shared" si="4"/>
        <v>26</v>
      </c>
      <c r="C55" s="2">
        <f t="shared" si="1"/>
        <v>24.880000000000003</v>
      </c>
      <c r="D55" s="2">
        <f t="shared" si="5"/>
        <v>0.29791512711965751</v>
      </c>
      <c r="E55" s="2">
        <f t="shared" si="2"/>
        <v>30</v>
      </c>
      <c r="F55" s="2">
        <f t="shared" si="3"/>
        <v>0.49999968427934049</v>
      </c>
    </row>
    <row r="56" spans="2:6" x14ac:dyDescent="0.3">
      <c r="B56" s="2">
        <f t="shared" si="4"/>
        <v>26.5</v>
      </c>
      <c r="C56" s="2">
        <f t="shared" si="1"/>
        <v>25.380000000000003</v>
      </c>
      <c r="D56" s="2">
        <f t="shared" si="5"/>
        <v>0.30695994121602987</v>
      </c>
      <c r="E56" s="2">
        <f t="shared" si="2"/>
        <v>30</v>
      </c>
      <c r="F56" s="2">
        <f t="shared" si="3"/>
        <v>0.49999968427934049</v>
      </c>
    </row>
    <row r="57" spans="2:6" x14ac:dyDescent="0.3">
      <c r="B57" s="2">
        <f t="shared" si="4"/>
        <v>27</v>
      </c>
      <c r="C57" s="2">
        <f t="shared" si="1"/>
        <v>25.880000000000003</v>
      </c>
      <c r="D57" s="2">
        <f t="shared" si="5"/>
        <v>0.3171152730523481</v>
      </c>
      <c r="E57" s="2">
        <f t="shared" si="2"/>
        <v>30</v>
      </c>
      <c r="F57" s="2">
        <f t="shared" si="3"/>
        <v>0.49999968427934049</v>
      </c>
    </row>
    <row r="58" spans="2:6" x14ac:dyDescent="0.3">
      <c r="B58" s="2">
        <f t="shared" si="4"/>
        <v>27.5</v>
      </c>
      <c r="C58" s="2">
        <f t="shared" si="1"/>
        <v>26.380000000000003</v>
      </c>
      <c r="D58" s="2">
        <f t="shared" si="5"/>
        <v>0.32870338942408539</v>
      </c>
      <c r="E58" s="2">
        <f t="shared" si="2"/>
        <v>30</v>
      </c>
      <c r="F58" s="2">
        <f t="shared" si="3"/>
        <v>0.49999968427934049</v>
      </c>
    </row>
    <row r="59" spans="2:6" x14ac:dyDescent="0.3">
      <c r="B59" s="2">
        <f t="shared" si="4"/>
        <v>28</v>
      </c>
      <c r="C59" s="2">
        <f t="shared" si="1"/>
        <v>26.880000000000003</v>
      </c>
      <c r="D59" s="2">
        <f t="shared" si="5"/>
        <v>0.34210341834406421</v>
      </c>
      <c r="E59" s="2">
        <f t="shared" si="2"/>
        <v>30</v>
      </c>
      <c r="F59" s="2">
        <f t="shared" si="3"/>
        <v>0.49999968427934049</v>
      </c>
    </row>
    <row r="60" spans="2:6" x14ac:dyDescent="0.3">
      <c r="B60" s="2">
        <f t="shared" si="4"/>
        <v>28.5</v>
      </c>
      <c r="C60" s="2">
        <f t="shared" si="1"/>
        <v>27.380000000000003</v>
      </c>
      <c r="D60" s="2">
        <f t="shared" si="5"/>
        <v>0.35775686884222202</v>
      </c>
      <c r="E60" s="2">
        <f t="shared" si="2"/>
        <v>30</v>
      </c>
      <c r="F60" s="2">
        <f t="shared" si="3"/>
        <v>0.49999968427934049</v>
      </c>
    </row>
    <row r="61" spans="2:6" x14ac:dyDescent="0.3">
      <c r="B61" s="2">
        <f t="shared" si="4"/>
        <v>29</v>
      </c>
      <c r="C61" s="2">
        <f t="shared" si="1"/>
        <v>27.880000000000003</v>
      </c>
      <c r="D61" s="2">
        <f t="shared" si="5"/>
        <v>0.37617338076534351</v>
      </c>
      <c r="E61" s="2">
        <f t="shared" si="2"/>
        <v>30</v>
      </c>
      <c r="F61" s="2">
        <f t="shared" si="3"/>
        <v>0.49999968427934049</v>
      </c>
    </row>
    <row r="62" spans="2:6" x14ac:dyDescent="0.3">
      <c r="B62" s="2">
        <f t="shared" si="4"/>
        <v>29.5</v>
      </c>
      <c r="C62" s="2">
        <f t="shared" si="1"/>
        <v>28.380000000000003</v>
      </c>
      <c r="D62" s="2">
        <f t="shared" si="5"/>
        <v>0.39793670457678476</v>
      </c>
      <c r="E62" s="2">
        <f t="shared" si="2"/>
        <v>30</v>
      </c>
      <c r="F62" s="2">
        <f t="shared" si="3"/>
        <v>0.49999968427934049</v>
      </c>
    </row>
    <row r="63" spans="2:6" x14ac:dyDescent="0.3">
      <c r="B63" s="2">
        <f t="shared" si="4"/>
        <v>30</v>
      </c>
      <c r="C63" s="2">
        <f t="shared" si="1"/>
        <v>28.880000000000003</v>
      </c>
      <c r="D63" s="2">
        <f t="shared" si="5"/>
        <v>0.42371091115618703</v>
      </c>
      <c r="E63" s="2">
        <f t="shared" si="2"/>
        <v>30</v>
      </c>
      <c r="F63" s="2">
        <f t="shared" si="3"/>
        <v>0.49999968427934049</v>
      </c>
    </row>
    <row r="64" spans="2:6" x14ac:dyDescent="0.3">
      <c r="B64" s="2">
        <f t="shared" si="4"/>
        <v>30.5</v>
      </c>
      <c r="C64" s="2">
        <f t="shared" si="1"/>
        <v>29.380000000000003</v>
      </c>
      <c r="D64" s="2">
        <f t="shared" si="5"/>
        <v>0.45424683159920398</v>
      </c>
      <c r="E64" s="2">
        <f t="shared" si="2"/>
        <v>30</v>
      </c>
      <c r="F64" s="2">
        <f t="shared" si="3"/>
        <v>0.49999968427934049</v>
      </c>
    </row>
    <row r="65" spans="2:6" x14ac:dyDescent="0.3">
      <c r="B65" s="2">
        <f t="shared" si="4"/>
        <v>31</v>
      </c>
      <c r="C65" s="2">
        <f t="shared" si="1"/>
        <v>29.879999999999995</v>
      </c>
      <c r="D65" s="2">
        <f t="shared" si="5"/>
        <v>0.49038872701725067</v>
      </c>
      <c r="E65" s="2">
        <f t="shared" si="2"/>
        <v>30</v>
      </c>
      <c r="F65" s="2">
        <f t="shared" si="3"/>
        <v>0.49999968427934049</v>
      </c>
    </row>
    <row r="66" spans="2:6" x14ac:dyDescent="0.3">
      <c r="B66" s="2">
        <f t="shared" si="4"/>
        <v>31.5</v>
      </c>
      <c r="C66" s="2">
        <f t="shared" si="1"/>
        <v>30</v>
      </c>
      <c r="D66" s="2">
        <f t="shared" si="5"/>
        <v>0.49999968427934049</v>
      </c>
      <c r="E66" s="2">
        <f t="shared" si="2"/>
        <v>30</v>
      </c>
      <c r="F66" s="2">
        <f t="shared" si="3"/>
        <v>0.49999968427934049</v>
      </c>
    </row>
    <row r="67" spans="2:6" x14ac:dyDescent="0.3">
      <c r="B67" s="2">
        <f t="shared" si="4"/>
        <v>32</v>
      </c>
      <c r="C67" s="2">
        <f t="shared" si="1"/>
        <v>30</v>
      </c>
      <c r="D67" s="2">
        <f t="shared" ref="D67:D98" si="6">$A$2*C67^6+$A$3*C67^5+$A$4*C67^4+$A$5*C67^3+$A$6*C67^2+$A$7*C67^1+$A$8</f>
        <v>0.49999968427934049</v>
      </c>
      <c r="E67" s="2">
        <f t="shared" si="2"/>
        <v>30</v>
      </c>
      <c r="F67" s="2">
        <f t="shared" si="3"/>
        <v>0.49999968427934049</v>
      </c>
    </row>
    <row r="68" spans="2:6" x14ac:dyDescent="0.3">
      <c r="B68" s="2">
        <f t="shared" si="4"/>
        <v>32.5</v>
      </c>
      <c r="C68" s="2">
        <f t="shared" ref="C68:C103" si="7">MIN(B68+0.224*$D$1-2.24,30)</f>
        <v>30</v>
      </c>
      <c r="D68" s="2">
        <f t="shared" si="6"/>
        <v>0.49999968427934049</v>
      </c>
      <c r="E68" s="2">
        <f t="shared" ref="E68:E103" si="8">MIN(B68+0.224*$F$1-2.24,30)</f>
        <v>30</v>
      </c>
      <c r="F68" s="2">
        <f t="shared" ref="F68:F103" si="9">$A$2*E68^6+$A$3*E68^5+$A$4*E68^4+$A$5*E68^3+$A$6*E68^2+$A$7*E68^1+$A$8</f>
        <v>0.49999968427934049</v>
      </c>
    </row>
    <row r="69" spans="2:6" x14ac:dyDescent="0.3">
      <c r="B69" s="2">
        <f t="shared" ref="B69:B103" si="10">B68+0.5</f>
        <v>33</v>
      </c>
      <c r="C69" s="2">
        <f t="shared" si="7"/>
        <v>30</v>
      </c>
      <c r="D69" s="2">
        <f t="shared" si="6"/>
        <v>0.49999968427934049</v>
      </c>
      <c r="E69" s="2">
        <f t="shared" si="8"/>
        <v>30</v>
      </c>
      <c r="F69" s="2">
        <f t="shared" si="9"/>
        <v>0.49999968427934049</v>
      </c>
    </row>
    <row r="70" spans="2:6" x14ac:dyDescent="0.3">
      <c r="B70" s="2">
        <f t="shared" si="10"/>
        <v>33.5</v>
      </c>
      <c r="C70" s="2">
        <f t="shared" si="7"/>
        <v>30</v>
      </c>
      <c r="D70" s="2">
        <f t="shared" si="6"/>
        <v>0.49999968427934049</v>
      </c>
      <c r="E70" s="2">
        <f t="shared" si="8"/>
        <v>30</v>
      </c>
      <c r="F70" s="2">
        <f t="shared" si="9"/>
        <v>0.49999968427934049</v>
      </c>
    </row>
    <row r="71" spans="2:6" x14ac:dyDescent="0.3">
      <c r="B71" s="2">
        <f t="shared" si="10"/>
        <v>34</v>
      </c>
      <c r="C71" s="2">
        <f t="shared" si="7"/>
        <v>30</v>
      </c>
      <c r="D71" s="2">
        <f t="shared" si="6"/>
        <v>0.49999968427934049</v>
      </c>
      <c r="E71" s="2">
        <f t="shared" si="8"/>
        <v>30</v>
      </c>
      <c r="F71" s="2">
        <f t="shared" si="9"/>
        <v>0.49999968427934049</v>
      </c>
    </row>
    <row r="72" spans="2:6" x14ac:dyDescent="0.3">
      <c r="B72" s="2">
        <f t="shared" si="10"/>
        <v>34.5</v>
      </c>
      <c r="C72" s="2">
        <f t="shared" si="7"/>
        <v>30</v>
      </c>
      <c r="D72" s="2">
        <f t="shared" si="6"/>
        <v>0.49999968427934049</v>
      </c>
      <c r="E72" s="2">
        <f t="shared" si="8"/>
        <v>30</v>
      </c>
      <c r="F72" s="2">
        <f t="shared" si="9"/>
        <v>0.49999968427934049</v>
      </c>
    </row>
    <row r="73" spans="2:6" x14ac:dyDescent="0.3">
      <c r="B73" s="2">
        <f t="shared" si="10"/>
        <v>35</v>
      </c>
      <c r="C73" s="2">
        <f t="shared" si="7"/>
        <v>30</v>
      </c>
      <c r="D73" s="2">
        <f t="shared" si="6"/>
        <v>0.49999968427934049</v>
      </c>
      <c r="E73" s="2">
        <f t="shared" si="8"/>
        <v>30</v>
      </c>
      <c r="F73" s="2">
        <f t="shared" si="9"/>
        <v>0.49999968427934049</v>
      </c>
    </row>
    <row r="74" spans="2:6" x14ac:dyDescent="0.3">
      <c r="B74" s="2">
        <f t="shared" si="10"/>
        <v>35.5</v>
      </c>
      <c r="C74" s="2">
        <f t="shared" si="7"/>
        <v>30</v>
      </c>
      <c r="D74" s="2">
        <f t="shared" si="6"/>
        <v>0.49999968427934049</v>
      </c>
      <c r="E74" s="2">
        <f t="shared" si="8"/>
        <v>30</v>
      </c>
      <c r="F74" s="2">
        <f t="shared" si="9"/>
        <v>0.49999968427934049</v>
      </c>
    </row>
    <row r="75" spans="2:6" x14ac:dyDescent="0.3">
      <c r="B75" s="2">
        <f t="shared" si="10"/>
        <v>36</v>
      </c>
      <c r="C75" s="2">
        <f t="shared" si="7"/>
        <v>30</v>
      </c>
      <c r="D75" s="2">
        <f t="shared" si="6"/>
        <v>0.49999968427934049</v>
      </c>
      <c r="E75" s="2">
        <f t="shared" si="8"/>
        <v>30</v>
      </c>
      <c r="F75" s="2">
        <f t="shared" si="9"/>
        <v>0.49999968427934049</v>
      </c>
    </row>
    <row r="76" spans="2:6" x14ac:dyDescent="0.3">
      <c r="B76" s="2">
        <f t="shared" si="10"/>
        <v>36.5</v>
      </c>
      <c r="C76" s="2">
        <f t="shared" si="7"/>
        <v>30</v>
      </c>
      <c r="D76" s="2">
        <f t="shared" si="6"/>
        <v>0.49999968427934049</v>
      </c>
      <c r="E76" s="2">
        <f t="shared" si="8"/>
        <v>30</v>
      </c>
      <c r="F76" s="2">
        <f t="shared" si="9"/>
        <v>0.49999968427934049</v>
      </c>
    </row>
    <row r="77" spans="2:6" x14ac:dyDescent="0.3">
      <c r="B77" s="2">
        <f t="shared" si="10"/>
        <v>37</v>
      </c>
      <c r="C77" s="2">
        <f t="shared" si="7"/>
        <v>30</v>
      </c>
      <c r="D77" s="2">
        <f t="shared" si="6"/>
        <v>0.49999968427934049</v>
      </c>
      <c r="E77" s="2">
        <f t="shared" si="8"/>
        <v>30</v>
      </c>
      <c r="F77" s="2">
        <f t="shared" si="9"/>
        <v>0.49999968427934049</v>
      </c>
    </row>
    <row r="78" spans="2:6" x14ac:dyDescent="0.3">
      <c r="B78" s="2">
        <f t="shared" si="10"/>
        <v>37.5</v>
      </c>
      <c r="C78" s="2">
        <f t="shared" si="7"/>
        <v>30</v>
      </c>
      <c r="D78" s="2">
        <f t="shared" si="6"/>
        <v>0.49999968427934049</v>
      </c>
      <c r="E78" s="2">
        <f t="shared" si="8"/>
        <v>30</v>
      </c>
      <c r="F78" s="2">
        <f t="shared" si="9"/>
        <v>0.49999968427934049</v>
      </c>
    </row>
    <row r="79" spans="2:6" x14ac:dyDescent="0.3">
      <c r="B79" s="2">
        <f t="shared" si="10"/>
        <v>38</v>
      </c>
      <c r="C79" s="2">
        <f t="shared" si="7"/>
        <v>30</v>
      </c>
      <c r="D79" s="2">
        <f t="shared" si="6"/>
        <v>0.49999968427934049</v>
      </c>
      <c r="E79" s="2">
        <f t="shared" si="8"/>
        <v>30</v>
      </c>
      <c r="F79" s="2">
        <f t="shared" si="9"/>
        <v>0.49999968427934049</v>
      </c>
    </row>
    <row r="80" spans="2:6" x14ac:dyDescent="0.3">
      <c r="B80" s="2">
        <f t="shared" si="10"/>
        <v>38.5</v>
      </c>
      <c r="C80" s="2">
        <f t="shared" si="7"/>
        <v>30</v>
      </c>
      <c r="D80" s="2">
        <f t="shared" si="6"/>
        <v>0.49999968427934049</v>
      </c>
      <c r="E80" s="2">
        <f t="shared" si="8"/>
        <v>30</v>
      </c>
      <c r="F80" s="2">
        <f t="shared" si="9"/>
        <v>0.49999968427934049</v>
      </c>
    </row>
    <row r="81" spans="2:6" x14ac:dyDescent="0.3">
      <c r="B81" s="2">
        <f t="shared" si="10"/>
        <v>39</v>
      </c>
      <c r="C81" s="2">
        <f t="shared" si="7"/>
        <v>30</v>
      </c>
      <c r="D81" s="2">
        <f t="shared" si="6"/>
        <v>0.49999968427934049</v>
      </c>
      <c r="E81" s="2">
        <f t="shared" si="8"/>
        <v>30</v>
      </c>
      <c r="F81" s="2">
        <f t="shared" si="9"/>
        <v>0.49999968427934049</v>
      </c>
    </row>
    <row r="82" spans="2:6" x14ac:dyDescent="0.3">
      <c r="B82" s="2">
        <f t="shared" si="10"/>
        <v>39.5</v>
      </c>
      <c r="C82" s="2">
        <f t="shared" si="7"/>
        <v>30</v>
      </c>
      <c r="D82" s="2">
        <f t="shared" si="6"/>
        <v>0.49999968427934049</v>
      </c>
      <c r="E82" s="2">
        <f t="shared" si="8"/>
        <v>30</v>
      </c>
      <c r="F82" s="2">
        <f t="shared" si="9"/>
        <v>0.49999968427934049</v>
      </c>
    </row>
    <row r="83" spans="2:6" x14ac:dyDescent="0.3">
      <c r="B83" s="2">
        <f t="shared" si="10"/>
        <v>40</v>
      </c>
      <c r="C83" s="2">
        <f t="shared" si="7"/>
        <v>30</v>
      </c>
      <c r="D83" s="2">
        <f t="shared" si="6"/>
        <v>0.49999968427934049</v>
      </c>
      <c r="E83" s="2">
        <f t="shared" si="8"/>
        <v>30</v>
      </c>
      <c r="F83" s="2">
        <f t="shared" si="9"/>
        <v>0.49999968427934049</v>
      </c>
    </row>
    <row r="84" spans="2:6" x14ac:dyDescent="0.3">
      <c r="B84" s="2">
        <f t="shared" si="10"/>
        <v>40.5</v>
      </c>
      <c r="C84" s="2">
        <f t="shared" si="7"/>
        <v>30</v>
      </c>
      <c r="D84" s="2">
        <f t="shared" si="6"/>
        <v>0.49999968427934049</v>
      </c>
      <c r="E84" s="2">
        <f t="shared" si="8"/>
        <v>30</v>
      </c>
      <c r="F84" s="2">
        <f t="shared" si="9"/>
        <v>0.49999968427934049</v>
      </c>
    </row>
    <row r="85" spans="2:6" x14ac:dyDescent="0.3">
      <c r="B85" s="2">
        <f t="shared" si="10"/>
        <v>41</v>
      </c>
      <c r="C85" s="2">
        <f t="shared" si="7"/>
        <v>30</v>
      </c>
      <c r="D85" s="2">
        <f t="shared" si="6"/>
        <v>0.49999968427934049</v>
      </c>
      <c r="E85" s="2">
        <f t="shared" si="8"/>
        <v>30</v>
      </c>
      <c r="F85" s="2">
        <f t="shared" si="9"/>
        <v>0.49999968427934049</v>
      </c>
    </row>
    <row r="86" spans="2:6" x14ac:dyDescent="0.3">
      <c r="B86" s="2">
        <f t="shared" si="10"/>
        <v>41.5</v>
      </c>
      <c r="C86" s="2">
        <f t="shared" si="7"/>
        <v>30</v>
      </c>
      <c r="D86" s="2">
        <f t="shared" si="6"/>
        <v>0.49999968427934049</v>
      </c>
      <c r="E86" s="2">
        <f t="shared" si="8"/>
        <v>30</v>
      </c>
      <c r="F86" s="2">
        <f t="shared" si="9"/>
        <v>0.49999968427934049</v>
      </c>
    </row>
    <row r="87" spans="2:6" x14ac:dyDescent="0.3">
      <c r="B87" s="2">
        <f t="shared" si="10"/>
        <v>42</v>
      </c>
      <c r="C87" s="2">
        <f t="shared" si="7"/>
        <v>30</v>
      </c>
      <c r="D87" s="2">
        <f t="shared" si="6"/>
        <v>0.49999968427934049</v>
      </c>
      <c r="E87" s="2">
        <f t="shared" si="8"/>
        <v>30</v>
      </c>
      <c r="F87" s="2">
        <f t="shared" si="9"/>
        <v>0.49999968427934049</v>
      </c>
    </row>
    <row r="88" spans="2:6" x14ac:dyDescent="0.3">
      <c r="B88" s="2">
        <f t="shared" si="10"/>
        <v>42.5</v>
      </c>
      <c r="C88" s="2">
        <f t="shared" si="7"/>
        <v>30</v>
      </c>
      <c r="D88" s="2">
        <f t="shared" si="6"/>
        <v>0.49999968427934049</v>
      </c>
      <c r="E88" s="2">
        <f t="shared" si="8"/>
        <v>30</v>
      </c>
      <c r="F88" s="2">
        <f t="shared" si="9"/>
        <v>0.49999968427934049</v>
      </c>
    </row>
    <row r="89" spans="2:6" x14ac:dyDescent="0.3">
      <c r="B89" s="2">
        <f t="shared" si="10"/>
        <v>43</v>
      </c>
      <c r="C89" s="2">
        <f t="shared" si="7"/>
        <v>30</v>
      </c>
      <c r="D89" s="2">
        <f t="shared" si="6"/>
        <v>0.49999968427934049</v>
      </c>
      <c r="E89" s="2">
        <f t="shared" si="8"/>
        <v>30</v>
      </c>
      <c r="F89" s="2">
        <f t="shared" si="9"/>
        <v>0.49999968427934049</v>
      </c>
    </row>
    <row r="90" spans="2:6" x14ac:dyDescent="0.3">
      <c r="B90" s="2">
        <f t="shared" si="10"/>
        <v>43.5</v>
      </c>
      <c r="C90" s="2">
        <f t="shared" si="7"/>
        <v>30</v>
      </c>
      <c r="D90" s="2">
        <f t="shared" si="6"/>
        <v>0.49999968427934049</v>
      </c>
      <c r="E90" s="2">
        <f t="shared" si="8"/>
        <v>30</v>
      </c>
      <c r="F90" s="2">
        <f t="shared" si="9"/>
        <v>0.49999968427934049</v>
      </c>
    </row>
    <row r="91" spans="2:6" x14ac:dyDescent="0.3">
      <c r="B91" s="2">
        <f t="shared" si="10"/>
        <v>44</v>
      </c>
      <c r="C91" s="2">
        <f t="shared" si="7"/>
        <v>30</v>
      </c>
      <c r="D91" s="2">
        <f t="shared" si="6"/>
        <v>0.49999968427934049</v>
      </c>
      <c r="E91" s="2">
        <f t="shared" si="8"/>
        <v>30</v>
      </c>
      <c r="F91" s="2">
        <f t="shared" si="9"/>
        <v>0.49999968427934049</v>
      </c>
    </row>
    <row r="92" spans="2:6" x14ac:dyDescent="0.3">
      <c r="B92" s="2">
        <f t="shared" si="10"/>
        <v>44.5</v>
      </c>
      <c r="C92" s="2">
        <f t="shared" si="7"/>
        <v>30</v>
      </c>
      <c r="D92" s="2">
        <f t="shared" si="6"/>
        <v>0.49999968427934049</v>
      </c>
      <c r="E92" s="2">
        <f t="shared" si="8"/>
        <v>30</v>
      </c>
      <c r="F92" s="2">
        <f t="shared" si="9"/>
        <v>0.49999968427934049</v>
      </c>
    </row>
    <row r="93" spans="2:6" x14ac:dyDescent="0.3">
      <c r="B93" s="2">
        <f t="shared" si="10"/>
        <v>45</v>
      </c>
      <c r="C93" s="2">
        <f t="shared" si="7"/>
        <v>30</v>
      </c>
      <c r="D93" s="2">
        <f t="shared" si="6"/>
        <v>0.49999968427934049</v>
      </c>
      <c r="E93" s="2">
        <f t="shared" si="8"/>
        <v>30</v>
      </c>
      <c r="F93" s="2">
        <f t="shared" si="9"/>
        <v>0.49999968427934049</v>
      </c>
    </row>
    <row r="94" spans="2:6" x14ac:dyDescent="0.3">
      <c r="B94" s="2">
        <f t="shared" si="10"/>
        <v>45.5</v>
      </c>
      <c r="C94" s="2">
        <f t="shared" si="7"/>
        <v>30</v>
      </c>
      <c r="D94" s="2">
        <f t="shared" si="6"/>
        <v>0.49999968427934049</v>
      </c>
      <c r="E94" s="2">
        <f t="shared" si="8"/>
        <v>30</v>
      </c>
      <c r="F94" s="2">
        <f t="shared" si="9"/>
        <v>0.49999968427934049</v>
      </c>
    </row>
    <row r="95" spans="2:6" x14ac:dyDescent="0.3">
      <c r="B95" s="2">
        <f t="shared" si="10"/>
        <v>46</v>
      </c>
      <c r="C95" s="2">
        <f t="shared" si="7"/>
        <v>30</v>
      </c>
      <c r="D95" s="2">
        <f t="shared" si="6"/>
        <v>0.49999968427934049</v>
      </c>
      <c r="E95" s="2">
        <f t="shared" si="8"/>
        <v>30</v>
      </c>
      <c r="F95" s="2">
        <f t="shared" si="9"/>
        <v>0.49999968427934049</v>
      </c>
    </row>
    <row r="96" spans="2:6" x14ac:dyDescent="0.3">
      <c r="B96" s="2">
        <f t="shared" si="10"/>
        <v>46.5</v>
      </c>
      <c r="C96" s="2">
        <f t="shared" si="7"/>
        <v>30</v>
      </c>
      <c r="D96" s="2">
        <f t="shared" si="6"/>
        <v>0.49999968427934049</v>
      </c>
      <c r="E96" s="2">
        <f t="shared" si="8"/>
        <v>30</v>
      </c>
      <c r="F96" s="2">
        <f t="shared" si="9"/>
        <v>0.49999968427934049</v>
      </c>
    </row>
    <row r="97" spans="2:6" x14ac:dyDescent="0.3">
      <c r="B97" s="2">
        <f t="shared" si="10"/>
        <v>47</v>
      </c>
      <c r="C97" s="2">
        <f t="shared" si="7"/>
        <v>30</v>
      </c>
      <c r="D97" s="2">
        <f t="shared" si="6"/>
        <v>0.49999968427934049</v>
      </c>
      <c r="E97" s="2">
        <f t="shared" si="8"/>
        <v>30</v>
      </c>
      <c r="F97" s="2">
        <f t="shared" si="9"/>
        <v>0.49999968427934049</v>
      </c>
    </row>
    <row r="98" spans="2:6" x14ac:dyDescent="0.3">
      <c r="B98" s="2">
        <f t="shared" si="10"/>
        <v>47.5</v>
      </c>
      <c r="C98" s="2">
        <f t="shared" si="7"/>
        <v>30</v>
      </c>
      <c r="D98" s="2">
        <f t="shared" si="6"/>
        <v>0.49999968427934049</v>
      </c>
      <c r="E98" s="2">
        <f t="shared" si="8"/>
        <v>30</v>
      </c>
      <c r="F98" s="2">
        <f t="shared" si="9"/>
        <v>0.49999968427934049</v>
      </c>
    </row>
    <row r="99" spans="2:6" x14ac:dyDescent="0.3">
      <c r="B99" s="2">
        <f t="shared" si="10"/>
        <v>48</v>
      </c>
      <c r="C99" s="2">
        <f t="shared" si="7"/>
        <v>30</v>
      </c>
      <c r="D99" s="2">
        <f t="shared" ref="D99:D103" si="11">$A$2*C99^6+$A$3*C99^5+$A$4*C99^4+$A$5*C99^3+$A$6*C99^2+$A$7*C99^1+$A$8</f>
        <v>0.49999968427934049</v>
      </c>
      <c r="E99" s="2">
        <f t="shared" si="8"/>
        <v>30</v>
      </c>
      <c r="F99" s="2">
        <f t="shared" si="9"/>
        <v>0.49999968427934049</v>
      </c>
    </row>
    <row r="100" spans="2:6" x14ac:dyDescent="0.3">
      <c r="B100" s="2">
        <f t="shared" si="10"/>
        <v>48.5</v>
      </c>
      <c r="C100" s="2">
        <f t="shared" si="7"/>
        <v>30</v>
      </c>
      <c r="D100" s="2">
        <f t="shared" si="11"/>
        <v>0.49999968427934049</v>
      </c>
      <c r="E100" s="2">
        <f t="shared" si="8"/>
        <v>30</v>
      </c>
      <c r="F100" s="2">
        <f t="shared" si="9"/>
        <v>0.49999968427934049</v>
      </c>
    </row>
    <row r="101" spans="2:6" x14ac:dyDescent="0.3">
      <c r="B101" s="2">
        <f t="shared" si="10"/>
        <v>49</v>
      </c>
      <c r="C101" s="2">
        <f t="shared" si="7"/>
        <v>30</v>
      </c>
      <c r="D101" s="2">
        <f t="shared" si="11"/>
        <v>0.49999968427934049</v>
      </c>
      <c r="E101" s="2">
        <f t="shared" si="8"/>
        <v>30</v>
      </c>
      <c r="F101" s="2">
        <f t="shared" si="9"/>
        <v>0.49999968427934049</v>
      </c>
    </row>
    <row r="102" spans="2:6" x14ac:dyDescent="0.3">
      <c r="B102" s="2">
        <f t="shared" si="10"/>
        <v>49.5</v>
      </c>
      <c r="C102" s="2">
        <f t="shared" si="7"/>
        <v>30</v>
      </c>
      <c r="D102" s="2">
        <f t="shared" si="11"/>
        <v>0.49999968427934049</v>
      </c>
      <c r="E102" s="2">
        <f t="shared" si="8"/>
        <v>30</v>
      </c>
      <c r="F102" s="2">
        <f t="shared" si="9"/>
        <v>0.49999968427934049</v>
      </c>
    </row>
    <row r="103" spans="2:6" x14ac:dyDescent="0.3">
      <c r="B103" s="2">
        <f t="shared" si="10"/>
        <v>50</v>
      </c>
      <c r="C103" s="2">
        <f t="shared" si="7"/>
        <v>30</v>
      </c>
      <c r="D103" s="2">
        <f t="shared" si="11"/>
        <v>0.49999968427934049</v>
      </c>
      <c r="E103" s="2">
        <f t="shared" si="8"/>
        <v>30</v>
      </c>
      <c r="F103" s="2">
        <f t="shared" si="9"/>
        <v>0.49999968427934049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D318-B85C-40F0-A9BD-274830A97510}">
  <dimension ref="A1:R26"/>
  <sheetViews>
    <sheetView workbookViewId="0"/>
  </sheetViews>
  <sheetFormatPr defaultRowHeight="15" x14ac:dyDescent="0.3"/>
  <cols>
    <col min="1" max="1" width="10.625" bestFit="1" customWidth="1"/>
    <col min="2" max="2" width="10.625" customWidth="1"/>
    <col min="5" max="5" width="13.375" bestFit="1" customWidth="1"/>
  </cols>
  <sheetData>
    <row r="1" spans="1:18" x14ac:dyDescent="0.3">
      <c r="A1" t="s">
        <v>16</v>
      </c>
      <c r="B1" t="s">
        <v>18</v>
      </c>
      <c r="C1" t="s">
        <v>5</v>
      </c>
      <c r="D1" t="s">
        <v>19</v>
      </c>
      <c r="F1" t="s">
        <v>17</v>
      </c>
      <c r="P1" t="s">
        <v>15</v>
      </c>
      <c r="Q1" t="s">
        <v>20</v>
      </c>
    </row>
    <row r="2" spans="1:18" x14ac:dyDescent="0.3">
      <c r="A2" s="2">
        <v>0.76233200000000001</v>
      </c>
      <c r="B2" s="2">
        <f>A2*0.4882427</f>
        <v>0.37220303397639998</v>
      </c>
      <c r="C2" s="2">
        <v>1.57985</v>
      </c>
      <c r="D2" s="2">
        <f>SQRT(1/B2)</f>
        <v>1.6391173433374118</v>
      </c>
      <c r="F2" t="str">
        <f>"1 kg/cm2 = " &amp; 1/0.48824276270581 &amp; " kip/ft2"</f>
        <v>1 kg/cm2 = 2.048161440137 kip/ft2</v>
      </c>
    </row>
    <row r="3" spans="1:18" x14ac:dyDescent="0.3">
      <c r="A3" s="2">
        <v>0.80717499999999998</v>
      </c>
      <c r="B3" s="2">
        <f t="shared" ref="B3:B26" si="0">A3*0.4882427</f>
        <v>0.39409730137249999</v>
      </c>
      <c r="C3" s="2">
        <v>1.5113399999999999</v>
      </c>
      <c r="D3" s="2">
        <f t="shared" ref="D3:D26" si="1">SQRT(1/B3)</f>
        <v>1.5929357878777501</v>
      </c>
      <c r="E3" s="2"/>
    </row>
    <row r="4" spans="1:18" x14ac:dyDescent="0.3">
      <c r="A4" s="2">
        <v>0.85201800000000005</v>
      </c>
      <c r="B4" s="2">
        <f t="shared" si="0"/>
        <v>0.4159915687686</v>
      </c>
      <c r="C4" s="2">
        <v>1.43879</v>
      </c>
      <c r="D4" s="2">
        <f t="shared" si="1"/>
        <v>1.5504498942257641</v>
      </c>
      <c r="E4" s="2"/>
    </row>
    <row r="5" spans="1:18" x14ac:dyDescent="0.3">
      <c r="A5" s="2">
        <v>0.96412600000000004</v>
      </c>
      <c r="B5" s="2">
        <f t="shared" si="0"/>
        <v>0.47072748138019999</v>
      </c>
      <c r="C5" s="2">
        <v>1.35819</v>
      </c>
      <c r="D5" s="2">
        <f t="shared" si="1"/>
        <v>1.4575223507353563</v>
      </c>
      <c r="E5" s="2"/>
    </row>
    <row r="6" spans="1:18" x14ac:dyDescent="0.3">
      <c r="A6" s="2">
        <v>1.1210800000000001</v>
      </c>
      <c r="B6" s="2">
        <f t="shared" si="0"/>
        <v>0.54735912611600002</v>
      </c>
      <c r="C6" s="2">
        <v>1.27355</v>
      </c>
      <c r="D6" s="2">
        <f t="shared" si="1"/>
        <v>1.3516486602205078</v>
      </c>
      <c r="E6" s="2"/>
    </row>
    <row r="7" spans="1:18" x14ac:dyDescent="0.3">
      <c r="A7" s="2">
        <v>1.3004500000000001</v>
      </c>
      <c r="B7" s="2">
        <f t="shared" si="0"/>
        <v>0.63493521921500007</v>
      </c>
      <c r="C7" s="2">
        <v>1.19295</v>
      </c>
      <c r="D7" s="2">
        <f t="shared" si="1"/>
        <v>1.2549756263233933</v>
      </c>
      <c r="E7" s="2"/>
    </row>
    <row r="8" spans="1:18" x14ac:dyDescent="0.3">
      <c r="A8" s="2">
        <v>1.5470900000000001</v>
      </c>
      <c r="B8" s="2">
        <f t="shared" si="0"/>
        <v>0.75535539874299995</v>
      </c>
      <c r="C8" s="2">
        <v>1.1204000000000001</v>
      </c>
      <c r="D8" s="2">
        <f t="shared" si="1"/>
        <v>1.1505998980477488</v>
      </c>
      <c r="E8" s="2"/>
    </row>
    <row r="9" spans="1:18" x14ac:dyDescent="0.3">
      <c r="A9" s="2">
        <v>1.83857</v>
      </c>
      <c r="B9" s="2">
        <f t="shared" si="0"/>
        <v>0.89766838093899992</v>
      </c>
      <c r="C9" s="2">
        <v>1.04383</v>
      </c>
      <c r="D9" s="2">
        <f t="shared" si="1"/>
        <v>1.0554606245311187</v>
      </c>
      <c r="E9" s="2"/>
    </row>
    <row r="10" spans="1:18" x14ac:dyDescent="0.3">
      <c r="A10" s="2">
        <v>2.1300400000000002</v>
      </c>
      <c r="B10" s="2">
        <f t="shared" si="0"/>
        <v>1.0399764807080001</v>
      </c>
      <c r="C10" s="2">
        <v>0.96725399999999995</v>
      </c>
      <c r="D10" s="2">
        <f t="shared" si="1"/>
        <v>0.98059176364977263</v>
      </c>
      <c r="E10" s="2"/>
      <c r="P10" t="s">
        <v>14</v>
      </c>
      <c r="Q10">
        <v>76</v>
      </c>
      <c r="R10" t="s">
        <v>9</v>
      </c>
    </row>
    <row r="11" spans="1:18" x14ac:dyDescent="0.3">
      <c r="A11" s="2">
        <v>2.3990999999999998</v>
      </c>
      <c r="B11" s="2">
        <f t="shared" si="0"/>
        <v>1.1713430615699998</v>
      </c>
      <c r="C11" s="2">
        <v>0.91889200000000004</v>
      </c>
      <c r="D11" s="2">
        <f t="shared" si="1"/>
        <v>0.92397015914007719</v>
      </c>
      <c r="E11" s="2"/>
      <c r="P11" t="s">
        <v>13</v>
      </c>
      <c r="Q11">
        <v>1033.5999999999999</v>
      </c>
      <c r="R11" t="s">
        <v>9</v>
      </c>
    </row>
    <row r="12" spans="1:18" x14ac:dyDescent="0.3">
      <c r="A12" s="2">
        <v>2.7578499999999999</v>
      </c>
      <c r="B12" s="2">
        <f t="shared" si="0"/>
        <v>1.3465001301949999</v>
      </c>
      <c r="C12" s="2">
        <v>0.85843800000000003</v>
      </c>
      <c r="D12" s="2">
        <f t="shared" si="1"/>
        <v>0.86178077243951334</v>
      </c>
      <c r="E12" s="2"/>
      <c r="Q12">
        <v>1</v>
      </c>
      <c r="R12" t="s">
        <v>10</v>
      </c>
    </row>
    <row r="13" spans="1:18" x14ac:dyDescent="0.3">
      <c r="A13" s="2">
        <v>3.0941700000000001</v>
      </c>
      <c r="B13" s="2">
        <f t="shared" si="0"/>
        <v>1.5107059150589999</v>
      </c>
      <c r="C13" s="2">
        <v>0.814106</v>
      </c>
      <c r="D13" s="2">
        <f t="shared" si="1"/>
        <v>0.81359830506679387</v>
      </c>
      <c r="E13" s="2"/>
      <c r="Q13">
        <f>Q11*Q12</f>
        <v>1033.5999999999999</v>
      </c>
      <c r="R13" t="s">
        <v>11</v>
      </c>
    </row>
    <row r="14" spans="1:18" x14ac:dyDescent="0.3">
      <c r="A14" s="2">
        <v>3.49776</v>
      </c>
      <c r="B14" s="2">
        <f t="shared" si="0"/>
        <v>1.7077557863519999</v>
      </c>
      <c r="C14" s="2">
        <v>0.76574299999999995</v>
      </c>
      <c r="D14" s="2">
        <f t="shared" si="1"/>
        <v>0.7652214182164272</v>
      </c>
      <c r="E14" s="2"/>
      <c r="Q14">
        <f>Q13/1000</f>
        <v>1.0335999999999999</v>
      </c>
      <c r="R14" t="s">
        <v>12</v>
      </c>
    </row>
    <row r="15" spans="1:18" x14ac:dyDescent="0.3">
      <c r="A15" s="2">
        <v>3.9013499999999999</v>
      </c>
      <c r="B15" s="2">
        <f t="shared" si="0"/>
        <v>1.9048056576449999</v>
      </c>
      <c r="C15" s="2">
        <v>0.72141100000000002</v>
      </c>
      <c r="D15" s="2">
        <f t="shared" si="1"/>
        <v>0.72456051568423041</v>
      </c>
      <c r="E15" s="2"/>
    </row>
    <row r="16" spans="1:18" x14ac:dyDescent="0.3">
      <c r="A16" s="2">
        <v>4.3722000000000003</v>
      </c>
      <c r="B16" s="2">
        <f t="shared" si="0"/>
        <v>2.1346947329399999</v>
      </c>
      <c r="C16" s="2">
        <v>0.68110800000000005</v>
      </c>
      <c r="D16" s="2">
        <f t="shared" si="1"/>
        <v>0.68443484358829088</v>
      </c>
      <c r="E16" s="2"/>
    </row>
    <row r="17" spans="1:5" x14ac:dyDescent="0.3">
      <c r="A17" s="2">
        <v>4.91031</v>
      </c>
      <c r="B17" s="2">
        <f t="shared" si="0"/>
        <v>2.3974230122369997</v>
      </c>
      <c r="C17" s="2">
        <v>0.62871500000000002</v>
      </c>
      <c r="D17" s="2">
        <f t="shared" si="1"/>
        <v>0.64584405337403383</v>
      </c>
      <c r="E17" s="2"/>
    </row>
    <row r="18" spans="1:5" x14ac:dyDescent="0.3">
      <c r="A18" s="2">
        <v>5.5156999999999998</v>
      </c>
      <c r="B18" s="2">
        <f t="shared" si="0"/>
        <v>2.6930002603899998</v>
      </c>
      <c r="C18" s="2">
        <v>0.60050400000000004</v>
      </c>
      <c r="D18" s="2">
        <f t="shared" si="1"/>
        <v>0.6093710280881609</v>
      </c>
      <c r="E18" s="2"/>
    </row>
    <row r="19" spans="1:5" x14ac:dyDescent="0.3">
      <c r="A19" s="2">
        <v>6.0986500000000001</v>
      </c>
      <c r="B19" s="2">
        <f t="shared" si="0"/>
        <v>2.977621342355</v>
      </c>
      <c r="C19" s="2">
        <v>0.57229200000000002</v>
      </c>
      <c r="D19" s="2">
        <f t="shared" si="1"/>
        <v>0.57951577938782062</v>
      </c>
      <c r="E19" s="2"/>
    </row>
    <row r="20" spans="1:5" x14ac:dyDescent="0.3">
      <c r="A20" s="2">
        <v>6.7713000000000001</v>
      </c>
      <c r="B20" s="2">
        <f t="shared" si="0"/>
        <v>3.3060377945099999</v>
      </c>
      <c r="C20" s="2">
        <v>0.54005000000000003</v>
      </c>
      <c r="D20" s="2">
        <f t="shared" si="1"/>
        <v>0.54997898217403074</v>
      </c>
      <c r="E20" s="2"/>
    </row>
    <row r="21" spans="1:5" x14ac:dyDescent="0.3">
      <c r="A21" s="2">
        <v>7.3318399999999997</v>
      </c>
      <c r="B21" s="2">
        <f t="shared" si="0"/>
        <v>3.5797173575679997</v>
      </c>
      <c r="C21" s="2">
        <v>0.51586900000000002</v>
      </c>
      <c r="D21" s="2">
        <f t="shared" si="1"/>
        <v>0.52853728710862991</v>
      </c>
      <c r="E21" s="2"/>
    </row>
    <row r="22" spans="1:5" x14ac:dyDescent="0.3">
      <c r="A22" s="2">
        <v>7.9147999999999996</v>
      </c>
      <c r="B22" s="2">
        <f t="shared" si="0"/>
        <v>3.8643433219599994</v>
      </c>
      <c r="C22" s="2">
        <v>0.49168800000000001</v>
      </c>
      <c r="D22" s="2">
        <f t="shared" si="1"/>
        <v>0.5087004808399227</v>
      </c>
      <c r="E22" s="2"/>
    </row>
    <row r="23" spans="1:5" x14ac:dyDescent="0.3">
      <c r="A23" s="2">
        <v>8.4753399999999992</v>
      </c>
      <c r="B23" s="2">
        <f t="shared" si="0"/>
        <v>4.1380228850179996</v>
      </c>
      <c r="C23" s="2">
        <v>0.479597</v>
      </c>
      <c r="D23" s="2">
        <f t="shared" si="1"/>
        <v>0.49159058418498891</v>
      </c>
      <c r="E23" s="2"/>
    </row>
    <row r="24" spans="1:5" x14ac:dyDescent="0.3">
      <c r="A24" s="2">
        <v>9.1031399999999998</v>
      </c>
      <c r="B24" s="2">
        <f t="shared" si="0"/>
        <v>4.4445416520779997</v>
      </c>
      <c r="C24" s="2">
        <v>0.463476</v>
      </c>
      <c r="D24" s="2">
        <f t="shared" si="1"/>
        <v>0.47433646177706246</v>
      </c>
      <c r="E24" s="2"/>
    </row>
    <row r="25" spans="1:5" x14ac:dyDescent="0.3">
      <c r="A25" s="2">
        <v>9.5964100000000006</v>
      </c>
      <c r="B25" s="2">
        <f t="shared" si="0"/>
        <v>4.6853771287069996</v>
      </c>
      <c r="C25" s="2">
        <v>0.447355</v>
      </c>
      <c r="D25" s="2">
        <f t="shared" si="1"/>
        <v>0.46198483886273245</v>
      </c>
      <c r="E25" s="2"/>
    </row>
    <row r="26" spans="1:5" x14ac:dyDescent="0.3">
      <c r="A26" s="2">
        <v>10</v>
      </c>
      <c r="B26" s="2">
        <f t="shared" si="0"/>
        <v>4.8824269999999999</v>
      </c>
      <c r="C26" s="2">
        <v>0.45138499999999998</v>
      </c>
      <c r="D26" s="2">
        <f t="shared" si="1"/>
        <v>0.45256620545349291</v>
      </c>
      <c r="E26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430F-B165-41DB-ABCF-22E8969DC013}">
  <dimension ref="A1:D32"/>
  <sheetViews>
    <sheetView workbookViewId="0"/>
  </sheetViews>
  <sheetFormatPr defaultRowHeight="15" x14ac:dyDescent="0.3"/>
  <sheetData>
    <row r="1" spans="1:4" x14ac:dyDescent="0.3">
      <c r="A1" t="s">
        <v>6</v>
      </c>
      <c r="B1" t="s">
        <v>7</v>
      </c>
      <c r="D1" t="s">
        <v>8</v>
      </c>
    </row>
    <row r="2" spans="1:4" x14ac:dyDescent="0.3">
      <c r="A2">
        <f>(1 - 0.4113 * B2 ^ 0.5 + 0.04052 * B2 + 0.001753 * B2 ^ 1.5) / (1 - 0.4177 * B2 ^ 0.5 + 0.05729 * B2 - 0.006205 * B2 ^ 1.5 + 0.00121 * B2 ^ 2)</f>
        <v>1</v>
      </c>
      <c r="B2">
        <v>0</v>
      </c>
    </row>
    <row r="3" spans="1:4" x14ac:dyDescent="0.3">
      <c r="A3">
        <f t="shared" ref="A3:A32" si="0">(1 - 0.4113 * B3 ^ 0.5 + 0.04052 * B3 + 0.001753 * B3 ^ 1.5) / (1 - 0.4177 * B3 ^ 0.5 + 0.05729 * B3 - 0.006205 * B3 ^ 1.5 + 0.00121 * B3 ^ 2)</f>
        <v>0.99429242272630569</v>
      </c>
      <c r="B3">
        <f>B2+1</f>
        <v>1</v>
      </c>
    </row>
    <row r="4" spans="1:4" x14ac:dyDescent="0.3">
      <c r="A4">
        <f t="shared" si="0"/>
        <v>0.98665680252916077</v>
      </c>
      <c r="B4">
        <f t="shared" ref="B4:B32" si="1">B3+1</f>
        <v>2</v>
      </c>
    </row>
    <row r="5" spans="1:4" x14ac:dyDescent="0.3">
      <c r="A5">
        <f t="shared" si="0"/>
        <v>0.97947759300731541</v>
      </c>
      <c r="B5">
        <f t="shared" si="1"/>
        <v>3</v>
      </c>
    </row>
    <row r="6" spans="1:4" x14ac:dyDescent="0.3">
      <c r="A6">
        <f t="shared" si="0"/>
        <v>0.97255419830527112</v>
      </c>
      <c r="B6">
        <f t="shared" si="1"/>
        <v>4</v>
      </c>
    </row>
    <row r="7" spans="1:4" x14ac:dyDescent="0.3">
      <c r="A7">
        <f t="shared" si="0"/>
        <v>0.9654793616059637</v>
      </c>
      <c r="B7">
        <f t="shared" si="1"/>
        <v>5</v>
      </c>
    </row>
    <row r="8" spans="1:4" x14ac:dyDescent="0.3">
      <c r="A8">
        <f t="shared" si="0"/>
        <v>0.95770333095724347</v>
      </c>
      <c r="B8">
        <f t="shared" si="1"/>
        <v>6</v>
      </c>
    </row>
    <row r="9" spans="1:4" x14ac:dyDescent="0.3">
      <c r="A9">
        <f t="shared" si="0"/>
        <v>0.94854582977490065</v>
      </c>
      <c r="B9">
        <f t="shared" si="1"/>
        <v>7</v>
      </c>
    </row>
    <row r="10" spans="1:4" x14ac:dyDescent="0.3">
      <c r="A10">
        <f t="shared" si="0"/>
        <v>0.93722465444019198</v>
      </c>
      <c r="B10">
        <f t="shared" si="1"/>
        <v>8</v>
      </c>
    </row>
    <row r="11" spans="1:4" x14ac:dyDescent="0.3">
      <c r="A11">
        <f t="shared" si="0"/>
        <v>0.92292665233049254</v>
      </c>
      <c r="B11">
        <f t="shared" si="1"/>
        <v>9</v>
      </c>
    </row>
    <row r="12" spans="1:4" x14ac:dyDescent="0.3">
      <c r="A12">
        <f t="shared" si="0"/>
        <v>0.90493425245485903</v>
      </c>
      <c r="B12">
        <f t="shared" si="1"/>
        <v>10</v>
      </c>
    </row>
    <row r="13" spans="1:4" x14ac:dyDescent="0.3">
      <c r="A13">
        <f t="shared" si="0"/>
        <v>0.88279888807117179</v>
      </c>
      <c r="B13">
        <f t="shared" si="1"/>
        <v>11</v>
      </c>
    </row>
    <row r="14" spans="1:4" x14ac:dyDescent="0.3">
      <c r="A14">
        <f t="shared" si="0"/>
        <v>0.85651836518762914</v>
      </c>
      <c r="B14">
        <f t="shared" si="1"/>
        <v>12</v>
      </c>
    </row>
    <row r="15" spans="1:4" x14ac:dyDescent="0.3">
      <c r="A15">
        <f t="shared" si="0"/>
        <v>0.82664478602041913</v>
      </c>
      <c r="B15">
        <f t="shared" si="1"/>
        <v>13</v>
      </c>
    </row>
    <row r="16" spans="1:4" x14ac:dyDescent="0.3">
      <c r="A16">
        <f t="shared" si="0"/>
        <v>0.79425300830812906</v>
      </c>
      <c r="B16">
        <f t="shared" si="1"/>
        <v>14</v>
      </c>
    </row>
    <row r="17" spans="1:2" x14ac:dyDescent="0.3">
      <c r="A17">
        <f t="shared" si="0"/>
        <v>0.76075356165567931</v>
      </c>
      <c r="B17">
        <f t="shared" si="1"/>
        <v>15</v>
      </c>
    </row>
    <row r="18" spans="1:2" x14ac:dyDescent="0.3">
      <c r="A18">
        <f t="shared" si="0"/>
        <v>0.72761231701160978</v>
      </c>
      <c r="B18">
        <f t="shared" si="1"/>
        <v>16</v>
      </c>
    </row>
    <row r="19" spans="1:2" x14ac:dyDescent="0.3">
      <c r="A19">
        <f t="shared" si="0"/>
        <v>0.69608488213762676</v>
      </c>
      <c r="B19">
        <f t="shared" si="1"/>
        <v>17</v>
      </c>
    </row>
    <row r="20" spans="1:2" x14ac:dyDescent="0.3">
      <c r="A20">
        <f t="shared" si="0"/>
        <v>0.66705334724534338</v>
      </c>
      <c r="B20">
        <f t="shared" si="1"/>
        <v>18</v>
      </c>
    </row>
    <row r="21" spans="1:2" x14ac:dyDescent="0.3">
      <c r="A21">
        <f t="shared" si="0"/>
        <v>0.6409898440353774</v>
      </c>
      <c r="B21">
        <f t="shared" si="1"/>
        <v>19</v>
      </c>
    </row>
    <row r="22" spans="1:2" x14ac:dyDescent="0.3">
      <c r="A22">
        <f t="shared" si="0"/>
        <v>0.61801539303649478</v>
      </c>
      <c r="B22">
        <f t="shared" si="1"/>
        <v>20</v>
      </c>
    </row>
    <row r="23" spans="1:2" x14ac:dyDescent="0.3">
      <c r="A23">
        <f t="shared" si="0"/>
        <v>0.598002054621109</v>
      </c>
      <c r="B23">
        <f t="shared" si="1"/>
        <v>21</v>
      </c>
    </row>
    <row r="24" spans="1:2" x14ac:dyDescent="0.3">
      <c r="A24">
        <f t="shared" si="0"/>
        <v>0.58067596981935676</v>
      </c>
      <c r="B24">
        <f t="shared" si="1"/>
        <v>22</v>
      </c>
    </row>
    <row r="25" spans="1:2" x14ac:dyDescent="0.3">
      <c r="A25">
        <f t="shared" si="0"/>
        <v>0.56569907209358106</v>
      </c>
      <c r="B25">
        <f t="shared" si="1"/>
        <v>23</v>
      </c>
    </row>
    <row r="26" spans="1:2" x14ac:dyDescent="0.3">
      <c r="A26">
        <f t="shared" si="0"/>
        <v>0.5527240008793427</v>
      </c>
      <c r="B26">
        <f t="shared" si="1"/>
        <v>24</v>
      </c>
    </row>
    <row r="27" spans="1:2" x14ac:dyDescent="0.3">
      <c r="A27">
        <f t="shared" si="0"/>
        <v>0.5414258188824661</v>
      </c>
      <c r="B27">
        <f t="shared" si="1"/>
        <v>25</v>
      </c>
    </row>
    <row r="28" spans="1:2" x14ac:dyDescent="0.3">
      <c r="A28">
        <f t="shared" si="0"/>
        <v>0.53151705816465511</v>
      </c>
      <c r="B28">
        <f t="shared" si="1"/>
        <v>26</v>
      </c>
    </row>
    <row r="29" spans="1:2" x14ac:dyDescent="0.3">
      <c r="A29">
        <f t="shared" si="0"/>
        <v>0.52275225260324121</v>
      </c>
      <c r="B29">
        <f t="shared" si="1"/>
        <v>27</v>
      </c>
    </row>
    <row r="30" spans="1:2" x14ac:dyDescent="0.3">
      <c r="A30">
        <f t="shared" si="0"/>
        <v>0.5149265900323774</v>
      </c>
      <c r="B30">
        <f t="shared" si="1"/>
        <v>28</v>
      </c>
    </row>
    <row r="31" spans="1:2" x14ac:dyDescent="0.3">
      <c r="A31">
        <f t="shared" si="0"/>
        <v>0.50787174051849993</v>
      </c>
      <c r="B31">
        <f t="shared" si="1"/>
        <v>29</v>
      </c>
    </row>
    <row r="32" spans="1:2" x14ac:dyDescent="0.3">
      <c r="A32">
        <f t="shared" si="0"/>
        <v>0.50145068678457694</v>
      </c>
      <c r="B32">
        <f t="shared" si="1"/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CSR</vt:lpstr>
      <vt:lpstr>CN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2021-07-05T01:57:09Z</dcterms:modified>
</cp:coreProperties>
</file>