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ell\Downloads\"/>
    </mc:Choice>
  </mc:AlternateContent>
  <bookViews>
    <workbookView xWindow="0" yWindow="0" windowWidth="20490" windowHeight="8340" activeTab="3"/>
  </bookViews>
  <sheets>
    <sheet name="sample data" sheetId="1" r:id="rId1"/>
    <sheet name="preprocessing" sheetId="5" r:id="rId2"/>
    <sheet name="process" sheetId="7" r:id="rId3"/>
    <sheet name="hasil" sheetId="4" r:id="rId4"/>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5" i="4" l="1"/>
  <c r="G26" i="4"/>
  <c r="G27" i="4"/>
  <c r="G28" i="4"/>
  <c r="G29" i="4"/>
  <c r="G30" i="4"/>
  <c r="G31" i="4"/>
  <c r="G24" i="4"/>
  <c r="F25" i="4"/>
  <c r="F26" i="4"/>
  <c r="F27" i="4"/>
  <c r="F28" i="4"/>
  <c r="F29" i="4"/>
  <c r="F30" i="4"/>
  <c r="F24" i="4"/>
  <c r="F31" i="4" s="1"/>
  <c r="E25" i="4"/>
  <c r="E26" i="4"/>
  <c r="E27" i="4"/>
  <c r="E28" i="4"/>
  <c r="E29" i="4"/>
  <c r="E30" i="4"/>
  <c r="E24" i="4"/>
  <c r="E31" i="4" s="1"/>
  <c r="D25" i="4"/>
  <c r="D26" i="4"/>
  <c r="D27" i="4"/>
  <c r="D28" i="4"/>
  <c r="D29" i="4"/>
  <c r="D30" i="4"/>
  <c r="D24" i="4"/>
  <c r="D31" i="4" s="1"/>
  <c r="G35" i="4" l="1"/>
  <c r="M142" i="7"/>
  <c r="M141" i="7"/>
  <c r="M145" i="7" l="1"/>
  <c r="M143" i="7"/>
  <c r="M144" i="7"/>
  <c r="M146" i="7"/>
  <c r="M147" i="7"/>
  <c r="M148" i="7"/>
  <c r="M149" i="7"/>
  <c r="M150" i="7"/>
  <c r="M151" i="7"/>
  <c r="M152" i="7"/>
  <c r="M153" i="7"/>
  <c r="M154" i="7"/>
  <c r="M155" i="7"/>
  <c r="M156" i="7"/>
  <c r="M157" i="7"/>
  <c r="M158" i="7"/>
  <c r="M159" i="7"/>
  <c r="M160" i="7"/>
  <c r="M161" i="7"/>
  <c r="H113" i="7"/>
  <c r="G113" i="7"/>
  <c r="J103" i="7"/>
  <c r="H115" i="7" s="1"/>
  <c r="G103" i="7"/>
  <c r="I109" i="7"/>
  <c r="H114" i="7"/>
  <c r="H116" i="7"/>
  <c r="H117" i="7"/>
  <c r="H118" i="7"/>
  <c r="H119" i="7"/>
  <c r="H120" i="7"/>
  <c r="H121" i="7"/>
  <c r="H122" i="7"/>
  <c r="H123" i="7"/>
  <c r="H124" i="7"/>
  <c r="H125" i="7"/>
  <c r="H126" i="7"/>
  <c r="H127" i="7"/>
  <c r="H128" i="7"/>
  <c r="H129" i="7"/>
  <c r="H130" i="7"/>
  <c r="H131" i="7"/>
  <c r="H132" i="7"/>
  <c r="H133" i="7"/>
  <c r="J109" i="7"/>
  <c r="H109" i="7"/>
  <c r="G109" i="7"/>
  <c r="I108" i="7"/>
  <c r="H108" i="7"/>
  <c r="G108" i="7"/>
  <c r="I107" i="7"/>
  <c r="H107" i="7"/>
  <c r="G107" i="7"/>
  <c r="I106" i="7"/>
  <c r="I105" i="7"/>
  <c r="H106" i="7"/>
  <c r="G106" i="7"/>
  <c r="H105" i="7"/>
  <c r="G105" i="7"/>
  <c r="I104" i="7"/>
  <c r="H104" i="7"/>
  <c r="G104" i="7"/>
  <c r="I103" i="7"/>
  <c r="H103" i="7"/>
  <c r="G122" i="7" l="1"/>
  <c r="G126" i="7"/>
  <c r="G132" i="7"/>
  <c r="G129" i="7"/>
  <c r="G133" i="7"/>
  <c r="G125" i="7"/>
  <c r="J104" i="7"/>
  <c r="G117" i="7"/>
  <c r="G118" i="7"/>
  <c r="G130" i="7"/>
  <c r="G119" i="7"/>
  <c r="G123" i="7"/>
  <c r="G127" i="7"/>
  <c r="G131" i="7"/>
  <c r="G115" i="7"/>
  <c r="G116" i="7"/>
  <c r="G120" i="7"/>
  <c r="G124" i="7"/>
  <c r="G128" i="7"/>
  <c r="G114" i="7"/>
  <c r="G121" i="7"/>
  <c r="E52" i="7"/>
  <c r="I159" i="7" s="1"/>
  <c r="N78" i="7"/>
  <c r="J161" i="7" s="1"/>
  <c r="N77" i="7"/>
  <c r="J160" i="7" s="1"/>
  <c r="N76" i="7"/>
  <c r="J159" i="7" s="1"/>
  <c r="N75" i="7"/>
  <c r="J158" i="7" s="1"/>
  <c r="N74" i="7"/>
  <c r="J157" i="7" s="1"/>
  <c r="N73" i="7"/>
  <c r="J156" i="7" s="1"/>
  <c r="N72" i="7"/>
  <c r="J155" i="7" s="1"/>
  <c r="N71" i="7"/>
  <c r="J154" i="7" s="1"/>
  <c r="N70" i="7"/>
  <c r="J153" i="7" s="1"/>
  <c r="N69" i="7"/>
  <c r="J152" i="7" s="1"/>
  <c r="N68" i="7"/>
  <c r="J151" i="7" s="1"/>
  <c r="N67" i="7"/>
  <c r="J150" i="7" s="1"/>
  <c r="N66" i="7"/>
  <c r="J149" i="7" s="1"/>
  <c r="N65" i="7"/>
  <c r="J148" i="7" s="1"/>
  <c r="N64" i="7"/>
  <c r="J147" i="7" s="1"/>
  <c r="N63" i="7"/>
  <c r="J146" i="7" s="1"/>
  <c r="N62" i="7"/>
  <c r="J145" i="7" s="1"/>
  <c r="N61" i="7"/>
  <c r="J144" i="7" s="1"/>
  <c r="N60" i="7"/>
  <c r="J143" i="7" s="1"/>
  <c r="N59" i="7"/>
  <c r="J142" i="7" s="1"/>
  <c r="N58" i="7"/>
  <c r="J141" i="7" s="1"/>
  <c r="E78" i="7"/>
  <c r="K161" i="7" s="1"/>
  <c r="E77" i="7"/>
  <c r="K160" i="7" s="1"/>
  <c r="E76" i="7"/>
  <c r="K159" i="7" s="1"/>
  <c r="E75" i="7"/>
  <c r="K158" i="7" s="1"/>
  <c r="E74" i="7"/>
  <c r="K157" i="7" s="1"/>
  <c r="E73" i="7"/>
  <c r="K156" i="7" s="1"/>
  <c r="E72" i="7"/>
  <c r="E71" i="7"/>
  <c r="E70" i="7"/>
  <c r="E69" i="7"/>
  <c r="E68" i="7"/>
  <c r="E67" i="7"/>
  <c r="E66" i="7"/>
  <c r="E65" i="7"/>
  <c r="E64" i="7"/>
  <c r="E63" i="7"/>
  <c r="E62" i="7"/>
  <c r="E61" i="7"/>
  <c r="E60" i="7"/>
  <c r="E59" i="7"/>
  <c r="K142" i="7" s="1"/>
  <c r="E58" i="7"/>
  <c r="K141" i="7" s="1"/>
  <c r="E54" i="7"/>
  <c r="I161" i="7" s="1"/>
  <c r="E53" i="7"/>
  <c r="I160" i="7" s="1"/>
  <c r="E51" i="7"/>
  <c r="I158" i="7" s="1"/>
  <c r="E50" i="7"/>
  <c r="I157" i="7" s="1"/>
  <c r="E49" i="7"/>
  <c r="I156" i="7" s="1"/>
  <c r="E48" i="7"/>
  <c r="E47" i="7"/>
  <c r="E46" i="7"/>
  <c r="E45" i="7"/>
  <c r="E44" i="7"/>
  <c r="E43" i="7"/>
  <c r="E42" i="7"/>
  <c r="E41" i="7"/>
  <c r="E40" i="7"/>
  <c r="E39" i="7"/>
  <c r="E38" i="7"/>
  <c r="E37" i="7"/>
  <c r="E36" i="7"/>
  <c r="E35" i="7"/>
  <c r="I142" i="7" s="1"/>
  <c r="E34" i="7"/>
  <c r="I141" i="7" s="1"/>
  <c r="E25" i="7"/>
  <c r="H156" i="7" s="1"/>
  <c r="E26" i="7"/>
  <c r="H157" i="7" s="1"/>
  <c r="E27" i="7"/>
  <c r="H158" i="7" s="1"/>
  <c r="E28" i="7"/>
  <c r="H159" i="7" s="1"/>
  <c r="E29" i="7"/>
  <c r="H160" i="7" s="1"/>
  <c r="E30" i="7"/>
  <c r="H161" i="7" s="1"/>
  <c r="G21" i="5"/>
  <c r="G19" i="5"/>
  <c r="L141" i="7" l="1"/>
  <c r="J105" i="7"/>
  <c r="L142" i="7" s="1"/>
  <c r="J106" i="7"/>
  <c r="K151" i="7"/>
  <c r="G20" i="5"/>
  <c r="G16" i="5"/>
  <c r="G17" i="5"/>
  <c r="G18" i="5"/>
  <c r="G15" i="5"/>
  <c r="K155" i="7"/>
  <c r="K154" i="7"/>
  <c r="K153" i="7"/>
  <c r="K152" i="7"/>
  <c r="K150" i="7"/>
  <c r="K149" i="7"/>
  <c r="K148" i="7"/>
  <c r="K147" i="7"/>
  <c r="K146" i="7"/>
  <c r="K145" i="7"/>
  <c r="K144" i="7"/>
  <c r="K143" i="7"/>
  <c r="E10" i="7"/>
  <c r="H141" i="7" s="1"/>
  <c r="E24" i="7"/>
  <c r="H155" i="7" s="1"/>
  <c r="E23" i="7"/>
  <c r="H154" i="7" s="1"/>
  <c r="E22" i="7"/>
  <c r="H153" i="7" s="1"/>
  <c r="E21" i="7"/>
  <c r="H152" i="7" s="1"/>
  <c r="E20" i="7"/>
  <c r="H151" i="7" s="1"/>
  <c r="E19" i="7"/>
  <c r="H150" i="7" s="1"/>
  <c r="E18" i="7"/>
  <c r="H149" i="7" s="1"/>
  <c r="E17" i="7"/>
  <c r="H148" i="7" s="1"/>
  <c r="E16" i="7"/>
  <c r="H147" i="7" s="1"/>
  <c r="E15" i="7"/>
  <c r="H146" i="7" s="1"/>
  <c r="E14" i="7"/>
  <c r="H145" i="7" s="1"/>
  <c r="E13" i="7"/>
  <c r="H144" i="7" s="1"/>
  <c r="E12" i="7"/>
  <c r="H143" i="7" s="1"/>
  <c r="E11" i="7"/>
  <c r="H142" i="7" s="1"/>
  <c r="I143" i="7"/>
  <c r="I144" i="7"/>
  <c r="I145" i="7"/>
  <c r="I146" i="7"/>
  <c r="I147" i="7"/>
  <c r="I148" i="7"/>
  <c r="I149" i="7"/>
  <c r="I150" i="7"/>
  <c r="I151" i="7"/>
  <c r="I152" i="7"/>
  <c r="I153" i="7"/>
  <c r="I154" i="7"/>
  <c r="I155" i="7"/>
  <c r="L158" i="7" l="1"/>
  <c r="N158" i="7" s="1"/>
  <c r="J107" i="7"/>
  <c r="L151" i="7"/>
  <c r="N151" i="7" s="1"/>
  <c r="J108" i="7"/>
  <c r="L152" i="7" l="1"/>
  <c r="N152" i="7" s="1"/>
  <c r="L150" i="7"/>
  <c r="N150" i="7" s="1"/>
  <c r="L161" i="7"/>
  <c r="N161" i="7" s="1"/>
  <c r="L145" i="7"/>
  <c r="N145" i="7" s="1"/>
  <c r="L157" i="7"/>
  <c r="N157" i="7" s="1"/>
  <c r="L160" i="7"/>
  <c r="N160" i="7" s="1"/>
  <c r="L159" i="7"/>
  <c r="N159" i="7" s="1"/>
  <c r="L149" i="7"/>
  <c r="N149" i="7" s="1"/>
  <c r="L153" i="7"/>
  <c r="N153" i="7" s="1"/>
  <c r="L156" i="7"/>
  <c r="N156" i="7" s="1"/>
  <c r="N141" i="7"/>
  <c r="L146" i="7"/>
  <c r="N146" i="7" s="1"/>
  <c r="L143" i="7"/>
  <c r="N143" i="7" s="1"/>
  <c r="N142" i="7"/>
  <c r="L154" i="7"/>
  <c r="N154" i="7" s="1"/>
  <c r="L148" i="7"/>
  <c r="N148" i="7" s="1"/>
  <c r="L147" i="7"/>
  <c r="N147" i="7" s="1"/>
  <c r="L155" i="7"/>
  <c r="N155" i="7" s="1"/>
  <c r="L144" i="7" l="1"/>
  <c r="N144" i="7" s="1"/>
</calcChain>
</file>

<file path=xl/sharedStrings.xml><?xml version="1.0" encoding="utf-8"?>
<sst xmlns="http://schemas.openxmlformats.org/spreadsheetml/2006/main" count="762" uniqueCount="346">
  <si>
    <t>Toy Story</t>
  </si>
  <si>
    <t>Jumanji</t>
  </si>
  <si>
    <t>Heat</t>
  </si>
  <si>
    <t>Sudden Death</t>
  </si>
  <si>
    <t>ID</t>
  </si>
  <si>
    <t>year</t>
  </si>
  <si>
    <t>title</t>
  </si>
  <si>
    <t>Revenue</t>
  </si>
  <si>
    <t>Director</t>
  </si>
  <si>
    <t>Top Cast</t>
  </si>
  <si>
    <t>John Lasseter</t>
  </si>
  <si>
    <t>Joe Johnston</t>
  </si>
  <si>
    <t>Michael Mann</t>
  </si>
  <si>
    <t>Peter Hyams</t>
  </si>
  <si>
    <t>Tom Hanks, Tim Allen, Don Rickles</t>
  </si>
  <si>
    <t>Robin Williams, Jonathan Hyde, Kirsten Dunst</t>
  </si>
  <si>
    <t>Al Pacino, Robert De Niro, Val Kilmer</t>
  </si>
  <si>
    <t>Jean-Claude Van Damme, Powers Boothe, Dorian Harewood</t>
  </si>
  <si>
    <t xml:space="preserve">Sample Data Film </t>
  </si>
  <si>
    <t>overview</t>
  </si>
  <si>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</si>
  <si>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</si>
  <si>
    <t>Obsessive master thief, Neil McCauley leads a top-notch crew on various insane heists throughout Los Angeles while a mentally unstable detective, Vincent Hanna pursues him without rest. Each man recognizes and respects the ability and the dedication of the other even though they are aware their cat-and-mouse game may end in violence.</t>
  </si>
  <si>
    <t>International action superstar Jean Claude Van Damme teams with Powers Boothe in a Tension-packed, suspense thriller, set against the back-drop of a Stanley Cup game.Van Damme portrays a father whose daughter is suddenly taken during a championship hockey game. With the captors demanding a billion dollars by game's end, Van Damme frantically sets a plan in motion to rescue his daughter and abort an impending explosion before the final buzzer...</t>
  </si>
  <si>
    <t>Animation, Comedy, Family</t>
  </si>
  <si>
    <t>Adventure, Fantasy, Family</t>
  </si>
  <si>
    <t>Action, Crime, Drama, Thriller</t>
  </si>
  <si>
    <t>Action, Advanture, Thriller</t>
  </si>
  <si>
    <t>Title</t>
  </si>
  <si>
    <t xml:space="preserve">Jadi misal user menyukai toy story maka top-N adalah </t>
  </si>
  <si>
    <t>Rekomendasi</t>
  </si>
  <si>
    <t>Rangking</t>
  </si>
  <si>
    <t>Data Yang Digunakan</t>
  </si>
  <si>
    <t>movies_metadata.csv</t>
  </si>
  <si>
    <t>credits.csv</t>
  </si>
  <si>
    <t>toy</t>
  </si>
  <si>
    <t>Cosine Similarty</t>
  </si>
  <si>
    <t>Dot Product</t>
  </si>
  <si>
    <t>Magnitude</t>
  </si>
  <si>
    <t>Jaccard Index</t>
  </si>
  <si>
    <t>Rumus:</t>
  </si>
  <si>
    <t xml:space="preserve">Title </t>
  </si>
  <si>
    <t>Genre</t>
  </si>
  <si>
    <t>Film 1</t>
  </si>
  <si>
    <t>Film 2</t>
  </si>
  <si>
    <t xml:space="preserve">Irisan </t>
  </si>
  <si>
    <t>genre unik</t>
  </si>
  <si>
    <t>Jaccard</t>
  </si>
  <si>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</si>
  <si>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</si>
  <si>
    <t>obsessive master thief, neil mccauley leads a top-notch crew on various insane heists throughout los angeles while a mentally unstable detective, vincent hanna pursues him without rest. each man recognizes and respects the ability and the dedication of the other even though they are aware their cat-and-mouse game may end in violence.</t>
  </si>
  <si>
    <t>international action superstar jean claude van damme teams with powers boothe in a tension-packed, suspense thriller, set against the back-drop of a stanley cup game.van damme portrays a father whose daughter is suddenly taken during a championship hockey game. with the captors demanding a billion dollars by game's end, van damme frantically sets a plan in motion to rescue his daughter and abort an impending explosion before the final buzzer...</t>
  </si>
  <si>
    <t>Actor (Top Cast)</t>
  </si>
  <si>
    <t>Pre-Processing Title</t>
  </si>
  <si>
    <t>Pre-Processing Overview</t>
  </si>
  <si>
    <t>Overview(word2vec)</t>
  </si>
  <si>
    <t>kata</t>
  </si>
  <si>
    <t>dimensi 1</t>
  </si>
  <si>
    <t>dimensi 2</t>
  </si>
  <si>
    <t>dimensi 3</t>
  </si>
  <si>
    <t>Vector Kata</t>
  </si>
  <si>
    <t>rata-rata Vector(per film)</t>
  </si>
  <si>
    <t>Hasil Rekomendasi</t>
  </si>
  <si>
    <t>Total Similarty</t>
  </si>
  <si>
    <t>Cars 2</t>
  </si>
  <si>
    <t>Animation, Family, Advature, Comedy</t>
  </si>
  <si>
    <t>Star race car Lightning McQueen and his pal Mater head overseas to compete in the World Grand Prix race. But the road to the championship becomes rocky as Mater gets caught up in an intriguing adventure of his own: international espionage.</t>
  </si>
  <si>
    <t>Owen Wilson, Larry the Cable Guy, Michael Caine</t>
  </si>
  <si>
    <t>John Lasseter, Brad Lewis</t>
  </si>
  <si>
    <t>Happy Feet Two</t>
  </si>
  <si>
    <t>Animation ,Comedy, Family</t>
  </si>
  <si>
    <t>Mumble the penguin has a problem: his son Erik, who is reluctant to dance, encounters The Mighty Sven, a penguin who can fly! Things get worse for Mumble when the world is shaken by powerful forces, causing him to brings together the penguin nations and their allies to set things right.</t>
  </si>
  <si>
    <t>George Miller</t>
  </si>
  <si>
    <t>Elijah Wood, Robin Williams, Pink</t>
  </si>
  <si>
    <t>['led', 'by', 'woody', ',', 'andy', "'s", 'toys', 'live', 'happily', 'in', 'his', 'room', 'until', 'andy', "'s", 'birthday', 'brings', 'buzz', 'lightyear', 'onto', 'the', 'scene', '.', 'afraid', 'of', 'losing', 'his', 'place', 'in', 'andy', "'s", 'heart', ',', 'woody', 'plots', 'against', 'buzz', '.', 'but', 'when', 'circumstances', 'separate', 'buzz', 'and', 'woody', 'from', 'their', 'owner', ',', 'the', 'duo', 'eventually', 'learns', 'to', 'put', 'aside', 'their', 'differences', '.']</t>
  </si>
  <si>
    <t xml:space="preserve">['led', 'woody', 'andy', 'toys', 'live', 'happily', 'room', 'andy', 'birthday', 'brings', 'buzz', 'lightyear', 'onto', 'scene', 'afraid', 'losing', 'place', 'andy', 'heart', 'woody', 'plots', 'buzz', 'circumstances', 'separate', 'buzz', 'woody', 'owner', 'duo', 'eventually', 'learns', 'put', 'aside', 'differences']
</t>
  </si>
  <si>
    <t>['led', 'woody', 'andy', 'toy', 'live', 'happily', 'room', 'andy', 'birthday', 'bring', 'buzz', 'lightyear', 'onto', 'scene', 'afraid', 'lose', 'place', 'andy', 'heart', 'woody', 'plot', 'buzz', 'circumst', 'separ', 'buzz', 'woody', 'owner', 'duo', 'eventu', 'learn', 'put', 'asid', 'differ']</t>
  </si>
  <si>
    <t>['when', 'siblings', 'judy', 'and', 'peter', 'discover', 'an', 'enchanted', 'board', 'game', 'that', 'opens', 'the', 'door', 'to', 'a', 'magical', 'world', ',', 'they', 'unwittingly', 'invite', 'alan', '--', 'an', 'adult', 'who', "'s", 'been', 'trapped', 'inside', 'the', 'game', 'for', '26', 'years', '--', 'into', 'their', 'living', 'room', '.', 'alan', "'s", 'only', 'hope', 'for', 'freedom', 'is', 'to', 'finish', 'the', 'game', ',', 'which', 'proves', 'risky', 'as', 'all', 'three', 'find', 'themselves', 'running', 'from', 'giant', 'rhinoceroses', ',', 'evil', 'monkeys', 'and', 'other', 'terrifying', 'creatures', '.']</t>
  </si>
  <si>
    <t>['siblings', 'judy', 'peter', 'discover', 'enchanted', 'board', 'game', 'opens', 'door', 'magical', 'world', 'unwittingly', 'invite', 'alan', 'adult', 'trapped', 'inside', 'game', 'years', 'living', 'room', 'alan', 'hope', 'freedom', 'finish', 'game', 'proves', 'risky', 'three', 'find', 'running', 'giant', 'rhinoceroses', 'evil', 'monkeys', 'terrifying', 'creatures']</t>
  </si>
  <si>
    <t>['sibling', 'judy', 'peter', 'discov', 'enchant', 'board', 'game', 'open', 'door', 'magic', 'world', 'unwittingly', 'invit', 'alan', 'adult', 'trap', 'insid', 'game', 'year', 'live', 'room', 'alan', 'hope', 'freedom', 'finish', 'game', 'prove', 'risky', 'three', 'find', 'run', 'giant', 'rhinoceros', 'evil', 'monkey', 'terrify', 'creatur']</t>
  </si>
  <si>
    <t>star race car lightning mcqueen and his pal mater head overseas to compete in the world grand prix race. but the road to the championship becomes rocky as mater gets caught up in an intriguing adventure of his own: international espionage.</t>
  </si>
  <si>
    <t>['star', 'race', 'car', 'lightning', 'mcqueen', 'and', 'his', 'pal', 'mater', 'head', 'overseas', 'to', 'compete', 'in', 'the', 'world', 'grand', 'prix', 'race', '.', 'but', 'the', 'road', 'to', 'the', 'championship', 'becomes', 'rocky', 'as', 'mater', 'gets', 'caught', 'up', 'in', 'an', 'intriguing', 'adventure', 'of', 'his', 'own', ':', 'international', 'espionage', '.']</t>
  </si>
  <si>
    <t>['star', 'race', 'car', 'lightning', 'mcqueen', 'pal', 'mater', 'head', 'overseas', 'compete', 'world', 'grand', 'prix', 'race', 'road', 'championship', 'becomes', 'rocky', 'mater', 'gets', 'caught', 'intriguing', 'adventure', 'international', 'espionage']</t>
  </si>
  <si>
    <t>['star', 'race', 'car', 'lightn', 'mcqueen', 'pal', 'mater', 'head', 'oversea', 'compet', 'world', 'grand', 'prix', 'race', 'road', 'championship', 'becom', 'rocky', 'mater', 'get', 'caught', 'intrigue', 'adventur', 'international', 'espionag']</t>
  </si>
  <si>
    <t xml:space="preserve">mumble the penguin has a problem: his son erik, who is reluctant to dance, encounters the mighty sven, a penguin who can fly! things get worse for mumble when the world is shaken by powerful forces, causing him to brings together the penguin nations and their allies to set things right.
</t>
  </si>
  <si>
    <t>['mumble', 'the', 'penguin', 'has', 'a', 'problem', ':', 'his', 'son', 'erik', ',', 'who', 'is', 'reluctant', 'to', 'dance', ',', 'encounters', 'the', 'mighty', 'sven', ',', 'a', 'penguin', 'who', 'can', 'fly', '!', 'things', 'get', 'worse', 'for', 'mumble', 'when', 'the', 'world', 'is', 'shaken', 'by', 'powerful', 'forces', ',', 'causing', 'him', 'to', 'brings', 'together', 'the', 'penguin', 'nations', 'and', 'their', 'allies', 'to', 'set', 'things', 'right', '.']</t>
  </si>
  <si>
    <t>['mumble', 'penguin', 'problem', 'son', 'erik', 'reluctant', 'dance', 'encounters', 'mighty', 'sven', 'penguin', 'fly', 'things', 'get', 'worse', 'mumble', 'world', 'shaken', 'powerful', 'forces', 'causing', 'brings', 'together', 'penguin', 'nations', 'allies', 'set', 'things', 'right']</t>
  </si>
  <si>
    <t>['mumble', 'penguin', 'problem', 'son', 'erik', 'reluct', 'dance', 'encount', 'mighty', 'sven', 'penguin', 'fly', 'thing', 'get', 'worse', 'mumble', 'world', 'shaken', 'power', 'force', 'caus', 'bring', 'togeth', 'penguin', 'nation', 'ally', 'set', 'thing', 'right']</t>
  </si>
  <si>
    <t xml:space="preserve">['obsessive', 'master', 'thief', ',', 'neil', 'mccauley', 'leads', 'a', 'top-notch', 'crew', 'on', 'various', 'insane', 'heists', 'throughout', 'los', 'angeles', 'while', 'a', 'mentally', 'unstable', 'detective', ',', 'vincent', 'hanna', 'pursues', 'him', 'without', 'rest', '.', 'each', 'man', 'recognizes', 'and', 'respects', 'the', 'ability', 'and', 'the', 'dedication', 'of', 'the', 'other', 'even', 'though', 'they', 'are', 'aware', 'their', 'cat-and-mouse', 'game', 'may', 'end', 'in', 'violence', '.']
</t>
  </si>
  <si>
    <t>['obsessive', 'master', 'thief', 'neil', 'mccauley', 'leads', 'crew', 'various', 'insane', 'heists', 'throughout', 'los', 'angeles', 'mentally', 'unstable', 'detective', 'vincent', 'hanna', 'pursues', 'without', 'rest', 'man', 'recognizes', 'respects', 'ability', 'dedication', 'even', 'though', 'aware', 'game', 'may', 'end', 'violence']</t>
  </si>
  <si>
    <t>['obsess', 'master', 'thief', 'neil', 'mccauley', 'lead', 'crew', 'variou', 'insan', 'heist', 'throughout', 'lo', 'angel', 'mental', 'unstabl', 'detect', 'vincent', 'hanna', 'pursu', 'without', 'rest', 'man', 'recogn', 'respect', 'abil', 'dedic', 'even', 'though', 'aware', 'game', 'may', 'end', 'violenc']</t>
  </si>
  <si>
    <t>['international', 'action', 'superstar', 'jean', 'claude', 'van', 'damme', 'teams', 'with', 'powers', 'boothe', 'in', 'a', 'tension-packed', ',', 'suspense', 'thriller', ',', 'set', 'against', 'the', 'back-drop', 'of', 'a', 'stanley', 'cup', 'game.van', 'damme', 'portrays', 'a', 'father', 'whose', 'daughter', 'is', 'suddenly', 'taken', 'during', 'a', 'championship', 'hockey', 'game', '.', 'with', 'the', 'captors', 'demanding', 'a', 'billion', 'dollars', 'by', 'game', "'s", 'end', ',', 'van', 'damme', 'frantically', 'sets', 'a', 'plan', 'in', 'motion', 'to', 'rescue', 'his', 'daughter', 'and', 'abort', 'an', 'impending', 'explosion', 'before', 'the', 'final', 'buzzer', '...']</t>
  </si>
  <si>
    <t>['international', 'action', 'superstar', 'jean', 'claude', 'van', 'damme', 'teams', 'powers', 'boothe', 'suspense', 'thriller', 'set', 'stanley', 'cup', 'damme', 'portrays', 'father', 'whose', 'daughter', 'suddenly', 'taken', 'championship', 'hockey', 'game', 'captors', 'demanding', 'billion', 'dollars', 'game', 'end', 'van', 'damme', 'frantically', 'sets', 'plan', 'motion', 'rescue', 'daughter', 'abort', 'impending', 'explosion', 'final', 'buzzer']</t>
  </si>
  <si>
    <t>['international', 'action', 'superstar', 'jean', 'claud', 'van', 'damme', 'team', 'power', 'booth', 'suspens', 'thriller', 'set', 'stanley', 'cup', 'damme', 'portray', 'father', 'whose', 'daughter', 'suddenly', 'taken', 'championship', 'hockey', 'game', 'captor', 'demand', 'billion', 'dollar', 'game', 'end', 'van', 'damme', 'frantic', 'set', 'plan', 'motion', 'rescue', 'daughter', 'abort', 'impend', 'explos', 'final', 'buzzer']</t>
  </si>
  <si>
    <t>Case folding</t>
  </si>
  <si>
    <t>Tokenizing</t>
  </si>
  <si>
    <t>Filtering</t>
  </si>
  <si>
    <t>Stemming</t>
  </si>
  <si>
    <t>Toy Story 2</t>
  </si>
  <si>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</si>
  <si>
    <t>Animation,Comedy,Family</t>
  </si>
  <si>
    <t xml:space="preserve">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
</t>
  </si>
  <si>
    <t xml:space="preserve">['andy', 'heads', 'off', 'to', 'cowboy', 'camp', ',', 'leaving', 'his', 'toys', 'to', 'their', 'own', 'devices', '.', 'things', 'shift', 'into', 'high', 'gear', 'when', 'an', 'obsessive', 'toy', 'collector', 'named', 'al', 'mcwhiggen', ',', 'owner', 'of', 'al', "'s", 'toy', 'barn', 'kidnaps', 'woody', '.', 'andy', "'s", 'toys', 'mount', 'a', 'daring', 'rescue', 'mission', ',', 'buzz', 'lightyear', 'meets', 'his', 'match', 'and', 'woody', 'has', 'to', 'decide', 'where', 'he', 'and', 'his', 'heart', 'truly', 'belong'] </t>
  </si>
  <si>
    <t xml:space="preserve">['andy', 'heads', 'cowboy', 'camp', 'leaving', 'toys', 'devices', 'things', 'shift', 'high', 'gear', 'obsessive', 'toy', 'collector', 'named', 'al', 'mcwhiggen', 'owner', 'al', 'toy', 'barn', 'kidnaps', 'woody', 'andy', 'toys', 'mount', 'daring', 'rescue', 'mission', 'buzz', 'lightyear', 'meets', 'match', 'woody', 'decide', 'heart', 'truly', 'belong'] </t>
  </si>
  <si>
    <t>['andy', 'head', 'cowboy', 'camp', 'leave', 'toy', 'device', 'thing', 'shift', 'high', 'gear', 'obsess', 'toy', 'collector', 'name', 'al', 'mcwhiggen', 'owner', 'al', 'toy', 'barn', 'kidnap', 'woody', 'andy', 'toy', 'mount', 'dare', 'rescue', 'mission', 'buzz', 'lightyear', 'meet', 'match', 'woody', 'decid', 'heart', 'truly', 'belong']</t>
  </si>
  <si>
    <t>['toy', 'story']</t>
  </si>
  <si>
    <t>['jumanji']</t>
  </si>
  <si>
    <t>['cars', '2']</t>
  </si>
  <si>
    <t>['cars']</t>
  </si>
  <si>
    <t>['car']</t>
  </si>
  <si>
    <t>['happy', 'feet', 'two']</t>
  </si>
  <si>
    <t>['heat']</t>
  </si>
  <si>
    <t>['sudden', 'death']</t>
  </si>
  <si>
    <t>['toy', 'story', '2']</t>
  </si>
  <si>
    <t>story</t>
  </si>
  <si>
    <t>jumanji</t>
  </si>
  <si>
    <t>car</t>
  </si>
  <si>
    <t>happy</t>
  </si>
  <si>
    <t>feet</t>
  </si>
  <si>
    <t>two</t>
  </si>
  <si>
    <t>sudden</t>
  </si>
  <si>
    <t>death</t>
  </si>
  <si>
    <t>heat</t>
  </si>
  <si>
    <t>title unik</t>
  </si>
  <si>
    <t>actor unik</t>
  </si>
  <si>
    <t>led</t>
  </si>
  <si>
    <t>woody</t>
  </si>
  <si>
    <t>andy</t>
  </si>
  <si>
    <t>live</t>
  </si>
  <si>
    <t>happily</t>
  </si>
  <si>
    <t>room</t>
  </si>
  <si>
    <t>birthday</t>
  </si>
  <si>
    <t>bring</t>
  </si>
  <si>
    <t>buzz</t>
  </si>
  <si>
    <t>lightyear</t>
  </si>
  <si>
    <t>onto</t>
  </si>
  <si>
    <t>scene</t>
  </si>
  <si>
    <t>afraid</t>
  </si>
  <si>
    <t>lose</t>
  </si>
  <si>
    <t>place</t>
  </si>
  <si>
    <t>heart</t>
  </si>
  <si>
    <t>plot</t>
  </si>
  <si>
    <t>circumst</t>
  </si>
  <si>
    <t>separ</t>
  </si>
  <si>
    <t>owner</t>
  </si>
  <si>
    <t>duo</t>
  </si>
  <si>
    <t>eventu</t>
  </si>
  <si>
    <t>learn</t>
  </si>
  <si>
    <t>put</t>
  </si>
  <si>
    <t>asid</t>
  </si>
  <si>
    <t>differ</t>
  </si>
  <si>
    <t>sibling</t>
  </si>
  <si>
    <t>judy</t>
  </si>
  <si>
    <t>peter</t>
  </si>
  <si>
    <t>discov</t>
  </si>
  <si>
    <t>enchant</t>
  </si>
  <si>
    <t>board</t>
  </si>
  <si>
    <t>game</t>
  </si>
  <si>
    <t>open</t>
  </si>
  <si>
    <t>door</t>
  </si>
  <si>
    <t>magic</t>
  </si>
  <si>
    <t>world</t>
  </si>
  <si>
    <t>unwittingly</t>
  </si>
  <si>
    <t>invit</t>
  </si>
  <si>
    <t>alan</t>
  </si>
  <si>
    <t>adult</t>
  </si>
  <si>
    <t>trap</t>
  </si>
  <si>
    <t>insid</t>
  </si>
  <si>
    <t>hope</t>
  </si>
  <si>
    <t>freedom</t>
  </si>
  <si>
    <t>finish</t>
  </si>
  <si>
    <t>prove</t>
  </si>
  <si>
    <t>risky</t>
  </si>
  <si>
    <t>three</t>
  </si>
  <si>
    <t>find</t>
  </si>
  <si>
    <t>run</t>
  </si>
  <si>
    <t>giant</t>
  </si>
  <si>
    <t>rhinoceros</t>
  </si>
  <si>
    <t>evil</t>
  </si>
  <si>
    <t>monkey</t>
  </si>
  <si>
    <t>terrify</t>
  </si>
  <si>
    <t>creatur</t>
  </si>
  <si>
    <t>star</t>
  </si>
  <si>
    <t>race</t>
  </si>
  <si>
    <t>lightn</t>
  </si>
  <si>
    <t>mcqueen</t>
  </si>
  <si>
    <t>pal</t>
  </si>
  <si>
    <t>mater</t>
  </si>
  <si>
    <t>head</t>
  </si>
  <si>
    <t>oversea</t>
  </si>
  <si>
    <t>compet</t>
  </si>
  <si>
    <t>grand</t>
  </si>
  <si>
    <t>prix</t>
  </si>
  <si>
    <t>road</t>
  </si>
  <si>
    <t>championship</t>
  </si>
  <si>
    <t>becom</t>
  </si>
  <si>
    <t>rocky</t>
  </si>
  <si>
    <t>get</t>
  </si>
  <si>
    <t>caught</t>
  </si>
  <si>
    <t>intrigue</t>
  </si>
  <si>
    <t>adventur</t>
  </si>
  <si>
    <t>international</t>
  </si>
  <si>
    <t>espionag</t>
  </si>
  <si>
    <t>mumble</t>
  </si>
  <si>
    <t>penguin</t>
  </si>
  <si>
    <t>problem</t>
  </si>
  <si>
    <t>son</t>
  </si>
  <si>
    <t>erik</t>
  </si>
  <si>
    <t>reluct</t>
  </si>
  <si>
    <t>dance</t>
  </si>
  <si>
    <t>encount</t>
  </si>
  <si>
    <t>mighty</t>
  </si>
  <si>
    <t>sven</t>
  </si>
  <si>
    <t>fly</t>
  </si>
  <si>
    <t>thing</t>
  </si>
  <si>
    <t>worse</t>
  </si>
  <si>
    <t>shaken</t>
  </si>
  <si>
    <t>power</t>
  </si>
  <si>
    <t>force</t>
  </si>
  <si>
    <t>caus</t>
  </si>
  <si>
    <t>togeth</t>
  </si>
  <si>
    <t>nation</t>
  </si>
  <si>
    <t>ally</t>
  </si>
  <si>
    <t>set</t>
  </si>
  <si>
    <t>right</t>
  </si>
  <si>
    <t>obsess</t>
  </si>
  <si>
    <t>master</t>
  </si>
  <si>
    <t>thief</t>
  </si>
  <si>
    <t>neil</t>
  </si>
  <si>
    <t>mccauley</t>
  </si>
  <si>
    <t>lead</t>
  </si>
  <si>
    <t>crew</t>
  </si>
  <si>
    <t>variou</t>
  </si>
  <si>
    <t>insan</t>
  </si>
  <si>
    <t>heist</t>
  </si>
  <si>
    <t>throughout</t>
  </si>
  <si>
    <t>lo</t>
  </si>
  <si>
    <t>angel</t>
  </si>
  <si>
    <t>mental</t>
  </si>
  <si>
    <t>unstabl</t>
  </si>
  <si>
    <t>detect</t>
  </si>
  <si>
    <t>vincent</t>
  </si>
  <si>
    <t>hanna</t>
  </si>
  <si>
    <t>pursu</t>
  </si>
  <si>
    <t>without</t>
  </si>
  <si>
    <t>rest</t>
  </si>
  <si>
    <t>man</t>
  </si>
  <si>
    <t>recogn</t>
  </si>
  <si>
    <t>respect</t>
  </si>
  <si>
    <t>abil</t>
  </si>
  <si>
    <t>dedic</t>
  </si>
  <si>
    <t>though</t>
  </si>
  <si>
    <t>aware</t>
  </si>
  <si>
    <t>may</t>
  </si>
  <si>
    <t>end</t>
  </si>
  <si>
    <t>violenc</t>
  </si>
  <si>
    <t>action</t>
  </si>
  <si>
    <t>superstar</t>
  </si>
  <si>
    <t>jean</t>
  </si>
  <si>
    <t>claud</t>
  </si>
  <si>
    <t>van</t>
  </si>
  <si>
    <t>damme</t>
  </si>
  <si>
    <t>team</t>
  </si>
  <si>
    <t>booth</t>
  </si>
  <si>
    <t>suspens</t>
  </si>
  <si>
    <t>thriller</t>
  </si>
  <si>
    <t>stanley</t>
  </si>
  <si>
    <t>cup</t>
  </si>
  <si>
    <t>portray</t>
  </si>
  <si>
    <t>father</t>
  </si>
  <si>
    <t>whose</t>
  </si>
  <si>
    <t>daughter</t>
  </si>
  <si>
    <t>suddenly</t>
  </si>
  <si>
    <t>taken</t>
  </si>
  <si>
    <t>hockey</t>
  </si>
  <si>
    <t>captor</t>
  </si>
  <si>
    <t>demand</t>
  </si>
  <si>
    <t>billion</t>
  </si>
  <si>
    <t>dollar</t>
  </si>
  <si>
    <t>frantic</t>
  </si>
  <si>
    <t>plan</t>
  </si>
  <si>
    <t>motion</t>
  </si>
  <si>
    <t>rescue</t>
  </si>
  <si>
    <t>abort</t>
  </si>
  <si>
    <t>impend</t>
  </si>
  <si>
    <t>explos</t>
  </si>
  <si>
    <t>final</t>
  </si>
  <si>
    <t>buzzer</t>
  </si>
  <si>
    <t>cowboy</t>
  </si>
  <si>
    <t>camp</t>
  </si>
  <si>
    <t>leave</t>
  </si>
  <si>
    <t>device</t>
  </si>
  <si>
    <t>shift</t>
  </si>
  <si>
    <t>high</t>
  </si>
  <si>
    <t>gear</t>
  </si>
  <si>
    <t>collector</t>
  </si>
  <si>
    <t>name</t>
  </si>
  <si>
    <t>al</t>
  </si>
  <si>
    <t>mcwhiggen</t>
  </si>
  <si>
    <t>barn</t>
  </si>
  <si>
    <t>kidnap</t>
  </si>
  <si>
    <t>mount</t>
  </si>
  <si>
    <t>dare</t>
  </si>
  <si>
    <t>mission</t>
  </si>
  <si>
    <t>meet</t>
  </si>
  <si>
    <t>match</t>
  </si>
  <si>
    <t>decid</t>
  </si>
  <si>
    <t>truly</t>
  </si>
  <si>
    <t>belong</t>
  </si>
  <si>
    <t>Vektor</t>
  </si>
  <si>
    <t>Toy Story vs Jumanji</t>
  </si>
  <si>
    <t>Toy Story vs Cars 2</t>
  </si>
  <si>
    <t>Toy Story vs Happy Feet Two</t>
  </si>
  <si>
    <t>Toy Story vs Heat</t>
  </si>
  <si>
    <t>Toy Story vs Sudden Death</t>
  </si>
  <si>
    <t>Toy Story vs Toy Story 2</t>
  </si>
  <si>
    <t>Jumanji vs Cars 2</t>
  </si>
  <si>
    <t>Jumanji vs Happy Feet Two</t>
  </si>
  <si>
    <t>Jumanji vs Heat</t>
  </si>
  <si>
    <t>Jumanji vs Sudden Death</t>
  </si>
  <si>
    <t>Jumanji vs Toy Story 2</t>
  </si>
  <si>
    <t>Cars 2 vs Happy Feet Two</t>
  </si>
  <si>
    <t>Cars 2 vs Heat</t>
  </si>
  <si>
    <t>Cars 2 vs Sudden Death</t>
  </si>
  <si>
    <t>Cars 2 vs Toy Story 2</t>
  </si>
  <si>
    <t>Happy Feet Two vs Heat</t>
  </si>
  <si>
    <t>Happy Feet Two vs Sudden Death</t>
  </si>
  <si>
    <t>Happy Feet Two vs Toy Story 2</t>
  </si>
  <si>
    <t>Heat vs Sudden Death</t>
  </si>
  <si>
    <t>Heat vs Toy Story 2</t>
  </si>
  <si>
    <t>Sudden Death vs Toy Story 2</t>
  </si>
  <si>
    <t>mencari nilai maksimal buat iplmenetasi vektor dimensi</t>
  </si>
  <si>
    <t>menggabungkan nilai vektor dimensi</t>
  </si>
  <si>
    <t>mencari penjelasan nilai hasil vektor dimensi apakah ada rang e untuk stiap jumlah vektor dimensi</t>
  </si>
  <si>
    <t>Prediksi (Sistem)</t>
  </si>
  <si>
    <t>Ground Truth (User)</t>
  </si>
  <si>
    <t>True Positive (TP)</t>
  </si>
  <si>
    <t>False Positive (FP)</t>
  </si>
  <si>
    <t>False Negative (FN)</t>
  </si>
  <si>
    <t>TOTAL HASIL</t>
  </si>
  <si>
    <t>True Negative (TN)</t>
  </si>
  <si>
    <t>Accuracy</t>
  </si>
  <si>
    <t>ground truth</t>
  </si>
  <si>
    <t xml:space="preserve">cars 2 </t>
  </si>
  <si>
    <t>toy story 2</t>
  </si>
  <si>
    <t>linier validation</t>
  </si>
</sst>
</file>

<file path=xl/styles.xml><?xml version="1.0" encoding="utf-8"?>
<styleSheet xmlns="http://schemas.openxmlformats.org/spreadsheetml/2006/main" xmlns:mc="http://schemas.openxmlformats.org/markup-compatibility/2006" xmlns:x14ac="http://schemas.microsoft.com/office/spreadsheetml/2009/9/ac" mc:Ignorable="x14ac">
  <fonts count="32">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b/>
      <sz val="18"/>
      <color theme="1"/>
      <name val="Calibri"/>
      <family val="2"/>
      <scheme val="minor"/>
    </font>
    <font>
      <sz val="11"/>
      <name val="Calibri"/>
      <family val="2"/>
      <scheme val="minor"/>
    </font>
    <font>
      <sz val="11"/>
      <color rgb="FF000000"/>
      <name val="Calibri"/>
      <family val="2"/>
      <scheme val="minor"/>
    </font>
    <font>
      <sz val="11"/>
      <name val="Segoe UI"/>
      <family val="2"/>
    </font>
    <font>
      <b/>
      <sz val="14"/>
      <color theme="1"/>
      <name val="Calibri"/>
      <family val="2"/>
      <scheme val="minor"/>
    </font>
    <font>
      <sz val="16"/>
      <color theme="1"/>
      <name val="Calibri"/>
      <family val="2"/>
      <scheme val="minor"/>
    </font>
    <font>
      <b/>
      <sz val="22"/>
      <color theme="1"/>
      <name val="Calibri"/>
      <family val="2"/>
      <scheme val="minor"/>
    </font>
    <font>
      <b/>
      <sz val="10"/>
      <color theme="1"/>
      <name val="Calibri"/>
      <family val="2"/>
      <scheme val="minor"/>
    </font>
    <font>
      <b/>
      <sz val="10"/>
      <color theme="1"/>
      <name val="Quattrocento Sans"/>
    </font>
    <font>
      <b/>
      <sz val="20"/>
      <color theme="1"/>
      <name val="Calibri"/>
      <family val="2"/>
      <scheme val="minor"/>
    </font>
    <font>
      <sz val="11"/>
      <name val="Courier New"/>
      <family val="3"/>
    </font>
    <font>
      <sz val="10"/>
      <name val="Courier New"/>
      <family val="3"/>
    </font>
    <font>
      <sz val="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000000"/>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medium">
        <color rgb="FF000000"/>
      </left>
      <right style="medium">
        <color rgb="FF000000"/>
      </right>
      <top style="medium">
        <color rgb="FFCCCCCC"/>
      </top>
      <bottom/>
      <diagonal/>
    </border>
    <border>
      <left style="medium">
        <color rgb="FFCCCCCC"/>
      </left>
      <right style="medium">
        <color rgb="FF000000"/>
      </right>
      <top style="medium">
        <color rgb="FFCCCCCC"/>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7">
    <xf numFmtId="0" fontId="0" fillId="0" borderId="0" xfId="0"/>
    <xf numFmtId="0" fontId="0" fillId="0" borderId="10" xfId="0" applyBorder="1" applyAlignment="1">
      <alignment horizontal="left" vertical="center"/>
    </xf>
    <xf numFmtId="0" fontId="0" fillId="0" borderId="10" xfId="0" applyBorder="1" applyAlignment="1">
      <alignment wrapText="1"/>
    </xf>
    <xf numFmtId="0" fontId="18" fillId="0" borderId="0" xfId="0" applyFont="1"/>
    <xf numFmtId="0" fontId="0" fillId="0" borderId="10" xfId="0" applyBorder="1" applyAlignment="1">
      <alignment horizontal="center"/>
    </xf>
    <xf numFmtId="0" fontId="0" fillId="0" borderId="10" xfId="0" applyBorder="1" applyAlignment="1">
      <alignment horizontal="center" vertical="center"/>
    </xf>
    <xf numFmtId="0" fontId="0" fillId="0" borderId="12" xfId="0" applyBorder="1"/>
    <xf numFmtId="0" fontId="0" fillId="0" borderId="0" xfId="0" applyAlignment="1">
      <alignment horizontal="left" vertical="center"/>
    </xf>
    <xf numFmtId="14" fontId="0" fillId="0" borderId="10" xfId="0" applyNumberFormat="1" applyBorder="1" applyAlignment="1">
      <alignment horizontal="left" vertical="center"/>
    </xf>
    <xf numFmtId="0" fontId="20" fillId="0" borderId="10" xfId="0" applyFont="1" applyBorder="1" applyAlignment="1">
      <alignment horizontal="center"/>
    </xf>
    <xf numFmtId="0" fontId="21" fillId="0" borderId="0" xfId="0" applyFont="1" applyAlignment="1">
      <alignment vertical="center" wrapText="1"/>
    </xf>
    <xf numFmtId="0" fontId="0" fillId="0" borderId="0" xfId="0" applyAlignment="1">
      <alignment wrapText="1"/>
    </xf>
    <xf numFmtId="0" fontId="22" fillId="0" borderId="0" xfId="0" applyFont="1" applyAlignment="1">
      <alignment wrapText="1"/>
    </xf>
    <xf numFmtId="0" fontId="20" fillId="0" borderId="0" xfId="0" applyFont="1" applyAlignment="1">
      <alignment wrapText="1"/>
    </xf>
    <xf numFmtId="0" fontId="0" fillId="33" borderId="0" xfId="0" applyFill="1" applyAlignment="1">
      <alignment horizontal="center"/>
    </xf>
    <xf numFmtId="0" fontId="0" fillId="0" borderId="10" xfId="0" applyBorder="1" applyAlignment="1">
      <alignment vertical="center" wrapText="1"/>
    </xf>
    <xf numFmtId="0" fontId="16" fillId="0" borderId="10" xfId="0" applyFont="1" applyBorder="1" applyAlignment="1">
      <alignment horizontal="center"/>
    </xf>
    <xf numFmtId="0" fontId="0" fillId="0" borderId="10" xfId="0" applyBorder="1"/>
    <xf numFmtId="0" fontId="18" fillId="0" borderId="16" xfId="0" applyFont="1" applyBorder="1" applyAlignment="1">
      <alignment horizontal="center" wrapText="1"/>
    </xf>
    <xf numFmtId="0" fontId="0" fillId="0" borderId="16" xfId="0" applyBorder="1" applyAlignment="1">
      <alignment wrapText="1"/>
    </xf>
    <xf numFmtId="0" fontId="0" fillId="0" borderId="0" xfId="0" applyAlignment="1">
      <alignment horizontal="center"/>
    </xf>
    <xf numFmtId="0" fontId="24" fillId="0" borderId="12" xfId="0" applyFont="1" applyBorder="1"/>
    <xf numFmtId="0" fontId="24" fillId="0" borderId="0" xfId="0" applyFont="1"/>
    <xf numFmtId="0" fontId="16" fillId="33" borderId="10" xfId="0" applyFont="1" applyFill="1" applyBorder="1"/>
    <xf numFmtId="0" fontId="16" fillId="33" borderId="10" xfId="0" applyFont="1" applyFill="1" applyBorder="1" applyAlignment="1">
      <alignment horizontal="center"/>
    </xf>
    <xf numFmtId="0" fontId="16" fillId="33" borderId="0" xfId="0" applyFont="1" applyFill="1" applyAlignment="1">
      <alignment horizontal="center"/>
    </xf>
    <xf numFmtId="0" fontId="19" fillId="34" borderId="13" xfId="0" applyFont="1" applyFill="1" applyBorder="1" applyAlignment="1">
      <alignment horizontal="center"/>
    </xf>
    <xf numFmtId="0" fontId="19" fillId="34" borderId="14" xfId="0" applyFont="1" applyFill="1" applyBorder="1" applyAlignment="1">
      <alignment horizontal="center"/>
    </xf>
    <xf numFmtId="0" fontId="19" fillId="34" borderId="15" xfId="0" applyFont="1" applyFill="1" applyBorder="1" applyAlignment="1">
      <alignment horizontal="center"/>
    </xf>
    <xf numFmtId="0" fontId="16" fillId="33" borderId="10" xfId="0" applyFont="1" applyFill="1" applyBorder="1" applyAlignment="1">
      <alignment horizontal="center" vertical="center" wrapText="1"/>
    </xf>
    <xf numFmtId="0" fontId="0" fillId="0" borderId="10" xfId="0" applyBorder="1" applyAlignment="1">
      <alignment vertical="top" wrapText="1"/>
    </xf>
    <xf numFmtId="0" fontId="16" fillId="34" borderId="10" xfId="0" applyFont="1" applyFill="1" applyBorder="1" applyAlignment="1">
      <alignment horizontal="center"/>
    </xf>
    <xf numFmtId="0" fontId="26" fillId="33" borderId="10" xfId="0" applyFont="1" applyFill="1" applyBorder="1" applyAlignment="1">
      <alignment horizontal="center" wrapText="1"/>
    </xf>
    <xf numFmtId="0" fontId="0" fillId="34" borderId="10" xfId="0" applyFill="1" applyBorder="1" applyAlignment="1">
      <alignment horizontal="center"/>
    </xf>
    <xf numFmtId="0" fontId="16" fillId="0" borderId="10" xfId="0" applyFont="1" applyBorder="1" applyAlignment="1">
      <alignment horizontal="center" vertical="center"/>
    </xf>
    <xf numFmtId="0" fontId="16" fillId="33" borderId="10" xfId="0" applyFont="1" applyFill="1" applyBorder="1" applyAlignment="1">
      <alignment horizontal="center" vertical="center"/>
    </xf>
    <xf numFmtId="0" fontId="0" fillId="34" borderId="10" xfId="0" applyFill="1" applyBorder="1"/>
    <xf numFmtId="0" fontId="20" fillId="34" borderId="10" xfId="0" applyFont="1" applyFill="1" applyBorder="1" applyAlignment="1">
      <alignment horizontal="center"/>
    </xf>
    <xf numFmtId="0" fontId="20" fillId="34" borderId="10" xfId="0" applyFont="1" applyFill="1" applyBorder="1" applyAlignment="1">
      <alignment horizontal="center" vertical="center"/>
    </xf>
    <xf numFmtId="0" fontId="0" fillId="34" borderId="10" xfId="0" applyFill="1" applyBorder="1" applyAlignment="1">
      <alignment horizontal="center" vertical="center"/>
    </xf>
    <xf numFmtId="0" fontId="0" fillId="0" borderId="0" xfId="0" applyAlignment="1">
      <alignment vertical="center"/>
    </xf>
    <xf numFmtId="0" fontId="0" fillId="0" borderId="10" xfId="0" applyBorder="1" applyAlignment="1">
      <alignment vertical="center"/>
    </xf>
    <xf numFmtId="0" fontId="0" fillId="0" borderId="13" xfId="0"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0" fontId="19" fillId="34" borderId="18" xfId="0" applyFont="1" applyFill="1" applyBorder="1" applyAlignment="1">
      <alignment horizontal="center"/>
    </xf>
    <xf numFmtId="0" fontId="28" fillId="34" borderId="10" xfId="0" applyFont="1" applyFill="1" applyBorder="1" applyAlignment="1">
      <alignment horizontal="center" vertical="center"/>
    </xf>
    <xf numFmtId="0" fontId="23" fillId="34" borderId="10" xfId="0" applyFont="1" applyFill="1" applyBorder="1" applyAlignment="1">
      <alignment horizontal="center"/>
    </xf>
    <xf numFmtId="0" fontId="28" fillId="34" borderId="13" xfId="0" applyFont="1" applyFill="1" applyBorder="1" applyAlignment="1">
      <alignment horizontal="center"/>
    </xf>
    <xf numFmtId="0" fontId="27" fillId="33" borderId="0" xfId="0" applyFont="1" applyFill="1" applyAlignment="1">
      <alignment horizontal="center" wrapText="1"/>
    </xf>
    <xf numFmtId="0" fontId="0" fillId="0" borderId="0" xfId="0" applyAlignment="1">
      <alignment vertical="top" wrapText="1"/>
    </xf>
    <xf numFmtId="0" fontId="29" fillId="0" borderId="10" xfId="0" applyFont="1" applyBorder="1" applyAlignment="1">
      <alignment vertical="top" wrapText="1"/>
    </xf>
    <xf numFmtId="0" fontId="30" fillId="0" borderId="10" xfId="0" applyFont="1" applyBorder="1" applyAlignment="1">
      <alignment vertical="top" wrapText="1"/>
    </xf>
    <xf numFmtId="0" fontId="28" fillId="34" borderId="15" xfId="0" applyFont="1" applyFill="1" applyBorder="1" applyAlignment="1">
      <alignment horizontal="center"/>
    </xf>
    <xf numFmtId="0" fontId="29" fillId="0" borderId="10" xfId="0" applyFont="1" applyBorder="1"/>
    <xf numFmtId="0" fontId="30" fillId="0" borderId="10" xfId="0" applyFont="1" applyBorder="1" applyAlignment="1">
      <alignment vertical="center"/>
    </xf>
    <xf numFmtId="0" fontId="20" fillId="0" borderId="10" xfId="0" applyFont="1" applyBorder="1" applyAlignment="1">
      <alignment vertical="top" wrapText="1"/>
    </xf>
    <xf numFmtId="0" fontId="0" fillId="0" borderId="10" xfId="0" applyBorder="1" applyAlignment="1">
      <alignment horizontal="center"/>
    </xf>
    <xf numFmtId="0" fontId="0" fillId="0" borderId="0" xfId="0" applyAlignment="1">
      <alignment horizontal="center"/>
    </xf>
    <xf numFmtId="0" fontId="16" fillId="0" borderId="0" xfId="0" applyFont="1" applyBorder="1" applyAlignment="1">
      <alignment horizontal="center"/>
    </xf>
    <xf numFmtId="0" fontId="16" fillId="33" borderId="0" xfId="0" applyFont="1" applyFill="1" applyBorder="1" applyAlignment="1">
      <alignment horizontal="center" vertical="center" wrapText="1"/>
    </xf>
    <xf numFmtId="0" fontId="0" fillId="0" borderId="0" xfId="0" applyBorder="1" applyAlignment="1">
      <alignment horizontal="left" vertical="center"/>
    </xf>
    <xf numFmtId="0" fontId="0" fillId="0" borderId="0" xfId="0" applyBorder="1" applyAlignment="1">
      <alignment horizontal="center" vertical="center" wrapText="1"/>
    </xf>
    <xf numFmtId="0" fontId="0" fillId="0" borderId="0" xfId="0" applyBorder="1" applyAlignment="1">
      <alignment vertical="center"/>
    </xf>
    <xf numFmtId="0" fontId="0" fillId="0" borderId="0" xfId="0" applyFill="1" applyBorder="1" applyAlignment="1">
      <alignment horizontal="center" vertical="center" wrapText="1"/>
    </xf>
    <xf numFmtId="0" fontId="0" fillId="0" borderId="13" xfId="0" applyBorder="1" applyAlignment="1">
      <alignment horizontal="left"/>
    </xf>
    <xf numFmtId="0" fontId="0" fillId="0" borderId="14" xfId="0" applyBorder="1" applyAlignment="1">
      <alignment horizontal="left"/>
    </xf>
    <xf numFmtId="0" fontId="0" fillId="0" borderId="15" xfId="0" applyBorder="1" applyAlignment="1">
      <alignment horizontal="left"/>
    </xf>
    <xf numFmtId="0" fontId="0" fillId="0" borderId="10" xfId="0" applyBorder="1" applyAlignment="1">
      <alignment horizontal="left"/>
    </xf>
    <xf numFmtId="0" fontId="0" fillId="0" borderId="10" xfId="0" applyFill="1" applyBorder="1" applyAlignment="1">
      <alignment horizontal="left" vertical="center"/>
    </xf>
    <xf numFmtId="0" fontId="0" fillId="0" borderId="0" xfId="0" applyFill="1" applyBorder="1"/>
    <xf numFmtId="0" fontId="0" fillId="0" borderId="10" xfId="0" applyFill="1" applyBorder="1" applyAlignment="1">
      <alignment horizontal="center"/>
    </xf>
    <xf numFmtId="0" fontId="16" fillId="33" borderId="0" xfId="0" applyFont="1" applyFill="1" applyBorder="1"/>
    <xf numFmtId="0" fontId="16" fillId="33" borderId="0" xfId="0" applyFont="1" applyFill="1" applyBorder="1" applyAlignment="1">
      <alignment horizontal="center"/>
    </xf>
    <xf numFmtId="0" fontId="0" fillId="0" borderId="0" xfId="0" applyBorder="1" applyAlignment="1">
      <alignment horizontal="center"/>
    </xf>
    <xf numFmtId="0" fontId="0" fillId="33" borderId="0" xfId="0" applyFill="1" applyBorder="1" applyAlignment="1">
      <alignment horizontal="center"/>
    </xf>
    <xf numFmtId="0" fontId="0" fillId="0" borderId="0" xfId="0" applyBorder="1"/>
    <xf numFmtId="0" fontId="14" fillId="34" borderId="0" xfId="0" applyFont="1" applyFill="1"/>
    <xf numFmtId="0" fontId="0" fillId="34" borderId="0" xfId="0" applyFill="1"/>
    <xf numFmtId="0" fontId="0" fillId="0" borderId="19" xfId="0" applyFill="1" applyBorder="1"/>
    <xf numFmtId="0" fontId="16" fillId="34" borderId="20" xfId="0" applyFont="1" applyFill="1" applyBorder="1" applyAlignment="1">
      <alignment wrapText="1"/>
    </xf>
    <xf numFmtId="0" fontId="16" fillId="34" borderId="21" xfId="0" applyFont="1" applyFill="1" applyBorder="1" applyAlignment="1">
      <alignment horizontal="center" wrapText="1"/>
    </xf>
    <xf numFmtId="0" fontId="0" fillId="0" borderId="10" xfId="0" applyBorder="1" applyAlignment="1">
      <alignment horizontal="right" wrapText="1"/>
    </xf>
    <xf numFmtId="0" fontId="0" fillId="0" borderId="0" xfId="0" applyAlignment="1">
      <alignment horizontal="center" vertical="center"/>
    </xf>
    <xf numFmtId="0" fontId="0" fillId="33" borderId="10" xfId="0" applyFill="1" applyBorder="1" applyAlignment="1">
      <alignment horizontal="center" vertical="center"/>
    </xf>
    <xf numFmtId="0" fontId="20" fillId="33" borderId="10" xfId="0" applyFont="1" applyFill="1" applyBorder="1" applyAlignment="1">
      <alignment horizontal="center" vertical="center"/>
    </xf>
    <xf numFmtId="0" fontId="0" fillId="0" borderId="10" xfId="0" applyBorder="1" applyAlignment="1">
      <alignment horizontal="center"/>
    </xf>
    <xf numFmtId="0" fontId="0" fillId="34" borderId="10" xfId="0" applyFill="1" applyBorder="1" applyAlignment="1"/>
    <xf numFmtId="0" fontId="16" fillId="34" borderId="10" xfId="0" applyFont="1" applyFill="1" applyBorder="1" applyAlignment="1">
      <alignment horizontal="center" vertical="center"/>
    </xf>
    <xf numFmtId="0" fontId="0" fillId="0" borderId="10" xfId="0" applyBorder="1" applyAlignment="1">
      <alignment horizontal="center" vertical="center" wrapText="1"/>
    </xf>
    <xf numFmtId="0" fontId="20" fillId="0" borderId="10" xfId="0" applyFont="1" applyBorder="1" applyAlignment="1">
      <alignment horizontal="center" vertical="center"/>
    </xf>
    <xf numFmtId="0" fontId="16" fillId="34" borderId="13" xfId="0" applyFont="1" applyFill="1" applyBorder="1" applyAlignment="1">
      <alignment horizontal="center" vertical="center"/>
    </xf>
    <xf numFmtId="0" fontId="0" fillId="0" borderId="13" xfId="0" applyBorder="1" applyAlignment="1">
      <alignment horizontal="center" vertical="center" wrapText="1"/>
    </xf>
    <xf numFmtId="0" fontId="16" fillId="0" borderId="0" xfId="0" applyFont="1"/>
    <xf numFmtId="0" fontId="0" fillId="35" borderId="10" xfId="0" applyFill="1" applyBorder="1"/>
    <xf numFmtId="0" fontId="0" fillId="36" borderId="10" xfId="0" applyFill="1" applyBorder="1" applyAlignment="1">
      <alignment horizontal="center"/>
    </xf>
    <xf numFmtId="0" fontId="19" fillId="34" borderId="10" xfId="0" applyFont="1" applyFill="1" applyBorder="1" applyAlignment="1">
      <alignment horizontal="center"/>
    </xf>
    <xf numFmtId="0" fontId="18" fillId="34" borderId="10" xfId="0" applyFont="1" applyFill="1" applyBorder="1" applyAlignment="1">
      <alignment horizontal="center"/>
    </xf>
    <xf numFmtId="0" fontId="0" fillId="0" borderId="10" xfId="0" applyBorder="1" applyAlignment="1">
      <alignment horizontal="center"/>
    </xf>
    <xf numFmtId="0" fontId="28" fillId="34" borderId="13" xfId="0" applyFont="1" applyFill="1" applyBorder="1" applyAlignment="1">
      <alignment horizontal="center"/>
    </xf>
    <xf numFmtId="0" fontId="28" fillId="34" borderId="17" xfId="0" applyFont="1" applyFill="1" applyBorder="1" applyAlignment="1">
      <alignment horizontal="center"/>
    </xf>
    <xf numFmtId="0" fontId="19" fillId="34" borderId="14" xfId="0" applyFont="1" applyFill="1" applyBorder="1" applyAlignment="1">
      <alignment horizontal="center"/>
    </xf>
    <xf numFmtId="0" fontId="19" fillId="34" borderId="15" xfId="0" applyFont="1" applyFill="1" applyBorder="1" applyAlignment="1">
      <alignment horizontal="center"/>
    </xf>
    <xf numFmtId="0" fontId="25" fillId="34" borderId="11" xfId="0" applyFont="1" applyFill="1" applyBorder="1" applyAlignment="1">
      <alignment horizontal="center"/>
    </xf>
    <xf numFmtId="0" fontId="18" fillId="0" borderId="12" xfId="0" applyFont="1" applyBorder="1" applyAlignment="1">
      <alignment horizontal="center"/>
    </xf>
    <xf numFmtId="0" fontId="16" fillId="0" borderId="0" xfId="0" applyFont="1" applyBorder="1" applyAlignment="1">
      <alignment horizontal="center"/>
    </xf>
    <xf numFmtId="0" fontId="19" fillId="34" borderId="13" xfId="0" applyFont="1" applyFill="1" applyBorder="1" applyAlignment="1">
      <alignment horizontal="center"/>
    </xf>
    <xf numFmtId="0" fontId="0" fillId="0" borderId="0" xfId="0" applyAlignment="1">
      <alignment horizontal="center"/>
    </xf>
    <xf numFmtId="0" fontId="23" fillId="34" borderId="13" xfId="0" applyFont="1" applyFill="1" applyBorder="1" applyAlignment="1">
      <alignment horizontal="center"/>
    </xf>
    <xf numFmtId="0" fontId="23" fillId="34" borderId="14" xfId="0" applyFont="1" applyFill="1" applyBorder="1" applyAlignment="1">
      <alignment horizontal="center"/>
    </xf>
    <xf numFmtId="0" fontId="23" fillId="34" borderId="15" xfId="0" applyFont="1" applyFill="1" applyBorder="1" applyAlignment="1">
      <alignment horizontal="center"/>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16" fillId="33" borderId="13" xfId="0" applyFont="1" applyFill="1" applyBorder="1" applyAlignment="1">
      <alignment horizontal="center"/>
    </xf>
    <xf numFmtId="0" fontId="16" fillId="33" borderId="14" xfId="0" applyFont="1" applyFill="1" applyBorder="1" applyAlignment="1">
      <alignment horizontal="center"/>
    </xf>
    <xf numFmtId="0" fontId="16" fillId="33" borderId="15"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oneCellAnchor>
    <xdr:from>
      <xdr:col>4</xdr:col>
      <xdr:colOff>533400</xdr:colOff>
      <xdr:row>11</xdr:row>
      <xdr:rowOff>0</xdr:rowOff>
    </xdr:from>
    <xdr:ext cx="65" cy="172227"/>
    <xdr:sp macro="" textlink="">
      <xdr:nvSpPr>
        <xdr:cNvPr id="2" name="TextBox 1">
          <a:extLst>
            <a:ext uri="{FF2B5EF4-FFF2-40B4-BE49-F238E27FC236}">
              <a16:creationId xmlns:a16="http://schemas.microsoft.com/office/drawing/2014/main" xmlns="" id="{3BDEE931-35F7-B601-6384-761A5EBF9565}"/>
            </a:ext>
          </a:extLst>
        </xdr:cNvPr>
        <xdr:cNvSpPr txBox="1"/>
      </xdr:nvSpPr>
      <xdr:spPr>
        <a:xfrm>
          <a:off x="6629400" y="227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ID" sz="1100"/>
        </a:p>
      </xdr:txBody>
    </xdr:sp>
    <xdr:clientData/>
  </xdr:oneCellAnchor>
  <xdr:oneCellAnchor>
    <xdr:from>
      <xdr:col>2</xdr:col>
      <xdr:colOff>281940</xdr:colOff>
      <xdr:row>1</xdr:row>
      <xdr:rowOff>30480</xdr:rowOff>
    </xdr:from>
    <xdr:ext cx="1813560" cy="438262"/>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xmlns="" id="{ADFBBA89-78B2-5053-E60F-BC95EDE4EDFC}"/>
                </a:ext>
              </a:extLst>
            </xdr:cNvPr>
            <xdr:cNvSpPr txBox="1"/>
          </xdr:nvSpPr>
          <xdr:spPr>
            <a:xfrm>
              <a:off x="1501140" y="396240"/>
              <a:ext cx="1813560" cy="438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1" i="1">
                        <a:latin typeface="Cambria Math" panose="02040503050406030204" pitchFamily="18" charset="0"/>
                      </a:rPr>
                      <m:t>𝑱</m:t>
                    </m:r>
                    <m:r>
                      <a:rPr lang="en-US" sz="1100" b="1" i="1">
                        <a:latin typeface="Cambria Math" panose="02040503050406030204" pitchFamily="18" charset="0"/>
                      </a:rPr>
                      <m:t>(</m:t>
                    </m:r>
                    <m:r>
                      <a:rPr lang="en-US" sz="1100" b="1" i="1">
                        <a:latin typeface="Cambria Math" panose="02040503050406030204" pitchFamily="18" charset="0"/>
                      </a:rPr>
                      <m:t>𝒊</m:t>
                    </m:r>
                    <m:r>
                      <a:rPr lang="en-US" sz="1100" b="1" i="1">
                        <a:latin typeface="Cambria Math" panose="02040503050406030204" pitchFamily="18" charset="0"/>
                      </a:rPr>
                      <m:t>,</m:t>
                    </m:r>
                    <m:r>
                      <a:rPr lang="en-US" sz="1100" b="1" i="1">
                        <a:latin typeface="Cambria Math" panose="02040503050406030204" pitchFamily="18" charset="0"/>
                      </a:rPr>
                      <m:t>𝒋</m:t>
                    </m:r>
                    <m:r>
                      <a:rPr lang="en-US" sz="1100" b="1" i="1">
                        <a:latin typeface="Cambria Math" panose="02040503050406030204" pitchFamily="18" charset="0"/>
                      </a:rPr>
                      <m:t>)=</m:t>
                    </m:r>
                    <m:f>
                      <m:fPr>
                        <m:ctrlPr>
                          <a:rPr lang="en-ID" sz="1100" b="1" i="1">
                            <a:latin typeface="Cambria Math" panose="02040503050406030204" pitchFamily="18" charset="0"/>
                          </a:rPr>
                        </m:ctrlPr>
                      </m:fPr>
                      <m:num>
                        <m:sSubSup>
                          <m:sSubSupPr>
                            <m:ctrlPr>
                              <a:rPr lang="en-US" sz="1100" b="1" i="1">
                                <a:latin typeface="Cambria Math" panose="02040503050406030204" pitchFamily="18" charset="0"/>
                              </a:rPr>
                            </m:ctrlPr>
                          </m:sSubSupPr>
                          <m:e>
                            <m:r>
                              <a:rPr lang="en-US" sz="1100" b="1" i="1">
                                <a:latin typeface="Cambria Math" panose="02040503050406030204" pitchFamily="18" charset="0"/>
                              </a:rPr>
                              <m:t>𝑭</m:t>
                            </m:r>
                          </m:e>
                          <m:sub>
                            <m:r>
                              <a:rPr lang="en-US" sz="1100" b="1" i="1">
                                <a:latin typeface="Cambria Math" panose="02040503050406030204" pitchFamily="18" charset="0"/>
                              </a:rPr>
                              <m:t>𝒊</m:t>
                            </m:r>
                          </m:sub>
                          <m:sup>
                            <m:r>
                              <a:rPr lang="en-US" sz="1100" b="1" i="1">
                                <a:latin typeface="Cambria Math" panose="02040503050406030204" pitchFamily="18" charset="0"/>
                              </a:rPr>
                              <m:t>𝒌</m:t>
                            </m:r>
                          </m:sup>
                        </m:sSubSup>
                        <m:r>
                          <a:rPr lang="en-US" sz="1100" b="1" i="1">
                            <a:latin typeface="Cambria Math" panose="02040503050406030204" pitchFamily="18" charset="0"/>
                            <a:ea typeface="Cambria Math" panose="02040503050406030204" pitchFamily="18" charset="0"/>
                          </a:rPr>
                          <m:t>∩ </m:t>
                        </m:r>
                        <m:sSubSup>
                          <m:sSubSupPr>
                            <m:ctrlPr>
                              <a:rPr lang="en-US" sz="1100" b="1" i="1">
                                <a:latin typeface="Cambria Math" panose="02040503050406030204" pitchFamily="18" charset="0"/>
                                <a:ea typeface="Cambria Math" panose="02040503050406030204" pitchFamily="18" charset="0"/>
                              </a:rPr>
                            </m:ctrlPr>
                          </m:sSubSupPr>
                          <m:e>
                            <m:r>
                              <a:rPr lang="en-US" sz="1100" b="1" i="1">
                                <a:latin typeface="Cambria Math" panose="02040503050406030204" pitchFamily="18" charset="0"/>
                                <a:ea typeface="Cambria Math" panose="02040503050406030204" pitchFamily="18" charset="0"/>
                              </a:rPr>
                              <m:t>𝑭</m:t>
                            </m:r>
                          </m:e>
                          <m:sub>
                            <m:r>
                              <a:rPr lang="en-US" sz="1100" b="1" i="1">
                                <a:latin typeface="Cambria Math" panose="02040503050406030204" pitchFamily="18" charset="0"/>
                                <a:ea typeface="Cambria Math" panose="02040503050406030204" pitchFamily="18" charset="0"/>
                              </a:rPr>
                              <m:t>𝒋</m:t>
                            </m:r>
                          </m:sub>
                          <m:sup>
                            <m:r>
                              <a:rPr lang="en-US" sz="1100" b="1" i="1">
                                <a:latin typeface="Cambria Math" panose="02040503050406030204" pitchFamily="18" charset="0"/>
                                <a:ea typeface="Cambria Math" panose="02040503050406030204" pitchFamily="18" charset="0"/>
                              </a:rPr>
                              <m:t>𝒌</m:t>
                            </m:r>
                          </m:sup>
                        </m:sSubSup>
                      </m:num>
                      <m:den>
                        <m:sSubSup>
                          <m:sSubSupPr>
                            <m:ctrlPr>
                              <a:rPr lang="en-ID" sz="1100" b="1" i="1">
                                <a:latin typeface="Cambria Math" panose="02040503050406030204" pitchFamily="18" charset="0"/>
                              </a:rPr>
                            </m:ctrlPr>
                          </m:sSubSupPr>
                          <m:e>
                            <m:r>
                              <a:rPr lang="en-US" sz="1100" b="1" i="1">
                                <a:latin typeface="Cambria Math" panose="02040503050406030204" pitchFamily="18" charset="0"/>
                              </a:rPr>
                              <m:t>𝑭</m:t>
                            </m:r>
                          </m:e>
                          <m:sub>
                            <m:r>
                              <a:rPr lang="en-US" sz="1100" b="1" i="1">
                                <a:latin typeface="Cambria Math" panose="02040503050406030204" pitchFamily="18" charset="0"/>
                              </a:rPr>
                              <m:t>𝒊</m:t>
                            </m:r>
                          </m:sub>
                          <m:sup>
                            <m:r>
                              <a:rPr lang="en-US" sz="1100" b="1" i="1">
                                <a:latin typeface="Cambria Math" panose="02040503050406030204" pitchFamily="18" charset="0"/>
                              </a:rPr>
                              <m:t>𝒌</m:t>
                            </m:r>
                          </m:sup>
                        </m:sSubSup>
                        <m:r>
                          <m:rPr>
                            <m:nor/>
                          </m:rPr>
                          <a:rPr lang="en-US" sz="1100" b="1" i="0">
                            <a:latin typeface="Cambria Math" panose="02040503050406030204" pitchFamily="18" charset="0"/>
                          </a:rPr>
                          <m:t> </m:t>
                        </m:r>
                        <m:r>
                          <m:rPr>
                            <m:nor/>
                          </m:rPr>
                          <a:rPr lang="en-ID" b="1"/>
                          <m:t>∪</m:t>
                        </m:r>
                        <m:r>
                          <m:rPr>
                            <m:nor/>
                          </m:rPr>
                          <a:rPr lang="en-US" b="1" i="0"/>
                          <m:t> </m:t>
                        </m:r>
                        <m:sSubSup>
                          <m:sSubSupPr>
                            <m:ctrlPr>
                              <a:rPr lang="en-US" b="1" i="1">
                                <a:latin typeface="Cambria Math" panose="02040503050406030204" pitchFamily="18" charset="0"/>
                              </a:rPr>
                            </m:ctrlPr>
                          </m:sSubSupPr>
                          <m:e>
                            <m:r>
                              <a:rPr lang="en-US" b="1" i="1">
                                <a:latin typeface="Cambria Math" panose="02040503050406030204" pitchFamily="18" charset="0"/>
                              </a:rPr>
                              <m:t>𝑭</m:t>
                            </m:r>
                          </m:e>
                          <m:sub>
                            <m:r>
                              <a:rPr lang="en-US" b="1" i="1">
                                <a:latin typeface="Cambria Math" panose="02040503050406030204" pitchFamily="18" charset="0"/>
                              </a:rPr>
                              <m:t>𝒋</m:t>
                            </m:r>
                          </m:sub>
                          <m:sup>
                            <m:r>
                              <a:rPr lang="en-US" b="1" i="1">
                                <a:latin typeface="Cambria Math" panose="02040503050406030204" pitchFamily="18" charset="0"/>
                              </a:rPr>
                              <m:t>𝒌</m:t>
                            </m:r>
                          </m:sup>
                        </m:sSubSup>
                      </m:den>
                    </m:f>
                  </m:oMath>
                </m:oMathPara>
              </a14:m>
              <a:endParaRPr lang="en-ID" sz="1100" b="1"/>
            </a:p>
          </xdr:txBody>
        </xdr:sp>
      </mc:Choice>
      <mc:Fallback xmlns="">
        <xdr:sp macro="" textlink="">
          <xdr:nvSpPr>
            <xdr:cNvPr id="3" name="TextBox 2">
              <a:extLst>
                <a:ext uri="{FF2B5EF4-FFF2-40B4-BE49-F238E27FC236}">
                  <a16:creationId xmlns:a16="http://schemas.microsoft.com/office/drawing/2014/main" id="{ADFBBA89-78B2-5053-E60F-BC95EDE4EDFC}"/>
                </a:ext>
              </a:extLst>
            </xdr:cNvPr>
            <xdr:cNvSpPr txBox="1"/>
          </xdr:nvSpPr>
          <xdr:spPr>
            <a:xfrm>
              <a:off x="1501140" y="396240"/>
              <a:ext cx="1813560" cy="438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1" i="0">
                  <a:latin typeface="Cambria Math" panose="02040503050406030204" pitchFamily="18" charset="0"/>
                </a:rPr>
                <a:t>𝑱(𝒊,𝒋)=</a:t>
              </a:r>
              <a:r>
                <a:rPr lang="en-ID" sz="1100" b="1" i="0">
                  <a:latin typeface="Cambria Math" panose="02040503050406030204" pitchFamily="18" charset="0"/>
                </a:rPr>
                <a:t>(</a:t>
              </a:r>
              <a:r>
                <a:rPr lang="en-US" sz="1100" b="1" i="0">
                  <a:latin typeface="Cambria Math" panose="02040503050406030204" pitchFamily="18" charset="0"/>
                </a:rPr>
                <a:t>𝑭_𝒊^𝒌</a:t>
              </a:r>
              <a:r>
                <a:rPr lang="en-US" sz="1100" b="1" i="0">
                  <a:latin typeface="Cambria Math" panose="02040503050406030204" pitchFamily="18" charset="0"/>
                  <a:ea typeface="Cambria Math" panose="02040503050406030204" pitchFamily="18" charset="0"/>
                </a:rPr>
                <a:t>∩ 𝑭_𝒋^𝒌</a:t>
              </a:r>
              <a:r>
                <a:rPr lang="en-ID" sz="1100" b="1" i="0">
                  <a:latin typeface="Cambria Math" panose="02040503050406030204" pitchFamily="18" charset="0"/>
                  <a:ea typeface="Cambria Math" panose="02040503050406030204" pitchFamily="18" charset="0"/>
                </a:rPr>
                <a:t>)/(</a:t>
              </a:r>
              <a:r>
                <a:rPr lang="en-US" sz="1100" b="1" i="0">
                  <a:latin typeface="Cambria Math" panose="02040503050406030204" pitchFamily="18" charset="0"/>
                </a:rPr>
                <a:t>𝑭</a:t>
              </a:r>
              <a:r>
                <a:rPr lang="en-ID" sz="1100" b="1" i="0">
                  <a:latin typeface="Cambria Math" panose="02040503050406030204" pitchFamily="18" charset="0"/>
                </a:rPr>
                <a:t>_</a:t>
              </a:r>
              <a:r>
                <a:rPr lang="en-US" sz="1100" b="1" i="0">
                  <a:latin typeface="Cambria Math" panose="02040503050406030204" pitchFamily="18" charset="0"/>
                </a:rPr>
                <a:t>𝒊</a:t>
              </a:r>
              <a:r>
                <a:rPr lang="en-ID" sz="1100" b="1" i="0">
                  <a:latin typeface="Cambria Math" panose="02040503050406030204" pitchFamily="18" charset="0"/>
                </a:rPr>
                <a:t>^</a:t>
              </a:r>
              <a:r>
                <a:rPr lang="en-US" sz="1100" b="1" i="0">
                  <a:latin typeface="Cambria Math" panose="02040503050406030204" pitchFamily="18" charset="0"/>
                </a:rPr>
                <a:t>𝒌 " </a:t>
              </a:r>
              <a:r>
                <a:rPr lang="en-ID" b="1" i="0"/>
                <a:t>∪</a:t>
              </a:r>
              <a:r>
                <a:rPr lang="en-US" b="1" i="0"/>
                <a:t> </a:t>
              </a:r>
              <a:r>
                <a:rPr lang="en-US" b="1" i="0">
                  <a:latin typeface="Cambria Math" panose="02040503050406030204" pitchFamily="18" charset="0"/>
                </a:rPr>
                <a:t>" 𝑭_𝒋^𝒌</a:t>
              </a:r>
              <a:r>
                <a:rPr lang="en-ID" sz="1100" b="1" i="0">
                  <a:latin typeface="Cambria Math" panose="02040503050406030204" pitchFamily="18" charset="0"/>
                </a:rPr>
                <a:t> )</a:t>
              </a:r>
              <a:endParaRPr lang="en-ID" sz="1100" b="1"/>
            </a:p>
          </xdr:txBody>
        </xdr:sp>
      </mc:Fallback>
    </mc:AlternateContent>
    <xdr:clientData/>
  </xdr:oneCellAnchor>
  <xdr:oneCellAnchor>
    <xdr:from>
      <xdr:col>1</xdr:col>
      <xdr:colOff>68580</xdr:colOff>
      <xdr:row>3</xdr:row>
      <xdr:rowOff>7620</xdr:rowOff>
    </xdr:from>
    <xdr:ext cx="3163623" cy="211533"/>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xmlns="" id="{1F6FA623-D17E-4109-CBBA-F5DAF19C7FF0}"/>
                </a:ext>
              </a:extLst>
            </xdr:cNvPr>
            <xdr:cNvSpPr txBox="1"/>
          </xdr:nvSpPr>
          <xdr:spPr>
            <a:xfrm>
              <a:off x="678180" y="822960"/>
              <a:ext cx="3163623" cy="2115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US" sz="1100" b="1" i="1">
                          <a:solidFill>
                            <a:schemeClr val="tx1"/>
                          </a:solidFill>
                          <a:effectLst/>
                          <a:latin typeface="Cambria Math" panose="02040503050406030204" pitchFamily="18" charset="0"/>
                          <a:ea typeface="+mn-ea"/>
                          <a:cs typeface="+mn-cs"/>
                        </a:rPr>
                      </m:ctrlPr>
                    </m:sSubSupPr>
                    <m:e>
                      <m:r>
                        <a:rPr lang="en-US" sz="1100" b="1" i="1">
                          <a:solidFill>
                            <a:schemeClr val="tx1"/>
                          </a:solidFill>
                          <a:effectLst/>
                          <a:latin typeface="Cambria Math" panose="02040503050406030204" pitchFamily="18" charset="0"/>
                          <a:ea typeface="+mn-ea"/>
                          <a:cs typeface="+mn-cs"/>
                        </a:rPr>
                        <m:t>𝑭</m:t>
                      </m:r>
                    </m:e>
                    <m:sub>
                      <m:r>
                        <a:rPr lang="en-US" sz="1100" b="1" i="1">
                          <a:solidFill>
                            <a:schemeClr val="tx1"/>
                          </a:solidFill>
                          <a:effectLst/>
                          <a:latin typeface="Cambria Math" panose="02040503050406030204" pitchFamily="18" charset="0"/>
                          <a:ea typeface="+mn-ea"/>
                          <a:cs typeface="+mn-cs"/>
                        </a:rPr>
                        <m:t>𝒊</m:t>
                      </m:r>
                    </m:sub>
                    <m:sup>
                      <m:r>
                        <a:rPr lang="en-US" sz="1100" b="1" i="1">
                          <a:solidFill>
                            <a:schemeClr val="tx1"/>
                          </a:solidFill>
                          <a:effectLst/>
                          <a:latin typeface="Cambria Math" panose="02040503050406030204" pitchFamily="18" charset="0"/>
                          <a:ea typeface="+mn-ea"/>
                          <a:cs typeface="+mn-cs"/>
                        </a:rPr>
                        <m:t>𝒌</m:t>
                      </m:r>
                    </m:sup>
                  </m:sSubSup>
                  <m:r>
                    <a:rPr lang="en-US" sz="1100" b="1" i="1">
                      <a:solidFill>
                        <a:schemeClr val="tx1"/>
                      </a:solidFill>
                      <a:effectLst/>
                      <a:latin typeface="Cambria Math" panose="02040503050406030204" pitchFamily="18" charset="0"/>
                      <a:ea typeface="+mn-ea"/>
                      <a:cs typeface="+mn-cs"/>
                    </a:rPr>
                    <m:t>∩ </m:t>
                  </m:r>
                  <m:sSubSup>
                    <m:sSubSupPr>
                      <m:ctrlPr>
                        <a:rPr lang="en-US" sz="1100" b="1" i="1">
                          <a:solidFill>
                            <a:schemeClr val="tx1"/>
                          </a:solidFill>
                          <a:effectLst/>
                          <a:latin typeface="Cambria Math" panose="02040503050406030204" pitchFamily="18" charset="0"/>
                          <a:ea typeface="+mn-ea"/>
                          <a:cs typeface="+mn-cs"/>
                        </a:rPr>
                      </m:ctrlPr>
                    </m:sSubSupPr>
                    <m:e>
                      <m:r>
                        <a:rPr lang="en-US" sz="1100" b="1" i="1">
                          <a:solidFill>
                            <a:schemeClr val="tx1"/>
                          </a:solidFill>
                          <a:effectLst/>
                          <a:latin typeface="Cambria Math" panose="02040503050406030204" pitchFamily="18" charset="0"/>
                          <a:ea typeface="+mn-ea"/>
                          <a:cs typeface="+mn-cs"/>
                        </a:rPr>
                        <m:t>𝑭</m:t>
                      </m:r>
                    </m:e>
                    <m:sub>
                      <m:r>
                        <a:rPr lang="en-US" sz="1100" b="1" i="1">
                          <a:solidFill>
                            <a:schemeClr val="tx1"/>
                          </a:solidFill>
                          <a:effectLst/>
                          <a:latin typeface="Cambria Math" panose="02040503050406030204" pitchFamily="18" charset="0"/>
                          <a:ea typeface="+mn-ea"/>
                          <a:cs typeface="+mn-cs"/>
                        </a:rPr>
                        <m:t>𝒋</m:t>
                      </m:r>
                    </m:sub>
                    <m:sup>
                      <m:r>
                        <a:rPr lang="en-US" sz="1100" b="1" i="1">
                          <a:solidFill>
                            <a:schemeClr val="tx1"/>
                          </a:solidFill>
                          <a:effectLst/>
                          <a:latin typeface="Cambria Math" panose="02040503050406030204" pitchFamily="18" charset="0"/>
                          <a:ea typeface="+mn-ea"/>
                          <a:cs typeface="+mn-cs"/>
                        </a:rPr>
                        <m:t>𝒌</m:t>
                      </m:r>
                    </m:sup>
                  </m:sSubSup>
                </m:oMath>
              </a14:m>
              <a:r>
                <a:rPr lang="en-ID" sz="1100"/>
                <a:t> = Irisan</a:t>
              </a:r>
              <a:r>
                <a:rPr lang="en-ID" sz="1100" baseline="0"/>
                <a:t> (Elemen yang sama antara </a:t>
              </a:r>
              <a14:m>
                <m:oMath xmlns:m="http://schemas.openxmlformats.org/officeDocument/2006/math">
                  <m:sSubSup>
                    <m:sSubSupPr>
                      <m:ctrlPr>
                        <a:rPr lang="en-US" sz="1100" b="1" i="1">
                          <a:solidFill>
                            <a:schemeClr val="tx1"/>
                          </a:solidFill>
                          <a:effectLst/>
                          <a:latin typeface="Cambria Math" panose="02040503050406030204" pitchFamily="18" charset="0"/>
                          <a:ea typeface="+mn-ea"/>
                          <a:cs typeface="+mn-cs"/>
                        </a:rPr>
                      </m:ctrlPr>
                    </m:sSubSupPr>
                    <m:e>
                      <m:r>
                        <a:rPr lang="en-US" sz="1100" b="1" i="1">
                          <a:solidFill>
                            <a:schemeClr val="tx1"/>
                          </a:solidFill>
                          <a:effectLst/>
                          <a:latin typeface="Cambria Math" panose="02040503050406030204" pitchFamily="18" charset="0"/>
                          <a:ea typeface="+mn-ea"/>
                          <a:cs typeface="+mn-cs"/>
                        </a:rPr>
                        <m:t>𝑭</m:t>
                      </m:r>
                    </m:e>
                    <m:sub>
                      <m:r>
                        <a:rPr lang="en-US" sz="1100" b="1" i="1">
                          <a:solidFill>
                            <a:schemeClr val="tx1"/>
                          </a:solidFill>
                          <a:effectLst/>
                          <a:latin typeface="Cambria Math" panose="02040503050406030204" pitchFamily="18" charset="0"/>
                          <a:ea typeface="+mn-ea"/>
                          <a:cs typeface="+mn-cs"/>
                        </a:rPr>
                        <m:t>𝒊</m:t>
                      </m:r>
                    </m:sub>
                    <m:sup>
                      <m:r>
                        <a:rPr lang="en-US" sz="1100" b="1" i="1">
                          <a:solidFill>
                            <a:schemeClr val="tx1"/>
                          </a:solidFill>
                          <a:effectLst/>
                          <a:latin typeface="Cambria Math" panose="02040503050406030204" pitchFamily="18" charset="0"/>
                          <a:ea typeface="+mn-ea"/>
                          <a:cs typeface="+mn-cs"/>
                        </a:rPr>
                        <m:t>𝒌</m:t>
                      </m:r>
                    </m:sup>
                  </m:sSubSup>
                </m:oMath>
              </a14:m>
              <a:r>
                <a:rPr lang="en-ID" sz="1100" baseline="0"/>
                <a:t> dan </a:t>
              </a:r>
              <a14:m>
                <m:oMath xmlns:m="http://schemas.openxmlformats.org/officeDocument/2006/math">
                  <m:sSubSup>
                    <m:sSubSupPr>
                      <m:ctrlPr>
                        <a:rPr lang="en-US" sz="1100" b="1" i="1">
                          <a:solidFill>
                            <a:schemeClr val="tx1"/>
                          </a:solidFill>
                          <a:effectLst/>
                          <a:latin typeface="Cambria Math" panose="02040503050406030204" pitchFamily="18" charset="0"/>
                          <a:ea typeface="+mn-ea"/>
                          <a:cs typeface="+mn-cs"/>
                        </a:rPr>
                      </m:ctrlPr>
                    </m:sSubSupPr>
                    <m:e>
                      <m:r>
                        <a:rPr lang="en-US" sz="1100" b="1" i="1">
                          <a:solidFill>
                            <a:schemeClr val="tx1"/>
                          </a:solidFill>
                          <a:effectLst/>
                          <a:latin typeface="Cambria Math" panose="02040503050406030204" pitchFamily="18" charset="0"/>
                          <a:ea typeface="+mn-ea"/>
                          <a:cs typeface="+mn-cs"/>
                        </a:rPr>
                        <m:t>𝑭</m:t>
                      </m:r>
                    </m:e>
                    <m:sub>
                      <m:r>
                        <a:rPr lang="en-US" sz="1100" b="1" i="1">
                          <a:solidFill>
                            <a:schemeClr val="tx1"/>
                          </a:solidFill>
                          <a:effectLst/>
                          <a:latin typeface="Cambria Math" panose="02040503050406030204" pitchFamily="18" charset="0"/>
                          <a:ea typeface="+mn-ea"/>
                          <a:cs typeface="+mn-cs"/>
                        </a:rPr>
                        <m:t>𝒋</m:t>
                      </m:r>
                    </m:sub>
                    <m:sup>
                      <m:r>
                        <a:rPr lang="en-US" sz="1100" b="1" i="1">
                          <a:solidFill>
                            <a:schemeClr val="tx1"/>
                          </a:solidFill>
                          <a:effectLst/>
                          <a:latin typeface="Cambria Math" panose="02040503050406030204" pitchFamily="18" charset="0"/>
                          <a:ea typeface="+mn-ea"/>
                          <a:cs typeface="+mn-cs"/>
                        </a:rPr>
                        <m:t>𝒌</m:t>
                      </m:r>
                    </m:sup>
                  </m:sSubSup>
                </m:oMath>
              </a14:m>
              <a:endParaRPr lang="en-ID" sz="1100"/>
            </a:p>
          </xdr:txBody>
        </xdr:sp>
      </mc:Choice>
      <mc:Fallback xmlns="">
        <xdr:sp macro="" textlink="">
          <xdr:nvSpPr>
            <xdr:cNvPr id="4" name="TextBox 3">
              <a:extLst>
                <a:ext uri="{FF2B5EF4-FFF2-40B4-BE49-F238E27FC236}">
                  <a16:creationId xmlns:a16="http://schemas.microsoft.com/office/drawing/2014/main" id="{1F6FA623-D17E-4109-CBBA-F5DAF19C7FF0}"/>
                </a:ext>
              </a:extLst>
            </xdr:cNvPr>
            <xdr:cNvSpPr txBox="1"/>
          </xdr:nvSpPr>
          <xdr:spPr>
            <a:xfrm>
              <a:off x="678180" y="822960"/>
              <a:ext cx="3163623" cy="2115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1" i="0">
                  <a:solidFill>
                    <a:schemeClr val="tx1"/>
                  </a:solidFill>
                  <a:effectLst/>
                  <a:latin typeface="+mn-lt"/>
                  <a:ea typeface="+mn-ea"/>
                  <a:cs typeface="+mn-cs"/>
                </a:rPr>
                <a:t>𝑭_𝒊^𝒌∩ 𝑭_</a:t>
              </a:r>
              <a:r>
                <a:rPr lang="en-US" sz="1100" b="1" i="0">
                  <a:solidFill>
                    <a:schemeClr val="tx1"/>
                  </a:solidFill>
                  <a:effectLst/>
                  <a:latin typeface="Cambria Math" panose="02040503050406030204" pitchFamily="18" charset="0"/>
                  <a:ea typeface="+mn-ea"/>
                  <a:cs typeface="+mn-cs"/>
                </a:rPr>
                <a:t>𝒋</a:t>
              </a:r>
              <a:r>
                <a:rPr lang="en-US" sz="1100" b="1" i="0">
                  <a:solidFill>
                    <a:schemeClr val="tx1"/>
                  </a:solidFill>
                  <a:effectLst/>
                  <a:latin typeface="+mn-lt"/>
                  <a:ea typeface="+mn-ea"/>
                  <a:cs typeface="+mn-cs"/>
                </a:rPr>
                <a:t>^𝒌</a:t>
              </a:r>
              <a:r>
                <a:rPr lang="en-ID" sz="1100"/>
                <a:t> = Irisan</a:t>
              </a:r>
              <a:r>
                <a:rPr lang="en-ID" sz="1100" baseline="0"/>
                <a:t> (Elemen yang sama antara </a:t>
              </a:r>
              <a:r>
                <a:rPr lang="en-US" sz="1100" b="1" i="0">
                  <a:solidFill>
                    <a:schemeClr val="tx1"/>
                  </a:solidFill>
                  <a:effectLst/>
                  <a:latin typeface="+mn-lt"/>
                  <a:ea typeface="+mn-ea"/>
                  <a:cs typeface="+mn-cs"/>
                </a:rPr>
                <a:t>𝑭_𝒊^𝒌</a:t>
              </a:r>
              <a:r>
                <a:rPr lang="en-ID" sz="1100" baseline="0"/>
                <a:t> dan </a:t>
              </a:r>
              <a:r>
                <a:rPr lang="en-US" sz="1100" b="1" i="0">
                  <a:solidFill>
                    <a:schemeClr val="tx1"/>
                  </a:solidFill>
                  <a:effectLst/>
                  <a:latin typeface="+mn-lt"/>
                  <a:ea typeface="+mn-ea"/>
                  <a:cs typeface="+mn-cs"/>
                </a:rPr>
                <a:t>𝑭_</a:t>
              </a:r>
              <a:r>
                <a:rPr lang="en-US" sz="1100" b="1" i="0">
                  <a:solidFill>
                    <a:schemeClr val="tx1"/>
                  </a:solidFill>
                  <a:effectLst/>
                  <a:latin typeface="Cambria Math" panose="02040503050406030204" pitchFamily="18" charset="0"/>
                  <a:ea typeface="+mn-ea"/>
                  <a:cs typeface="+mn-cs"/>
                </a:rPr>
                <a:t>𝒋</a:t>
              </a:r>
              <a:r>
                <a:rPr lang="en-US" sz="1100" b="1" i="0">
                  <a:solidFill>
                    <a:schemeClr val="tx1"/>
                  </a:solidFill>
                  <a:effectLst/>
                  <a:latin typeface="+mn-lt"/>
                  <a:ea typeface="+mn-ea"/>
                  <a:cs typeface="+mn-cs"/>
                </a:rPr>
                <a:t>^𝒌</a:t>
              </a:r>
              <a:endParaRPr lang="en-ID" sz="1100"/>
            </a:p>
          </xdr:txBody>
        </xdr:sp>
      </mc:Fallback>
    </mc:AlternateContent>
    <xdr:clientData/>
  </xdr:oneCellAnchor>
  <xdr:oneCellAnchor>
    <xdr:from>
      <xdr:col>1</xdr:col>
      <xdr:colOff>45720</xdr:colOff>
      <xdr:row>4</xdr:row>
      <xdr:rowOff>22860</xdr:rowOff>
    </xdr:from>
    <xdr:ext cx="3432478" cy="206467"/>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xmlns="" id="{9E04B49C-F457-4A7A-AB3B-F11263F2471B}"/>
                </a:ext>
              </a:extLst>
            </xdr:cNvPr>
            <xdr:cNvSpPr txBox="1"/>
          </xdr:nvSpPr>
          <xdr:spPr>
            <a:xfrm>
              <a:off x="655320" y="1051560"/>
              <a:ext cx="3432478" cy="2064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US" sz="1100" b="1" i="1">
                          <a:solidFill>
                            <a:schemeClr val="tx1"/>
                          </a:solidFill>
                          <a:effectLst/>
                          <a:latin typeface="Cambria Math" panose="02040503050406030204" pitchFamily="18" charset="0"/>
                          <a:ea typeface="+mn-ea"/>
                          <a:cs typeface="+mn-cs"/>
                        </a:rPr>
                      </m:ctrlPr>
                    </m:sSubSupPr>
                    <m:e>
                      <m:r>
                        <a:rPr lang="en-US" sz="1100" b="1" i="1">
                          <a:solidFill>
                            <a:schemeClr val="tx1"/>
                          </a:solidFill>
                          <a:effectLst/>
                          <a:latin typeface="Cambria Math" panose="02040503050406030204" pitchFamily="18" charset="0"/>
                          <a:ea typeface="+mn-ea"/>
                          <a:cs typeface="+mn-cs"/>
                        </a:rPr>
                        <m:t>𝑭</m:t>
                      </m:r>
                    </m:e>
                    <m:sub>
                      <m:r>
                        <a:rPr lang="en-US" sz="1100" b="1" i="1">
                          <a:solidFill>
                            <a:schemeClr val="tx1"/>
                          </a:solidFill>
                          <a:effectLst/>
                          <a:latin typeface="Cambria Math" panose="02040503050406030204" pitchFamily="18" charset="0"/>
                          <a:ea typeface="+mn-ea"/>
                          <a:cs typeface="+mn-cs"/>
                        </a:rPr>
                        <m:t>𝒊</m:t>
                      </m:r>
                    </m:sub>
                    <m:sup>
                      <m:r>
                        <a:rPr lang="en-US" sz="1100" b="1" i="1">
                          <a:solidFill>
                            <a:schemeClr val="tx1"/>
                          </a:solidFill>
                          <a:effectLst/>
                          <a:latin typeface="Cambria Math" panose="02040503050406030204" pitchFamily="18" charset="0"/>
                          <a:ea typeface="+mn-ea"/>
                          <a:cs typeface="+mn-cs"/>
                        </a:rPr>
                        <m:t>𝒌</m:t>
                      </m:r>
                    </m:sup>
                  </m:sSubSup>
                  <m:r>
                    <a:rPr lang="en-US" sz="1100" b="1" i="1">
                      <a:solidFill>
                        <a:schemeClr val="tx1"/>
                      </a:solidFill>
                      <a:effectLst/>
                      <a:latin typeface="Cambria Math" panose="02040503050406030204" pitchFamily="18" charset="0"/>
                      <a:ea typeface="+mn-ea"/>
                      <a:cs typeface="+mn-cs"/>
                    </a:rPr>
                    <m:t>∩ </m:t>
                  </m:r>
                  <m:sSubSup>
                    <m:sSubSupPr>
                      <m:ctrlPr>
                        <a:rPr lang="en-US" sz="1100" b="1" i="1">
                          <a:solidFill>
                            <a:schemeClr val="tx1"/>
                          </a:solidFill>
                          <a:effectLst/>
                          <a:latin typeface="Cambria Math" panose="02040503050406030204" pitchFamily="18" charset="0"/>
                          <a:ea typeface="+mn-ea"/>
                          <a:cs typeface="+mn-cs"/>
                        </a:rPr>
                      </m:ctrlPr>
                    </m:sSubSupPr>
                    <m:e>
                      <m:r>
                        <a:rPr lang="en-US" sz="1100" b="1" i="1">
                          <a:solidFill>
                            <a:schemeClr val="tx1"/>
                          </a:solidFill>
                          <a:effectLst/>
                          <a:latin typeface="Cambria Math" panose="02040503050406030204" pitchFamily="18" charset="0"/>
                          <a:ea typeface="+mn-ea"/>
                          <a:cs typeface="+mn-cs"/>
                        </a:rPr>
                        <m:t>𝑭</m:t>
                      </m:r>
                    </m:e>
                    <m:sub>
                      <m:r>
                        <a:rPr lang="en-US" sz="1100" b="1" i="1">
                          <a:solidFill>
                            <a:schemeClr val="tx1"/>
                          </a:solidFill>
                          <a:effectLst/>
                          <a:latin typeface="Cambria Math" panose="02040503050406030204" pitchFamily="18" charset="0"/>
                          <a:ea typeface="+mn-ea"/>
                          <a:cs typeface="+mn-cs"/>
                        </a:rPr>
                        <m:t>𝒋</m:t>
                      </m:r>
                    </m:sub>
                    <m:sup>
                      <m:r>
                        <a:rPr lang="en-US" sz="1100" b="1" i="1">
                          <a:solidFill>
                            <a:schemeClr val="tx1"/>
                          </a:solidFill>
                          <a:effectLst/>
                          <a:latin typeface="Cambria Math" panose="02040503050406030204" pitchFamily="18" charset="0"/>
                          <a:ea typeface="+mn-ea"/>
                          <a:cs typeface="+mn-cs"/>
                        </a:rPr>
                        <m:t>𝒌</m:t>
                      </m:r>
                    </m:sup>
                  </m:sSubSup>
                </m:oMath>
              </a14:m>
              <a:r>
                <a:rPr lang="en-ID" sz="1100"/>
                <a:t> = Gabungan</a:t>
              </a:r>
              <a:r>
                <a:rPr lang="en-ID" sz="1100" baseline="0"/>
                <a:t> (Semua Elemen unik antara </a:t>
              </a:r>
              <a14:m>
                <m:oMath xmlns:m="http://schemas.openxmlformats.org/officeDocument/2006/math">
                  <m:sSubSup>
                    <m:sSubSupPr>
                      <m:ctrlPr>
                        <a:rPr lang="en-US" sz="1100" b="1" i="1">
                          <a:solidFill>
                            <a:schemeClr val="tx1"/>
                          </a:solidFill>
                          <a:effectLst/>
                          <a:latin typeface="Cambria Math" panose="02040503050406030204" pitchFamily="18" charset="0"/>
                          <a:ea typeface="+mn-ea"/>
                          <a:cs typeface="+mn-cs"/>
                        </a:rPr>
                      </m:ctrlPr>
                    </m:sSubSupPr>
                    <m:e>
                      <m:r>
                        <a:rPr lang="en-US" sz="1100" b="1" i="1">
                          <a:solidFill>
                            <a:schemeClr val="tx1"/>
                          </a:solidFill>
                          <a:effectLst/>
                          <a:latin typeface="Cambria Math" panose="02040503050406030204" pitchFamily="18" charset="0"/>
                          <a:ea typeface="+mn-ea"/>
                          <a:cs typeface="+mn-cs"/>
                        </a:rPr>
                        <m:t>𝑭</m:t>
                      </m:r>
                    </m:e>
                    <m:sub>
                      <m:r>
                        <a:rPr lang="en-US" sz="1100" b="1" i="1">
                          <a:solidFill>
                            <a:schemeClr val="tx1"/>
                          </a:solidFill>
                          <a:effectLst/>
                          <a:latin typeface="Cambria Math" panose="02040503050406030204" pitchFamily="18" charset="0"/>
                          <a:ea typeface="+mn-ea"/>
                          <a:cs typeface="+mn-cs"/>
                        </a:rPr>
                        <m:t>𝒊</m:t>
                      </m:r>
                    </m:sub>
                    <m:sup>
                      <m:r>
                        <a:rPr lang="en-US" sz="1100" b="1" i="1">
                          <a:solidFill>
                            <a:schemeClr val="tx1"/>
                          </a:solidFill>
                          <a:effectLst/>
                          <a:latin typeface="Cambria Math" panose="02040503050406030204" pitchFamily="18" charset="0"/>
                          <a:ea typeface="+mn-ea"/>
                          <a:cs typeface="+mn-cs"/>
                        </a:rPr>
                        <m:t>𝒌</m:t>
                      </m:r>
                    </m:sup>
                  </m:sSubSup>
                </m:oMath>
              </a14:m>
              <a:r>
                <a:rPr lang="en-ID" sz="1100" baseline="0"/>
                <a:t> dan </a:t>
              </a:r>
              <a14:m>
                <m:oMath xmlns:m="http://schemas.openxmlformats.org/officeDocument/2006/math">
                  <m:sSubSup>
                    <m:sSubSupPr>
                      <m:ctrlPr>
                        <a:rPr lang="en-US" sz="1100" b="1" i="1">
                          <a:solidFill>
                            <a:schemeClr val="tx1"/>
                          </a:solidFill>
                          <a:effectLst/>
                          <a:latin typeface="Cambria Math" panose="02040503050406030204" pitchFamily="18" charset="0"/>
                          <a:ea typeface="+mn-ea"/>
                          <a:cs typeface="+mn-cs"/>
                        </a:rPr>
                      </m:ctrlPr>
                    </m:sSubSupPr>
                    <m:e>
                      <m:r>
                        <a:rPr lang="en-US" sz="1100" b="1" i="1">
                          <a:solidFill>
                            <a:schemeClr val="tx1"/>
                          </a:solidFill>
                          <a:effectLst/>
                          <a:latin typeface="Cambria Math" panose="02040503050406030204" pitchFamily="18" charset="0"/>
                          <a:ea typeface="+mn-ea"/>
                          <a:cs typeface="+mn-cs"/>
                        </a:rPr>
                        <m:t>𝑭</m:t>
                      </m:r>
                    </m:e>
                    <m:sub>
                      <m:r>
                        <a:rPr lang="en-US" sz="1100" b="1" i="1">
                          <a:solidFill>
                            <a:schemeClr val="tx1"/>
                          </a:solidFill>
                          <a:effectLst/>
                          <a:latin typeface="Cambria Math" panose="02040503050406030204" pitchFamily="18" charset="0"/>
                          <a:ea typeface="+mn-ea"/>
                          <a:cs typeface="+mn-cs"/>
                        </a:rPr>
                        <m:t>𝒋</m:t>
                      </m:r>
                    </m:sub>
                    <m:sup>
                      <m:r>
                        <a:rPr lang="en-US" sz="1100" b="1" i="1">
                          <a:solidFill>
                            <a:schemeClr val="tx1"/>
                          </a:solidFill>
                          <a:effectLst/>
                          <a:latin typeface="Cambria Math" panose="02040503050406030204" pitchFamily="18" charset="0"/>
                          <a:ea typeface="+mn-ea"/>
                          <a:cs typeface="+mn-cs"/>
                        </a:rPr>
                        <m:t>𝒌</m:t>
                      </m:r>
                    </m:sup>
                  </m:sSubSup>
                </m:oMath>
              </a14:m>
              <a:endParaRPr lang="en-ID" sz="1100"/>
            </a:p>
          </xdr:txBody>
        </xdr:sp>
      </mc:Choice>
      <mc:Fallback xmlns="">
        <xdr:sp macro="" textlink="">
          <xdr:nvSpPr>
            <xdr:cNvPr id="5" name="TextBox 4">
              <a:extLst>
                <a:ext uri="{FF2B5EF4-FFF2-40B4-BE49-F238E27FC236}">
                  <a16:creationId xmlns:a16="http://schemas.microsoft.com/office/drawing/2014/main" id="{9E04B49C-F457-4A7A-AB3B-F11263F2471B}"/>
                </a:ext>
              </a:extLst>
            </xdr:cNvPr>
            <xdr:cNvSpPr txBox="1"/>
          </xdr:nvSpPr>
          <xdr:spPr>
            <a:xfrm>
              <a:off x="655320" y="1051560"/>
              <a:ext cx="3432478" cy="2064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1" i="0">
                  <a:solidFill>
                    <a:schemeClr val="tx1"/>
                  </a:solidFill>
                  <a:effectLst/>
                  <a:latin typeface="+mn-lt"/>
                  <a:ea typeface="+mn-ea"/>
                  <a:cs typeface="+mn-cs"/>
                </a:rPr>
                <a:t>𝑭_𝒊^𝒌∩ 𝑭_</a:t>
              </a:r>
              <a:r>
                <a:rPr lang="en-US" sz="1100" b="1" i="0">
                  <a:solidFill>
                    <a:schemeClr val="tx1"/>
                  </a:solidFill>
                  <a:effectLst/>
                  <a:latin typeface="Cambria Math" panose="02040503050406030204" pitchFamily="18" charset="0"/>
                  <a:ea typeface="+mn-ea"/>
                  <a:cs typeface="+mn-cs"/>
                </a:rPr>
                <a:t>𝒋</a:t>
              </a:r>
              <a:r>
                <a:rPr lang="en-US" sz="1100" b="1" i="0">
                  <a:solidFill>
                    <a:schemeClr val="tx1"/>
                  </a:solidFill>
                  <a:effectLst/>
                  <a:latin typeface="+mn-lt"/>
                  <a:ea typeface="+mn-ea"/>
                  <a:cs typeface="+mn-cs"/>
                </a:rPr>
                <a:t>^𝒌</a:t>
              </a:r>
              <a:r>
                <a:rPr lang="en-ID" sz="1100"/>
                <a:t> = Gabungan</a:t>
              </a:r>
              <a:r>
                <a:rPr lang="en-ID" sz="1100" baseline="0"/>
                <a:t> (Semua Elemen unik antara </a:t>
              </a:r>
              <a:r>
                <a:rPr lang="en-US" sz="1100" b="1" i="0">
                  <a:solidFill>
                    <a:schemeClr val="tx1"/>
                  </a:solidFill>
                  <a:effectLst/>
                  <a:latin typeface="+mn-lt"/>
                  <a:ea typeface="+mn-ea"/>
                  <a:cs typeface="+mn-cs"/>
                </a:rPr>
                <a:t>𝑭_𝒊^𝒌</a:t>
              </a:r>
              <a:r>
                <a:rPr lang="en-ID" sz="1100" baseline="0"/>
                <a:t> dan </a:t>
              </a:r>
              <a:r>
                <a:rPr lang="en-US" sz="1100" b="1" i="0">
                  <a:solidFill>
                    <a:schemeClr val="tx1"/>
                  </a:solidFill>
                  <a:effectLst/>
                  <a:latin typeface="+mn-lt"/>
                  <a:ea typeface="+mn-ea"/>
                  <a:cs typeface="+mn-cs"/>
                </a:rPr>
                <a:t>𝑭_</a:t>
              </a:r>
              <a:r>
                <a:rPr lang="en-US" sz="1100" b="1" i="0">
                  <a:solidFill>
                    <a:schemeClr val="tx1"/>
                  </a:solidFill>
                  <a:effectLst/>
                  <a:latin typeface="Cambria Math" panose="02040503050406030204" pitchFamily="18" charset="0"/>
                  <a:ea typeface="+mn-ea"/>
                  <a:cs typeface="+mn-cs"/>
                </a:rPr>
                <a:t>𝒋</a:t>
              </a:r>
              <a:r>
                <a:rPr lang="en-US" sz="1100" b="1" i="0">
                  <a:solidFill>
                    <a:schemeClr val="tx1"/>
                  </a:solidFill>
                  <a:effectLst/>
                  <a:latin typeface="+mn-lt"/>
                  <a:ea typeface="+mn-ea"/>
                  <a:cs typeface="+mn-cs"/>
                </a:rPr>
                <a:t>^𝒌</a:t>
              </a:r>
              <a:endParaRPr lang="en-ID" sz="1100"/>
            </a:p>
          </xdr:txBody>
        </xdr:sp>
      </mc:Fallback>
    </mc:AlternateContent>
    <xdr:clientData/>
  </xdr:oneCellAnchor>
  <xdr:oneCellAnchor>
    <xdr:from>
      <xdr:col>5</xdr:col>
      <xdr:colOff>251460</xdr:colOff>
      <xdr:row>1</xdr:row>
      <xdr:rowOff>45720</xdr:rowOff>
    </xdr:from>
    <xdr:ext cx="3404393" cy="523413"/>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xmlns="" id="{5C302FA1-5B89-A7CB-19EA-D07B61BEB9B4}"/>
                </a:ext>
              </a:extLst>
            </xdr:cNvPr>
            <xdr:cNvSpPr txBox="1"/>
          </xdr:nvSpPr>
          <xdr:spPr>
            <a:xfrm>
              <a:off x="4122420" y="411480"/>
              <a:ext cx="3404393" cy="5234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n-US" sz="1100" b="1" i="1">
                        <a:solidFill>
                          <a:schemeClr val="tx1"/>
                        </a:solidFill>
                        <a:effectLst/>
                        <a:latin typeface="Cambria Math" panose="02040503050406030204" pitchFamily="18" charset="0"/>
                        <a:ea typeface="+mn-ea"/>
                        <a:cs typeface="+mn-cs"/>
                      </a:rPr>
                      <m:t>𝑱</m:t>
                    </m:r>
                    <m:r>
                      <a:rPr lang="en-US" sz="1100" b="1" i="1">
                        <a:solidFill>
                          <a:schemeClr val="tx1"/>
                        </a:solidFill>
                        <a:effectLst/>
                        <a:latin typeface="Cambria Math" panose="02040503050406030204" pitchFamily="18" charset="0"/>
                        <a:ea typeface="+mn-ea"/>
                        <a:cs typeface="+mn-cs"/>
                      </a:rPr>
                      <m:t>(</m:t>
                    </m:r>
                    <m:r>
                      <a:rPr lang="en-US" sz="1100" b="1" i="1">
                        <a:solidFill>
                          <a:schemeClr val="tx1"/>
                        </a:solidFill>
                        <a:effectLst/>
                        <a:latin typeface="Cambria Math" panose="02040503050406030204" pitchFamily="18" charset="0"/>
                        <a:ea typeface="+mn-ea"/>
                        <a:cs typeface="+mn-cs"/>
                      </a:rPr>
                      <m:t>𝒊</m:t>
                    </m:r>
                    <m:r>
                      <a:rPr lang="en-US" sz="1100" b="1" i="1">
                        <a:solidFill>
                          <a:schemeClr val="tx1"/>
                        </a:solidFill>
                        <a:effectLst/>
                        <a:latin typeface="Cambria Math" panose="02040503050406030204" pitchFamily="18" charset="0"/>
                        <a:ea typeface="+mn-ea"/>
                        <a:cs typeface="+mn-cs"/>
                      </a:rPr>
                      <m:t>,</m:t>
                    </m:r>
                    <m:r>
                      <a:rPr lang="en-US" sz="1100" b="1" i="1">
                        <a:solidFill>
                          <a:schemeClr val="tx1"/>
                        </a:solidFill>
                        <a:effectLst/>
                        <a:latin typeface="Cambria Math" panose="02040503050406030204" pitchFamily="18" charset="0"/>
                        <a:ea typeface="+mn-ea"/>
                        <a:cs typeface="+mn-cs"/>
                      </a:rPr>
                      <m:t>𝒋</m:t>
                    </m:r>
                    <m:r>
                      <a:rPr lang="en-US" sz="1100" b="1" i="1">
                        <a:solidFill>
                          <a:schemeClr val="tx1"/>
                        </a:solidFill>
                        <a:effectLst/>
                        <a:latin typeface="Cambria Math" panose="02040503050406030204" pitchFamily="18" charset="0"/>
                        <a:ea typeface="+mn-ea"/>
                        <a:cs typeface="+mn-cs"/>
                      </a:rPr>
                      <m:t>)=</m:t>
                    </m:r>
                    <m:f>
                      <m:fPr>
                        <m:ctrlPr>
                          <a:rPr lang="en-ID" sz="1100" b="1" i="1">
                            <a:solidFill>
                              <a:schemeClr val="tx1"/>
                            </a:solidFill>
                            <a:effectLst/>
                            <a:latin typeface="Cambria Math" panose="02040503050406030204" pitchFamily="18" charset="0"/>
                            <a:ea typeface="+mn-ea"/>
                            <a:cs typeface="+mn-cs"/>
                          </a:rPr>
                        </m:ctrlPr>
                      </m:fPr>
                      <m:num>
                        <m:r>
                          <a:rPr lang="en-US" sz="1100" b="1" i="1">
                            <a:solidFill>
                              <a:schemeClr val="tx1"/>
                            </a:solidFill>
                            <a:effectLst/>
                            <a:latin typeface="Cambria Math" panose="02040503050406030204" pitchFamily="18" charset="0"/>
                            <a:ea typeface="+mn-ea"/>
                            <a:cs typeface="+mn-cs"/>
                          </a:rPr>
                          <m:t>𝑱𝒖𝒎𝒍𝒂𝒉</m:t>
                        </m:r>
                        <m:r>
                          <a:rPr lang="en-US" sz="1100" b="1" i="1">
                            <a:solidFill>
                              <a:schemeClr val="tx1"/>
                            </a:solidFill>
                            <a:effectLst/>
                            <a:latin typeface="Cambria Math" panose="02040503050406030204" pitchFamily="18" charset="0"/>
                            <a:ea typeface="+mn-ea"/>
                            <a:cs typeface="+mn-cs"/>
                          </a:rPr>
                          <m:t> </m:t>
                        </m:r>
                        <m:r>
                          <a:rPr lang="en-US" sz="1100" b="1" i="1">
                            <a:solidFill>
                              <a:schemeClr val="tx1"/>
                            </a:solidFill>
                            <a:effectLst/>
                            <a:latin typeface="Cambria Math" panose="02040503050406030204" pitchFamily="18" charset="0"/>
                            <a:ea typeface="+mn-ea"/>
                            <a:cs typeface="+mn-cs"/>
                          </a:rPr>
                          <m:t>𝒌𝒂𝒕𝒂</m:t>
                        </m:r>
                        <m:r>
                          <a:rPr lang="en-US" sz="1100" b="1" i="1">
                            <a:solidFill>
                              <a:schemeClr val="tx1"/>
                            </a:solidFill>
                            <a:effectLst/>
                            <a:latin typeface="Cambria Math" panose="02040503050406030204" pitchFamily="18" charset="0"/>
                            <a:ea typeface="+mn-ea"/>
                            <a:cs typeface="+mn-cs"/>
                          </a:rPr>
                          <m:t> </m:t>
                        </m:r>
                        <m:r>
                          <a:rPr lang="en-US" sz="1100" b="1" i="1">
                            <a:solidFill>
                              <a:schemeClr val="tx1"/>
                            </a:solidFill>
                            <a:effectLst/>
                            <a:latin typeface="Cambria Math" panose="02040503050406030204" pitchFamily="18" charset="0"/>
                            <a:ea typeface="+mn-ea"/>
                            <a:cs typeface="+mn-cs"/>
                          </a:rPr>
                          <m:t>𝒚𝒂𝒏𝒈</m:t>
                        </m:r>
                        <m:r>
                          <a:rPr lang="en-US" sz="1100" b="1" i="1">
                            <a:solidFill>
                              <a:schemeClr val="tx1"/>
                            </a:solidFill>
                            <a:effectLst/>
                            <a:latin typeface="Cambria Math" panose="02040503050406030204" pitchFamily="18" charset="0"/>
                            <a:ea typeface="+mn-ea"/>
                            <a:cs typeface="+mn-cs"/>
                          </a:rPr>
                          <m:t> </m:t>
                        </m:r>
                        <m:r>
                          <a:rPr lang="en-US" sz="1100" b="1" i="1">
                            <a:solidFill>
                              <a:schemeClr val="tx1"/>
                            </a:solidFill>
                            <a:effectLst/>
                            <a:latin typeface="Cambria Math" panose="02040503050406030204" pitchFamily="18" charset="0"/>
                            <a:ea typeface="+mn-ea"/>
                            <a:cs typeface="+mn-cs"/>
                          </a:rPr>
                          <m:t>𝒔𝒂𝒎𝒂</m:t>
                        </m:r>
                        <m:r>
                          <a:rPr lang="en-US" sz="1100" b="1" i="1">
                            <a:solidFill>
                              <a:schemeClr val="tx1"/>
                            </a:solidFill>
                            <a:effectLst/>
                            <a:latin typeface="Cambria Math" panose="02040503050406030204" pitchFamily="18" charset="0"/>
                            <a:ea typeface="+mn-ea"/>
                            <a:cs typeface="+mn-cs"/>
                          </a:rPr>
                          <m:t> </m:t>
                        </m:r>
                      </m:num>
                      <m:den>
                        <m:r>
                          <a:rPr lang="en-US" sz="1100" b="1" i="1">
                            <a:solidFill>
                              <a:schemeClr val="tx1"/>
                            </a:solidFill>
                            <a:effectLst/>
                            <a:latin typeface="Cambria Math" panose="02040503050406030204" pitchFamily="18" charset="0"/>
                            <a:ea typeface="+mn-ea"/>
                            <a:cs typeface="+mn-cs"/>
                          </a:rPr>
                          <m:t>𝑱𝒖𝒎𝒍𝒂𝒉</m:t>
                        </m:r>
                        <m:r>
                          <a:rPr lang="en-US" sz="1100" b="1" i="1">
                            <a:solidFill>
                              <a:schemeClr val="tx1"/>
                            </a:solidFill>
                            <a:effectLst/>
                            <a:latin typeface="Cambria Math" panose="02040503050406030204" pitchFamily="18" charset="0"/>
                            <a:ea typeface="+mn-ea"/>
                            <a:cs typeface="+mn-cs"/>
                          </a:rPr>
                          <m:t> </m:t>
                        </m:r>
                        <m:r>
                          <a:rPr lang="en-US" sz="1100" b="1" i="1">
                            <a:solidFill>
                              <a:schemeClr val="tx1"/>
                            </a:solidFill>
                            <a:effectLst/>
                            <a:latin typeface="Cambria Math" panose="02040503050406030204" pitchFamily="18" charset="0"/>
                            <a:ea typeface="+mn-ea"/>
                            <a:cs typeface="+mn-cs"/>
                          </a:rPr>
                          <m:t>𝒌𝒂𝒕𝒂</m:t>
                        </m:r>
                        <m:r>
                          <a:rPr lang="en-US" sz="1100" b="1" i="1">
                            <a:solidFill>
                              <a:schemeClr val="tx1"/>
                            </a:solidFill>
                            <a:effectLst/>
                            <a:latin typeface="Cambria Math" panose="02040503050406030204" pitchFamily="18" charset="0"/>
                            <a:ea typeface="+mn-ea"/>
                            <a:cs typeface="+mn-cs"/>
                          </a:rPr>
                          <m:t> </m:t>
                        </m:r>
                        <m:r>
                          <a:rPr lang="en-US" sz="1100" b="1" i="1">
                            <a:solidFill>
                              <a:schemeClr val="tx1"/>
                            </a:solidFill>
                            <a:effectLst/>
                            <a:latin typeface="Cambria Math" panose="02040503050406030204" pitchFamily="18" charset="0"/>
                            <a:ea typeface="+mn-ea"/>
                            <a:cs typeface="+mn-cs"/>
                          </a:rPr>
                          <m:t>𝒖𝒏𝒊𝒌</m:t>
                        </m:r>
                        <m:r>
                          <a:rPr lang="en-US" sz="1100" b="1" i="1">
                            <a:solidFill>
                              <a:schemeClr val="tx1"/>
                            </a:solidFill>
                            <a:effectLst/>
                            <a:latin typeface="Cambria Math" panose="02040503050406030204" pitchFamily="18" charset="0"/>
                            <a:ea typeface="+mn-ea"/>
                            <a:cs typeface="+mn-cs"/>
                          </a:rPr>
                          <m:t> </m:t>
                        </m:r>
                        <m:r>
                          <a:rPr lang="en-US" sz="1100" b="1" i="1">
                            <a:solidFill>
                              <a:schemeClr val="tx1"/>
                            </a:solidFill>
                            <a:effectLst/>
                            <a:latin typeface="Cambria Math" panose="02040503050406030204" pitchFamily="18" charset="0"/>
                            <a:ea typeface="+mn-ea"/>
                            <a:cs typeface="+mn-cs"/>
                          </a:rPr>
                          <m:t>𝒅𝒊𝒌𝒆𝒅𝒖𝒂</m:t>
                        </m:r>
                        <m:r>
                          <a:rPr lang="en-US" sz="1100" b="1" i="1">
                            <a:solidFill>
                              <a:schemeClr val="tx1"/>
                            </a:solidFill>
                            <a:effectLst/>
                            <a:latin typeface="Cambria Math" panose="02040503050406030204" pitchFamily="18" charset="0"/>
                            <a:ea typeface="+mn-ea"/>
                            <a:cs typeface="+mn-cs"/>
                          </a:rPr>
                          <m:t> </m:t>
                        </m:r>
                        <m:r>
                          <a:rPr lang="en-US" sz="1100" b="1" i="1">
                            <a:solidFill>
                              <a:schemeClr val="tx1"/>
                            </a:solidFill>
                            <a:effectLst/>
                            <a:latin typeface="Cambria Math" panose="02040503050406030204" pitchFamily="18" charset="0"/>
                            <a:ea typeface="+mn-ea"/>
                            <a:cs typeface="+mn-cs"/>
                          </a:rPr>
                          <m:t>𝒋𝒖𝒅𝒖𝒍</m:t>
                        </m:r>
                      </m:den>
                    </m:f>
                  </m:oMath>
                </m:oMathPara>
              </a14:m>
              <a:endParaRPr lang="en-ID">
                <a:effectLst/>
              </a:endParaRPr>
            </a:p>
            <a:p>
              <a:endParaRPr lang="en-ID" sz="1100"/>
            </a:p>
          </xdr:txBody>
        </xdr:sp>
      </mc:Choice>
      <mc:Fallback xmlns="">
        <xdr:sp macro="" textlink="">
          <xdr:nvSpPr>
            <xdr:cNvPr id="6" name="TextBox 5">
              <a:extLst>
                <a:ext uri="{FF2B5EF4-FFF2-40B4-BE49-F238E27FC236}">
                  <a16:creationId xmlns:a16="http://schemas.microsoft.com/office/drawing/2014/main" id="{5C302FA1-5B89-A7CB-19EA-D07B61BEB9B4}"/>
                </a:ext>
              </a:extLst>
            </xdr:cNvPr>
            <xdr:cNvSpPr txBox="1"/>
          </xdr:nvSpPr>
          <xdr:spPr>
            <a:xfrm>
              <a:off x="4122420" y="411480"/>
              <a:ext cx="3404393" cy="5234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i="0">
                  <a:solidFill>
                    <a:schemeClr val="tx1"/>
                  </a:solidFill>
                  <a:effectLst/>
                  <a:latin typeface="+mn-lt"/>
                  <a:ea typeface="+mn-ea"/>
                  <a:cs typeface="+mn-cs"/>
                </a:rPr>
                <a:t>𝑱(𝒊,𝒋)=</a:t>
              </a:r>
              <a:r>
                <a:rPr lang="en-ID" sz="1100" b="1" i="0">
                  <a:solidFill>
                    <a:schemeClr val="tx1"/>
                  </a:solidFill>
                  <a:effectLst/>
                  <a:latin typeface="+mn-lt"/>
                  <a:ea typeface="+mn-ea"/>
                  <a:cs typeface="+mn-cs"/>
                </a:rPr>
                <a:t>(</a:t>
              </a:r>
              <a:r>
                <a:rPr lang="en-US" sz="1100" b="1" i="0">
                  <a:solidFill>
                    <a:schemeClr val="tx1"/>
                  </a:solidFill>
                  <a:effectLst/>
                  <a:latin typeface="Cambria Math" panose="02040503050406030204" pitchFamily="18" charset="0"/>
                  <a:ea typeface="+mn-ea"/>
                  <a:cs typeface="+mn-cs"/>
                </a:rPr>
                <a:t>𝑱𝒖𝒎𝒍𝒂𝒉 𝒌𝒂𝒕𝒂 𝒚𝒂𝒏𝒈 𝒔𝒂𝒎𝒂 </a:t>
              </a:r>
              <a:r>
                <a:rPr lang="en-ID" sz="1100" b="1" i="0">
                  <a:solidFill>
                    <a:schemeClr val="tx1"/>
                  </a:solidFill>
                  <a:effectLst/>
                  <a:latin typeface="+mn-lt"/>
                  <a:ea typeface="+mn-ea"/>
                  <a:cs typeface="+mn-cs"/>
                </a:rPr>
                <a:t>)/(</a:t>
              </a:r>
              <a:r>
                <a:rPr lang="en-US" sz="1100" b="1" i="0">
                  <a:solidFill>
                    <a:schemeClr val="tx1"/>
                  </a:solidFill>
                  <a:effectLst/>
                  <a:latin typeface="Cambria Math" panose="02040503050406030204" pitchFamily="18" charset="0"/>
                  <a:ea typeface="+mn-ea"/>
                  <a:cs typeface="+mn-cs"/>
                </a:rPr>
                <a:t>𝑱𝒖𝒎𝒍𝒂𝒉 𝒌𝒂𝒕𝒂 𝒖𝒏𝒊𝒌 𝒅𝒊𝒌𝒆𝒅𝒖𝒂 𝒋𝒖𝒅𝒖𝒍</a:t>
              </a:r>
              <a:r>
                <a:rPr lang="en-ID" sz="1100" b="1" i="0">
                  <a:solidFill>
                    <a:schemeClr val="tx1"/>
                  </a:solidFill>
                  <a:effectLst/>
                  <a:latin typeface="+mn-lt"/>
                  <a:ea typeface="+mn-ea"/>
                  <a:cs typeface="+mn-cs"/>
                </a:rPr>
                <a:t>)</a:t>
              </a:r>
              <a:endParaRPr lang="en-ID">
                <a:effectLst/>
              </a:endParaRPr>
            </a:p>
            <a:p>
              <a:endParaRPr lang="en-ID" sz="1100"/>
            </a:p>
          </xdr:txBody>
        </xdr:sp>
      </mc:Fallback>
    </mc:AlternateContent>
    <xdr:clientData/>
  </xdr:oneCellAnchor>
  <xdr:oneCellAnchor>
    <xdr:from>
      <xdr:col>4</xdr:col>
      <xdr:colOff>533400</xdr:colOff>
      <xdr:row>12</xdr:row>
      <xdr:rowOff>0</xdr:rowOff>
    </xdr:from>
    <xdr:ext cx="65" cy="172227"/>
    <xdr:sp macro="" textlink="">
      <xdr:nvSpPr>
        <xdr:cNvPr id="7" name="TextBox 6">
          <a:extLst>
            <a:ext uri="{FF2B5EF4-FFF2-40B4-BE49-F238E27FC236}">
              <a16:creationId xmlns:a16="http://schemas.microsoft.com/office/drawing/2014/main" xmlns="" id="{CC794EF9-AF94-439D-8C48-4CEDB62A2FAA}"/>
            </a:ext>
          </a:extLst>
        </xdr:cNvPr>
        <xdr:cNvSpPr txBox="1"/>
      </xdr:nvSpPr>
      <xdr:spPr>
        <a:xfrm>
          <a:off x="4198620" y="26517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ID" sz="1100"/>
        </a:p>
      </xdr:txBody>
    </xdr:sp>
    <xdr:clientData/>
  </xdr:oneCellAnchor>
  <xdr:oneCellAnchor>
    <xdr:from>
      <xdr:col>7</xdr:col>
      <xdr:colOff>372035</xdr:colOff>
      <xdr:row>139</xdr:row>
      <xdr:rowOff>31376</xdr:rowOff>
    </xdr:from>
    <xdr:ext cx="222561" cy="202428"/>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xmlns="" id="{C53EF671-BC3A-E707-39CE-9BD408163A96}"/>
                </a:ext>
              </a:extLst>
            </xdr:cNvPr>
            <xdr:cNvSpPr txBox="1"/>
          </xdr:nvSpPr>
          <xdr:spPr>
            <a:xfrm>
              <a:off x="3402106" y="29274247"/>
              <a:ext cx="222561"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ID" sz="1200" b="1" i="1">
                            <a:latin typeface="Cambria Math" panose="02040503050406030204" pitchFamily="18" charset="0"/>
                          </a:rPr>
                        </m:ctrlPr>
                      </m:sSubPr>
                      <m:e>
                        <m:r>
                          <a:rPr lang="en-US" sz="1200" b="1" i="1">
                            <a:latin typeface="Cambria Math" panose="02040503050406030204" pitchFamily="18" charset="0"/>
                          </a:rPr>
                          <m:t>𝑻</m:t>
                        </m:r>
                      </m:e>
                      <m:sub>
                        <m:r>
                          <a:rPr lang="en-US" sz="1200" b="1" i="1">
                            <a:latin typeface="Cambria Math" panose="02040503050406030204" pitchFamily="18" charset="0"/>
                          </a:rPr>
                          <m:t>𝒊𝒋</m:t>
                        </m:r>
                      </m:sub>
                    </m:sSub>
                  </m:oMath>
                </m:oMathPara>
              </a14:m>
              <a:endParaRPr lang="en-ID" sz="1200" b="1"/>
            </a:p>
          </xdr:txBody>
        </xdr:sp>
      </mc:Choice>
      <mc:Fallback xmlns="">
        <xdr:sp macro="" textlink="">
          <xdr:nvSpPr>
            <xdr:cNvPr id="9" name="TextBox 8">
              <a:extLst>
                <a:ext uri="{FF2B5EF4-FFF2-40B4-BE49-F238E27FC236}">
                  <a16:creationId xmlns:a16="http://schemas.microsoft.com/office/drawing/2014/main" xmlns:a14="http://schemas.microsoft.com/office/drawing/2010/main" xmlns="" id="{C53EF671-BC3A-E707-39CE-9BD408163A96}"/>
                </a:ext>
              </a:extLst>
            </xdr:cNvPr>
            <xdr:cNvSpPr txBox="1"/>
          </xdr:nvSpPr>
          <xdr:spPr>
            <a:xfrm>
              <a:off x="3402106" y="29274247"/>
              <a:ext cx="222561"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200" b="1" i="0">
                  <a:latin typeface="Cambria Math" panose="02040503050406030204" pitchFamily="18" charset="0"/>
                </a:rPr>
                <a:t>𝑻</a:t>
              </a:r>
              <a:r>
                <a:rPr lang="en-ID" sz="1200" b="1" i="0">
                  <a:latin typeface="Cambria Math" panose="02040503050406030204" pitchFamily="18" charset="0"/>
                </a:rPr>
                <a:t>_</a:t>
              </a:r>
              <a:r>
                <a:rPr lang="en-US" sz="1200" b="1" i="0">
                  <a:latin typeface="Cambria Math" panose="02040503050406030204" pitchFamily="18" charset="0"/>
                </a:rPr>
                <a:t>𝒊𝒋</a:t>
              </a:r>
              <a:endParaRPr lang="en-ID" sz="1200" b="1"/>
            </a:p>
          </xdr:txBody>
        </xdr:sp>
      </mc:Fallback>
    </mc:AlternateContent>
    <xdr:clientData/>
  </xdr:oneCellAnchor>
  <xdr:oneCellAnchor>
    <xdr:from>
      <xdr:col>8</xdr:col>
      <xdr:colOff>156881</xdr:colOff>
      <xdr:row>139</xdr:row>
      <xdr:rowOff>22411</xdr:rowOff>
    </xdr:from>
    <xdr:ext cx="270908" cy="357790"/>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xmlns="" id="{8D490746-E527-1493-0C67-C55B1BBC095B}"/>
                </a:ext>
              </a:extLst>
            </xdr:cNvPr>
            <xdr:cNvSpPr txBox="1"/>
          </xdr:nvSpPr>
          <xdr:spPr>
            <a:xfrm>
              <a:off x="4101352" y="29265282"/>
              <a:ext cx="270908" cy="3577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ID" sz="1100" b="1" i="1">
                            <a:solidFill>
                              <a:schemeClr val="tx1"/>
                            </a:solidFill>
                            <a:effectLst/>
                            <a:latin typeface="Cambria Math" panose="02040503050406030204" pitchFamily="18" charset="0"/>
                            <a:ea typeface="+mn-ea"/>
                            <a:cs typeface="+mn-cs"/>
                          </a:rPr>
                        </m:ctrlPr>
                      </m:sSubPr>
                      <m:e>
                        <m:r>
                          <a:rPr lang="en-US" sz="1100" b="1" i="1">
                            <a:solidFill>
                              <a:schemeClr val="tx1"/>
                            </a:solidFill>
                            <a:effectLst/>
                            <a:latin typeface="Cambria Math" panose="02040503050406030204" pitchFamily="18" charset="0"/>
                            <a:ea typeface="+mn-ea"/>
                            <a:cs typeface="+mn-cs"/>
                          </a:rPr>
                          <m:t>𝑮</m:t>
                        </m:r>
                      </m:e>
                      <m:sub>
                        <m:r>
                          <a:rPr lang="en-US" sz="1100" b="1" i="1">
                            <a:solidFill>
                              <a:schemeClr val="tx1"/>
                            </a:solidFill>
                            <a:effectLst/>
                            <a:latin typeface="Cambria Math" panose="02040503050406030204" pitchFamily="18" charset="0"/>
                            <a:ea typeface="+mn-ea"/>
                            <a:cs typeface="+mn-cs"/>
                          </a:rPr>
                          <m:t>𝒊𝒋</m:t>
                        </m:r>
                      </m:sub>
                    </m:sSub>
                  </m:oMath>
                </m:oMathPara>
              </a14:m>
              <a:endParaRPr lang="en-ID">
                <a:effectLst/>
              </a:endParaRPr>
            </a:p>
            <a:p>
              <a:endParaRPr lang="en-ID" sz="1100"/>
            </a:p>
          </xdr:txBody>
        </xdr:sp>
      </mc:Choice>
      <mc:Fallback xmlns="">
        <xdr:sp macro="" textlink="">
          <xdr:nvSpPr>
            <xdr:cNvPr id="10" name="TextBox 9">
              <a:extLst>
                <a:ext uri="{FF2B5EF4-FFF2-40B4-BE49-F238E27FC236}">
                  <a16:creationId xmlns:a16="http://schemas.microsoft.com/office/drawing/2014/main" xmlns:a14="http://schemas.microsoft.com/office/drawing/2010/main" xmlns="" id="{8D490746-E527-1493-0C67-C55B1BBC095B}"/>
                </a:ext>
              </a:extLst>
            </xdr:cNvPr>
            <xdr:cNvSpPr txBox="1"/>
          </xdr:nvSpPr>
          <xdr:spPr>
            <a:xfrm>
              <a:off x="4101352" y="29265282"/>
              <a:ext cx="270908" cy="3577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i="0">
                  <a:solidFill>
                    <a:schemeClr val="tx1"/>
                  </a:solidFill>
                  <a:effectLst/>
                  <a:latin typeface="Cambria Math" panose="02040503050406030204" pitchFamily="18" charset="0"/>
                  <a:ea typeface="+mn-ea"/>
                  <a:cs typeface="+mn-cs"/>
                </a:rPr>
                <a:t>𝑮</a:t>
              </a:r>
              <a:r>
                <a:rPr lang="en-ID" sz="1100" b="1" i="0">
                  <a:solidFill>
                    <a:schemeClr val="tx1"/>
                  </a:solidFill>
                  <a:effectLst/>
                  <a:latin typeface="Cambria Math" panose="02040503050406030204" pitchFamily="18" charset="0"/>
                  <a:ea typeface="+mn-ea"/>
                  <a:cs typeface="+mn-cs"/>
                </a:rPr>
                <a:t>_</a:t>
              </a:r>
              <a:r>
                <a:rPr lang="en-US" sz="1100" b="1" i="0">
                  <a:solidFill>
                    <a:schemeClr val="tx1"/>
                  </a:solidFill>
                  <a:effectLst/>
                  <a:latin typeface="Cambria Math" panose="02040503050406030204" pitchFamily="18" charset="0"/>
                  <a:ea typeface="+mn-ea"/>
                  <a:cs typeface="+mn-cs"/>
                </a:rPr>
                <a:t>𝒊𝒋</a:t>
              </a:r>
              <a:endParaRPr lang="en-ID">
                <a:effectLst/>
              </a:endParaRPr>
            </a:p>
            <a:p>
              <a:endParaRPr lang="en-ID" sz="1100"/>
            </a:p>
          </xdr:txBody>
        </xdr:sp>
      </mc:Fallback>
    </mc:AlternateContent>
    <xdr:clientData/>
  </xdr:oneCellAnchor>
  <xdr:oneCellAnchor>
    <xdr:from>
      <xdr:col>9</xdr:col>
      <xdr:colOff>291353</xdr:colOff>
      <xdr:row>139</xdr:row>
      <xdr:rowOff>31376</xdr:rowOff>
    </xdr:from>
    <xdr:ext cx="274562" cy="357790"/>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xmlns="" id="{283B5FE8-B85B-9E11-A05B-32C504849960}"/>
                </a:ext>
              </a:extLst>
            </xdr:cNvPr>
            <xdr:cNvSpPr txBox="1"/>
          </xdr:nvSpPr>
          <xdr:spPr>
            <a:xfrm>
              <a:off x="4917141" y="29274247"/>
              <a:ext cx="274562" cy="3577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ID" sz="1100" b="1" i="1">
                            <a:solidFill>
                              <a:schemeClr val="tx1"/>
                            </a:solidFill>
                            <a:effectLst/>
                            <a:latin typeface="Cambria Math" panose="02040503050406030204" pitchFamily="18" charset="0"/>
                            <a:ea typeface="+mn-ea"/>
                            <a:cs typeface="+mn-cs"/>
                          </a:rPr>
                        </m:ctrlPr>
                      </m:sSubPr>
                      <m:e>
                        <m:r>
                          <a:rPr lang="en-US" sz="1100" b="1" i="1">
                            <a:solidFill>
                              <a:schemeClr val="tx1"/>
                            </a:solidFill>
                            <a:effectLst/>
                            <a:latin typeface="Cambria Math" panose="02040503050406030204" pitchFamily="18" charset="0"/>
                            <a:ea typeface="+mn-ea"/>
                            <a:cs typeface="+mn-cs"/>
                          </a:rPr>
                          <m:t>𝑫</m:t>
                        </m:r>
                      </m:e>
                      <m:sub>
                        <m:r>
                          <a:rPr lang="en-US" sz="1100" b="1" i="1">
                            <a:solidFill>
                              <a:schemeClr val="tx1"/>
                            </a:solidFill>
                            <a:effectLst/>
                            <a:latin typeface="Cambria Math" panose="02040503050406030204" pitchFamily="18" charset="0"/>
                            <a:ea typeface="+mn-ea"/>
                            <a:cs typeface="+mn-cs"/>
                          </a:rPr>
                          <m:t>𝒊𝒋</m:t>
                        </m:r>
                      </m:sub>
                    </m:sSub>
                  </m:oMath>
                </m:oMathPara>
              </a14:m>
              <a:endParaRPr lang="en-ID">
                <a:effectLst/>
              </a:endParaRPr>
            </a:p>
            <a:p>
              <a:endParaRPr lang="en-ID" sz="1100"/>
            </a:p>
          </xdr:txBody>
        </xdr:sp>
      </mc:Choice>
      <mc:Fallback xmlns="">
        <xdr:sp macro="" textlink="">
          <xdr:nvSpPr>
            <xdr:cNvPr id="11" name="TextBox 10">
              <a:extLst>
                <a:ext uri="{FF2B5EF4-FFF2-40B4-BE49-F238E27FC236}">
                  <a16:creationId xmlns:a16="http://schemas.microsoft.com/office/drawing/2014/main" xmlns:a14="http://schemas.microsoft.com/office/drawing/2010/main" xmlns="" id="{283B5FE8-B85B-9E11-A05B-32C504849960}"/>
                </a:ext>
              </a:extLst>
            </xdr:cNvPr>
            <xdr:cNvSpPr txBox="1"/>
          </xdr:nvSpPr>
          <xdr:spPr>
            <a:xfrm>
              <a:off x="4917141" y="29274247"/>
              <a:ext cx="274562" cy="3577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i="0">
                  <a:solidFill>
                    <a:schemeClr val="tx1"/>
                  </a:solidFill>
                  <a:effectLst/>
                  <a:latin typeface="Cambria Math" panose="02040503050406030204" pitchFamily="18" charset="0"/>
                  <a:ea typeface="+mn-ea"/>
                  <a:cs typeface="+mn-cs"/>
                </a:rPr>
                <a:t>𝑫</a:t>
              </a:r>
              <a:r>
                <a:rPr lang="en-ID" sz="1100" b="1" i="0">
                  <a:solidFill>
                    <a:schemeClr val="tx1"/>
                  </a:solidFill>
                  <a:effectLst/>
                  <a:latin typeface="Cambria Math" panose="02040503050406030204" pitchFamily="18" charset="0"/>
                  <a:ea typeface="+mn-ea"/>
                  <a:cs typeface="+mn-cs"/>
                </a:rPr>
                <a:t>_</a:t>
              </a:r>
              <a:r>
                <a:rPr lang="en-US" sz="1100" b="1" i="0">
                  <a:solidFill>
                    <a:schemeClr val="tx1"/>
                  </a:solidFill>
                  <a:effectLst/>
                  <a:latin typeface="Cambria Math" panose="02040503050406030204" pitchFamily="18" charset="0"/>
                  <a:ea typeface="+mn-ea"/>
                  <a:cs typeface="+mn-cs"/>
                </a:rPr>
                <a:t>𝒊𝒋</a:t>
              </a:r>
              <a:endParaRPr lang="en-ID">
                <a:effectLst/>
              </a:endParaRPr>
            </a:p>
            <a:p>
              <a:endParaRPr lang="en-ID" sz="1100"/>
            </a:p>
          </xdr:txBody>
        </xdr:sp>
      </mc:Fallback>
    </mc:AlternateContent>
    <xdr:clientData/>
  </xdr:oneCellAnchor>
  <xdr:oneCellAnchor>
    <xdr:from>
      <xdr:col>10</xdr:col>
      <xdr:colOff>739588</xdr:colOff>
      <xdr:row>139</xdr:row>
      <xdr:rowOff>31376</xdr:rowOff>
    </xdr:from>
    <xdr:ext cx="270267" cy="357790"/>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xmlns="" id="{A9314EE9-206D-97ED-DFAC-3C30BA3F2121}"/>
                </a:ext>
              </a:extLst>
            </xdr:cNvPr>
            <xdr:cNvSpPr txBox="1"/>
          </xdr:nvSpPr>
          <xdr:spPr>
            <a:xfrm>
              <a:off x="6190129" y="29274247"/>
              <a:ext cx="270267" cy="3577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ID" sz="1100" b="1" i="1">
                            <a:solidFill>
                              <a:schemeClr val="tx1"/>
                            </a:solidFill>
                            <a:effectLst/>
                            <a:latin typeface="Cambria Math" panose="02040503050406030204" pitchFamily="18" charset="0"/>
                            <a:ea typeface="+mn-ea"/>
                            <a:cs typeface="+mn-cs"/>
                          </a:rPr>
                        </m:ctrlPr>
                      </m:sSubPr>
                      <m:e>
                        <m:r>
                          <a:rPr lang="en-US" sz="1100" b="1" i="1">
                            <a:solidFill>
                              <a:schemeClr val="tx1"/>
                            </a:solidFill>
                            <a:effectLst/>
                            <a:latin typeface="Cambria Math" panose="02040503050406030204" pitchFamily="18" charset="0"/>
                            <a:ea typeface="+mn-ea"/>
                            <a:cs typeface="+mn-cs"/>
                          </a:rPr>
                          <m:t>𝑨</m:t>
                        </m:r>
                      </m:e>
                      <m:sub>
                        <m:r>
                          <a:rPr lang="en-US" sz="1100" b="1" i="1">
                            <a:solidFill>
                              <a:schemeClr val="tx1"/>
                            </a:solidFill>
                            <a:effectLst/>
                            <a:latin typeface="Cambria Math" panose="02040503050406030204" pitchFamily="18" charset="0"/>
                            <a:ea typeface="+mn-ea"/>
                            <a:cs typeface="+mn-cs"/>
                          </a:rPr>
                          <m:t>𝒊𝒋</m:t>
                        </m:r>
                      </m:sub>
                    </m:sSub>
                  </m:oMath>
                </m:oMathPara>
              </a14:m>
              <a:endParaRPr lang="en-ID">
                <a:effectLst/>
              </a:endParaRPr>
            </a:p>
            <a:p>
              <a:endParaRPr lang="en-ID" sz="1100"/>
            </a:p>
          </xdr:txBody>
        </xdr:sp>
      </mc:Choice>
      <mc:Fallback xmlns="">
        <xdr:sp macro="" textlink="">
          <xdr:nvSpPr>
            <xdr:cNvPr id="12" name="TextBox 11">
              <a:extLst>
                <a:ext uri="{FF2B5EF4-FFF2-40B4-BE49-F238E27FC236}">
                  <a16:creationId xmlns:a16="http://schemas.microsoft.com/office/drawing/2014/main" xmlns:a14="http://schemas.microsoft.com/office/drawing/2010/main" xmlns="" id="{A9314EE9-206D-97ED-DFAC-3C30BA3F2121}"/>
                </a:ext>
              </a:extLst>
            </xdr:cNvPr>
            <xdr:cNvSpPr txBox="1"/>
          </xdr:nvSpPr>
          <xdr:spPr>
            <a:xfrm>
              <a:off x="6190129" y="29274247"/>
              <a:ext cx="270267" cy="3577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i="0">
                  <a:solidFill>
                    <a:schemeClr val="tx1"/>
                  </a:solidFill>
                  <a:effectLst/>
                  <a:latin typeface="Cambria Math" panose="02040503050406030204" pitchFamily="18" charset="0"/>
                  <a:ea typeface="+mn-ea"/>
                  <a:cs typeface="+mn-cs"/>
                </a:rPr>
                <a:t>𝑨</a:t>
              </a:r>
              <a:r>
                <a:rPr lang="en-ID" sz="1100" b="1" i="0">
                  <a:solidFill>
                    <a:schemeClr val="tx1"/>
                  </a:solidFill>
                  <a:effectLst/>
                  <a:latin typeface="Cambria Math" panose="02040503050406030204" pitchFamily="18" charset="0"/>
                  <a:ea typeface="+mn-ea"/>
                  <a:cs typeface="+mn-cs"/>
                </a:rPr>
                <a:t>_</a:t>
              </a:r>
              <a:r>
                <a:rPr lang="en-US" sz="1100" b="1" i="0">
                  <a:solidFill>
                    <a:schemeClr val="tx1"/>
                  </a:solidFill>
                  <a:effectLst/>
                  <a:latin typeface="Cambria Math" panose="02040503050406030204" pitchFamily="18" charset="0"/>
                  <a:ea typeface="+mn-ea"/>
                  <a:cs typeface="+mn-cs"/>
                </a:rPr>
                <a:t>𝒊𝒋</a:t>
              </a:r>
              <a:endParaRPr lang="en-ID">
                <a:effectLst/>
              </a:endParaRPr>
            </a:p>
            <a:p>
              <a:endParaRPr lang="en-ID" sz="1100"/>
            </a:p>
          </xdr:txBody>
        </xdr:sp>
      </mc:Fallback>
    </mc:AlternateContent>
    <xdr:clientData/>
  </xdr:oneCellAnchor>
  <xdr:oneCellAnchor>
    <xdr:from>
      <xdr:col>11</xdr:col>
      <xdr:colOff>614081</xdr:colOff>
      <xdr:row>139</xdr:row>
      <xdr:rowOff>40341</xdr:rowOff>
    </xdr:from>
    <xdr:ext cx="271998" cy="357790"/>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xmlns="" id="{C9A84604-E04A-8C76-C943-14C47036EC1E}"/>
                </a:ext>
              </a:extLst>
            </xdr:cNvPr>
            <xdr:cNvSpPr txBox="1"/>
          </xdr:nvSpPr>
          <xdr:spPr>
            <a:xfrm>
              <a:off x="7776881" y="29283212"/>
              <a:ext cx="271998" cy="3577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ID" sz="1100" b="1" i="1">
                            <a:solidFill>
                              <a:schemeClr val="tx1"/>
                            </a:solidFill>
                            <a:effectLst/>
                            <a:latin typeface="Cambria Math" panose="02040503050406030204" pitchFamily="18" charset="0"/>
                            <a:ea typeface="+mn-ea"/>
                            <a:cs typeface="+mn-cs"/>
                          </a:rPr>
                        </m:ctrlPr>
                      </m:sSubPr>
                      <m:e>
                        <m:r>
                          <a:rPr lang="en-US" sz="1100" b="1" i="1">
                            <a:solidFill>
                              <a:schemeClr val="tx1"/>
                            </a:solidFill>
                            <a:effectLst/>
                            <a:latin typeface="Cambria Math" panose="02040503050406030204" pitchFamily="18" charset="0"/>
                            <a:ea typeface="+mn-ea"/>
                            <a:cs typeface="+mn-cs"/>
                          </a:rPr>
                          <m:t>𝑷</m:t>
                        </m:r>
                      </m:e>
                      <m:sub>
                        <m:r>
                          <a:rPr lang="en-US" sz="1100" b="1" i="1">
                            <a:solidFill>
                              <a:schemeClr val="tx1"/>
                            </a:solidFill>
                            <a:effectLst/>
                            <a:latin typeface="Cambria Math" panose="02040503050406030204" pitchFamily="18" charset="0"/>
                            <a:ea typeface="+mn-ea"/>
                            <a:cs typeface="+mn-cs"/>
                          </a:rPr>
                          <m:t>𝒊𝒋</m:t>
                        </m:r>
                      </m:sub>
                    </m:sSub>
                  </m:oMath>
                </m:oMathPara>
              </a14:m>
              <a:endParaRPr lang="en-ID">
                <a:effectLst/>
              </a:endParaRPr>
            </a:p>
            <a:p>
              <a:endParaRPr lang="en-ID" sz="1100"/>
            </a:p>
          </xdr:txBody>
        </xdr:sp>
      </mc:Choice>
      <mc:Fallback xmlns="">
        <xdr:sp macro="" textlink="">
          <xdr:nvSpPr>
            <xdr:cNvPr id="13" name="TextBox 12">
              <a:extLst>
                <a:ext uri="{FF2B5EF4-FFF2-40B4-BE49-F238E27FC236}">
                  <a16:creationId xmlns:a16="http://schemas.microsoft.com/office/drawing/2014/main" xmlns:a14="http://schemas.microsoft.com/office/drawing/2010/main" xmlns="" id="{C9A84604-E04A-8C76-C943-14C47036EC1E}"/>
                </a:ext>
              </a:extLst>
            </xdr:cNvPr>
            <xdr:cNvSpPr txBox="1"/>
          </xdr:nvSpPr>
          <xdr:spPr>
            <a:xfrm>
              <a:off x="7776881" y="29283212"/>
              <a:ext cx="271998" cy="3577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i="0">
                  <a:solidFill>
                    <a:schemeClr val="tx1"/>
                  </a:solidFill>
                  <a:effectLst/>
                  <a:latin typeface="Cambria Math" panose="02040503050406030204" pitchFamily="18" charset="0"/>
                  <a:ea typeface="+mn-ea"/>
                  <a:cs typeface="+mn-cs"/>
                </a:rPr>
                <a:t>𝑷</a:t>
              </a:r>
              <a:r>
                <a:rPr lang="en-ID" sz="1100" b="1" i="0">
                  <a:solidFill>
                    <a:schemeClr val="tx1"/>
                  </a:solidFill>
                  <a:effectLst/>
                  <a:latin typeface="Cambria Math" panose="02040503050406030204" pitchFamily="18" charset="0"/>
                  <a:ea typeface="+mn-ea"/>
                  <a:cs typeface="+mn-cs"/>
                </a:rPr>
                <a:t>_</a:t>
              </a:r>
              <a:r>
                <a:rPr lang="en-US" sz="1100" b="1" i="0">
                  <a:solidFill>
                    <a:schemeClr val="tx1"/>
                  </a:solidFill>
                  <a:effectLst/>
                  <a:latin typeface="Cambria Math" panose="02040503050406030204" pitchFamily="18" charset="0"/>
                  <a:ea typeface="+mn-ea"/>
                  <a:cs typeface="+mn-cs"/>
                </a:rPr>
                <a:t>𝒊𝒋</a:t>
              </a:r>
              <a:endParaRPr lang="en-ID">
                <a:effectLst/>
              </a:endParaRPr>
            </a:p>
            <a:p>
              <a:endParaRPr lang="en-ID" sz="1100"/>
            </a:p>
          </xdr:txBody>
        </xdr:sp>
      </mc:Fallback>
    </mc:AlternateContent>
    <xdr:clientData/>
  </xdr:oneCellAnchor>
  <xdr:oneCellAnchor>
    <xdr:from>
      <xdr:col>4</xdr:col>
      <xdr:colOff>533400</xdr:colOff>
      <xdr:row>35</xdr:row>
      <xdr:rowOff>0</xdr:rowOff>
    </xdr:from>
    <xdr:ext cx="65" cy="172227"/>
    <xdr:sp macro="" textlink="">
      <xdr:nvSpPr>
        <xdr:cNvPr id="8" name="TextBox 7">
          <a:extLst>
            <a:ext uri="{FF2B5EF4-FFF2-40B4-BE49-F238E27FC236}">
              <a16:creationId xmlns:a16="http://schemas.microsoft.com/office/drawing/2014/main" xmlns="" id="{9C9C9047-06EB-49FC-B8C9-4401758D8191}"/>
            </a:ext>
          </a:extLst>
        </xdr:cNvPr>
        <xdr:cNvSpPr txBox="1"/>
      </xdr:nvSpPr>
      <xdr:spPr>
        <a:xfrm>
          <a:off x="5203371" y="249282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ID" sz="1100"/>
        </a:p>
      </xdr:txBody>
    </xdr:sp>
    <xdr:clientData/>
  </xdr:oneCellAnchor>
  <xdr:oneCellAnchor>
    <xdr:from>
      <xdr:col>4</xdr:col>
      <xdr:colOff>533400</xdr:colOff>
      <xdr:row>36</xdr:row>
      <xdr:rowOff>0</xdr:rowOff>
    </xdr:from>
    <xdr:ext cx="65" cy="172227"/>
    <xdr:sp macro="" textlink="">
      <xdr:nvSpPr>
        <xdr:cNvPr id="14" name="TextBox 13">
          <a:extLst>
            <a:ext uri="{FF2B5EF4-FFF2-40B4-BE49-F238E27FC236}">
              <a16:creationId xmlns:a16="http://schemas.microsoft.com/office/drawing/2014/main" xmlns="" id="{B9A325DA-F478-4C6C-9CAC-3C0CFB8F637D}"/>
            </a:ext>
          </a:extLst>
        </xdr:cNvPr>
        <xdr:cNvSpPr txBox="1"/>
      </xdr:nvSpPr>
      <xdr:spPr>
        <a:xfrm>
          <a:off x="5203371" y="267788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ID" sz="1100"/>
        </a:p>
      </xdr:txBody>
    </xdr:sp>
    <xdr:clientData/>
  </xdr:oneCellAnchor>
  <xdr:oneCellAnchor>
    <xdr:from>
      <xdr:col>4</xdr:col>
      <xdr:colOff>533400</xdr:colOff>
      <xdr:row>59</xdr:row>
      <xdr:rowOff>0</xdr:rowOff>
    </xdr:from>
    <xdr:ext cx="65" cy="172227"/>
    <xdr:sp macro="" textlink="">
      <xdr:nvSpPr>
        <xdr:cNvPr id="17" name="TextBox 16">
          <a:extLst>
            <a:ext uri="{FF2B5EF4-FFF2-40B4-BE49-F238E27FC236}">
              <a16:creationId xmlns:a16="http://schemas.microsoft.com/office/drawing/2014/main" xmlns="" id="{02C05AB8-6251-4847-A0F9-5FF7EC9FD9C1}"/>
            </a:ext>
          </a:extLst>
        </xdr:cNvPr>
        <xdr:cNvSpPr txBox="1"/>
      </xdr:nvSpPr>
      <xdr:spPr>
        <a:xfrm>
          <a:off x="5203371" y="704305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ID" sz="1100"/>
        </a:p>
      </xdr:txBody>
    </xdr:sp>
    <xdr:clientData/>
  </xdr:oneCellAnchor>
  <xdr:oneCellAnchor>
    <xdr:from>
      <xdr:col>4</xdr:col>
      <xdr:colOff>533400</xdr:colOff>
      <xdr:row>60</xdr:row>
      <xdr:rowOff>0</xdr:rowOff>
    </xdr:from>
    <xdr:ext cx="65" cy="172227"/>
    <xdr:sp macro="" textlink="">
      <xdr:nvSpPr>
        <xdr:cNvPr id="18" name="TextBox 17">
          <a:extLst>
            <a:ext uri="{FF2B5EF4-FFF2-40B4-BE49-F238E27FC236}">
              <a16:creationId xmlns:a16="http://schemas.microsoft.com/office/drawing/2014/main" xmlns="" id="{1FDB146E-61C0-4999-8B0C-D2900D25C70F}"/>
            </a:ext>
          </a:extLst>
        </xdr:cNvPr>
        <xdr:cNvSpPr txBox="1"/>
      </xdr:nvSpPr>
      <xdr:spPr>
        <a:xfrm>
          <a:off x="5203371" y="722811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ID" sz="1100"/>
        </a:p>
      </xdr:txBody>
    </xdr:sp>
    <xdr:clientData/>
  </xdr:oneCellAnchor>
  <xdr:oneCellAnchor>
    <xdr:from>
      <xdr:col>13</xdr:col>
      <xdr:colOff>533400</xdr:colOff>
      <xdr:row>59</xdr:row>
      <xdr:rowOff>0</xdr:rowOff>
    </xdr:from>
    <xdr:ext cx="65" cy="172227"/>
    <xdr:sp macro="" textlink="">
      <xdr:nvSpPr>
        <xdr:cNvPr id="19" name="TextBox 18">
          <a:extLst>
            <a:ext uri="{FF2B5EF4-FFF2-40B4-BE49-F238E27FC236}">
              <a16:creationId xmlns:a16="http://schemas.microsoft.com/office/drawing/2014/main" xmlns="" id="{E5A18871-1F92-41B0-AA0F-213EC100EB66}"/>
            </a:ext>
          </a:extLst>
        </xdr:cNvPr>
        <xdr:cNvSpPr txBox="1"/>
      </xdr:nvSpPr>
      <xdr:spPr>
        <a:xfrm>
          <a:off x="5203371" y="704305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ID" sz="1100"/>
        </a:p>
      </xdr:txBody>
    </xdr:sp>
    <xdr:clientData/>
  </xdr:oneCellAnchor>
  <xdr:oneCellAnchor>
    <xdr:from>
      <xdr:col>13</xdr:col>
      <xdr:colOff>533400</xdr:colOff>
      <xdr:row>60</xdr:row>
      <xdr:rowOff>0</xdr:rowOff>
    </xdr:from>
    <xdr:ext cx="65" cy="172227"/>
    <xdr:sp macro="" textlink="">
      <xdr:nvSpPr>
        <xdr:cNvPr id="20" name="TextBox 19">
          <a:extLst>
            <a:ext uri="{FF2B5EF4-FFF2-40B4-BE49-F238E27FC236}">
              <a16:creationId xmlns:a16="http://schemas.microsoft.com/office/drawing/2014/main" xmlns="" id="{8E1F53A7-46FF-4D5F-8DD5-1579ABD04710}"/>
            </a:ext>
          </a:extLst>
        </xdr:cNvPr>
        <xdr:cNvSpPr txBox="1"/>
      </xdr:nvSpPr>
      <xdr:spPr>
        <a:xfrm>
          <a:off x="5203371" y="722811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ID" sz="1100"/>
        </a:p>
      </xdr:txBody>
    </xdr:sp>
    <xdr:clientData/>
  </xdr:oneCellAnchor>
  <xdr:oneCellAnchor>
    <xdr:from>
      <xdr:col>8</xdr:col>
      <xdr:colOff>1499754</xdr:colOff>
      <xdr:row>112</xdr:row>
      <xdr:rowOff>148936</xdr:rowOff>
    </xdr:from>
    <xdr:ext cx="3910445" cy="172227"/>
    <xdr:sp macro="" textlink="">
      <xdr:nvSpPr>
        <xdr:cNvPr id="16" name="TextBox 15"/>
        <xdr:cNvSpPr txBox="1"/>
      </xdr:nvSpPr>
      <xdr:spPr>
        <a:xfrm>
          <a:off x="14787129" y="22342186"/>
          <a:ext cx="39104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D" sz="1100"/>
        </a:p>
      </xdr:txBody>
    </xdr:sp>
    <xdr:clientData/>
  </xdr:oneCellAnchor>
  <xdr:twoCellAnchor editAs="oneCell">
    <xdr:from>
      <xdr:col>8</xdr:col>
      <xdr:colOff>554183</xdr:colOff>
      <xdr:row>110</xdr:row>
      <xdr:rowOff>259773</xdr:rowOff>
    </xdr:from>
    <xdr:to>
      <xdr:col>11</xdr:col>
      <xdr:colOff>1190229</xdr:colOff>
      <xdr:row>117</xdr:row>
      <xdr:rowOff>86590</xdr:rowOff>
    </xdr:to>
    <xdr:pic>
      <xdr:nvPicPr>
        <xdr:cNvPr id="15" name="Picture 14"/>
        <xdr:cNvPicPr>
          <a:picLocks noChangeAspect="1"/>
        </xdr:cNvPicPr>
      </xdr:nvPicPr>
      <xdr:blipFill>
        <a:blip xmlns:r="http://schemas.openxmlformats.org/officeDocument/2006/relationships" r:embed="rId1"/>
        <a:stretch>
          <a:fillRect/>
        </a:stretch>
      </xdr:blipFill>
      <xdr:spPr>
        <a:xfrm>
          <a:off x="13819910" y="21959455"/>
          <a:ext cx="5554410" cy="1246908"/>
        </a:xfrm>
        <a:prstGeom prst="rect">
          <a:avLst/>
        </a:prstGeom>
      </xdr:spPr>
    </xdr:pic>
    <xdr:clientData/>
  </xdr:twoCellAnchor>
  <xdr:twoCellAnchor editAs="oneCell">
    <xdr:from>
      <xdr:col>10</xdr:col>
      <xdr:colOff>329046</xdr:colOff>
      <xdr:row>101</xdr:row>
      <xdr:rowOff>34637</xdr:rowOff>
    </xdr:from>
    <xdr:to>
      <xdr:col>15</xdr:col>
      <xdr:colOff>165220</xdr:colOff>
      <xdr:row>105</xdr:row>
      <xdr:rowOff>138545</xdr:rowOff>
    </xdr:to>
    <xdr:pic>
      <xdr:nvPicPr>
        <xdr:cNvPr id="22" name="Picture 21"/>
        <xdr:cNvPicPr>
          <a:picLocks noChangeAspect="1"/>
        </xdr:cNvPicPr>
      </xdr:nvPicPr>
      <xdr:blipFill>
        <a:blip xmlns:r="http://schemas.openxmlformats.org/officeDocument/2006/relationships" r:embed="rId2"/>
        <a:stretch>
          <a:fillRect/>
        </a:stretch>
      </xdr:blipFill>
      <xdr:spPr>
        <a:xfrm>
          <a:off x="16729364" y="20002501"/>
          <a:ext cx="6763447" cy="865908"/>
        </a:xfrm>
        <a:prstGeom prst="rect">
          <a:avLst/>
        </a:prstGeom>
      </xdr:spPr>
    </xdr:pic>
    <xdr:clientData/>
  </xdr:twoCellAnchor>
  <xdr:twoCellAnchor editAs="oneCell">
    <xdr:from>
      <xdr:col>12</xdr:col>
      <xdr:colOff>0</xdr:colOff>
      <xdr:row>110</xdr:row>
      <xdr:rowOff>0</xdr:rowOff>
    </xdr:from>
    <xdr:to>
      <xdr:col>16</xdr:col>
      <xdr:colOff>59275</xdr:colOff>
      <xdr:row>118</xdr:row>
      <xdr:rowOff>13607</xdr:rowOff>
    </xdr:to>
    <xdr:pic>
      <xdr:nvPicPr>
        <xdr:cNvPr id="23" name="Picture 22"/>
        <xdr:cNvPicPr>
          <a:picLocks noChangeAspect="1"/>
        </xdr:cNvPicPr>
      </xdr:nvPicPr>
      <xdr:blipFill>
        <a:blip xmlns:r="http://schemas.openxmlformats.org/officeDocument/2006/relationships" r:embed="rId3"/>
        <a:stretch>
          <a:fillRect/>
        </a:stretch>
      </xdr:blipFill>
      <xdr:spPr>
        <a:xfrm>
          <a:off x="19662321" y="21744214"/>
          <a:ext cx="5311633" cy="1619250"/>
        </a:xfrm>
        <a:prstGeom prst="rect">
          <a:avLst/>
        </a:prstGeom>
      </xdr:spPr>
    </xdr:pic>
    <xdr:clientData/>
  </xdr:twoCellAnchor>
  <xdr:twoCellAnchor editAs="oneCell">
    <xdr:from>
      <xdr:col>7</xdr:col>
      <xdr:colOff>207818</xdr:colOff>
      <xdr:row>164</xdr:row>
      <xdr:rowOff>121226</xdr:rowOff>
    </xdr:from>
    <xdr:to>
      <xdr:col>9</xdr:col>
      <xdr:colOff>469172</xdr:colOff>
      <xdr:row>168</xdr:row>
      <xdr:rowOff>34635</xdr:rowOff>
    </xdr:to>
    <xdr:pic>
      <xdr:nvPicPr>
        <xdr:cNvPr id="24" name="Picture 23"/>
        <xdr:cNvPicPr>
          <a:picLocks noChangeAspect="1"/>
        </xdr:cNvPicPr>
      </xdr:nvPicPr>
      <xdr:blipFill>
        <a:blip xmlns:r="http://schemas.openxmlformats.org/officeDocument/2006/relationships" r:embed="rId4"/>
        <a:stretch>
          <a:fillRect/>
        </a:stretch>
      </xdr:blipFill>
      <xdr:spPr>
        <a:xfrm>
          <a:off x="9888682" y="32592817"/>
          <a:ext cx="5526081" cy="67540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0</xdr:colOff>
      <xdr:row>22</xdr:row>
      <xdr:rowOff>0</xdr:rowOff>
    </xdr:from>
    <xdr:to>
      <xdr:col>16</xdr:col>
      <xdr:colOff>431633</xdr:colOff>
      <xdr:row>28</xdr:row>
      <xdr:rowOff>76370</xdr:rowOff>
    </xdr:to>
    <xdr:pic>
      <xdr:nvPicPr>
        <xdr:cNvPr id="6" name="Picture 5"/>
        <xdr:cNvPicPr>
          <a:picLocks noChangeAspect="1"/>
        </xdr:cNvPicPr>
      </xdr:nvPicPr>
      <xdr:blipFill>
        <a:blip xmlns:r="http://schemas.openxmlformats.org/officeDocument/2006/relationships" r:embed="rId1"/>
        <a:stretch>
          <a:fillRect/>
        </a:stretch>
      </xdr:blipFill>
      <xdr:spPr>
        <a:xfrm>
          <a:off x="9715500" y="4191000"/>
          <a:ext cx="5496692" cy="1219370"/>
        </a:xfrm>
        <a:prstGeom prst="rect">
          <a:avLst/>
        </a:prstGeom>
      </xdr:spPr>
    </xdr:pic>
    <xdr:clientData/>
  </xdr:twoCellAnchor>
  <xdr:twoCellAnchor editAs="oneCell">
    <xdr:from>
      <xdr:col>3</xdr:col>
      <xdr:colOff>1019735</xdr:colOff>
      <xdr:row>34</xdr:row>
      <xdr:rowOff>22412</xdr:rowOff>
    </xdr:from>
    <xdr:to>
      <xdr:col>5</xdr:col>
      <xdr:colOff>928727</xdr:colOff>
      <xdr:row>36</xdr:row>
      <xdr:rowOff>60570</xdr:rowOff>
    </xdr:to>
    <xdr:pic>
      <xdr:nvPicPr>
        <xdr:cNvPr id="7" name="Picture 6"/>
        <xdr:cNvPicPr>
          <a:picLocks noChangeAspect="1"/>
        </xdr:cNvPicPr>
      </xdr:nvPicPr>
      <xdr:blipFill>
        <a:blip xmlns:r="http://schemas.openxmlformats.org/officeDocument/2006/relationships" r:embed="rId2"/>
        <a:stretch>
          <a:fillRect/>
        </a:stretch>
      </xdr:blipFill>
      <xdr:spPr>
        <a:xfrm>
          <a:off x="5188323" y="6499412"/>
          <a:ext cx="2295845" cy="41915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zoomScale="62" zoomScaleNormal="62" workbookViewId="0">
      <selection activeCell="D19" sqref="D19"/>
    </sheetView>
  </sheetViews>
  <sheetFormatPr defaultRowHeight="15"/>
  <cols>
    <col min="1" max="1" width="14.7109375" customWidth="1"/>
    <col min="2" max="2" width="24.7109375" customWidth="1"/>
    <col min="3" max="3" width="16.5703125" customWidth="1"/>
    <col min="4" max="4" width="37.28515625" bestFit="1" customWidth="1"/>
    <col min="5" max="5" width="26.28515625" bestFit="1" customWidth="1"/>
    <col min="6" max="6" width="51" bestFit="1" customWidth="1"/>
    <col min="7" max="7" width="102.7109375" customWidth="1"/>
    <col min="8" max="8" width="94.42578125" customWidth="1"/>
    <col min="9" max="9" width="39.7109375" customWidth="1"/>
  </cols>
  <sheetData>
    <row r="1" spans="1:8" ht="23.25">
      <c r="A1" s="96" t="s">
        <v>18</v>
      </c>
      <c r="B1" s="96"/>
      <c r="C1" s="96"/>
      <c r="D1" s="96"/>
      <c r="E1" s="96"/>
      <c r="F1" s="96"/>
      <c r="G1" s="96"/>
    </row>
    <row r="2" spans="1:8">
      <c r="A2" s="31" t="s">
        <v>4</v>
      </c>
      <c r="B2" s="31" t="s">
        <v>6</v>
      </c>
      <c r="C2" s="31" t="s">
        <v>5</v>
      </c>
      <c r="D2" s="31" t="s">
        <v>7</v>
      </c>
      <c r="E2" s="31" t="s">
        <v>8</v>
      </c>
      <c r="F2" s="31" t="s">
        <v>9</v>
      </c>
      <c r="G2" s="31" t="s">
        <v>19</v>
      </c>
    </row>
    <row r="3" spans="1:8" ht="45">
      <c r="A3" s="5">
        <v>862</v>
      </c>
      <c r="B3" s="5" t="s">
        <v>0</v>
      </c>
      <c r="C3" s="8">
        <v>35002</v>
      </c>
      <c r="D3" s="1" t="s">
        <v>24</v>
      </c>
      <c r="E3" s="1" t="s">
        <v>10</v>
      </c>
      <c r="F3" s="1" t="s">
        <v>14</v>
      </c>
      <c r="G3" s="2" t="s">
        <v>20</v>
      </c>
    </row>
    <row r="4" spans="1:8" ht="60">
      <c r="A4" s="5">
        <v>8844</v>
      </c>
      <c r="B4" s="5" t="s">
        <v>1</v>
      </c>
      <c r="C4" s="8">
        <v>35048</v>
      </c>
      <c r="D4" s="1" t="s">
        <v>25</v>
      </c>
      <c r="E4" s="1" t="s">
        <v>11</v>
      </c>
      <c r="F4" s="1" t="s">
        <v>15</v>
      </c>
      <c r="G4" s="2" t="s">
        <v>21</v>
      </c>
    </row>
    <row r="5" spans="1:8" ht="45">
      <c r="A5" s="5">
        <v>31357</v>
      </c>
      <c r="B5" s="83" t="s">
        <v>64</v>
      </c>
      <c r="C5" s="8"/>
      <c r="D5" s="1" t="s">
        <v>65</v>
      </c>
      <c r="E5" s="1" t="s">
        <v>68</v>
      </c>
      <c r="F5" s="1" t="s">
        <v>67</v>
      </c>
      <c r="G5" s="15" t="s">
        <v>66</v>
      </c>
    </row>
    <row r="6" spans="1:8" ht="45">
      <c r="A6" s="5">
        <v>11862</v>
      </c>
      <c r="B6" s="5" t="s">
        <v>69</v>
      </c>
      <c r="C6" s="8"/>
      <c r="D6" s="1" t="s">
        <v>70</v>
      </c>
      <c r="E6" s="1" t="s">
        <v>72</v>
      </c>
      <c r="F6" s="1" t="s">
        <v>73</v>
      </c>
      <c r="G6" s="2" t="s">
        <v>71</v>
      </c>
    </row>
    <row r="7" spans="1:8" ht="60">
      <c r="A7" s="5">
        <v>949</v>
      </c>
      <c r="B7" s="5" t="s">
        <v>2</v>
      </c>
      <c r="C7" s="8">
        <v>35048</v>
      </c>
      <c r="D7" s="1" t="s">
        <v>26</v>
      </c>
      <c r="E7" s="1" t="s">
        <v>12</v>
      </c>
      <c r="F7" s="1" t="s">
        <v>16</v>
      </c>
      <c r="G7" s="2" t="s">
        <v>22</v>
      </c>
    </row>
    <row r="8" spans="1:8" ht="72" customHeight="1">
      <c r="A8" s="5">
        <v>9091</v>
      </c>
      <c r="B8" s="5" t="s">
        <v>3</v>
      </c>
      <c r="C8" s="8">
        <v>35055</v>
      </c>
      <c r="D8" s="1" t="s">
        <v>27</v>
      </c>
      <c r="E8" s="1" t="s">
        <v>13</v>
      </c>
      <c r="F8" s="1" t="s">
        <v>17</v>
      </c>
      <c r="G8" s="2" t="s">
        <v>23</v>
      </c>
    </row>
    <row r="9" spans="1:8" ht="60">
      <c r="A9" s="5">
        <v>3008</v>
      </c>
      <c r="B9" s="5" t="s">
        <v>98</v>
      </c>
      <c r="C9" s="41"/>
      <c r="D9" s="41" t="s">
        <v>100</v>
      </c>
      <c r="E9" s="41" t="s">
        <v>10</v>
      </c>
      <c r="F9" s="1" t="s">
        <v>14</v>
      </c>
      <c r="G9" s="15" t="s">
        <v>99</v>
      </c>
    </row>
    <row r="10" spans="1:8">
      <c r="G10" s="14"/>
      <c r="H10" s="14"/>
    </row>
    <row r="11" spans="1:8" ht="21">
      <c r="D11" s="3"/>
      <c r="E11" s="3"/>
      <c r="F11" s="3"/>
      <c r="G11" s="10"/>
      <c r="H11" s="11"/>
    </row>
    <row r="12" spans="1:8" ht="16.5">
      <c r="G12" s="10"/>
      <c r="H12" s="12"/>
    </row>
    <row r="13" spans="1:8">
      <c r="G13" s="10"/>
      <c r="H13" s="13"/>
    </row>
    <row r="14" spans="1:8" ht="21">
      <c r="A14" s="97" t="s">
        <v>32</v>
      </c>
      <c r="B14" s="97"/>
      <c r="C14" s="97"/>
      <c r="G14" s="10"/>
      <c r="H14" s="13"/>
    </row>
    <row r="15" spans="1:8">
      <c r="A15" s="4">
        <v>1</v>
      </c>
      <c r="B15" s="98" t="s">
        <v>33</v>
      </c>
      <c r="C15" s="98"/>
      <c r="G15" s="10"/>
      <c r="H15" s="13"/>
    </row>
    <row r="16" spans="1:8">
      <c r="A16" s="4">
        <v>2</v>
      </c>
      <c r="B16" s="98" t="s">
        <v>34</v>
      </c>
      <c r="C16" s="98"/>
      <c r="G16" s="10"/>
      <c r="H16" s="13"/>
    </row>
  </sheetData>
  <mergeCells count="4">
    <mergeCell ref="A1:G1"/>
    <mergeCell ref="A14:C14"/>
    <mergeCell ref="B15:C15"/>
    <mergeCell ref="B16:C16"/>
  </mergeCells>
  <conditionalFormatting sqref="G10">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topLeftCell="C24" zoomScale="70" zoomScaleNormal="70" workbookViewId="0">
      <selection activeCell="G34" sqref="G34"/>
    </sheetView>
  </sheetViews>
  <sheetFormatPr defaultRowHeight="15"/>
  <cols>
    <col min="1" max="1" width="7.28515625" bestFit="1" customWidth="1"/>
    <col min="2" max="2" width="24.140625" bestFit="1" customWidth="1"/>
    <col min="3" max="3" width="11.42578125" bestFit="1" customWidth="1"/>
    <col min="4" max="4" width="28.42578125" bestFit="1" customWidth="1"/>
    <col min="5" max="5" width="15.7109375" bestFit="1" customWidth="1"/>
    <col min="6" max="6" width="59.28515625" bestFit="1" customWidth="1"/>
    <col min="7" max="7" width="87.7109375" customWidth="1"/>
    <col min="8" max="8" width="77.28515625" customWidth="1"/>
    <col min="9" max="9" width="55" customWidth="1"/>
    <col min="10" max="10" width="56.140625" customWidth="1"/>
    <col min="11" max="11" width="60.85546875" customWidth="1"/>
  </cols>
  <sheetData>
    <row r="1" spans="1:11" ht="23.25">
      <c r="A1" s="96" t="s">
        <v>18</v>
      </c>
      <c r="B1" s="96"/>
      <c r="C1" s="96"/>
      <c r="D1" s="96"/>
      <c r="E1" s="96"/>
      <c r="F1" s="96"/>
      <c r="G1" s="96"/>
    </row>
    <row r="2" spans="1:11">
      <c r="A2" s="31" t="s">
        <v>4</v>
      </c>
      <c r="B2" s="31" t="s">
        <v>6</v>
      </c>
      <c r="C2" s="31" t="s">
        <v>5</v>
      </c>
      <c r="D2" s="31" t="s">
        <v>7</v>
      </c>
      <c r="E2" s="31" t="s">
        <v>8</v>
      </c>
      <c r="F2" s="31" t="s">
        <v>9</v>
      </c>
      <c r="G2" s="31" t="s">
        <v>19</v>
      </c>
    </row>
    <row r="3" spans="1:11" ht="60">
      <c r="A3" s="1">
        <v>862</v>
      </c>
      <c r="B3" s="1" t="s">
        <v>0</v>
      </c>
      <c r="C3" s="8">
        <v>35002</v>
      </c>
      <c r="D3" s="1" t="s">
        <v>24</v>
      </c>
      <c r="E3" s="1" t="s">
        <v>10</v>
      </c>
      <c r="F3" s="1" t="s">
        <v>14</v>
      </c>
      <c r="G3" s="2" t="s">
        <v>20</v>
      </c>
    </row>
    <row r="4" spans="1:11" ht="75">
      <c r="A4" s="1">
        <v>8844</v>
      </c>
      <c r="B4" s="1" t="s">
        <v>1</v>
      </c>
      <c r="C4" s="8">
        <v>35048</v>
      </c>
      <c r="D4" s="1" t="s">
        <v>25</v>
      </c>
      <c r="E4" s="1" t="s">
        <v>11</v>
      </c>
      <c r="F4" s="1" t="s">
        <v>15</v>
      </c>
      <c r="G4" s="2" t="s">
        <v>21</v>
      </c>
    </row>
    <row r="5" spans="1:11" ht="51" customHeight="1">
      <c r="A5" s="1">
        <v>31357</v>
      </c>
      <c r="B5" s="40" t="s">
        <v>64</v>
      </c>
      <c r="C5" s="8"/>
      <c r="D5" s="1" t="s">
        <v>65</v>
      </c>
      <c r="E5" s="1" t="s">
        <v>68</v>
      </c>
      <c r="F5" s="1" t="s">
        <v>67</v>
      </c>
      <c r="G5" s="15" t="s">
        <v>66</v>
      </c>
    </row>
    <row r="6" spans="1:11" ht="60">
      <c r="A6" s="1">
        <v>11862</v>
      </c>
      <c r="B6" s="41" t="s">
        <v>69</v>
      </c>
      <c r="C6" s="8"/>
      <c r="D6" s="1" t="s">
        <v>70</v>
      </c>
      <c r="E6" s="1" t="s">
        <v>72</v>
      </c>
      <c r="F6" s="1" t="s">
        <v>73</v>
      </c>
      <c r="G6" s="2" t="s">
        <v>71</v>
      </c>
    </row>
    <row r="7" spans="1:11" ht="60">
      <c r="A7" s="1">
        <v>949</v>
      </c>
      <c r="B7" s="1" t="s">
        <v>2</v>
      </c>
      <c r="C7" s="8">
        <v>35048</v>
      </c>
      <c r="D7" s="1" t="s">
        <v>26</v>
      </c>
      <c r="E7" s="1" t="s">
        <v>12</v>
      </c>
      <c r="F7" s="1" t="s">
        <v>16</v>
      </c>
      <c r="G7" s="2" t="s">
        <v>22</v>
      </c>
    </row>
    <row r="8" spans="1:11" ht="75">
      <c r="A8" s="1">
        <v>9091</v>
      </c>
      <c r="B8" s="1" t="s">
        <v>3</v>
      </c>
      <c r="C8" s="8">
        <v>35055</v>
      </c>
      <c r="D8" s="1" t="s">
        <v>27</v>
      </c>
      <c r="E8" s="1" t="s">
        <v>13</v>
      </c>
      <c r="F8" s="1" t="s">
        <v>17</v>
      </c>
      <c r="G8" s="2" t="s">
        <v>23</v>
      </c>
    </row>
    <row r="9" spans="1:11" ht="70.900000000000006" customHeight="1">
      <c r="A9" s="41">
        <v>3008</v>
      </c>
      <c r="B9" s="41" t="s">
        <v>98</v>
      </c>
      <c r="C9" s="41"/>
      <c r="D9" s="41" t="s">
        <v>100</v>
      </c>
      <c r="E9" s="41" t="s">
        <v>10</v>
      </c>
      <c r="F9" s="1" t="s">
        <v>14</v>
      </c>
      <c r="G9" s="15" t="s">
        <v>99</v>
      </c>
    </row>
    <row r="13" spans="1:11" ht="26.25">
      <c r="G13" s="48" t="s">
        <v>53</v>
      </c>
      <c r="H13" s="53"/>
    </row>
    <row r="14" spans="1:11">
      <c r="G14" s="32" t="s">
        <v>94</v>
      </c>
      <c r="H14" s="16" t="s">
        <v>95</v>
      </c>
      <c r="I14" s="16" t="s">
        <v>96</v>
      </c>
      <c r="J14" s="16" t="s">
        <v>97</v>
      </c>
      <c r="K14" s="49"/>
    </row>
    <row r="15" spans="1:11">
      <c r="G15" s="30" t="str">
        <f t="shared" ref="G15:G21" si="0">LOWER(B3)</f>
        <v>toy story</v>
      </c>
      <c r="H15" s="54" t="s">
        <v>105</v>
      </c>
      <c r="I15" s="54" t="s">
        <v>105</v>
      </c>
      <c r="J15" s="54" t="s">
        <v>105</v>
      </c>
      <c r="K15" s="50"/>
    </row>
    <row r="16" spans="1:11">
      <c r="G16" s="30" t="str">
        <f t="shared" si="0"/>
        <v>jumanji</v>
      </c>
      <c r="H16" s="55" t="s">
        <v>106</v>
      </c>
      <c r="I16" s="55" t="s">
        <v>106</v>
      </c>
      <c r="J16" s="55" t="s">
        <v>106</v>
      </c>
      <c r="K16" s="50"/>
    </row>
    <row r="17" spans="7:11">
      <c r="G17" s="30" t="str">
        <f t="shared" si="0"/>
        <v>cars 2</v>
      </c>
      <c r="H17" s="54" t="s">
        <v>107</v>
      </c>
      <c r="I17" s="54" t="s">
        <v>108</v>
      </c>
      <c r="J17" s="56" t="s">
        <v>109</v>
      </c>
      <c r="K17" s="50"/>
    </row>
    <row r="18" spans="7:11">
      <c r="G18" s="30" t="str">
        <f t="shared" si="0"/>
        <v>happy feet two</v>
      </c>
      <c r="H18" s="54" t="s">
        <v>110</v>
      </c>
      <c r="I18" s="54" t="s">
        <v>110</v>
      </c>
      <c r="J18" s="54" t="s">
        <v>110</v>
      </c>
      <c r="K18" s="50"/>
    </row>
    <row r="19" spans="7:11">
      <c r="G19" s="30" t="str">
        <f t="shared" si="0"/>
        <v>heat</v>
      </c>
      <c r="H19" s="30" t="s">
        <v>111</v>
      </c>
      <c r="I19" s="30" t="s">
        <v>111</v>
      </c>
      <c r="J19" s="30" t="s">
        <v>111</v>
      </c>
      <c r="K19" s="50"/>
    </row>
    <row r="20" spans="7:11">
      <c r="G20" s="30" t="str">
        <f t="shared" si="0"/>
        <v>sudden death</v>
      </c>
      <c r="H20" s="30" t="s">
        <v>112</v>
      </c>
      <c r="I20" s="30" t="s">
        <v>112</v>
      </c>
      <c r="J20" s="30" t="s">
        <v>112</v>
      </c>
      <c r="K20" s="50"/>
    </row>
    <row r="21" spans="7:11">
      <c r="G21" s="41" t="str">
        <f t="shared" si="0"/>
        <v>toy story 2</v>
      </c>
      <c r="H21" s="17" t="s">
        <v>113</v>
      </c>
      <c r="I21" s="17" t="s">
        <v>105</v>
      </c>
      <c r="J21" s="17" t="s">
        <v>105</v>
      </c>
    </row>
    <row r="26" spans="7:11" ht="26.25">
      <c r="G26" s="99" t="s">
        <v>54</v>
      </c>
      <c r="H26" s="100"/>
    </row>
    <row r="27" spans="7:11">
      <c r="G27" s="32" t="s">
        <v>94</v>
      </c>
      <c r="H27" s="16" t="s">
        <v>95</v>
      </c>
      <c r="I27" s="16" t="s">
        <v>96</v>
      </c>
      <c r="J27" s="16" t="s">
        <v>97</v>
      </c>
      <c r="K27" s="49"/>
    </row>
    <row r="28" spans="7:11" ht="90">
      <c r="G28" s="30" t="s">
        <v>48</v>
      </c>
      <c r="H28" s="30" t="s">
        <v>74</v>
      </c>
      <c r="I28" s="30" t="s">
        <v>75</v>
      </c>
      <c r="J28" s="30" t="s">
        <v>76</v>
      </c>
      <c r="K28" s="50"/>
    </row>
    <row r="29" spans="7:11" ht="105">
      <c r="G29" s="30" t="s">
        <v>49</v>
      </c>
      <c r="H29" s="30" t="s">
        <v>77</v>
      </c>
      <c r="I29" s="30" t="s">
        <v>78</v>
      </c>
      <c r="J29" s="30" t="s">
        <v>79</v>
      </c>
      <c r="K29" s="50"/>
    </row>
    <row r="30" spans="7:11" ht="75">
      <c r="G30" s="30" t="s">
        <v>80</v>
      </c>
      <c r="H30" s="30" t="s">
        <v>81</v>
      </c>
      <c r="I30" s="30" t="s">
        <v>82</v>
      </c>
      <c r="J30" s="30" t="s">
        <v>83</v>
      </c>
      <c r="K30" s="50"/>
    </row>
    <row r="31" spans="7:11" ht="90">
      <c r="G31" s="30" t="s">
        <v>84</v>
      </c>
      <c r="H31" s="30" t="s">
        <v>85</v>
      </c>
      <c r="I31" s="30" t="s">
        <v>86</v>
      </c>
      <c r="J31" s="30" t="s">
        <v>87</v>
      </c>
      <c r="K31" s="50"/>
    </row>
    <row r="32" spans="7:11" ht="105">
      <c r="G32" s="30" t="s">
        <v>50</v>
      </c>
      <c r="H32" s="30" t="s">
        <v>88</v>
      </c>
      <c r="I32" s="30" t="s">
        <v>89</v>
      </c>
      <c r="J32" s="30" t="s">
        <v>90</v>
      </c>
      <c r="K32" s="50"/>
    </row>
    <row r="33" spans="7:11" ht="120">
      <c r="G33" s="30" t="s">
        <v>51</v>
      </c>
      <c r="H33" s="30" t="s">
        <v>91</v>
      </c>
      <c r="I33" s="30" t="s">
        <v>92</v>
      </c>
      <c r="J33" s="30" t="s">
        <v>93</v>
      </c>
      <c r="K33" s="50"/>
    </row>
    <row r="34" spans="7:11" ht="150">
      <c r="G34" s="51" t="s">
        <v>101</v>
      </c>
      <c r="H34" s="51" t="s">
        <v>102</v>
      </c>
      <c r="I34" s="51" t="s">
        <v>103</v>
      </c>
      <c r="J34" s="52" t="s">
        <v>104</v>
      </c>
    </row>
    <row r="35" spans="7:11">
      <c r="J35" s="11"/>
    </row>
  </sheetData>
  <mergeCells count="2">
    <mergeCell ref="A1:G1"/>
    <mergeCell ref="G26:H2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89"/>
  <sheetViews>
    <sheetView topLeftCell="A141" zoomScale="55" zoomScaleNormal="55" workbookViewId="0">
      <selection activeCell="L168" sqref="L168"/>
    </sheetView>
  </sheetViews>
  <sheetFormatPr defaultRowHeight="15"/>
  <cols>
    <col min="1" max="1" width="31.28515625" bestFit="1" customWidth="1"/>
    <col min="2" max="2" width="22.5703125" bestFit="1" customWidth="1"/>
    <col min="3" max="3" width="13.28515625" bestFit="1" customWidth="1"/>
    <col min="4" max="4" width="13.5703125" customWidth="1"/>
    <col min="5" max="5" width="12" bestFit="1" customWidth="1"/>
    <col min="6" max="6" width="30.85546875" bestFit="1" customWidth="1"/>
    <col min="7" max="7" width="21.85546875" bestFit="1" customWidth="1"/>
    <col min="8" max="8" width="53.85546875" bestFit="1" customWidth="1"/>
    <col min="9" max="9" width="25.140625" bestFit="1" customWidth="1"/>
    <col min="10" max="10" width="21.7109375" customWidth="1"/>
    <col min="11" max="11" width="26.85546875" customWidth="1"/>
    <col min="12" max="12" width="21.85546875" bestFit="1" customWidth="1"/>
    <col min="13" max="13" width="18.28515625" customWidth="1"/>
    <col min="14" max="14" width="15" bestFit="1" customWidth="1"/>
    <col min="15" max="15" width="22" bestFit="1" customWidth="1"/>
    <col min="16" max="17" width="23.28515625" bestFit="1" customWidth="1"/>
  </cols>
  <sheetData>
    <row r="1" spans="1:26" ht="28.5">
      <c r="A1" s="103" t="s">
        <v>39</v>
      </c>
      <c r="B1" s="103"/>
      <c r="C1" s="103"/>
      <c r="D1" s="103"/>
      <c r="E1" s="103"/>
      <c r="F1" s="103"/>
      <c r="G1" s="103"/>
      <c r="H1" s="103"/>
      <c r="I1" s="103"/>
      <c r="J1" s="103"/>
      <c r="K1" s="103"/>
      <c r="L1" s="103"/>
      <c r="M1" s="103"/>
      <c r="N1" s="103"/>
      <c r="O1" s="103"/>
      <c r="P1" s="103"/>
      <c r="Q1" s="103"/>
      <c r="R1" s="103"/>
      <c r="S1" s="103"/>
      <c r="T1" s="103"/>
      <c r="U1" s="103"/>
      <c r="V1" s="103"/>
      <c r="W1" s="103"/>
      <c r="X1" s="103"/>
      <c r="Y1" s="103"/>
      <c r="Z1" s="103"/>
    </row>
    <row r="2" spans="1:26" ht="21">
      <c r="B2" s="104" t="s">
        <v>40</v>
      </c>
      <c r="C2" s="104"/>
      <c r="D2" s="21"/>
      <c r="E2" s="21"/>
      <c r="F2" s="21"/>
      <c r="G2" s="21"/>
      <c r="H2" s="6"/>
      <c r="I2" s="6"/>
      <c r="J2" s="6"/>
      <c r="K2" s="6"/>
      <c r="L2" s="6"/>
      <c r="M2" s="6"/>
    </row>
    <row r="3" spans="1:26" ht="14.45" customHeight="1">
      <c r="D3" s="22"/>
      <c r="E3" s="22"/>
      <c r="F3" s="22"/>
      <c r="G3" s="22"/>
    </row>
    <row r="4" spans="1:26" ht="16.899999999999999" customHeight="1">
      <c r="B4" s="107"/>
      <c r="C4" s="107"/>
      <c r="D4" s="107"/>
      <c r="E4" s="107"/>
      <c r="F4" s="107"/>
      <c r="G4" s="107"/>
    </row>
    <row r="5" spans="1:26" ht="18" customHeight="1">
      <c r="B5" s="107"/>
      <c r="C5" s="107"/>
      <c r="D5" s="107"/>
      <c r="E5" s="107"/>
      <c r="F5" s="107"/>
      <c r="G5" s="107"/>
    </row>
    <row r="7" spans="1:26" ht="23.25">
      <c r="A7" s="106" t="s">
        <v>41</v>
      </c>
      <c r="B7" s="101"/>
      <c r="C7" s="101"/>
      <c r="D7" s="102"/>
    </row>
    <row r="8" spans="1:26">
      <c r="C8" s="105"/>
      <c r="D8" s="105"/>
      <c r="E8" s="105"/>
      <c r="F8" s="105"/>
      <c r="G8" s="59"/>
    </row>
    <row r="9" spans="1:26">
      <c r="A9" s="23" t="s">
        <v>43</v>
      </c>
      <c r="B9" s="24" t="s">
        <v>44</v>
      </c>
      <c r="C9" s="24" t="s">
        <v>45</v>
      </c>
      <c r="D9" s="24" t="s">
        <v>123</v>
      </c>
      <c r="E9" s="24" t="s">
        <v>47</v>
      </c>
      <c r="F9" s="60"/>
      <c r="G9" s="29" t="s">
        <v>6</v>
      </c>
      <c r="H9" s="4" t="s">
        <v>35</v>
      </c>
      <c r="I9" s="4" t="s">
        <v>114</v>
      </c>
      <c r="J9" s="4" t="s">
        <v>115</v>
      </c>
      <c r="K9" s="4" t="s">
        <v>116</v>
      </c>
      <c r="L9" s="4">
        <v>2</v>
      </c>
      <c r="M9" s="4" t="s">
        <v>117</v>
      </c>
      <c r="N9" s="4" t="s">
        <v>118</v>
      </c>
      <c r="O9" s="71" t="s">
        <v>119</v>
      </c>
      <c r="P9" s="4" t="s">
        <v>122</v>
      </c>
      <c r="Q9" s="4" t="s">
        <v>120</v>
      </c>
      <c r="R9" s="71" t="s">
        <v>121</v>
      </c>
    </row>
    <row r="10" spans="1:26">
      <c r="A10" s="1" t="s">
        <v>0</v>
      </c>
      <c r="B10" s="1" t="s">
        <v>1</v>
      </c>
      <c r="C10" s="4">
        <v>0</v>
      </c>
      <c r="D10" s="4">
        <v>3</v>
      </c>
      <c r="E10" s="4">
        <f t="shared" ref="E10:E30" si="0">C10/D10</f>
        <v>0</v>
      </c>
      <c r="F10" s="62"/>
      <c r="G10" s="1" t="s">
        <v>0</v>
      </c>
      <c r="H10" s="4">
        <v>1</v>
      </c>
      <c r="I10" s="4">
        <v>1</v>
      </c>
      <c r="J10" s="4">
        <v>0</v>
      </c>
      <c r="K10" s="4">
        <v>0</v>
      </c>
      <c r="L10" s="4">
        <v>0</v>
      </c>
      <c r="M10" s="4">
        <v>0</v>
      </c>
      <c r="N10" s="4">
        <v>0</v>
      </c>
      <c r="O10" s="4">
        <v>0</v>
      </c>
      <c r="P10" s="4">
        <v>0</v>
      </c>
      <c r="Q10" s="4">
        <v>0</v>
      </c>
      <c r="R10" s="17">
        <v>0</v>
      </c>
    </row>
    <row r="11" spans="1:26">
      <c r="A11" s="1" t="s">
        <v>0</v>
      </c>
      <c r="B11" s="1" t="s">
        <v>64</v>
      </c>
      <c r="C11" s="4">
        <v>0</v>
      </c>
      <c r="D11" s="4">
        <v>3</v>
      </c>
      <c r="E11" s="4">
        <f t="shared" si="0"/>
        <v>0</v>
      </c>
      <c r="F11" s="62"/>
      <c r="G11" s="1" t="s">
        <v>1</v>
      </c>
      <c r="H11" s="4">
        <v>0</v>
      </c>
      <c r="I11" s="4">
        <v>0</v>
      </c>
      <c r="J11" s="4">
        <v>1</v>
      </c>
      <c r="K11" s="4">
        <v>0</v>
      </c>
      <c r="L11" s="4">
        <v>0</v>
      </c>
      <c r="M11" s="4"/>
      <c r="N11" s="4">
        <v>0</v>
      </c>
      <c r="O11" s="4">
        <v>0</v>
      </c>
      <c r="P11" s="4">
        <v>0</v>
      </c>
      <c r="Q11" s="4">
        <v>0</v>
      </c>
      <c r="R11" s="17">
        <v>0</v>
      </c>
    </row>
    <row r="12" spans="1:26">
      <c r="A12" s="1" t="s">
        <v>0</v>
      </c>
      <c r="B12" s="1" t="s">
        <v>69</v>
      </c>
      <c r="C12" s="4">
        <v>0</v>
      </c>
      <c r="D12" s="4">
        <v>5</v>
      </c>
      <c r="E12" s="4">
        <f t="shared" si="0"/>
        <v>0</v>
      </c>
      <c r="F12" s="62"/>
      <c r="G12" s="41" t="s">
        <v>64</v>
      </c>
      <c r="H12" s="4">
        <v>0</v>
      </c>
      <c r="I12" s="4">
        <v>0</v>
      </c>
      <c r="J12" s="4">
        <v>0</v>
      </c>
      <c r="K12" s="4">
        <v>1</v>
      </c>
      <c r="L12" s="4">
        <v>1</v>
      </c>
      <c r="M12" s="4">
        <v>0</v>
      </c>
      <c r="N12" s="4">
        <v>0</v>
      </c>
      <c r="O12" s="4">
        <v>0</v>
      </c>
      <c r="P12" s="4">
        <v>0</v>
      </c>
      <c r="Q12" s="4">
        <v>0</v>
      </c>
      <c r="R12" s="17">
        <v>0</v>
      </c>
    </row>
    <row r="13" spans="1:26">
      <c r="A13" s="1" t="s">
        <v>0</v>
      </c>
      <c r="B13" s="1" t="s">
        <v>2</v>
      </c>
      <c r="C13" s="4">
        <v>0</v>
      </c>
      <c r="D13" s="4">
        <v>3</v>
      </c>
      <c r="E13" s="4">
        <f t="shared" si="0"/>
        <v>0</v>
      </c>
      <c r="F13" s="62"/>
      <c r="G13" s="41" t="s">
        <v>69</v>
      </c>
      <c r="H13" s="4">
        <v>0</v>
      </c>
      <c r="I13" s="4">
        <v>0</v>
      </c>
      <c r="J13" s="4">
        <v>0</v>
      </c>
      <c r="K13" s="4">
        <v>0</v>
      </c>
      <c r="L13" s="4">
        <v>0</v>
      </c>
      <c r="M13" s="4">
        <v>1</v>
      </c>
      <c r="N13" s="4">
        <v>1</v>
      </c>
      <c r="O13" s="4">
        <v>1</v>
      </c>
      <c r="P13" s="4">
        <v>0</v>
      </c>
      <c r="Q13" s="4">
        <v>0</v>
      </c>
      <c r="R13" s="17">
        <v>0</v>
      </c>
    </row>
    <row r="14" spans="1:26">
      <c r="A14" s="1" t="s">
        <v>0</v>
      </c>
      <c r="B14" s="1" t="s">
        <v>3</v>
      </c>
      <c r="C14" s="4">
        <v>0</v>
      </c>
      <c r="D14" s="4">
        <v>4</v>
      </c>
      <c r="E14" s="4">
        <f t="shared" si="0"/>
        <v>0</v>
      </c>
      <c r="F14" s="62"/>
      <c r="G14" s="1" t="s">
        <v>2</v>
      </c>
      <c r="H14" s="4">
        <v>0</v>
      </c>
      <c r="I14" s="4">
        <v>0</v>
      </c>
      <c r="J14" s="4">
        <v>0</v>
      </c>
      <c r="K14" s="4">
        <v>0</v>
      </c>
      <c r="L14" s="4">
        <v>0</v>
      </c>
      <c r="M14" s="4">
        <v>0</v>
      </c>
      <c r="N14" s="4">
        <v>0</v>
      </c>
      <c r="O14" s="4">
        <v>0</v>
      </c>
      <c r="P14" s="4">
        <v>1</v>
      </c>
      <c r="Q14" s="4">
        <v>0</v>
      </c>
      <c r="R14" s="17">
        <v>0</v>
      </c>
    </row>
    <row r="15" spans="1:26">
      <c r="A15" s="1" t="s">
        <v>0</v>
      </c>
      <c r="B15" s="1" t="s">
        <v>98</v>
      </c>
      <c r="C15" s="4">
        <v>2</v>
      </c>
      <c r="D15" s="4">
        <v>3</v>
      </c>
      <c r="E15" s="4">
        <f t="shared" si="0"/>
        <v>0.66666666666666663</v>
      </c>
      <c r="F15" s="62"/>
      <c r="G15" s="1" t="s">
        <v>3</v>
      </c>
      <c r="H15" s="4">
        <v>0</v>
      </c>
      <c r="I15" s="4">
        <v>0</v>
      </c>
      <c r="J15" s="4">
        <v>0</v>
      </c>
      <c r="K15" s="4">
        <v>0</v>
      </c>
      <c r="L15" s="4">
        <v>0</v>
      </c>
      <c r="M15" s="4">
        <v>0</v>
      </c>
      <c r="N15" s="4">
        <v>0</v>
      </c>
      <c r="O15" s="4">
        <v>0</v>
      </c>
      <c r="P15" s="4">
        <v>0</v>
      </c>
      <c r="Q15" s="4">
        <v>1</v>
      </c>
      <c r="R15" s="17">
        <v>1</v>
      </c>
    </row>
    <row r="16" spans="1:26">
      <c r="A16" s="1" t="s">
        <v>1</v>
      </c>
      <c r="B16" s="1" t="s">
        <v>64</v>
      </c>
      <c r="C16" s="4">
        <v>0</v>
      </c>
      <c r="D16" s="4">
        <v>3</v>
      </c>
      <c r="E16" s="4">
        <f t="shared" si="0"/>
        <v>0</v>
      </c>
      <c r="F16" s="64"/>
      <c r="G16" s="41" t="s">
        <v>98</v>
      </c>
      <c r="H16" s="4">
        <v>1</v>
      </c>
      <c r="I16" s="4">
        <v>1</v>
      </c>
      <c r="J16" s="4">
        <v>0</v>
      </c>
      <c r="K16" s="4">
        <v>0</v>
      </c>
      <c r="L16" s="4">
        <v>1</v>
      </c>
      <c r="M16" s="4">
        <v>0</v>
      </c>
      <c r="N16" s="4">
        <v>0</v>
      </c>
      <c r="O16" s="4">
        <v>0</v>
      </c>
      <c r="P16" s="4">
        <v>0</v>
      </c>
      <c r="Q16" s="4">
        <v>0</v>
      </c>
      <c r="R16" s="17">
        <v>0</v>
      </c>
    </row>
    <row r="17" spans="1:10">
      <c r="A17" s="1" t="s">
        <v>1</v>
      </c>
      <c r="B17" s="1" t="s">
        <v>69</v>
      </c>
      <c r="C17" s="4">
        <v>0</v>
      </c>
      <c r="D17" s="4">
        <v>4</v>
      </c>
      <c r="E17" s="4">
        <f t="shared" si="0"/>
        <v>0</v>
      </c>
    </row>
    <row r="18" spans="1:10">
      <c r="A18" s="1" t="s">
        <v>1</v>
      </c>
      <c r="B18" s="1" t="s">
        <v>2</v>
      </c>
      <c r="C18" s="4">
        <v>0</v>
      </c>
      <c r="D18" s="4">
        <v>2</v>
      </c>
      <c r="E18" s="4">
        <f t="shared" si="0"/>
        <v>0</v>
      </c>
    </row>
    <row r="19" spans="1:10">
      <c r="A19" s="1" t="s">
        <v>1</v>
      </c>
      <c r="B19" s="1" t="s">
        <v>3</v>
      </c>
      <c r="C19" s="4">
        <v>0</v>
      </c>
      <c r="D19" s="4">
        <v>3</v>
      </c>
      <c r="E19" s="4">
        <f t="shared" si="0"/>
        <v>0</v>
      </c>
    </row>
    <row r="20" spans="1:10">
      <c r="A20" s="1" t="s">
        <v>1</v>
      </c>
      <c r="B20" s="1" t="s">
        <v>98</v>
      </c>
      <c r="C20" s="4">
        <v>0</v>
      </c>
      <c r="D20" s="4">
        <v>4</v>
      </c>
      <c r="E20" s="4">
        <f t="shared" si="0"/>
        <v>0</v>
      </c>
    </row>
    <row r="21" spans="1:10">
      <c r="A21" s="1" t="s">
        <v>64</v>
      </c>
      <c r="B21" s="1" t="s">
        <v>69</v>
      </c>
      <c r="C21" s="4">
        <v>0</v>
      </c>
      <c r="D21" s="4">
        <v>5</v>
      </c>
      <c r="E21" s="4">
        <f t="shared" si="0"/>
        <v>0</v>
      </c>
    </row>
    <row r="22" spans="1:10">
      <c r="A22" s="1" t="s">
        <v>64</v>
      </c>
      <c r="B22" s="1" t="s">
        <v>2</v>
      </c>
      <c r="C22" s="4">
        <v>0</v>
      </c>
      <c r="D22" s="4">
        <v>3</v>
      </c>
      <c r="E22" s="4">
        <f t="shared" si="0"/>
        <v>0</v>
      </c>
    </row>
    <row r="23" spans="1:10">
      <c r="A23" s="1" t="s">
        <v>64</v>
      </c>
      <c r="B23" s="1" t="s">
        <v>3</v>
      </c>
      <c r="C23" s="4">
        <v>0</v>
      </c>
      <c r="D23" s="4">
        <v>4</v>
      </c>
      <c r="E23" s="4">
        <f t="shared" si="0"/>
        <v>0</v>
      </c>
    </row>
    <row r="24" spans="1:10">
      <c r="A24" s="1" t="s">
        <v>64</v>
      </c>
      <c r="B24" s="1" t="s">
        <v>98</v>
      </c>
      <c r="C24" s="4">
        <v>1</v>
      </c>
      <c r="D24" s="4">
        <v>5</v>
      </c>
      <c r="E24" s="4">
        <f t="shared" si="0"/>
        <v>0.2</v>
      </c>
    </row>
    <row r="25" spans="1:10">
      <c r="A25" s="69" t="s">
        <v>69</v>
      </c>
      <c r="B25" s="1" t="s">
        <v>2</v>
      </c>
      <c r="C25" s="4">
        <v>0</v>
      </c>
      <c r="D25" s="4">
        <v>4</v>
      </c>
      <c r="E25" s="4">
        <f t="shared" si="0"/>
        <v>0</v>
      </c>
    </row>
    <row r="26" spans="1:10">
      <c r="A26" s="69" t="s">
        <v>69</v>
      </c>
      <c r="B26" s="1" t="s">
        <v>3</v>
      </c>
      <c r="C26" s="4">
        <v>0</v>
      </c>
      <c r="D26" s="4">
        <v>5</v>
      </c>
      <c r="E26" s="4">
        <f t="shared" si="0"/>
        <v>0</v>
      </c>
    </row>
    <row r="27" spans="1:10">
      <c r="A27" s="69" t="s">
        <v>69</v>
      </c>
      <c r="B27" s="1" t="s">
        <v>98</v>
      </c>
      <c r="C27" s="4">
        <v>0</v>
      </c>
      <c r="D27" s="4">
        <v>6</v>
      </c>
      <c r="E27" s="4">
        <f t="shared" si="0"/>
        <v>0</v>
      </c>
    </row>
    <row r="28" spans="1:10">
      <c r="A28" s="1" t="s">
        <v>2</v>
      </c>
      <c r="B28" s="1" t="s">
        <v>3</v>
      </c>
      <c r="C28" s="4">
        <v>0</v>
      </c>
      <c r="D28" s="4">
        <v>3</v>
      </c>
      <c r="E28" s="4">
        <f t="shared" si="0"/>
        <v>0</v>
      </c>
    </row>
    <row r="29" spans="1:10">
      <c r="A29" s="1" t="s">
        <v>2</v>
      </c>
      <c r="B29" s="1" t="s">
        <v>98</v>
      </c>
      <c r="C29" s="4">
        <v>0</v>
      </c>
      <c r="D29" s="4">
        <v>3</v>
      </c>
      <c r="E29" s="4">
        <f t="shared" si="0"/>
        <v>0</v>
      </c>
    </row>
    <row r="30" spans="1:10">
      <c r="A30" s="1" t="s">
        <v>3</v>
      </c>
      <c r="B30" s="69" t="s">
        <v>98</v>
      </c>
      <c r="C30" s="4">
        <v>0</v>
      </c>
      <c r="D30" s="4">
        <v>5</v>
      </c>
      <c r="E30" s="4">
        <f t="shared" si="0"/>
        <v>0</v>
      </c>
    </row>
    <row r="31" spans="1:10">
      <c r="C31" s="70"/>
    </row>
    <row r="32" spans="1:10" ht="23.25">
      <c r="A32" s="26" t="s">
        <v>42</v>
      </c>
      <c r="B32" s="101"/>
      <c r="C32" s="101"/>
      <c r="D32" s="102"/>
      <c r="J32" s="20"/>
    </row>
    <row r="33" spans="1:17">
      <c r="A33" s="23" t="s">
        <v>43</v>
      </c>
      <c r="B33" s="24" t="s">
        <v>44</v>
      </c>
      <c r="C33" s="24" t="s">
        <v>45</v>
      </c>
      <c r="D33" s="24" t="s">
        <v>46</v>
      </c>
      <c r="E33" s="24" t="s">
        <v>47</v>
      </c>
      <c r="F33" s="25"/>
      <c r="G33" s="24" t="s">
        <v>6</v>
      </c>
      <c r="H33" s="24" t="s">
        <v>7</v>
      </c>
      <c r="I33" s="20"/>
    </row>
    <row r="34" spans="1:17">
      <c r="A34" s="1" t="s">
        <v>0</v>
      </c>
      <c r="B34" s="1" t="s">
        <v>1</v>
      </c>
      <c r="C34" s="4">
        <v>1</v>
      </c>
      <c r="D34" s="4">
        <v>5</v>
      </c>
      <c r="E34" s="4">
        <f t="shared" ref="E34:E54" si="1">C34/D34</f>
        <v>0.2</v>
      </c>
      <c r="F34" s="20"/>
      <c r="G34" s="1" t="s">
        <v>0</v>
      </c>
      <c r="H34" s="1" t="s">
        <v>24</v>
      </c>
      <c r="I34" s="20"/>
    </row>
    <row r="35" spans="1:17">
      <c r="A35" s="1" t="s">
        <v>0</v>
      </c>
      <c r="B35" s="1" t="s">
        <v>64</v>
      </c>
      <c r="C35" s="4">
        <v>3</v>
      </c>
      <c r="D35" s="4">
        <v>4</v>
      </c>
      <c r="E35" s="4">
        <f t="shared" si="1"/>
        <v>0.75</v>
      </c>
      <c r="F35" s="20"/>
      <c r="G35" s="1" t="s">
        <v>1</v>
      </c>
      <c r="H35" s="1" t="s">
        <v>25</v>
      </c>
      <c r="I35" s="20"/>
    </row>
    <row r="36" spans="1:17">
      <c r="A36" s="1" t="s">
        <v>0</v>
      </c>
      <c r="B36" s="1" t="s">
        <v>69</v>
      </c>
      <c r="C36" s="4">
        <v>3</v>
      </c>
      <c r="D36" s="4">
        <v>3</v>
      </c>
      <c r="E36" s="4">
        <f t="shared" si="1"/>
        <v>1</v>
      </c>
      <c r="F36" s="20"/>
      <c r="G36" s="41" t="s">
        <v>64</v>
      </c>
      <c r="H36" s="1" t="s">
        <v>65</v>
      </c>
    </row>
    <row r="37" spans="1:17">
      <c r="A37" s="1" t="s">
        <v>0</v>
      </c>
      <c r="B37" s="1" t="s">
        <v>2</v>
      </c>
      <c r="C37" s="4">
        <v>0</v>
      </c>
      <c r="D37" s="4">
        <v>7</v>
      </c>
      <c r="E37" s="4">
        <f t="shared" si="1"/>
        <v>0</v>
      </c>
      <c r="F37" s="20"/>
      <c r="G37" s="41" t="s">
        <v>69</v>
      </c>
      <c r="H37" s="1" t="s">
        <v>70</v>
      </c>
    </row>
    <row r="38" spans="1:17">
      <c r="A38" s="1" t="s">
        <v>0</v>
      </c>
      <c r="B38" s="1" t="s">
        <v>3</v>
      </c>
      <c r="C38" s="4">
        <v>0</v>
      </c>
      <c r="D38" s="4">
        <v>6</v>
      </c>
      <c r="E38" s="4">
        <f t="shared" si="1"/>
        <v>0</v>
      </c>
      <c r="F38" s="20"/>
      <c r="G38" s="1" t="s">
        <v>2</v>
      </c>
      <c r="H38" s="1" t="s">
        <v>26</v>
      </c>
    </row>
    <row r="39" spans="1:17">
      <c r="A39" s="1" t="s">
        <v>0</v>
      </c>
      <c r="B39" s="1" t="s">
        <v>98</v>
      </c>
      <c r="C39" s="4">
        <v>3</v>
      </c>
      <c r="D39" s="4">
        <v>3</v>
      </c>
      <c r="E39" s="4">
        <f t="shared" si="1"/>
        <v>1</v>
      </c>
      <c r="F39" s="20"/>
      <c r="G39" s="1" t="s">
        <v>3</v>
      </c>
      <c r="H39" s="1" t="s">
        <v>27</v>
      </c>
    </row>
    <row r="40" spans="1:17">
      <c r="A40" s="1" t="s">
        <v>1</v>
      </c>
      <c r="B40" s="1" t="s">
        <v>64</v>
      </c>
      <c r="C40" s="4">
        <v>1</v>
      </c>
      <c r="D40" s="4">
        <v>5</v>
      </c>
      <c r="E40" s="4">
        <f t="shared" si="1"/>
        <v>0.2</v>
      </c>
      <c r="G40" s="41" t="s">
        <v>98</v>
      </c>
      <c r="H40" s="41" t="s">
        <v>100</v>
      </c>
    </row>
    <row r="41" spans="1:17">
      <c r="A41" s="1" t="s">
        <v>1</v>
      </c>
      <c r="B41" s="1" t="s">
        <v>69</v>
      </c>
      <c r="C41" s="4">
        <v>1</v>
      </c>
      <c r="D41" s="4">
        <v>5</v>
      </c>
      <c r="E41" s="4">
        <f t="shared" si="1"/>
        <v>0.2</v>
      </c>
      <c r="G41" s="72"/>
      <c r="H41" s="73"/>
      <c r="I41" s="73"/>
      <c r="J41" s="73"/>
      <c r="K41" s="73"/>
      <c r="L41" s="73"/>
      <c r="M41" s="73"/>
      <c r="N41" s="73"/>
      <c r="O41" s="73"/>
      <c r="P41" s="73"/>
      <c r="Q41" s="73"/>
    </row>
    <row r="42" spans="1:17">
      <c r="A42" s="1" t="s">
        <v>1</v>
      </c>
      <c r="B42" s="1" t="s">
        <v>2</v>
      </c>
      <c r="C42" s="4">
        <v>0</v>
      </c>
      <c r="D42" s="4">
        <v>7</v>
      </c>
      <c r="E42" s="4">
        <f t="shared" si="1"/>
        <v>0</v>
      </c>
      <c r="G42" s="61"/>
      <c r="H42" s="74"/>
      <c r="I42" s="74"/>
      <c r="J42" s="74"/>
      <c r="K42" s="74"/>
      <c r="L42" s="74"/>
      <c r="M42" s="75"/>
      <c r="N42" s="75"/>
      <c r="O42" s="74"/>
      <c r="P42" s="74"/>
      <c r="Q42" s="74"/>
    </row>
    <row r="43" spans="1:17">
      <c r="A43" s="1" t="s">
        <v>1</v>
      </c>
      <c r="B43" s="1" t="s">
        <v>3</v>
      </c>
      <c r="C43" s="4">
        <v>1</v>
      </c>
      <c r="D43" s="4">
        <v>5</v>
      </c>
      <c r="E43" s="4">
        <f t="shared" si="1"/>
        <v>0.2</v>
      </c>
      <c r="G43" s="61"/>
      <c r="H43" s="74"/>
      <c r="I43" s="74"/>
      <c r="J43" s="74"/>
      <c r="K43" s="74"/>
      <c r="L43" s="74"/>
      <c r="M43" s="75"/>
      <c r="N43" s="75"/>
      <c r="O43" s="74"/>
      <c r="P43" s="74"/>
      <c r="Q43" s="74"/>
    </row>
    <row r="44" spans="1:17">
      <c r="A44" s="1" t="s">
        <v>1</v>
      </c>
      <c r="B44" s="1" t="s">
        <v>98</v>
      </c>
      <c r="C44" s="4">
        <v>1</v>
      </c>
      <c r="D44" s="4">
        <v>5</v>
      </c>
      <c r="E44" s="4">
        <f t="shared" si="1"/>
        <v>0.2</v>
      </c>
      <c r="G44" s="63"/>
      <c r="H44" s="74"/>
      <c r="I44" s="74"/>
      <c r="J44" s="74"/>
      <c r="K44" s="74"/>
      <c r="L44" s="74"/>
      <c r="M44" s="75"/>
      <c r="N44" s="75"/>
      <c r="O44" s="74"/>
      <c r="P44" s="74"/>
      <c r="Q44" s="74"/>
    </row>
    <row r="45" spans="1:17">
      <c r="A45" s="1" t="s">
        <v>64</v>
      </c>
      <c r="B45" s="1" t="s">
        <v>69</v>
      </c>
      <c r="C45" s="4">
        <v>3</v>
      </c>
      <c r="D45" s="4">
        <v>4</v>
      </c>
      <c r="E45" s="4">
        <f t="shared" si="1"/>
        <v>0.75</v>
      </c>
      <c r="G45" s="63"/>
      <c r="H45" s="74"/>
      <c r="I45" s="74"/>
      <c r="J45" s="74"/>
      <c r="K45" s="74"/>
      <c r="L45" s="74"/>
      <c r="M45" s="75"/>
      <c r="N45" s="75"/>
      <c r="O45" s="74"/>
      <c r="P45" s="74"/>
      <c r="Q45" s="74"/>
    </row>
    <row r="46" spans="1:17">
      <c r="A46" s="1" t="s">
        <v>64</v>
      </c>
      <c r="B46" s="1" t="s">
        <v>2</v>
      </c>
      <c r="C46" s="4">
        <v>0</v>
      </c>
      <c r="D46" s="4">
        <v>8</v>
      </c>
      <c r="E46" s="4">
        <f t="shared" si="1"/>
        <v>0</v>
      </c>
      <c r="G46" s="61"/>
      <c r="H46" s="74"/>
      <c r="I46" s="74"/>
      <c r="J46" s="74"/>
      <c r="K46" s="74"/>
      <c r="L46" s="74"/>
      <c r="M46" s="75"/>
      <c r="N46" s="75"/>
      <c r="O46" s="74"/>
      <c r="P46" s="74"/>
      <c r="Q46" s="74"/>
    </row>
    <row r="47" spans="1:17">
      <c r="A47" s="1" t="s">
        <v>64</v>
      </c>
      <c r="B47" s="1" t="s">
        <v>3</v>
      </c>
      <c r="C47" s="4">
        <v>1</v>
      </c>
      <c r="D47" s="4">
        <v>6</v>
      </c>
      <c r="E47" s="4">
        <f t="shared" si="1"/>
        <v>0.16666666666666666</v>
      </c>
      <c r="G47" s="61"/>
      <c r="H47" s="74"/>
      <c r="I47" s="74"/>
      <c r="J47" s="74"/>
      <c r="K47" s="74"/>
      <c r="L47" s="74"/>
      <c r="M47" s="75"/>
      <c r="N47" s="75"/>
      <c r="O47" s="74"/>
      <c r="P47" s="74"/>
      <c r="Q47" s="74"/>
    </row>
    <row r="48" spans="1:17">
      <c r="A48" s="1" t="s">
        <v>64</v>
      </c>
      <c r="B48" s="1" t="s">
        <v>98</v>
      </c>
      <c r="C48" s="4">
        <v>3</v>
      </c>
      <c r="D48" s="4">
        <v>4</v>
      </c>
      <c r="E48" s="4">
        <f t="shared" si="1"/>
        <v>0.75</v>
      </c>
      <c r="G48" s="63"/>
      <c r="H48" s="76"/>
      <c r="I48" s="76"/>
      <c r="J48" s="76"/>
      <c r="K48" s="76"/>
      <c r="L48" s="76"/>
      <c r="M48" s="76"/>
      <c r="N48" s="76"/>
      <c r="O48" s="76"/>
      <c r="P48" s="76"/>
      <c r="Q48" s="76"/>
    </row>
    <row r="49" spans="1:17">
      <c r="A49" s="69" t="s">
        <v>69</v>
      </c>
      <c r="B49" s="1" t="s">
        <v>2</v>
      </c>
      <c r="C49" s="4">
        <v>0</v>
      </c>
      <c r="D49" s="4">
        <v>7</v>
      </c>
      <c r="E49" s="4">
        <f t="shared" si="1"/>
        <v>0</v>
      </c>
    </row>
    <row r="50" spans="1:17">
      <c r="A50" s="69" t="s">
        <v>69</v>
      </c>
      <c r="B50" s="1" t="s">
        <v>3</v>
      </c>
      <c r="C50" s="4">
        <v>0</v>
      </c>
      <c r="D50" s="4">
        <v>6</v>
      </c>
      <c r="E50" s="4">
        <f t="shared" si="1"/>
        <v>0</v>
      </c>
    </row>
    <row r="51" spans="1:17">
      <c r="A51" s="69" t="s">
        <v>69</v>
      </c>
      <c r="B51" s="1" t="s">
        <v>98</v>
      </c>
      <c r="C51" s="4">
        <v>3</v>
      </c>
      <c r="D51" s="4">
        <v>3</v>
      </c>
      <c r="E51" s="4">
        <f t="shared" si="1"/>
        <v>1</v>
      </c>
    </row>
    <row r="52" spans="1:17">
      <c r="A52" s="1" t="s">
        <v>2</v>
      </c>
      <c r="B52" s="1" t="s">
        <v>3</v>
      </c>
      <c r="C52" s="4">
        <v>2</v>
      </c>
      <c r="D52" s="4">
        <v>5</v>
      </c>
      <c r="E52" s="4">
        <f t="shared" si="1"/>
        <v>0.4</v>
      </c>
    </row>
    <row r="53" spans="1:17">
      <c r="A53" s="1" t="s">
        <v>2</v>
      </c>
      <c r="B53" s="1" t="s">
        <v>98</v>
      </c>
      <c r="C53" s="4">
        <v>0</v>
      </c>
      <c r="D53" s="4">
        <v>7</v>
      </c>
      <c r="E53" s="4">
        <f t="shared" si="1"/>
        <v>0</v>
      </c>
    </row>
    <row r="54" spans="1:17">
      <c r="A54" s="1" t="s">
        <v>3</v>
      </c>
      <c r="B54" s="69" t="s">
        <v>98</v>
      </c>
      <c r="C54" s="4">
        <v>0</v>
      </c>
      <c r="D54" s="4">
        <v>6</v>
      </c>
      <c r="E54" s="4">
        <f t="shared" si="1"/>
        <v>0</v>
      </c>
    </row>
    <row r="56" spans="1:17" ht="23.25">
      <c r="A56" s="26" t="s">
        <v>52</v>
      </c>
      <c r="B56" s="101"/>
      <c r="C56" s="101"/>
      <c r="D56" s="102"/>
      <c r="J56" s="26" t="s">
        <v>8</v>
      </c>
      <c r="K56" s="27"/>
      <c r="L56" s="27"/>
      <c r="M56" s="28"/>
    </row>
    <row r="57" spans="1:17">
      <c r="A57" s="23" t="s">
        <v>43</v>
      </c>
      <c r="B57" s="24" t="s">
        <v>44</v>
      </c>
      <c r="C57" s="24" t="s">
        <v>45</v>
      </c>
      <c r="D57" s="24" t="s">
        <v>124</v>
      </c>
      <c r="E57" s="24" t="s">
        <v>47</v>
      </c>
      <c r="G57" s="24" t="s">
        <v>6</v>
      </c>
      <c r="H57" s="24" t="s">
        <v>9</v>
      </c>
      <c r="J57" s="23" t="s">
        <v>43</v>
      </c>
      <c r="K57" s="24" t="s">
        <v>44</v>
      </c>
      <c r="L57" s="24" t="s">
        <v>45</v>
      </c>
      <c r="M57" s="24" t="s">
        <v>46</v>
      </c>
      <c r="N57" s="24" t="s">
        <v>47</v>
      </c>
      <c r="P57" s="24" t="s">
        <v>6</v>
      </c>
      <c r="Q57" s="24" t="s">
        <v>8</v>
      </c>
    </row>
    <row r="58" spans="1:17">
      <c r="A58" s="1" t="s">
        <v>0</v>
      </c>
      <c r="B58" s="1" t="s">
        <v>1</v>
      </c>
      <c r="C58" s="4">
        <v>0</v>
      </c>
      <c r="D58" s="4">
        <v>6</v>
      </c>
      <c r="E58" s="4">
        <f t="shared" ref="E58:E78" si="2">C58/D58</f>
        <v>0</v>
      </c>
      <c r="G58" s="1" t="s">
        <v>0</v>
      </c>
      <c r="H58" s="1" t="s">
        <v>14</v>
      </c>
      <c r="J58" s="1" t="s">
        <v>0</v>
      </c>
      <c r="K58" s="1" t="s">
        <v>1</v>
      </c>
      <c r="L58" s="4">
        <v>0</v>
      </c>
      <c r="M58" s="4">
        <v>2</v>
      </c>
      <c r="N58" s="4">
        <f t="shared" ref="N58:N78" si="3">L58/M58</f>
        <v>0</v>
      </c>
      <c r="P58" s="1" t="s">
        <v>0</v>
      </c>
      <c r="Q58" s="1" t="s">
        <v>10</v>
      </c>
    </row>
    <row r="59" spans="1:17">
      <c r="A59" s="1" t="s">
        <v>0</v>
      </c>
      <c r="B59" s="1" t="s">
        <v>64</v>
      </c>
      <c r="C59" s="4">
        <v>0</v>
      </c>
      <c r="D59" s="4">
        <v>6</v>
      </c>
      <c r="E59" s="4">
        <f t="shared" si="2"/>
        <v>0</v>
      </c>
      <c r="G59" s="1" t="s">
        <v>1</v>
      </c>
      <c r="H59" s="1" t="s">
        <v>15</v>
      </c>
      <c r="J59" s="1" t="s">
        <v>0</v>
      </c>
      <c r="K59" s="1" t="s">
        <v>64</v>
      </c>
      <c r="L59" s="4">
        <v>1</v>
      </c>
      <c r="M59" s="4">
        <v>2</v>
      </c>
      <c r="N59" s="4">
        <f t="shared" si="3"/>
        <v>0.5</v>
      </c>
      <c r="P59" s="1" t="s">
        <v>1</v>
      </c>
      <c r="Q59" s="1" t="s">
        <v>11</v>
      </c>
    </row>
    <row r="60" spans="1:17">
      <c r="A60" s="1" t="s">
        <v>0</v>
      </c>
      <c r="B60" s="1" t="s">
        <v>69</v>
      </c>
      <c r="C60" s="4">
        <v>0</v>
      </c>
      <c r="D60" s="4">
        <v>6</v>
      </c>
      <c r="E60" s="4">
        <f t="shared" si="2"/>
        <v>0</v>
      </c>
      <c r="G60" s="41" t="s">
        <v>64</v>
      </c>
      <c r="H60" s="1" t="s">
        <v>67</v>
      </c>
      <c r="J60" s="1" t="s">
        <v>0</v>
      </c>
      <c r="K60" s="1" t="s">
        <v>69</v>
      </c>
      <c r="L60" s="4">
        <v>0</v>
      </c>
      <c r="M60" s="4">
        <v>2</v>
      </c>
      <c r="N60" s="4">
        <f t="shared" si="3"/>
        <v>0</v>
      </c>
      <c r="P60" s="41" t="s">
        <v>64</v>
      </c>
      <c r="Q60" s="1" t="s">
        <v>68</v>
      </c>
    </row>
    <row r="61" spans="1:17">
      <c r="A61" s="1" t="s">
        <v>0</v>
      </c>
      <c r="B61" s="1" t="s">
        <v>2</v>
      </c>
      <c r="C61" s="4">
        <v>0</v>
      </c>
      <c r="D61" s="4">
        <v>6</v>
      </c>
      <c r="E61" s="4">
        <f t="shared" si="2"/>
        <v>0</v>
      </c>
      <c r="G61" s="41" t="s">
        <v>69</v>
      </c>
      <c r="H61" s="1" t="s">
        <v>73</v>
      </c>
      <c r="J61" s="1" t="s">
        <v>0</v>
      </c>
      <c r="K61" s="1" t="s">
        <v>2</v>
      </c>
      <c r="L61" s="4">
        <v>0</v>
      </c>
      <c r="M61" s="4">
        <v>2</v>
      </c>
      <c r="N61" s="4">
        <f t="shared" si="3"/>
        <v>0</v>
      </c>
      <c r="P61" s="41" t="s">
        <v>69</v>
      </c>
      <c r="Q61" s="1" t="s">
        <v>72</v>
      </c>
    </row>
    <row r="62" spans="1:17">
      <c r="A62" s="1" t="s">
        <v>0</v>
      </c>
      <c r="B62" s="1" t="s">
        <v>3</v>
      </c>
      <c r="C62" s="4">
        <v>0</v>
      </c>
      <c r="D62" s="4">
        <v>6</v>
      </c>
      <c r="E62" s="4">
        <f t="shared" si="2"/>
        <v>0</v>
      </c>
      <c r="G62" s="1" t="s">
        <v>2</v>
      </c>
      <c r="H62" s="1" t="s">
        <v>16</v>
      </c>
      <c r="J62" s="1" t="s">
        <v>0</v>
      </c>
      <c r="K62" s="1" t="s">
        <v>3</v>
      </c>
      <c r="L62" s="4">
        <v>0</v>
      </c>
      <c r="M62" s="4">
        <v>2</v>
      </c>
      <c r="N62" s="4">
        <f t="shared" si="3"/>
        <v>0</v>
      </c>
      <c r="P62" s="1" t="s">
        <v>2</v>
      </c>
      <c r="Q62" s="1" t="s">
        <v>12</v>
      </c>
    </row>
    <row r="63" spans="1:17">
      <c r="A63" s="1" t="s">
        <v>0</v>
      </c>
      <c r="B63" s="1" t="s">
        <v>98</v>
      </c>
      <c r="C63" s="4">
        <v>3</v>
      </c>
      <c r="D63" s="4">
        <v>3</v>
      </c>
      <c r="E63" s="4">
        <f t="shared" si="2"/>
        <v>1</v>
      </c>
      <c r="G63" s="1" t="s">
        <v>3</v>
      </c>
      <c r="H63" s="1" t="s">
        <v>17</v>
      </c>
      <c r="J63" s="1" t="s">
        <v>0</v>
      </c>
      <c r="K63" s="1" t="s">
        <v>98</v>
      </c>
      <c r="L63" s="4">
        <v>1</v>
      </c>
      <c r="M63" s="4">
        <v>1</v>
      </c>
      <c r="N63" s="4">
        <f t="shared" si="3"/>
        <v>1</v>
      </c>
      <c r="P63" s="1" t="s">
        <v>3</v>
      </c>
      <c r="Q63" s="1" t="s">
        <v>13</v>
      </c>
    </row>
    <row r="64" spans="1:17">
      <c r="A64" s="1" t="s">
        <v>1</v>
      </c>
      <c r="B64" s="1" t="s">
        <v>64</v>
      </c>
      <c r="C64" s="4">
        <v>0</v>
      </c>
      <c r="D64" s="4">
        <v>6</v>
      </c>
      <c r="E64" s="4">
        <f t="shared" si="2"/>
        <v>0</v>
      </c>
      <c r="G64" s="41" t="s">
        <v>98</v>
      </c>
      <c r="H64" s="1" t="s">
        <v>14</v>
      </c>
      <c r="J64" s="1" t="s">
        <v>1</v>
      </c>
      <c r="K64" s="1" t="s">
        <v>64</v>
      </c>
      <c r="L64" s="4">
        <v>0</v>
      </c>
      <c r="M64" s="4">
        <v>2</v>
      </c>
      <c r="N64" s="4">
        <f t="shared" si="3"/>
        <v>0</v>
      </c>
      <c r="P64" s="41" t="s">
        <v>98</v>
      </c>
      <c r="Q64" s="41" t="s">
        <v>10</v>
      </c>
    </row>
    <row r="65" spans="1:14">
      <c r="A65" s="1" t="s">
        <v>1</v>
      </c>
      <c r="B65" s="1" t="s">
        <v>69</v>
      </c>
      <c r="C65" s="4">
        <v>1</v>
      </c>
      <c r="D65" s="4">
        <v>5</v>
      </c>
      <c r="E65" s="4">
        <f t="shared" si="2"/>
        <v>0.2</v>
      </c>
      <c r="J65" s="1" t="s">
        <v>1</v>
      </c>
      <c r="K65" s="1" t="s">
        <v>69</v>
      </c>
      <c r="L65" s="4">
        <v>0</v>
      </c>
      <c r="M65" s="4">
        <v>2</v>
      </c>
      <c r="N65" s="4">
        <f t="shared" si="3"/>
        <v>0</v>
      </c>
    </row>
    <row r="66" spans="1:14">
      <c r="A66" s="1" t="s">
        <v>1</v>
      </c>
      <c r="B66" s="1" t="s">
        <v>2</v>
      </c>
      <c r="C66" s="4">
        <v>0</v>
      </c>
      <c r="D66" s="4">
        <v>6</v>
      </c>
      <c r="E66" s="4">
        <f t="shared" si="2"/>
        <v>0</v>
      </c>
      <c r="J66" s="1" t="s">
        <v>1</v>
      </c>
      <c r="K66" s="1" t="s">
        <v>2</v>
      </c>
      <c r="L66" s="4">
        <v>0</v>
      </c>
      <c r="M66" s="4">
        <v>2</v>
      </c>
      <c r="N66" s="4">
        <f t="shared" si="3"/>
        <v>0</v>
      </c>
    </row>
    <row r="67" spans="1:14">
      <c r="A67" s="1" t="s">
        <v>1</v>
      </c>
      <c r="B67" s="1" t="s">
        <v>3</v>
      </c>
      <c r="C67" s="4">
        <v>0</v>
      </c>
      <c r="D67" s="4">
        <v>6</v>
      </c>
      <c r="E67" s="4">
        <f t="shared" si="2"/>
        <v>0</v>
      </c>
      <c r="J67" s="1" t="s">
        <v>1</v>
      </c>
      <c r="K67" s="1" t="s">
        <v>3</v>
      </c>
      <c r="L67" s="4">
        <v>0</v>
      </c>
      <c r="M67" s="4">
        <v>2</v>
      </c>
      <c r="N67" s="4">
        <f t="shared" si="3"/>
        <v>0</v>
      </c>
    </row>
    <row r="68" spans="1:14">
      <c r="A68" s="1" t="s">
        <v>1</v>
      </c>
      <c r="B68" s="1" t="s">
        <v>98</v>
      </c>
      <c r="C68" s="4">
        <v>0</v>
      </c>
      <c r="D68" s="4">
        <v>6</v>
      </c>
      <c r="E68" s="4">
        <f t="shared" si="2"/>
        <v>0</v>
      </c>
      <c r="J68" s="1" t="s">
        <v>1</v>
      </c>
      <c r="K68" s="1" t="s">
        <v>98</v>
      </c>
      <c r="L68" s="4">
        <v>0</v>
      </c>
      <c r="M68" s="4">
        <v>2</v>
      </c>
      <c r="N68" s="4">
        <f t="shared" si="3"/>
        <v>0</v>
      </c>
    </row>
    <row r="69" spans="1:14">
      <c r="A69" s="1" t="s">
        <v>64</v>
      </c>
      <c r="B69" s="1" t="s">
        <v>69</v>
      </c>
      <c r="C69" s="4">
        <v>0</v>
      </c>
      <c r="D69" s="4">
        <v>6</v>
      </c>
      <c r="E69" s="4">
        <f t="shared" si="2"/>
        <v>0</v>
      </c>
      <c r="J69" s="1" t="s">
        <v>64</v>
      </c>
      <c r="K69" s="1" t="s">
        <v>69</v>
      </c>
      <c r="L69" s="4">
        <v>0</v>
      </c>
      <c r="M69" s="4">
        <v>2</v>
      </c>
      <c r="N69" s="4">
        <f t="shared" si="3"/>
        <v>0</v>
      </c>
    </row>
    <row r="70" spans="1:14">
      <c r="A70" s="1" t="s">
        <v>64</v>
      </c>
      <c r="B70" s="1" t="s">
        <v>2</v>
      </c>
      <c r="C70" s="4">
        <v>0</v>
      </c>
      <c r="D70" s="4">
        <v>6</v>
      </c>
      <c r="E70" s="4">
        <f t="shared" si="2"/>
        <v>0</v>
      </c>
      <c r="J70" s="1" t="s">
        <v>64</v>
      </c>
      <c r="K70" s="1" t="s">
        <v>2</v>
      </c>
      <c r="L70" s="4">
        <v>0</v>
      </c>
      <c r="M70" s="4">
        <v>2</v>
      </c>
      <c r="N70" s="4">
        <f t="shared" si="3"/>
        <v>0</v>
      </c>
    </row>
    <row r="71" spans="1:14">
      <c r="A71" s="1" t="s">
        <v>64</v>
      </c>
      <c r="B71" s="1" t="s">
        <v>3</v>
      </c>
      <c r="C71" s="4">
        <v>0</v>
      </c>
      <c r="D71" s="4">
        <v>6</v>
      </c>
      <c r="E71" s="4">
        <f t="shared" si="2"/>
        <v>0</v>
      </c>
      <c r="J71" s="1" t="s">
        <v>64</v>
      </c>
      <c r="K71" s="1" t="s">
        <v>3</v>
      </c>
      <c r="L71" s="4">
        <v>0</v>
      </c>
      <c r="M71" s="4">
        <v>2</v>
      </c>
      <c r="N71" s="4">
        <f t="shared" si="3"/>
        <v>0</v>
      </c>
    </row>
    <row r="72" spans="1:14">
      <c r="A72" s="1" t="s">
        <v>64</v>
      </c>
      <c r="B72" s="1" t="s">
        <v>98</v>
      </c>
      <c r="C72" s="4">
        <v>0</v>
      </c>
      <c r="D72" s="4">
        <v>6</v>
      </c>
      <c r="E72" s="4">
        <f t="shared" si="2"/>
        <v>0</v>
      </c>
      <c r="J72" s="1" t="s">
        <v>64</v>
      </c>
      <c r="K72" s="1" t="s">
        <v>98</v>
      </c>
      <c r="L72" s="4">
        <v>0</v>
      </c>
      <c r="M72" s="4">
        <v>2</v>
      </c>
      <c r="N72" s="4">
        <f t="shared" si="3"/>
        <v>0</v>
      </c>
    </row>
    <row r="73" spans="1:14">
      <c r="A73" s="69" t="s">
        <v>69</v>
      </c>
      <c r="B73" s="1" t="s">
        <v>2</v>
      </c>
      <c r="C73" s="4">
        <v>0</v>
      </c>
      <c r="D73" s="4">
        <v>6</v>
      </c>
      <c r="E73" s="4">
        <f t="shared" si="2"/>
        <v>0</v>
      </c>
      <c r="J73" s="69" t="s">
        <v>69</v>
      </c>
      <c r="K73" s="1" t="s">
        <v>2</v>
      </c>
      <c r="L73" s="4">
        <v>0</v>
      </c>
      <c r="M73" s="4">
        <v>2</v>
      </c>
      <c r="N73" s="4">
        <f t="shared" si="3"/>
        <v>0</v>
      </c>
    </row>
    <row r="74" spans="1:14">
      <c r="A74" s="69" t="s">
        <v>69</v>
      </c>
      <c r="B74" s="1" t="s">
        <v>3</v>
      </c>
      <c r="C74" s="4">
        <v>0</v>
      </c>
      <c r="D74" s="4">
        <v>5</v>
      </c>
      <c r="E74" s="4">
        <f t="shared" si="2"/>
        <v>0</v>
      </c>
      <c r="J74" s="69" t="s">
        <v>69</v>
      </c>
      <c r="K74" s="1" t="s">
        <v>3</v>
      </c>
      <c r="L74" s="4">
        <v>0</v>
      </c>
      <c r="M74" s="4">
        <v>2</v>
      </c>
      <c r="N74" s="4">
        <f t="shared" si="3"/>
        <v>0</v>
      </c>
    </row>
    <row r="75" spans="1:14">
      <c r="A75" s="69" t="s">
        <v>69</v>
      </c>
      <c r="B75" s="1" t="s">
        <v>98</v>
      </c>
      <c r="C75" s="4">
        <v>0</v>
      </c>
      <c r="D75" s="4">
        <v>6</v>
      </c>
      <c r="E75" s="4">
        <f t="shared" si="2"/>
        <v>0</v>
      </c>
      <c r="J75" s="69" t="s">
        <v>69</v>
      </c>
      <c r="K75" s="1" t="s">
        <v>98</v>
      </c>
      <c r="L75" s="4">
        <v>0</v>
      </c>
      <c r="M75" s="4">
        <v>2</v>
      </c>
      <c r="N75" s="4">
        <f t="shared" si="3"/>
        <v>0</v>
      </c>
    </row>
    <row r="76" spans="1:14">
      <c r="A76" s="1" t="s">
        <v>2</v>
      </c>
      <c r="B76" s="1" t="s">
        <v>3</v>
      </c>
      <c r="C76" s="4">
        <v>0</v>
      </c>
      <c r="D76" s="4">
        <v>6</v>
      </c>
      <c r="E76" s="4">
        <f t="shared" si="2"/>
        <v>0</v>
      </c>
      <c r="J76" s="1" t="s">
        <v>2</v>
      </c>
      <c r="K76" s="1" t="s">
        <v>3</v>
      </c>
      <c r="L76" s="4">
        <v>0</v>
      </c>
      <c r="M76" s="4">
        <v>2</v>
      </c>
      <c r="N76" s="4">
        <f t="shared" si="3"/>
        <v>0</v>
      </c>
    </row>
    <row r="77" spans="1:14">
      <c r="A77" s="1" t="s">
        <v>2</v>
      </c>
      <c r="B77" s="1" t="s">
        <v>98</v>
      </c>
      <c r="C77" s="4">
        <v>0</v>
      </c>
      <c r="D77" s="4">
        <v>6</v>
      </c>
      <c r="E77" s="4">
        <f t="shared" si="2"/>
        <v>0</v>
      </c>
      <c r="J77" s="1" t="s">
        <v>2</v>
      </c>
      <c r="K77" s="1" t="s">
        <v>98</v>
      </c>
      <c r="L77" s="4">
        <v>0</v>
      </c>
      <c r="M77" s="4">
        <v>2</v>
      </c>
      <c r="N77" s="4">
        <f t="shared" si="3"/>
        <v>0</v>
      </c>
    </row>
    <row r="78" spans="1:14">
      <c r="A78" s="1" t="s">
        <v>3</v>
      </c>
      <c r="B78" s="69" t="s">
        <v>98</v>
      </c>
      <c r="C78" s="4">
        <v>0</v>
      </c>
      <c r="D78" s="4">
        <v>6</v>
      </c>
      <c r="E78" s="4">
        <f t="shared" si="2"/>
        <v>0</v>
      </c>
      <c r="J78" s="1" t="s">
        <v>3</v>
      </c>
      <c r="K78" s="69" t="s">
        <v>98</v>
      </c>
      <c r="L78" s="4">
        <v>0</v>
      </c>
      <c r="M78" s="4">
        <v>2</v>
      </c>
      <c r="N78" s="4">
        <f t="shared" si="3"/>
        <v>0</v>
      </c>
    </row>
    <row r="82" spans="1:27" ht="23.25">
      <c r="A82" s="45" t="s">
        <v>55</v>
      </c>
      <c r="B82" s="101"/>
      <c r="C82" s="101"/>
      <c r="D82" s="102"/>
    </row>
    <row r="83" spans="1:27">
      <c r="A83" s="24" t="s">
        <v>6</v>
      </c>
      <c r="B83" s="114" t="s">
        <v>19</v>
      </c>
      <c r="C83" s="115"/>
      <c r="D83" s="115"/>
      <c r="E83" s="115"/>
      <c r="F83" s="115"/>
      <c r="G83" s="115"/>
      <c r="H83" s="115"/>
      <c r="I83" s="115"/>
      <c r="J83" s="115"/>
      <c r="K83" s="115"/>
      <c r="L83" s="115"/>
      <c r="M83" s="115"/>
      <c r="N83" s="115"/>
      <c r="O83" s="115"/>
      <c r="P83" s="115"/>
      <c r="Q83" s="115"/>
      <c r="R83" s="115"/>
      <c r="S83" s="115"/>
      <c r="T83" s="115"/>
      <c r="U83" s="115"/>
      <c r="V83" s="115"/>
      <c r="W83" s="115"/>
      <c r="X83" s="115"/>
      <c r="Y83" s="115"/>
      <c r="Z83" s="115"/>
      <c r="AA83" s="116"/>
    </row>
    <row r="84" spans="1:27">
      <c r="A84" s="1" t="s">
        <v>0</v>
      </c>
      <c r="B84" s="42" t="s">
        <v>20</v>
      </c>
      <c r="C84" s="43"/>
      <c r="D84" s="43"/>
      <c r="E84" s="43"/>
      <c r="F84" s="43"/>
      <c r="G84" s="43"/>
      <c r="H84" s="43"/>
      <c r="I84" s="43"/>
      <c r="J84" s="43"/>
      <c r="K84" s="43"/>
      <c r="L84" s="43"/>
      <c r="M84" s="43"/>
      <c r="N84" s="43"/>
      <c r="O84" s="43"/>
      <c r="P84" s="43"/>
      <c r="Q84" s="43"/>
      <c r="R84" s="43"/>
      <c r="S84" s="43"/>
      <c r="T84" s="43"/>
      <c r="U84" s="43"/>
      <c r="V84" s="43"/>
      <c r="W84" s="43"/>
      <c r="X84" s="43"/>
      <c r="Y84" s="43"/>
      <c r="Z84" s="43"/>
      <c r="AA84" s="44"/>
    </row>
    <row r="85" spans="1:27">
      <c r="A85" s="1" t="s">
        <v>1</v>
      </c>
      <c r="B85" s="42" t="s">
        <v>21</v>
      </c>
      <c r="C85" s="43"/>
      <c r="D85" s="43"/>
      <c r="E85" s="43"/>
      <c r="F85" s="43"/>
      <c r="G85" s="43"/>
      <c r="H85" s="43"/>
      <c r="I85" s="43"/>
      <c r="J85" s="43"/>
      <c r="K85" s="43"/>
      <c r="L85" s="43"/>
      <c r="M85" s="43"/>
      <c r="N85" s="43"/>
      <c r="O85" s="43"/>
      <c r="P85" s="43"/>
      <c r="Q85" s="43"/>
      <c r="R85" s="43"/>
      <c r="S85" s="43"/>
      <c r="T85" s="43"/>
      <c r="U85" s="43"/>
      <c r="V85" s="43"/>
      <c r="W85" s="43"/>
      <c r="X85" s="43"/>
      <c r="Y85" s="43"/>
      <c r="Z85" s="43"/>
      <c r="AA85" s="44"/>
    </row>
    <row r="86" spans="1:27">
      <c r="A86" s="40" t="s">
        <v>64</v>
      </c>
      <c r="B86" s="42" t="s">
        <v>66</v>
      </c>
      <c r="C86" s="43"/>
      <c r="D86" s="43"/>
      <c r="E86" s="43"/>
      <c r="F86" s="43"/>
      <c r="G86" s="43"/>
      <c r="H86" s="43"/>
      <c r="I86" s="43"/>
      <c r="J86" s="43"/>
      <c r="K86" s="43"/>
      <c r="L86" s="43"/>
      <c r="M86" s="43"/>
      <c r="N86" s="43"/>
      <c r="O86" s="43"/>
      <c r="P86" s="43"/>
      <c r="Q86" s="43"/>
      <c r="R86" s="43"/>
      <c r="S86" s="43"/>
      <c r="T86" s="43"/>
      <c r="U86" s="43"/>
      <c r="V86" s="43"/>
      <c r="W86" s="43"/>
      <c r="X86" s="43"/>
      <c r="Y86" s="43"/>
      <c r="Z86" s="43"/>
      <c r="AA86" s="44"/>
    </row>
    <row r="87" spans="1:27">
      <c r="A87" s="41" t="s">
        <v>69</v>
      </c>
      <c r="B87" s="42" t="s">
        <v>71</v>
      </c>
      <c r="C87" s="43"/>
      <c r="D87" s="43"/>
      <c r="E87" s="43"/>
      <c r="F87" s="43"/>
      <c r="G87" s="43"/>
      <c r="H87" s="43"/>
      <c r="I87" s="43"/>
      <c r="J87" s="43"/>
      <c r="K87" s="43"/>
      <c r="L87" s="43"/>
      <c r="M87" s="43"/>
      <c r="N87" s="43"/>
      <c r="O87" s="43"/>
      <c r="P87" s="43"/>
      <c r="Q87" s="43"/>
      <c r="R87" s="43"/>
      <c r="S87" s="43"/>
      <c r="T87" s="43"/>
      <c r="U87" s="43"/>
      <c r="V87" s="43"/>
      <c r="W87" s="43"/>
      <c r="X87" s="43"/>
      <c r="Y87" s="43"/>
      <c r="Z87" s="43"/>
      <c r="AA87" s="44"/>
    </row>
    <row r="88" spans="1:27">
      <c r="A88" s="1" t="s">
        <v>2</v>
      </c>
      <c r="B88" s="42" t="s">
        <v>22</v>
      </c>
      <c r="C88" s="43"/>
      <c r="D88" s="43"/>
      <c r="E88" s="43"/>
      <c r="F88" s="43"/>
      <c r="G88" s="43"/>
      <c r="H88" s="43"/>
      <c r="I88" s="43"/>
      <c r="J88" s="43"/>
      <c r="K88" s="43"/>
      <c r="L88" s="43"/>
      <c r="M88" s="43"/>
      <c r="N88" s="43"/>
      <c r="O88" s="43"/>
      <c r="P88" s="43"/>
      <c r="Q88" s="43"/>
      <c r="R88" s="43"/>
      <c r="S88" s="43"/>
      <c r="T88" s="43"/>
      <c r="U88" s="43"/>
      <c r="V88" s="43"/>
      <c r="W88" s="43"/>
      <c r="X88" s="43"/>
      <c r="Y88" s="43"/>
      <c r="Z88" s="43"/>
      <c r="AA88" s="44"/>
    </row>
    <row r="89" spans="1:27">
      <c r="A89" s="1" t="s">
        <v>3</v>
      </c>
      <c r="B89" s="42" t="s">
        <v>23</v>
      </c>
      <c r="C89" s="43"/>
      <c r="D89" s="43"/>
      <c r="E89" s="43"/>
      <c r="F89" s="43"/>
      <c r="G89" s="43"/>
      <c r="H89" s="43"/>
      <c r="I89" s="43"/>
      <c r="J89" s="43"/>
      <c r="K89" s="43"/>
      <c r="L89" s="43"/>
      <c r="M89" s="43"/>
      <c r="N89" s="43"/>
      <c r="O89" s="43"/>
      <c r="P89" s="43"/>
      <c r="Q89" s="43"/>
      <c r="R89" s="43"/>
      <c r="S89" s="43"/>
      <c r="T89" s="43"/>
      <c r="U89" s="43"/>
      <c r="V89" s="43"/>
      <c r="W89" s="43"/>
      <c r="X89" s="43"/>
      <c r="Y89" s="43"/>
      <c r="Z89" s="43"/>
      <c r="AA89" s="44"/>
    </row>
    <row r="90" spans="1:27">
      <c r="A90" s="41" t="s">
        <v>98</v>
      </c>
      <c r="B90" s="65" t="s">
        <v>99</v>
      </c>
      <c r="C90" s="66"/>
      <c r="D90" s="66"/>
      <c r="E90" s="66"/>
      <c r="F90" s="66"/>
      <c r="G90" s="66"/>
      <c r="H90" s="66"/>
      <c r="I90" s="66"/>
      <c r="J90" s="66"/>
      <c r="K90" s="66"/>
      <c r="L90" s="66"/>
      <c r="M90" s="66"/>
      <c r="N90" s="66"/>
      <c r="O90" s="66"/>
      <c r="P90" s="66"/>
      <c r="Q90" s="66"/>
      <c r="R90" s="66"/>
      <c r="S90" s="66"/>
      <c r="T90" s="66"/>
      <c r="U90" s="66"/>
      <c r="V90" s="66"/>
      <c r="W90" s="66"/>
      <c r="X90" s="66"/>
      <c r="Y90" s="66"/>
      <c r="Z90" s="66"/>
      <c r="AA90" s="67"/>
    </row>
    <row r="92" spans="1:27">
      <c r="A92" s="24" t="s">
        <v>6</v>
      </c>
      <c r="B92" s="114" t="s">
        <v>19</v>
      </c>
      <c r="C92" s="115"/>
      <c r="D92" s="115"/>
      <c r="E92" s="115"/>
      <c r="F92" s="115"/>
      <c r="G92" s="115"/>
      <c r="H92" s="115"/>
      <c r="I92" s="115"/>
      <c r="J92" s="115"/>
      <c r="K92" s="115"/>
      <c r="L92" s="115"/>
      <c r="M92" s="115"/>
      <c r="N92" s="115"/>
      <c r="O92" s="115"/>
      <c r="P92" s="115"/>
      <c r="Q92" s="115"/>
      <c r="R92" s="115"/>
      <c r="S92" s="115"/>
      <c r="T92" s="115"/>
      <c r="U92" s="115"/>
      <c r="V92" s="115"/>
      <c r="W92" s="115"/>
      <c r="X92" s="115"/>
      <c r="Y92" s="115"/>
      <c r="Z92" s="115"/>
      <c r="AA92" s="116"/>
    </row>
    <row r="93" spans="1:27">
      <c r="A93" s="1" t="s">
        <v>0</v>
      </c>
      <c r="B93" s="111" t="s">
        <v>76</v>
      </c>
      <c r="C93" s="112"/>
      <c r="D93" s="112"/>
      <c r="E93" s="112"/>
      <c r="F93" s="112"/>
      <c r="G93" s="112"/>
      <c r="H93" s="112"/>
      <c r="I93" s="112"/>
      <c r="J93" s="112"/>
      <c r="K93" s="112"/>
      <c r="L93" s="112"/>
      <c r="M93" s="112"/>
      <c r="N93" s="112"/>
      <c r="O93" s="112"/>
      <c r="P93" s="112"/>
      <c r="Q93" s="112"/>
      <c r="R93" s="112"/>
      <c r="S93" s="112"/>
      <c r="T93" s="112"/>
      <c r="U93" s="112"/>
      <c r="V93" s="112"/>
      <c r="W93" s="112"/>
      <c r="X93" s="112"/>
      <c r="Y93" s="112"/>
      <c r="Z93" s="112"/>
      <c r="AA93" s="113"/>
    </row>
    <row r="94" spans="1:27">
      <c r="A94" s="1" t="s">
        <v>1</v>
      </c>
      <c r="B94" s="42" t="s">
        <v>79</v>
      </c>
      <c r="C94" s="43"/>
      <c r="D94" s="43"/>
      <c r="E94" s="43"/>
      <c r="F94" s="43"/>
      <c r="G94" s="43"/>
      <c r="H94" s="43"/>
      <c r="I94" s="43"/>
      <c r="J94" s="43"/>
      <c r="K94" s="43"/>
      <c r="L94" s="43"/>
      <c r="M94" s="43"/>
      <c r="N94" s="43"/>
      <c r="O94" s="43"/>
      <c r="P94" s="43"/>
      <c r="Q94" s="43"/>
      <c r="R94" s="43"/>
      <c r="S94" s="43"/>
      <c r="T94" s="43"/>
      <c r="U94" s="43"/>
      <c r="V94" s="43"/>
      <c r="W94" s="43"/>
      <c r="X94" s="43"/>
      <c r="Y94" s="43"/>
      <c r="Z94" s="43"/>
      <c r="AA94" s="44"/>
    </row>
    <row r="95" spans="1:27">
      <c r="A95" s="40" t="s">
        <v>64</v>
      </c>
      <c r="B95" s="42" t="s">
        <v>83</v>
      </c>
      <c r="C95" s="43"/>
      <c r="D95" s="43"/>
      <c r="E95" s="43"/>
      <c r="F95" s="43"/>
      <c r="G95" s="43"/>
      <c r="H95" s="43"/>
      <c r="I95" s="43"/>
      <c r="J95" s="43"/>
      <c r="K95" s="43"/>
      <c r="L95" s="43"/>
      <c r="M95" s="43"/>
      <c r="N95" s="43"/>
      <c r="O95" s="43"/>
      <c r="P95" s="43"/>
      <c r="Q95" s="43"/>
      <c r="R95" s="43"/>
      <c r="S95" s="43"/>
      <c r="T95" s="43"/>
      <c r="U95" s="43"/>
      <c r="V95" s="43"/>
      <c r="W95" s="43"/>
      <c r="X95" s="43"/>
      <c r="Y95" s="43"/>
      <c r="Z95" s="43"/>
      <c r="AA95" s="44"/>
    </row>
    <row r="96" spans="1:27">
      <c r="A96" s="41" t="s">
        <v>69</v>
      </c>
      <c r="B96" s="42" t="s">
        <v>87</v>
      </c>
      <c r="C96" s="43"/>
      <c r="D96" s="43"/>
      <c r="E96" s="43"/>
      <c r="F96" s="43"/>
      <c r="G96" s="43"/>
      <c r="H96" s="43"/>
      <c r="I96" s="43"/>
      <c r="J96" s="43"/>
      <c r="K96" s="43"/>
      <c r="L96" s="43"/>
      <c r="M96" s="43"/>
      <c r="N96" s="43"/>
      <c r="O96" s="43"/>
      <c r="P96" s="43"/>
      <c r="Q96" s="43"/>
      <c r="R96" s="43"/>
      <c r="S96" s="43"/>
      <c r="T96" s="43"/>
      <c r="U96" s="43"/>
      <c r="V96" s="43"/>
      <c r="W96" s="43"/>
      <c r="X96" s="43"/>
      <c r="Y96" s="43"/>
      <c r="Z96" s="43"/>
      <c r="AA96" s="44"/>
    </row>
    <row r="97" spans="1:27">
      <c r="A97" s="1" t="s">
        <v>2</v>
      </c>
      <c r="B97" s="42" t="s">
        <v>90</v>
      </c>
      <c r="C97" s="43"/>
      <c r="D97" s="43"/>
      <c r="E97" s="43"/>
      <c r="F97" s="43"/>
      <c r="G97" s="43"/>
      <c r="H97" s="43"/>
      <c r="I97" s="43"/>
      <c r="J97" s="43"/>
      <c r="K97" s="43"/>
      <c r="L97" s="43"/>
      <c r="M97" s="43"/>
      <c r="N97" s="43"/>
      <c r="O97" s="43"/>
      <c r="P97" s="43"/>
      <c r="Q97" s="43"/>
      <c r="R97" s="43"/>
      <c r="S97" s="43"/>
      <c r="T97" s="43"/>
      <c r="U97" s="43"/>
      <c r="V97" s="43"/>
      <c r="W97" s="43"/>
      <c r="X97" s="43"/>
      <c r="Y97" s="43"/>
      <c r="Z97" s="43"/>
      <c r="AA97" s="44"/>
    </row>
    <row r="98" spans="1:27">
      <c r="A98" s="1" t="s">
        <v>3</v>
      </c>
      <c r="B98" s="42" t="s">
        <v>93</v>
      </c>
      <c r="C98" s="43"/>
      <c r="D98" s="43"/>
      <c r="E98" s="43"/>
      <c r="F98" s="43"/>
      <c r="G98" s="43"/>
      <c r="H98" s="43"/>
      <c r="I98" s="43"/>
      <c r="J98" s="43"/>
      <c r="K98" s="43"/>
      <c r="L98" s="43"/>
      <c r="M98" s="43"/>
      <c r="N98" s="43"/>
      <c r="O98" s="43"/>
      <c r="P98" s="43"/>
      <c r="Q98" s="43"/>
      <c r="R98" s="43"/>
      <c r="S98" s="43"/>
      <c r="T98" s="43"/>
      <c r="U98" s="43"/>
      <c r="V98" s="43"/>
      <c r="W98" s="43"/>
      <c r="X98" s="43"/>
      <c r="Y98" s="43"/>
      <c r="Z98" s="43"/>
      <c r="AA98" s="44"/>
    </row>
    <row r="99" spans="1:27" ht="14.45" customHeight="1">
      <c r="A99" s="41" t="s">
        <v>98</v>
      </c>
      <c r="B99" s="68" t="s">
        <v>104</v>
      </c>
      <c r="C99" s="68"/>
      <c r="D99" s="68"/>
      <c r="E99" s="68"/>
      <c r="F99" s="68"/>
      <c r="G99" s="68"/>
      <c r="H99" s="68"/>
      <c r="I99" s="68"/>
      <c r="J99" s="68"/>
      <c r="K99" s="68"/>
      <c r="L99" s="68"/>
      <c r="M99" s="68"/>
      <c r="N99" s="68"/>
      <c r="O99" s="68"/>
      <c r="P99" s="68"/>
      <c r="Q99" s="68"/>
      <c r="R99" s="68"/>
      <c r="S99" s="68"/>
      <c r="T99" s="68"/>
      <c r="U99" s="68"/>
      <c r="V99" s="68"/>
      <c r="W99" s="68"/>
      <c r="X99" s="68"/>
      <c r="Y99" s="68"/>
      <c r="Z99" s="68"/>
      <c r="AA99" s="68"/>
    </row>
    <row r="101" spans="1:27" ht="18.75">
      <c r="A101" s="47" t="s">
        <v>60</v>
      </c>
      <c r="B101" s="108" t="s">
        <v>309</v>
      </c>
      <c r="C101" s="109"/>
      <c r="D101" s="110"/>
      <c r="F101" s="31" t="s">
        <v>61</v>
      </c>
      <c r="G101" s="33"/>
    </row>
    <row r="102" spans="1:27">
      <c r="A102" s="34" t="s">
        <v>56</v>
      </c>
      <c r="B102" s="16" t="s">
        <v>57</v>
      </c>
      <c r="C102" s="16" t="s">
        <v>58</v>
      </c>
      <c r="D102" s="16" t="s">
        <v>59</v>
      </c>
      <c r="F102" s="34" t="s">
        <v>28</v>
      </c>
      <c r="G102" s="16" t="s">
        <v>57</v>
      </c>
      <c r="H102" s="16" t="s">
        <v>58</v>
      </c>
      <c r="I102" s="16" t="s">
        <v>59</v>
      </c>
      <c r="J102" s="16" t="s">
        <v>38</v>
      </c>
    </row>
    <row r="103" spans="1:27">
      <c r="A103" s="15" t="s">
        <v>125</v>
      </c>
      <c r="B103" s="57">
        <v>-0.591360895</v>
      </c>
      <c r="C103" s="4">
        <v>-0.85203406599999998</v>
      </c>
      <c r="D103" s="4">
        <v>0.38350910900000001</v>
      </c>
      <c r="F103" s="1" t="s">
        <v>0</v>
      </c>
      <c r="G103" s="4">
        <f>AVERAGE(B103:B129)</f>
        <v>1.3991981666666663E-2</v>
      </c>
      <c r="H103" s="4">
        <f>AVERAGE(C103:C129)</f>
        <v>-8.9180744666666659E-2</v>
      </c>
      <c r="I103" s="4">
        <f>AVERAGE(D103:D129)</f>
        <v>9.6218871370370412E-2</v>
      </c>
      <c r="J103" s="17">
        <f xml:space="preserve"> SQRT((G103)^2 + (H103)^2 + (I103)^2)</f>
        <v>0.13193578732872072</v>
      </c>
    </row>
    <row r="104" spans="1:27">
      <c r="A104" s="15" t="s">
        <v>126</v>
      </c>
      <c r="B104" s="4">
        <v>0.15755087300000001</v>
      </c>
      <c r="C104" s="4">
        <v>-0.73045982899999995</v>
      </c>
      <c r="D104" s="4">
        <v>-0.27550480599999999</v>
      </c>
      <c r="F104" s="1" t="s">
        <v>1</v>
      </c>
      <c r="G104" s="4">
        <f>AVERAGE(B130:B161)</f>
        <v>-0.16100998559134644</v>
      </c>
      <c r="H104" s="4">
        <f>AVERAGE(C130:C161)</f>
        <v>-3.5743332532623559E-2</v>
      </c>
      <c r="I104" s="4">
        <f>AVERAGE(D130:D161)</f>
        <v>0.25877427562396987</v>
      </c>
      <c r="J104" s="17">
        <f xml:space="preserve"> SQRT((G104)^2 + (H104)^2 + (I104)^2)</f>
        <v>0.30686467213638918</v>
      </c>
    </row>
    <row r="105" spans="1:27">
      <c r="A105" s="15" t="s">
        <v>127</v>
      </c>
      <c r="B105" s="4">
        <v>-0.99933907799999999</v>
      </c>
      <c r="C105" s="4">
        <v>-0.80711677400000004</v>
      </c>
      <c r="D105" s="4">
        <v>-0.53325897499999997</v>
      </c>
      <c r="F105" s="41" t="s">
        <v>64</v>
      </c>
      <c r="G105" s="4">
        <f>AVERAGE(B131:B183)</f>
        <v>-4.3424738489114816E-2</v>
      </c>
      <c r="H105" s="4">
        <f>AVERAGE(C131:C183)</f>
        <v>-7.5328093453659498E-2</v>
      </c>
      <c r="I105" s="4">
        <f>AVERAGE(D131:D183)</f>
        <v>0.23699604643334038</v>
      </c>
      <c r="J105" s="17">
        <f t="shared" ref="J105:J108" si="4" xml:space="preserve"> SQRT((G105)^2 + (H105)^2 + (I105)^2)</f>
        <v>0.25244238075498593</v>
      </c>
    </row>
    <row r="106" spans="1:27">
      <c r="A106" s="15" t="s">
        <v>35</v>
      </c>
      <c r="B106" s="4">
        <v>-0.87766505399999994</v>
      </c>
      <c r="C106" s="4">
        <v>0.99183378600000005</v>
      </c>
      <c r="D106" s="4">
        <v>-0.86629426899999995</v>
      </c>
      <c r="F106" s="41" t="s">
        <v>69</v>
      </c>
      <c r="G106" s="4">
        <f>AVERAGE(B184:B205)</f>
        <v>2.5331084136363657E-2</v>
      </c>
      <c r="H106" s="4">
        <f>AVERAGE(C184:C205)</f>
        <v>-4.4612595454545462E-2</v>
      </c>
      <c r="I106" s="4">
        <f>AVERAGE(D184:D205)</f>
        <v>1.8378364863636362E-2</v>
      </c>
      <c r="J106" s="17">
        <f t="shared" si="4"/>
        <v>5.4495062086168944E-2</v>
      </c>
    </row>
    <row r="107" spans="1:27">
      <c r="A107" s="15" t="s">
        <v>128</v>
      </c>
      <c r="B107" s="4">
        <v>0.383680933</v>
      </c>
      <c r="C107" s="4">
        <v>4.4075639999999999E-2</v>
      </c>
      <c r="D107" s="4">
        <v>0.99176896000000003</v>
      </c>
      <c r="F107" s="1" t="s">
        <v>2</v>
      </c>
      <c r="G107" s="4">
        <f>AVERAGE(B206:B236)</f>
        <v>0.16523819854838709</v>
      </c>
      <c r="H107" s="4">
        <f>AVERAGE(C206:C236)</f>
        <v>-0.14996449119354835</v>
      </c>
      <c r="I107" s="4">
        <f>AVERAGE(D206:D236)</f>
        <v>0.17119679129032261</v>
      </c>
      <c r="J107" s="17">
        <f t="shared" si="4"/>
        <v>0.28124962618029969</v>
      </c>
    </row>
    <row r="108" spans="1:27">
      <c r="A108" s="15" t="s">
        <v>129</v>
      </c>
      <c r="B108" s="4">
        <v>0.91693134899999995</v>
      </c>
      <c r="C108" s="4">
        <v>-0.44167282800000002</v>
      </c>
      <c r="D108" s="4">
        <v>0.55791195500000001</v>
      </c>
      <c r="F108" s="1" t="s">
        <v>3</v>
      </c>
      <c r="G108" s="4">
        <f>AVERAGE(B237:B268)</f>
        <v>-0.14841484940625002</v>
      </c>
      <c r="H108" s="4">
        <f>AVERAGE(C237:C268)</f>
        <v>-1.3223409718750009E-2</v>
      </c>
      <c r="I108" s="4">
        <f>AVERAGE(D237:D268)</f>
        <v>9.7916216437500009E-2</v>
      </c>
      <c r="J108" s="17">
        <f t="shared" si="4"/>
        <v>0.17829585393470357</v>
      </c>
    </row>
    <row r="109" spans="1:27">
      <c r="A109" s="15" t="s">
        <v>130</v>
      </c>
      <c r="B109" s="4">
        <v>0.64672721600000005</v>
      </c>
      <c r="C109" s="4">
        <v>0.972054376</v>
      </c>
      <c r="D109" s="4">
        <v>-8.2833361999999994E-2</v>
      </c>
      <c r="F109" s="41" t="s">
        <v>98</v>
      </c>
      <c r="G109" s="20">
        <f>AVERAGE(B269:B289)</f>
        <v>-0.23388575180952378</v>
      </c>
      <c r="H109" s="20">
        <f>AVERAGE(C269:C289)</f>
        <v>2.0918019666666648E-2</v>
      </c>
      <c r="I109" s="20">
        <f>AVERAGE(D269:D289)</f>
        <v>4.5651501095238092E-2</v>
      </c>
      <c r="J109" s="79">
        <f xml:space="preserve"> SQRT((G109)^2 + (H109)^2 + (I109)^2)</f>
        <v>0.23921573526532433</v>
      </c>
    </row>
    <row r="110" spans="1:27" ht="15.75" thickBot="1">
      <c r="A110" s="15" t="s">
        <v>131</v>
      </c>
      <c r="B110" s="4">
        <v>0.10096913</v>
      </c>
      <c r="C110" s="4">
        <v>0.24458201399999999</v>
      </c>
      <c r="D110" s="4">
        <v>0.481668492</v>
      </c>
      <c r="F110" s="7"/>
      <c r="G110" s="20"/>
      <c r="H110" s="20"/>
      <c r="I110" s="20"/>
    </row>
    <row r="111" spans="1:27" ht="21.75" thickBot="1">
      <c r="A111" s="15" t="s">
        <v>132</v>
      </c>
      <c r="B111" s="4">
        <v>0.97008277799999998</v>
      </c>
      <c r="C111" s="4">
        <v>-0.33796831999999999</v>
      </c>
      <c r="D111" s="4">
        <v>-0.433511602</v>
      </c>
      <c r="F111" s="18" t="s">
        <v>36</v>
      </c>
      <c r="G111" s="19"/>
      <c r="H111" s="19"/>
      <c r="I111" s="20"/>
    </row>
    <row r="112" spans="1:27">
      <c r="A112" s="15" t="s">
        <v>133</v>
      </c>
      <c r="B112" s="4">
        <v>-0.87912362200000005</v>
      </c>
      <c r="C112" s="4">
        <v>0.40429653599999998</v>
      </c>
      <c r="D112" s="4">
        <v>0.83196636000000002</v>
      </c>
      <c r="F112" s="80" t="s">
        <v>6</v>
      </c>
      <c r="G112" s="81" t="s">
        <v>37</v>
      </c>
      <c r="H112" s="81" t="s">
        <v>36</v>
      </c>
      <c r="I112" s="20"/>
    </row>
    <row r="113" spans="1:10">
      <c r="A113" s="15" t="s">
        <v>134</v>
      </c>
      <c r="B113" s="4">
        <v>-0.91835650899999999</v>
      </c>
      <c r="C113" s="4">
        <v>-0.64793222100000003</v>
      </c>
      <c r="D113" s="4">
        <v>0.20513231300000001</v>
      </c>
      <c r="F113" s="15" t="s">
        <v>310</v>
      </c>
      <c r="G113" s="82">
        <f xml:space="preserve"> (G103 * G104) + (H103 * H104) + (I103 * I104)</f>
        <v>2.5833736985806814E-2</v>
      </c>
      <c r="H113" s="82">
        <f xml:space="preserve"> G113 /(J103*J104)</f>
        <v>0.63808381307006901</v>
      </c>
      <c r="I113" s="58"/>
    </row>
    <row r="114" spans="1:10">
      <c r="A114" s="15" t="s">
        <v>135</v>
      </c>
      <c r="B114" s="4">
        <v>-0.85744824200000003</v>
      </c>
      <c r="C114" s="4">
        <v>0.34955181000000002</v>
      </c>
      <c r="D114" s="4">
        <v>-0.80374066499999997</v>
      </c>
      <c r="F114" s="15" t="s">
        <v>311</v>
      </c>
      <c r="G114" s="82">
        <f xml:space="preserve"> (G103 * G105) + (H103 * H105) + (I103 * I105)</f>
        <v>2.8913709430754032E-2</v>
      </c>
      <c r="H114" s="82">
        <f xml:space="preserve"> G114 / (J103 * J105)</f>
        <v>0.86811834117662756</v>
      </c>
      <c r="I114" s="58"/>
    </row>
    <row r="115" spans="1:10">
      <c r="A115" s="15" t="s">
        <v>136</v>
      </c>
      <c r="B115" s="4">
        <v>0.45071905400000001</v>
      </c>
      <c r="C115" s="4">
        <v>-0.60901666499999996</v>
      </c>
      <c r="D115" s="4">
        <v>-0.133585643</v>
      </c>
      <c r="F115" s="15" t="s">
        <v>312</v>
      </c>
      <c r="G115" s="82">
        <f xml:space="preserve"> (G103 * G106) + (H103 * H106) + (I103 * I106)</f>
        <v>6.1013620737938659E-3</v>
      </c>
      <c r="H115" s="82">
        <f xml:space="preserve"> G115 / (J103 * J106)</f>
        <v>0.84860782752166353</v>
      </c>
      <c r="I115" s="58"/>
    </row>
    <row r="116" spans="1:10">
      <c r="A116" s="15" t="s">
        <v>137</v>
      </c>
      <c r="B116" s="4">
        <v>-0.90289269900000002</v>
      </c>
      <c r="C116" s="4">
        <v>8.3884773999999995E-2</v>
      </c>
      <c r="D116" s="4">
        <v>0.35923877900000001</v>
      </c>
      <c r="F116" s="15" t="s">
        <v>313</v>
      </c>
      <c r="G116" s="82">
        <f xml:space="preserve"> (G103 * G107) + (H103 * H107) + (I103 * I107)</f>
        <v>3.2158316883104179E-2</v>
      </c>
      <c r="H116" s="82">
        <f xml:space="preserve"> G116 / (J103 * J107)</f>
        <v>0.8666400264907278</v>
      </c>
      <c r="I116" s="58"/>
    </row>
    <row r="117" spans="1:10">
      <c r="A117" s="15" t="s">
        <v>138</v>
      </c>
      <c r="B117" s="4">
        <v>-0.115057678</v>
      </c>
      <c r="C117" s="4">
        <v>-0.408412094</v>
      </c>
      <c r="D117" s="4">
        <v>0.69174296899999999</v>
      </c>
      <c r="F117" s="15" t="s">
        <v>314</v>
      </c>
      <c r="G117" s="82">
        <f xml:space="preserve"> (G103 * G108) + (H103 * H108) + (I103 * I108)</f>
        <v>8.5240435082703809E-3</v>
      </c>
      <c r="H117" s="82">
        <f xml:space="preserve"> G117 / (J103 * J108)</f>
        <v>0.36236129279808577</v>
      </c>
      <c r="I117" s="58"/>
    </row>
    <row r="118" spans="1:10">
      <c r="A118" s="15" t="s">
        <v>139</v>
      </c>
      <c r="B118" s="4">
        <v>0.90753936199999996</v>
      </c>
      <c r="C118" s="4">
        <v>0.64042135300000003</v>
      </c>
      <c r="D118" s="4">
        <v>0.34311212000000002</v>
      </c>
      <c r="F118" s="15" t="s">
        <v>315</v>
      </c>
      <c r="G118" s="82">
        <f xml:space="preserve"> (G103 * G109) + (H103 * H109) + (I103 * I109)</f>
        <v>-7.4547381049167808E-4</v>
      </c>
      <c r="H118" s="82">
        <f xml:space="preserve"> G118 / (J103 * J105)</f>
        <v>-2.2382444193283092E-2</v>
      </c>
      <c r="I118" s="58"/>
    </row>
    <row r="119" spans="1:10">
      <c r="A119" s="15" t="s">
        <v>140</v>
      </c>
      <c r="B119" s="4">
        <v>0.64691909999999997</v>
      </c>
      <c r="C119" s="4">
        <v>0.50044324200000001</v>
      </c>
      <c r="D119" s="4">
        <v>-0.85774296500000002</v>
      </c>
      <c r="F119" s="15" t="s">
        <v>316</v>
      </c>
      <c r="G119" s="82">
        <f xml:space="preserve"> (G104 * G105) + (H104 * H105) + (I104 * I105)</f>
        <v>7.1012773853335445E-2</v>
      </c>
      <c r="H119" s="82">
        <f xml:space="preserve"> G119 / (J104 * J105)</f>
        <v>0.91670018023028732</v>
      </c>
      <c r="I119" s="58"/>
    </row>
    <row r="120" spans="1:10">
      <c r="A120" s="15" t="s">
        <v>141</v>
      </c>
      <c r="B120" s="4">
        <v>-0.148587829</v>
      </c>
      <c r="C120" s="4">
        <v>-0.636942801</v>
      </c>
      <c r="D120" s="4">
        <v>0.68092804200000001</v>
      </c>
      <c r="F120" s="15" t="s">
        <v>317</v>
      </c>
      <c r="G120" s="82">
        <f xml:space="preserve"> (G104 * G106) + (H104 * H106) + (I104 * I106)</f>
        <v>2.2718933974066515E-3</v>
      </c>
      <c r="H120" s="82">
        <f xml:space="preserve"> G120 / (J104 * J106)</f>
        <v>0.13585758947548304</v>
      </c>
      <c r="I120" s="58"/>
    </row>
    <row r="121" spans="1:10">
      <c r="A121" s="15" t="s">
        <v>142</v>
      </c>
      <c r="B121" s="4">
        <v>0.208962647</v>
      </c>
      <c r="C121" s="4">
        <v>-0.25945516499999999</v>
      </c>
      <c r="D121" s="4">
        <v>0.883567031</v>
      </c>
      <c r="F121" s="15" t="s">
        <v>318</v>
      </c>
      <c r="G121" s="82">
        <f xml:space="preserve"> (G104 * G107) + (H104 * H107) + (I104 * I107)</f>
        <v>2.3056556364702042E-2</v>
      </c>
      <c r="H121" s="82">
        <f xml:space="preserve"> G121 / (J104 * J107)</f>
        <v>0.26715025703358392</v>
      </c>
      <c r="I121" s="58"/>
      <c r="J121" t="s">
        <v>331</v>
      </c>
    </row>
    <row r="122" spans="1:10">
      <c r="A122" s="15" t="s">
        <v>143</v>
      </c>
      <c r="B122" s="57">
        <v>-0.25414397500000002</v>
      </c>
      <c r="C122" s="57">
        <v>-0.35211979999999998</v>
      </c>
      <c r="D122" s="57">
        <v>0.34348311100000001</v>
      </c>
      <c r="F122" s="15" t="s">
        <v>319</v>
      </c>
      <c r="G122" s="82">
        <f xml:space="preserve"> (G104 * G108) + (H104 * H108) + (I104 * I108)</f>
        <v>4.9707119475688497E-2</v>
      </c>
      <c r="H122" s="82">
        <f xml:space="preserve"> G122 / (J104 * J108)</f>
        <v>0.90851156315406534</v>
      </c>
      <c r="I122" s="58"/>
      <c r="J122" t="s">
        <v>332</v>
      </c>
    </row>
    <row r="123" spans="1:10">
      <c r="A123" s="15" t="s">
        <v>144</v>
      </c>
      <c r="B123" s="57">
        <v>0.404632294</v>
      </c>
      <c r="C123" s="57">
        <v>0.30058785999999998</v>
      </c>
      <c r="D123" s="57">
        <v>0.92108925600000002</v>
      </c>
      <c r="F123" s="15" t="s">
        <v>320</v>
      </c>
      <c r="G123" s="82">
        <f xml:space="preserve"> (G104 * G109) + (H104 * H109) + (I104 * I109)</f>
        <v>4.8723695923070132E-2</v>
      </c>
      <c r="H123" s="82">
        <f xml:space="preserve"> G123 / (J104 * J109)</f>
        <v>0.66374855342352623</v>
      </c>
      <c r="I123" s="58"/>
      <c r="J123" t="s">
        <v>333</v>
      </c>
    </row>
    <row r="124" spans="1:10">
      <c r="A124" s="15" t="s">
        <v>145</v>
      </c>
      <c r="B124" s="57">
        <v>0.364424056</v>
      </c>
      <c r="C124" s="57">
        <v>-0.59705516599999997</v>
      </c>
      <c r="D124" s="57">
        <v>-5.1985629999999998E-2</v>
      </c>
      <c r="F124" s="15" t="s">
        <v>321</v>
      </c>
      <c r="G124" s="82">
        <f xml:space="preserve"> (G105 * G106) + (H105 * H106) + (I105 * I106)</f>
        <v>6.616185867934183E-3</v>
      </c>
      <c r="H124" s="82">
        <f xml:space="preserve"> G124 / (J105 * J106)</f>
        <v>0.48093709777962879</v>
      </c>
      <c r="I124" s="58"/>
    </row>
    <row r="125" spans="1:10">
      <c r="A125" s="15" t="s">
        <v>146</v>
      </c>
      <c r="B125" s="57">
        <v>0.26233943799999998</v>
      </c>
      <c r="C125" s="57">
        <v>-0.362542327</v>
      </c>
      <c r="D125" s="57">
        <v>-0.91370853900000004</v>
      </c>
      <c r="F125" s="15" t="s">
        <v>322</v>
      </c>
      <c r="G125" s="82">
        <f xml:space="preserve"> (G105 * G107) + (H105 * H107) + (I105 * I107)</f>
        <v>4.4694076344862152E-2</v>
      </c>
      <c r="H125" s="82">
        <f xml:space="preserve"> G125 / (J105 * J107)</f>
        <v>0.62950001576419079</v>
      </c>
      <c r="I125" s="58"/>
    </row>
    <row r="126" spans="1:10">
      <c r="A126" s="15" t="s">
        <v>147</v>
      </c>
      <c r="B126" s="57">
        <v>-0.15492536800000001</v>
      </c>
      <c r="C126" s="57">
        <v>0.69194399600000001</v>
      </c>
      <c r="D126" s="57">
        <v>0.103756977</v>
      </c>
      <c r="F126" s="15" t="s">
        <v>323</v>
      </c>
      <c r="G126" s="82">
        <f xml:space="preserve"> (G105 * G108) + (H105 * H108) + (I105 * I108)</f>
        <v>3.0646726443836553E-2</v>
      </c>
      <c r="H126" s="82">
        <f xml:space="preserve"> G126 / (J105 * J108)</f>
        <v>0.68089568227549235</v>
      </c>
      <c r="I126" s="58"/>
    </row>
    <row r="127" spans="1:10">
      <c r="A127" s="15" t="s">
        <v>148</v>
      </c>
      <c r="B127" s="57">
        <v>0.38376254999999998</v>
      </c>
      <c r="C127" s="57">
        <v>-0.46237439299999999</v>
      </c>
      <c r="D127" s="57">
        <v>0.39377685000000001</v>
      </c>
      <c r="F127" s="15" t="s">
        <v>324</v>
      </c>
      <c r="G127" s="82">
        <f xml:space="preserve"> (G105 * G109) + (H105 * H109) + (I105 * I109)</f>
        <v>1.9399938341661163E-2</v>
      </c>
      <c r="H127" s="82">
        <f xml:space="preserve"> G127 / (J105 * J109)</f>
        <v>0.32125384831352205</v>
      </c>
      <c r="I127" s="58"/>
    </row>
    <row r="128" spans="1:10">
      <c r="A128" s="15" t="s">
        <v>149</v>
      </c>
      <c r="B128" s="57">
        <v>-0.17320954899999999</v>
      </c>
      <c r="C128" s="57">
        <v>-0.191450333</v>
      </c>
      <c r="D128" s="57">
        <v>-0.60718696900000002</v>
      </c>
      <c r="F128" s="15" t="s">
        <v>325</v>
      </c>
      <c r="G128" s="82">
        <f xml:space="preserve"> (G106 * G107) + (H106 * H107) + (I106 * I107)</f>
        <v>1.4022284981952227E-2</v>
      </c>
      <c r="H128" s="82">
        <f xml:space="preserve"> G128 / (J106 * J107)</f>
        <v>0.9148916916032318</v>
      </c>
      <c r="I128" s="58"/>
    </row>
    <row r="129" spans="1:14" ht="30">
      <c r="A129" s="15" t="s">
        <v>150</v>
      </c>
      <c r="B129" s="57">
        <v>0.44465322299999999</v>
      </c>
      <c r="C129" s="57">
        <v>6.4997289E-2</v>
      </c>
      <c r="D129" s="57">
        <v>-1.5389372E-2</v>
      </c>
      <c r="F129" s="15" t="s">
        <v>326</v>
      </c>
      <c r="G129" s="82">
        <f xml:space="preserve"> (G106 * G108) + (H106 * H108) + (I106 * I108)</f>
        <v>-1.3700384573279991E-3</v>
      </c>
      <c r="H129" s="82">
        <f xml:space="preserve"> G129 / (J106 * J108)</f>
        <v>-0.14100495104044405</v>
      </c>
      <c r="I129" s="58"/>
    </row>
    <row r="130" spans="1:14">
      <c r="A130" s="15" t="s">
        <v>151</v>
      </c>
      <c r="B130" s="57">
        <v>-0.94910849500000005</v>
      </c>
      <c r="C130" s="57">
        <v>-0.63922533000000004</v>
      </c>
      <c r="D130" s="57">
        <v>0.32161538200000001</v>
      </c>
      <c r="F130" s="15" t="s">
        <v>327</v>
      </c>
      <c r="G130" s="82">
        <f xml:space="preserve"> (G106 * G109) + (H106 * H109) + (I106 * I109)</f>
        <v>-6.0187868627819604E-3</v>
      </c>
      <c r="H130" s="82">
        <f xml:space="preserve"> G130 / (J106 * J109)</f>
        <v>-0.46170233307698466</v>
      </c>
    </row>
    <row r="131" spans="1:14">
      <c r="A131" s="15" t="s">
        <v>152</v>
      </c>
      <c r="B131" s="57">
        <v>-2.1459165999999998E-2</v>
      </c>
      <c r="C131" s="57">
        <v>-0.45920977800000001</v>
      </c>
      <c r="D131" s="57">
        <v>-5.9445918E-2</v>
      </c>
      <c r="F131" s="15" t="s">
        <v>328</v>
      </c>
      <c r="G131" s="82">
        <f xml:space="preserve"> (G107 * G108) + (H107 * H108) + (I107 * I108)</f>
        <v>-5.7778183740139974E-3</v>
      </c>
      <c r="H131" s="82">
        <f xml:space="preserve"> G131 / (J107 * J108)</f>
        <v>-0.11522074725979053</v>
      </c>
    </row>
    <row r="132" spans="1:14">
      <c r="A132" s="15" t="s">
        <v>153</v>
      </c>
      <c r="B132" s="57">
        <v>0.123392446</v>
      </c>
      <c r="C132" s="57">
        <v>0.74558070600000004</v>
      </c>
      <c r="D132" s="57">
        <v>0.35507506300000002</v>
      </c>
      <c r="F132" s="15" t="s">
        <v>329</v>
      </c>
      <c r="G132" s="82">
        <f xml:space="preserve"> (G107 * G108) + (H107 * H108) + (I107 * I108)</f>
        <v>-5.7778183740139974E-3</v>
      </c>
      <c r="H132" s="82">
        <f xml:space="preserve"> G132 / (J107 * J109)</f>
        <v>-8.5878052716279199E-2</v>
      </c>
    </row>
    <row r="133" spans="1:14">
      <c r="A133" s="15" t="s">
        <v>154</v>
      </c>
      <c r="B133" s="57">
        <v>0.47354380600000001</v>
      </c>
      <c r="C133" s="57">
        <v>-0.82003575100000003</v>
      </c>
      <c r="D133" s="57">
        <v>-0.84872906199999998</v>
      </c>
      <c r="F133" s="15" t="s">
        <v>330</v>
      </c>
      <c r="G133" s="82">
        <f xml:space="preserve"> (G108 * G109) + (H108 * H109) + (I108 * I109)</f>
        <v>3.8905533350458939E-2</v>
      </c>
      <c r="H133" s="82">
        <f xml:space="preserve"> G133 / (J108 * J109)</f>
        <v>0.91217966329829325</v>
      </c>
    </row>
    <row r="134" spans="1:14">
      <c r="A134" s="15" t="s">
        <v>155</v>
      </c>
      <c r="B134" s="57">
        <v>-0.101129837</v>
      </c>
      <c r="C134" s="57">
        <v>0.55088584200000001</v>
      </c>
      <c r="D134" s="57">
        <v>-0.59863777100000004</v>
      </c>
    </row>
    <row r="135" spans="1:14">
      <c r="A135" s="15" t="s">
        <v>156</v>
      </c>
      <c r="B135" s="57">
        <v>-0.18529863199999999</v>
      </c>
      <c r="C135" s="57">
        <v>0.89625302900000003</v>
      </c>
      <c r="D135" s="57">
        <v>0.43027232399999998</v>
      </c>
      <c r="E135" s="77"/>
    </row>
    <row r="136" spans="1:14">
      <c r="A136" s="15" t="s">
        <v>157</v>
      </c>
      <c r="B136" s="57">
        <v>-0.79595038299999998</v>
      </c>
      <c r="C136" s="57">
        <v>-0.67086496600000001</v>
      </c>
      <c r="D136" s="57">
        <v>0.30915909400000002</v>
      </c>
    </row>
    <row r="137" spans="1:14">
      <c r="A137" s="15" t="s">
        <v>158</v>
      </c>
      <c r="B137" s="57">
        <v>0.968520143</v>
      </c>
      <c r="C137" s="57">
        <v>0.44161171999999999</v>
      </c>
      <c r="D137" s="57">
        <v>0.18081003400000001</v>
      </c>
    </row>
    <row r="138" spans="1:14">
      <c r="A138" s="15" t="s">
        <v>159</v>
      </c>
      <c r="B138" s="57">
        <v>-0.445671394</v>
      </c>
      <c r="C138" s="57">
        <v>-0.470073611</v>
      </c>
      <c r="D138" s="57">
        <v>0.51058613799999997</v>
      </c>
    </row>
    <row r="139" spans="1:14" ht="26.25">
      <c r="A139" s="15" t="s">
        <v>160</v>
      </c>
      <c r="B139" s="57">
        <v>0.54476643199999997</v>
      </c>
      <c r="C139" s="57">
        <v>0.82270351799999997</v>
      </c>
      <c r="D139" s="57">
        <v>0.38292872999999999</v>
      </c>
      <c r="F139" s="46" t="s">
        <v>62</v>
      </c>
      <c r="G139" s="46"/>
    </row>
    <row r="140" spans="1:14">
      <c r="A140" s="15" t="s">
        <v>161</v>
      </c>
      <c r="B140" s="57">
        <v>-0.81561692799999996</v>
      </c>
      <c r="C140" s="57">
        <v>0.195633208</v>
      </c>
      <c r="D140" s="57">
        <v>-0.372968782</v>
      </c>
      <c r="F140" s="35" t="s">
        <v>43</v>
      </c>
      <c r="G140" s="35" t="s">
        <v>44</v>
      </c>
      <c r="H140" s="35"/>
      <c r="I140" s="35"/>
      <c r="J140" s="35"/>
      <c r="K140" s="5"/>
      <c r="L140" s="5"/>
      <c r="M140" s="34" t="s">
        <v>63</v>
      </c>
    </row>
    <row r="141" spans="1:14">
      <c r="A141" s="15" t="s">
        <v>162</v>
      </c>
      <c r="B141" s="57">
        <v>-0.65847412599999999</v>
      </c>
      <c r="C141" s="57">
        <v>-0.96351169699999994</v>
      </c>
      <c r="D141" s="57">
        <v>-0.45295381200000001</v>
      </c>
      <c r="F141" s="1" t="s">
        <v>0</v>
      </c>
      <c r="G141" s="1" t="s">
        <v>1</v>
      </c>
      <c r="H141" s="57">
        <f t="shared" ref="H141:H161" si="5">E10</f>
        <v>0</v>
      </c>
      <c r="I141" s="57">
        <f t="shared" ref="I141:I155" si="6">E34</f>
        <v>0.2</v>
      </c>
      <c r="J141" s="57">
        <f t="shared" ref="J141:J161" si="7">N58</f>
        <v>0</v>
      </c>
      <c r="K141" s="17">
        <f t="shared" ref="K141:K161" si="8">E58</f>
        <v>0</v>
      </c>
      <c r="L141" s="17">
        <f>H113</f>
        <v>0.63808381307006901</v>
      </c>
      <c r="M141" s="17">
        <f>H141+I141+J141+K141+L141/5</f>
        <v>0.32761676261401385</v>
      </c>
      <c r="N141">
        <f>ROUND(M141, 3)</f>
        <v>0.32800000000000001</v>
      </c>
    </row>
    <row r="142" spans="1:14">
      <c r="A142" s="15" t="s">
        <v>163</v>
      </c>
      <c r="B142" s="57">
        <v>-0.25496524999999998</v>
      </c>
      <c r="C142" s="57">
        <v>-0.35089969300000001</v>
      </c>
      <c r="D142" s="57">
        <v>0.47843269500000002</v>
      </c>
      <c r="F142" s="1" t="s">
        <v>0</v>
      </c>
      <c r="G142" s="1" t="s">
        <v>64</v>
      </c>
      <c r="H142" s="57">
        <f t="shared" si="5"/>
        <v>0</v>
      </c>
      <c r="I142" s="57">
        <f t="shared" si="6"/>
        <v>0.75</v>
      </c>
      <c r="J142" s="57">
        <f t="shared" si="7"/>
        <v>0.5</v>
      </c>
      <c r="K142" s="17">
        <f t="shared" si="8"/>
        <v>0</v>
      </c>
      <c r="L142" s="17">
        <f t="shared" ref="L142:L155" si="9">H114</f>
        <v>0.86811834117662756</v>
      </c>
      <c r="M142" s="17">
        <f>H142+I142+J142+K142+L142/5</f>
        <v>1.4236236682353256</v>
      </c>
      <c r="N142">
        <f t="shared" ref="N142:N161" si="10">ROUND(M142, 3)</f>
        <v>1.4239999999999999</v>
      </c>
    </row>
    <row r="143" spans="1:14">
      <c r="A143" s="15" t="s">
        <v>164</v>
      </c>
      <c r="B143" s="57">
        <v>-0.46490600700000001</v>
      </c>
      <c r="C143" s="57">
        <v>-0.29883377500000002</v>
      </c>
      <c r="D143" s="57">
        <v>0.68363993999999995</v>
      </c>
      <c r="F143" s="1" t="s">
        <v>0</v>
      </c>
      <c r="G143" s="1" t="s">
        <v>69</v>
      </c>
      <c r="H143" s="57">
        <f t="shared" si="5"/>
        <v>0</v>
      </c>
      <c r="I143" s="57">
        <f t="shared" si="6"/>
        <v>1</v>
      </c>
      <c r="J143" s="57">
        <f t="shared" si="7"/>
        <v>0</v>
      </c>
      <c r="K143" s="17">
        <f t="shared" si="8"/>
        <v>0</v>
      </c>
      <c r="L143" s="17">
        <f t="shared" si="9"/>
        <v>0.84860782752166353</v>
      </c>
      <c r="M143" s="17">
        <f t="shared" ref="M143:M159" si="11">H143+I143+J143+K143+L143/5</f>
        <v>1.1697215655043327</v>
      </c>
      <c r="N143">
        <f t="shared" si="10"/>
        <v>1.17</v>
      </c>
    </row>
    <row r="144" spans="1:14">
      <c r="A144" s="15" t="s">
        <v>165</v>
      </c>
      <c r="B144" s="57">
        <v>-0.65333377800000003</v>
      </c>
      <c r="C144" s="57">
        <v>1.2726473E-2</v>
      </c>
      <c r="D144" s="57">
        <v>0.75249384399999997</v>
      </c>
      <c r="F144" s="1" t="s">
        <v>0</v>
      </c>
      <c r="G144" s="1" t="s">
        <v>2</v>
      </c>
      <c r="H144" s="57">
        <f t="shared" si="5"/>
        <v>0</v>
      </c>
      <c r="I144" s="57">
        <f t="shared" si="6"/>
        <v>0</v>
      </c>
      <c r="J144" s="57">
        <f t="shared" si="7"/>
        <v>0</v>
      </c>
      <c r="K144" s="17">
        <f t="shared" si="8"/>
        <v>0</v>
      </c>
      <c r="L144" s="17">
        <f>H116</f>
        <v>0.8666400264907278</v>
      </c>
      <c r="M144" s="17">
        <f t="shared" si="11"/>
        <v>0.17332800529814557</v>
      </c>
      <c r="N144">
        <f t="shared" si="10"/>
        <v>0.17299999999999999</v>
      </c>
    </row>
    <row r="145" spans="1:14">
      <c r="A145" s="15" t="s">
        <v>166</v>
      </c>
      <c r="B145" s="57">
        <v>-0.58674398832967101</v>
      </c>
      <c r="C145" s="57">
        <v>-0.21858531793406599</v>
      </c>
      <c r="D145" s="57">
        <v>0.51518831540659404</v>
      </c>
      <c r="F145" s="1" t="s">
        <v>0</v>
      </c>
      <c r="G145" s="1" t="s">
        <v>3</v>
      </c>
      <c r="H145" s="57">
        <f t="shared" si="5"/>
        <v>0</v>
      </c>
      <c r="I145" s="57">
        <f t="shared" si="6"/>
        <v>0</v>
      </c>
      <c r="J145" s="57">
        <f t="shared" si="7"/>
        <v>0</v>
      </c>
      <c r="K145" s="17">
        <f t="shared" si="8"/>
        <v>0</v>
      </c>
      <c r="L145" s="17">
        <f t="shared" si="9"/>
        <v>0.36236129279808577</v>
      </c>
      <c r="M145" s="17">
        <f>H145+I145+J145+K145+L145/5</f>
        <v>7.2472258559617156E-2</v>
      </c>
      <c r="N145">
        <f t="shared" si="10"/>
        <v>7.1999999999999995E-2</v>
      </c>
    </row>
    <row r="146" spans="1:14">
      <c r="A146" s="15" t="s">
        <v>167</v>
      </c>
      <c r="B146" s="57">
        <v>-0.64319954225934095</v>
      </c>
      <c r="C146" s="57">
        <v>-0.24422493389670299</v>
      </c>
      <c r="D146" s="57">
        <v>0.56720711444175897</v>
      </c>
      <c r="F146" s="1" t="s">
        <v>0</v>
      </c>
      <c r="G146" s="1" t="s">
        <v>98</v>
      </c>
      <c r="H146" s="57">
        <f t="shared" si="5"/>
        <v>0.66666666666666663</v>
      </c>
      <c r="I146" s="57">
        <f t="shared" si="6"/>
        <v>1</v>
      </c>
      <c r="J146" s="57">
        <f t="shared" si="7"/>
        <v>1</v>
      </c>
      <c r="K146" s="17">
        <f t="shared" si="8"/>
        <v>1</v>
      </c>
      <c r="L146" s="17">
        <f t="shared" si="9"/>
        <v>-2.2382444193283092E-2</v>
      </c>
      <c r="M146" s="17">
        <f t="shared" si="11"/>
        <v>3.6621901778280099</v>
      </c>
      <c r="N146">
        <f t="shared" si="10"/>
        <v>3.6619999999999999</v>
      </c>
    </row>
    <row r="147" spans="1:14">
      <c r="A147" s="15" t="s">
        <v>5</v>
      </c>
      <c r="B147" s="57">
        <v>-0.69965509618901101</v>
      </c>
      <c r="C147" s="57">
        <v>-0.26986454985934</v>
      </c>
      <c r="D147" s="57">
        <v>0.61922591347692302</v>
      </c>
      <c r="F147" s="1" t="s">
        <v>1</v>
      </c>
      <c r="G147" s="1" t="s">
        <v>64</v>
      </c>
      <c r="H147" s="57">
        <f t="shared" si="5"/>
        <v>0</v>
      </c>
      <c r="I147" s="57">
        <f t="shared" si="6"/>
        <v>0.2</v>
      </c>
      <c r="J147" s="57">
        <f t="shared" si="7"/>
        <v>0</v>
      </c>
      <c r="K147" s="17">
        <f t="shared" si="8"/>
        <v>0</v>
      </c>
      <c r="L147" s="17">
        <f t="shared" si="9"/>
        <v>0.91670018023028732</v>
      </c>
      <c r="M147" s="17">
        <f t="shared" si="11"/>
        <v>0.38334003604605749</v>
      </c>
      <c r="N147">
        <f t="shared" si="10"/>
        <v>0.38300000000000001</v>
      </c>
    </row>
    <row r="148" spans="1:14">
      <c r="A148" s="15" t="s">
        <v>168</v>
      </c>
      <c r="B148" s="57">
        <v>-0.75611065011868095</v>
      </c>
      <c r="C148" s="57">
        <v>-0.29550416582197803</v>
      </c>
      <c r="D148" s="57">
        <v>0.67124471251208795</v>
      </c>
      <c r="F148" s="1" t="s">
        <v>1</v>
      </c>
      <c r="G148" s="1" t="s">
        <v>69</v>
      </c>
      <c r="H148" s="57">
        <f t="shared" si="5"/>
        <v>0</v>
      </c>
      <c r="I148" s="57">
        <f t="shared" si="6"/>
        <v>0.2</v>
      </c>
      <c r="J148" s="57">
        <f t="shared" si="7"/>
        <v>0</v>
      </c>
      <c r="K148" s="17">
        <f t="shared" si="8"/>
        <v>0.2</v>
      </c>
      <c r="L148" s="17">
        <f t="shared" si="9"/>
        <v>0.13585758947548304</v>
      </c>
      <c r="M148" s="17">
        <f t="shared" si="11"/>
        <v>0.42717151789509661</v>
      </c>
      <c r="N148">
        <f t="shared" si="10"/>
        <v>0.42699999999999999</v>
      </c>
    </row>
    <row r="149" spans="1:14">
      <c r="A149" s="15" t="s">
        <v>169</v>
      </c>
      <c r="B149" s="57">
        <v>-0.812566204048356</v>
      </c>
      <c r="C149" s="57">
        <v>-0.321143781784615</v>
      </c>
      <c r="D149" s="57">
        <v>0.72326351154725299</v>
      </c>
      <c r="F149" s="1" t="s">
        <v>1</v>
      </c>
      <c r="G149" s="1" t="s">
        <v>2</v>
      </c>
      <c r="H149" s="57">
        <f t="shared" si="5"/>
        <v>0</v>
      </c>
      <c r="I149" s="57">
        <f t="shared" si="6"/>
        <v>0</v>
      </c>
      <c r="J149" s="57">
        <f t="shared" si="7"/>
        <v>0</v>
      </c>
      <c r="K149" s="17">
        <f t="shared" si="8"/>
        <v>0</v>
      </c>
      <c r="L149" s="17">
        <f t="shared" si="9"/>
        <v>0.26715025703358392</v>
      </c>
      <c r="M149" s="17">
        <f t="shared" si="11"/>
        <v>5.3430051406716784E-2</v>
      </c>
      <c r="N149">
        <f t="shared" si="10"/>
        <v>5.2999999999999999E-2</v>
      </c>
    </row>
    <row r="150" spans="1:14">
      <c r="A150" s="15" t="s">
        <v>170</v>
      </c>
      <c r="B150" s="57">
        <v>-0.86902175797802605</v>
      </c>
      <c r="C150" s="57">
        <v>-0.34678339774725198</v>
      </c>
      <c r="D150" s="57">
        <v>0.77528231058241803</v>
      </c>
      <c r="F150" s="1" t="s">
        <v>1</v>
      </c>
      <c r="G150" s="1" t="s">
        <v>3</v>
      </c>
      <c r="H150" s="57">
        <f t="shared" si="5"/>
        <v>0</v>
      </c>
      <c r="I150" s="57">
        <f t="shared" si="6"/>
        <v>0.2</v>
      </c>
      <c r="J150" s="57">
        <f t="shared" si="7"/>
        <v>0</v>
      </c>
      <c r="K150" s="17">
        <f t="shared" si="8"/>
        <v>0</v>
      </c>
      <c r="L150" s="17">
        <f t="shared" si="9"/>
        <v>0.90851156315406534</v>
      </c>
      <c r="M150" s="17">
        <f t="shared" si="11"/>
        <v>0.38170231263081311</v>
      </c>
      <c r="N150">
        <f t="shared" si="10"/>
        <v>0.38200000000000001</v>
      </c>
    </row>
    <row r="151" spans="1:14" ht="21.6" customHeight="1">
      <c r="A151" s="15" t="s">
        <v>171</v>
      </c>
      <c r="B151" s="57">
        <v>0.60310078300000003</v>
      </c>
      <c r="C151" s="57">
        <v>0.18280765900000001</v>
      </c>
      <c r="D151" s="57">
        <v>0.98330000200000001</v>
      </c>
      <c r="F151" s="1" t="s">
        <v>1</v>
      </c>
      <c r="G151" s="1" t="s">
        <v>98</v>
      </c>
      <c r="H151" s="57">
        <f t="shared" si="5"/>
        <v>0</v>
      </c>
      <c r="I151" s="57">
        <f t="shared" si="6"/>
        <v>0.2</v>
      </c>
      <c r="J151" s="57">
        <f t="shared" si="7"/>
        <v>0</v>
      </c>
      <c r="K151" s="17">
        <f t="shared" si="8"/>
        <v>0</v>
      </c>
      <c r="L151" s="17">
        <f t="shared" si="9"/>
        <v>0.66374855342352623</v>
      </c>
      <c r="M151" s="17">
        <f t="shared" si="11"/>
        <v>0.33274971068470527</v>
      </c>
      <c r="N151">
        <f t="shared" si="10"/>
        <v>0.33300000000000002</v>
      </c>
    </row>
    <row r="152" spans="1:14">
      <c r="A152" s="15" t="s">
        <v>172</v>
      </c>
      <c r="B152" s="57">
        <v>-0.73647214800000005</v>
      </c>
      <c r="C152" s="57">
        <v>-0.37913215</v>
      </c>
      <c r="D152" s="57">
        <v>0.79269291900000005</v>
      </c>
      <c r="F152" s="1" t="s">
        <v>64</v>
      </c>
      <c r="G152" s="1" t="s">
        <v>69</v>
      </c>
      <c r="H152" s="57">
        <f t="shared" si="5"/>
        <v>0</v>
      </c>
      <c r="I152" s="57">
        <f t="shared" si="6"/>
        <v>0.75</v>
      </c>
      <c r="J152" s="57">
        <f t="shared" si="7"/>
        <v>0</v>
      </c>
      <c r="K152" s="17">
        <f t="shared" si="8"/>
        <v>0</v>
      </c>
      <c r="L152" s="17">
        <f t="shared" si="9"/>
        <v>0.48093709777962879</v>
      </c>
      <c r="M152" s="17">
        <f t="shared" si="11"/>
        <v>0.8461874195559258</v>
      </c>
      <c r="N152">
        <f t="shared" si="10"/>
        <v>0.84599999999999997</v>
      </c>
    </row>
    <row r="153" spans="1:14">
      <c r="A153" s="15" t="s">
        <v>173</v>
      </c>
      <c r="B153" s="57">
        <v>0.46674220199999999</v>
      </c>
      <c r="C153" s="57">
        <v>-0.53591356899999998</v>
      </c>
      <c r="D153" s="57">
        <v>0.30991192899999997</v>
      </c>
      <c r="F153" s="1" t="s">
        <v>64</v>
      </c>
      <c r="G153" s="1" t="s">
        <v>2</v>
      </c>
      <c r="H153" s="57">
        <f t="shared" si="5"/>
        <v>0</v>
      </c>
      <c r="I153" s="57">
        <f t="shared" si="6"/>
        <v>0</v>
      </c>
      <c r="J153" s="57">
        <f t="shared" si="7"/>
        <v>0</v>
      </c>
      <c r="K153" s="17">
        <f t="shared" si="8"/>
        <v>0</v>
      </c>
      <c r="L153" s="17">
        <f t="shared" si="9"/>
        <v>0.62950001576419079</v>
      </c>
      <c r="M153" s="17">
        <f t="shared" si="11"/>
        <v>0.12590000315283817</v>
      </c>
      <c r="N153">
        <f t="shared" si="10"/>
        <v>0.126</v>
      </c>
    </row>
    <row r="154" spans="1:14">
      <c r="A154" s="15" t="s">
        <v>174</v>
      </c>
      <c r="B154" s="57">
        <v>0.27597538100000002</v>
      </c>
      <c r="C154" s="57">
        <v>0.78411504899999995</v>
      </c>
      <c r="D154" s="57">
        <v>0.36380679900000001</v>
      </c>
      <c r="F154" s="1" t="s">
        <v>64</v>
      </c>
      <c r="G154" s="1" t="s">
        <v>3</v>
      </c>
      <c r="H154" s="57">
        <f t="shared" si="5"/>
        <v>0</v>
      </c>
      <c r="I154" s="57">
        <f t="shared" si="6"/>
        <v>0.16666666666666666</v>
      </c>
      <c r="J154" s="57">
        <f t="shared" si="7"/>
        <v>0</v>
      </c>
      <c r="K154" s="17">
        <f t="shared" si="8"/>
        <v>0</v>
      </c>
      <c r="L154" s="17">
        <f t="shared" si="9"/>
        <v>0.68089568227549235</v>
      </c>
      <c r="M154" s="17">
        <f t="shared" si="11"/>
        <v>0.30284580312176512</v>
      </c>
      <c r="N154">
        <f t="shared" si="10"/>
        <v>0.30299999999999999</v>
      </c>
    </row>
    <row r="155" spans="1:14">
      <c r="A155" s="15" t="s">
        <v>175</v>
      </c>
      <c r="B155" s="57">
        <v>0.98418389500000003</v>
      </c>
      <c r="C155" s="57">
        <v>-0.65783921700000003</v>
      </c>
      <c r="D155" s="57">
        <v>0.21340673399999999</v>
      </c>
      <c r="F155" s="1" t="s">
        <v>64</v>
      </c>
      <c r="G155" s="1" t="s">
        <v>98</v>
      </c>
      <c r="H155" s="57">
        <f t="shared" si="5"/>
        <v>0.2</v>
      </c>
      <c r="I155" s="57">
        <f t="shared" si="6"/>
        <v>0.75</v>
      </c>
      <c r="J155" s="57">
        <f t="shared" si="7"/>
        <v>0</v>
      </c>
      <c r="K155" s="17">
        <f t="shared" si="8"/>
        <v>0</v>
      </c>
      <c r="L155" s="17">
        <f t="shared" si="9"/>
        <v>0.32125384831352205</v>
      </c>
      <c r="M155" s="17">
        <f t="shared" si="11"/>
        <v>1.0142507696627043</v>
      </c>
      <c r="N155">
        <f t="shared" si="10"/>
        <v>1.014</v>
      </c>
    </row>
    <row r="156" spans="1:14">
      <c r="A156" s="15" t="s">
        <v>176</v>
      </c>
      <c r="B156" s="57">
        <v>0.37420558999999998</v>
      </c>
      <c r="C156" s="57">
        <v>-0.13907298400000001</v>
      </c>
      <c r="D156" s="57">
        <v>-0.17292515899999999</v>
      </c>
      <c r="F156" s="69" t="s">
        <v>69</v>
      </c>
      <c r="G156" s="1" t="s">
        <v>2</v>
      </c>
      <c r="H156" s="57">
        <f t="shared" si="5"/>
        <v>0</v>
      </c>
      <c r="I156" s="57">
        <f t="shared" ref="I156:I161" si="12">E49</f>
        <v>0</v>
      </c>
      <c r="J156" s="57">
        <f t="shared" si="7"/>
        <v>0</v>
      </c>
      <c r="K156" s="17">
        <f t="shared" si="8"/>
        <v>0</v>
      </c>
      <c r="L156" s="17">
        <f t="shared" ref="L156:L161" si="13">H128</f>
        <v>0.9148916916032318</v>
      </c>
      <c r="M156" s="17">
        <f t="shared" si="11"/>
        <v>0.18297833832064636</v>
      </c>
      <c r="N156">
        <f t="shared" si="10"/>
        <v>0.183</v>
      </c>
    </row>
    <row r="157" spans="1:14">
      <c r="A157" s="15" t="s">
        <v>177</v>
      </c>
      <c r="B157" s="57">
        <v>-5.335057E-2</v>
      </c>
      <c r="C157" s="57">
        <v>0.66901371600000004</v>
      </c>
      <c r="D157" s="57">
        <v>-0.62444023400000004</v>
      </c>
      <c r="F157" s="69" t="s">
        <v>69</v>
      </c>
      <c r="G157" s="1" t="s">
        <v>3</v>
      </c>
      <c r="H157" s="57">
        <f t="shared" si="5"/>
        <v>0</v>
      </c>
      <c r="I157" s="57">
        <f t="shared" si="12"/>
        <v>0</v>
      </c>
      <c r="J157" s="57">
        <f t="shared" si="7"/>
        <v>0</v>
      </c>
      <c r="K157" s="17">
        <f t="shared" si="8"/>
        <v>0</v>
      </c>
      <c r="L157" s="17">
        <f t="shared" si="13"/>
        <v>-0.14100495104044405</v>
      </c>
      <c r="M157" s="17">
        <f t="shared" si="11"/>
        <v>-2.8200990208088812E-2</v>
      </c>
      <c r="N157">
        <f t="shared" si="10"/>
        <v>-2.8000000000000001E-2</v>
      </c>
    </row>
    <row r="158" spans="1:14">
      <c r="A158" s="15" t="s">
        <v>178</v>
      </c>
      <c r="B158" s="57">
        <v>6.9022164999999996E-2</v>
      </c>
      <c r="C158" s="57">
        <v>-0.55099439400000005</v>
      </c>
      <c r="D158" s="57">
        <v>0.69647344499999997</v>
      </c>
      <c r="F158" s="69" t="s">
        <v>69</v>
      </c>
      <c r="G158" s="1" t="s">
        <v>98</v>
      </c>
      <c r="H158" s="57">
        <f t="shared" si="5"/>
        <v>0</v>
      </c>
      <c r="I158" s="57">
        <f t="shared" si="12"/>
        <v>1</v>
      </c>
      <c r="J158" s="57">
        <f t="shared" si="7"/>
        <v>0</v>
      </c>
      <c r="K158" s="17">
        <f t="shared" si="8"/>
        <v>0</v>
      </c>
      <c r="L158" s="17">
        <f t="shared" si="13"/>
        <v>-0.46170233307698466</v>
      </c>
      <c r="M158" s="17">
        <f t="shared" si="11"/>
        <v>0.90765953338460303</v>
      </c>
      <c r="N158">
        <f t="shared" si="10"/>
        <v>0.90800000000000003</v>
      </c>
    </row>
    <row r="159" spans="1:14">
      <c r="A159" s="15" t="s">
        <v>179</v>
      </c>
      <c r="B159" s="57">
        <v>0.50353334400000005</v>
      </c>
      <c r="C159" s="57">
        <v>0.91179255999999997</v>
      </c>
      <c r="D159" s="57">
        <v>0.24961111699999999</v>
      </c>
      <c r="F159" s="1" t="s">
        <v>2</v>
      </c>
      <c r="G159" s="1" t="s">
        <v>3</v>
      </c>
      <c r="H159" s="57">
        <f t="shared" si="5"/>
        <v>0</v>
      </c>
      <c r="I159" s="57">
        <f t="shared" si="12"/>
        <v>0.4</v>
      </c>
      <c r="J159" s="57">
        <f t="shared" si="7"/>
        <v>0</v>
      </c>
      <c r="K159" s="17">
        <f t="shared" si="8"/>
        <v>0</v>
      </c>
      <c r="L159" s="17">
        <f t="shared" si="13"/>
        <v>-0.11522074725979053</v>
      </c>
      <c r="M159" s="17">
        <f t="shared" si="11"/>
        <v>0.37695585054804193</v>
      </c>
      <c r="N159">
        <f t="shared" si="10"/>
        <v>0.377</v>
      </c>
    </row>
    <row r="160" spans="1:14">
      <c r="A160" s="15" t="s">
        <v>180</v>
      </c>
      <c r="B160" s="57">
        <v>-0.51661716700000004</v>
      </c>
      <c r="C160" s="57">
        <v>0.399282093</v>
      </c>
      <c r="D160" s="57">
        <v>-0.52751648399999995</v>
      </c>
      <c r="F160" s="1" t="s">
        <v>2</v>
      </c>
      <c r="G160" s="1" t="s">
        <v>98</v>
      </c>
      <c r="H160" s="57">
        <f t="shared" si="5"/>
        <v>0</v>
      </c>
      <c r="I160" s="57">
        <f t="shared" si="12"/>
        <v>0</v>
      </c>
      <c r="J160" s="57">
        <f t="shared" si="7"/>
        <v>0</v>
      </c>
      <c r="K160" s="17">
        <f t="shared" si="8"/>
        <v>0</v>
      </c>
      <c r="L160" s="17">
        <f t="shared" si="13"/>
        <v>-8.5878052716279199E-2</v>
      </c>
      <c r="M160" s="17">
        <f>H160+I160+J160+K160+L160/5</f>
        <v>-1.717561054325584E-2</v>
      </c>
      <c r="N160">
        <f t="shared" si="10"/>
        <v>-1.7000000000000001E-2</v>
      </c>
    </row>
    <row r="161" spans="1:14">
      <c r="A161" s="15" t="s">
        <v>181</v>
      </c>
      <c r="B161" s="57">
        <v>0.48034539399999998</v>
      </c>
      <c r="C161" s="57">
        <v>0.87552084799999996</v>
      </c>
      <c r="D161" s="57">
        <v>5.2765975E-2</v>
      </c>
      <c r="F161" s="1" t="s">
        <v>3</v>
      </c>
      <c r="G161" s="69" t="s">
        <v>98</v>
      </c>
      <c r="H161" s="57">
        <f t="shared" si="5"/>
        <v>0</v>
      </c>
      <c r="I161" s="57">
        <f t="shared" si="12"/>
        <v>0</v>
      </c>
      <c r="J161" s="57">
        <f t="shared" si="7"/>
        <v>0</v>
      </c>
      <c r="K161" s="17">
        <f t="shared" si="8"/>
        <v>0</v>
      </c>
      <c r="L161" s="17">
        <f t="shared" si="13"/>
        <v>0.91217966329829325</v>
      </c>
      <c r="M161" s="17">
        <f>H161+I161+J161+K161+L161/5</f>
        <v>0.18243593265965866</v>
      </c>
      <c r="N161">
        <f t="shared" si="10"/>
        <v>0.182</v>
      </c>
    </row>
    <row r="162" spans="1:14">
      <c r="A162" s="15" t="s">
        <v>182</v>
      </c>
      <c r="B162" s="57">
        <v>-0.80557833599999995</v>
      </c>
      <c r="C162" s="57">
        <v>-0.40592003700000001</v>
      </c>
      <c r="D162" s="57">
        <v>0.68740422300000004</v>
      </c>
    </row>
    <row r="163" spans="1:14">
      <c r="A163" s="15" t="s">
        <v>183</v>
      </c>
      <c r="B163" s="57">
        <v>-0.20867957200000001</v>
      </c>
      <c r="C163" s="57">
        <v>-0.35277376100000002</v>
      </c>
      <c r="D163" s="57">
        <v>0.86143613299999999</v>
      </c>
    </row>
    <row r="164" spans="1:14">
      <c r="A164" s="15" t="s">
        <v>116</v>
      </c>
      <c r="B164" s="57">
        <v>0.80655158100000002</v>
      </c>
      <c r="C164" s="57">
        <v>-0.73830806100000002</v>
      </c>
      <c r="D164" s="57">
        <v>-0.97251092299999997</v>
      </c>
    </row>
    <row r="165" spans="1:14">
      <c r="A165" s="15" t="s">
        <v>184</v>
      </c>
      <c r="B165" s="57">
        <v>-0.529668798</v>
      </c>
      <c r="C165" s="57">
        <v>0.86023004599999997</v>
      </c>
      <c r="D165" s="57">
        <v>0.1234109</v>
      </c>
    </row>
    <row r="166" spans="1:14">
      <c r="A166" s="15" t="s">
        <v>185</v>
      </c>
      <c r="B166" s="57">
        <v>0.54434533799999996</v>
      </c>
      <c r="C166" s="57">
        <v>0.92821932799999995</v>
      </c>
      <c r="D166" s="57">
        <v>0.213078933</v>
      </c>
    </row>
    <row r="167" spans="1:14">
      <c r="A167" s="15" t="s">
        <v>186</v>
      </c>
      <c r="B167" s="57">
        <v>0.74679628399999998</v>
      </c>
      <c r="C167" s="57">
        <v>0.26869790199999999</v>
      </c>
      <c r="D167" s="57">
        <v>-0.77132035799999998</v>
      </c>
      <c r="L167" t="s">
        <v>345</v>
      </c>
    </row>
    <row r="168" spans="1:14">
      <c r="A168" s="15" t="s">
        <v>187</v>
      </c>
      <c r="B168" s="57">
        <v>0.82620423099999996</v>
      </c>
      <c r="C168" s="57">
        <v>-0.67859691099999997</v>
      </c>
      <c r="D168" s="57">
        <v>0.45646335399999999</v>
      </c>
    </row>
    <row r="169" spans="1:14">
      <c r="A169" s="15" t="s">
        <v>188</v>
      </c>
      <c r="B169" s="57">
        <v>-7.9170061E-2</v>
      </c>
      <c r="C169" s="57">
        <v>0.121126978</v>
      </c>
      <c r="D169" s="57">
        <v>-0.73824918299999998</v>
      </c>
    </row>
    <row r="170" spans="1:14">
      <c r="A170" s="15" t="s">
        <v>189</v>
      </c>
      <c r="B170" s="57">
        <v>-0.564990785</v>
      </c>
      <c r="C170" s="57">
        <v>-0.79760166899999996</v>
      </c>
      <c r="D170" s="57">
        <v>0.86731239900000001</v>
      </c>
    </row>
    <row r="171" spans="1:14">
      <c r="A171" s="15" t="s">
        <v>190</v>
      </c>
      <c r="B171" s="57">
        <v>0.363106017</v>
      </c>
      <c r="C171" s="57">
        <v>0.49877578</v>
      </c>
      <c r="D171" s="57">
        <v>-0.90511016700000002</v>
      </c>
    </row>
    <row r="172" spans="1:14">
      <c r="A172" s="15" t="s">
        <v>191</v>
      </c>
      <c r="B172" s="57">
        <v>-0.76589211000000001</v>
      </c>
      <c r="C172" s="57">
        <v>0.492639151</v>
      </c>
      <c r="D172" s="57">
        <v>0.99147926200000003</v>
      </c>
      <c r="E172" s="78"/>
    </row>
    <row r="173" spans="1:14">
      <c r="A173" s="15" t="s">
        <v>192</v>
      </c>
      <c r="B173" s="57">
        <v>-7.0640329000000002E-2</v>
      </c>
      <c r="C173" s="57">
        <v>-0.43378457599999998</v>
      </c>
      <c r="D173" s="57">
        <v>3.8001185999999999E-2</v>
      </c>
    </row>
    <row r="174" spans="1:14">
      <c r="A174" s="15" t="s">
        <v>193</v>
      </c>
      <c r="B174" s="57">
        <v>-0.52488112499999995</v>
      </c>
      <c r="C174" s="57">
        <v>-0.64698889800000003</v>
      </c>
      <c r="D174" s="57">
        <v>-6.2854760999999995E-2</v>
      </c>
    </row>
    <row r="175" spans="1:14">
      <c r="A175" s="15" t="s">
        <v>194</v>
      </c>
      <c r="B175" s="57">
        <v>-7.2525493999999996E-2</v>
      </c>
      <c r="C175" s="57">
        <v>0.33492264700000002</v>
      </c>
      <c r="D175" s="57">
        <v>0.56282349499999995</v>
      </c>
    </row>
    <row r="176" spans="1:14">
      <c r="A176" s="15" t="s">
        <v>195</v>
      </c>
      <c r="B176" s="57">
        <v>0.68911465800000005</v>
      </c>
      <c r="C176" s="57">
        <v>-0.92826310000000001</v>
      </c>
      <c r="D176" s="57">
        <v>0.86250336400000005</v>
      </c>
    </row>
    <row r="177" spans="1:4">
      <c r="A177" s="15" t="s">
        <v>196</v>
      </c>
      <c r="B177" s="57">
        <v>0.53039049699999996</v>
      </c>
      <c r="C177" s="57">
        <v>-3.5959163000000002E-2</v>
      </c>
      <c r="D177" s="57">
        <v>0.50237703600000005</v>
      </c>
    </row>
    <row r="178" spans="1:4">
      <c r="A178" s="15" t="s">
        <v>197</v>
      </c>
      <c r="B178" s="57">
        <v>0.114790511</v>
      </c>
      <c r="C178" s="57">
        <v>-0.38247477899999999</v>
      </c>
      <c r="D178" s="57">
        <v>1.4842849E-2</v>
      </c>
    </row>
    <row r="179" spans="1:4">
      <c r="A179" s="15" t="s">
        <v>198</v>
      </c>
      <c r="B179" s="57">
        <v>-0.33347236499999999</v>
      </c>
      <c r="C179" s="57">
        <v>-0.104219093</v>
      </c>
      <c r="D179" s="57">
        <v>0.92293203000000001</v>
      </c>
    </row>
    <row r="180" spans="1:4">
      <c r="A180" s="15" t="s">
        <v>199</v>
      </c>
      <c r="B180" s="57">
        <v>-3.5640504000000003E-2</v>
      </c>
      <c r="C180" s="57">
        <v>-7.5894220000000002E-3</v>
      </c>
      <c r="D180" s="57">
        <v>-0.34068820599999999</v>
      </c>
    </row>
    <row r="181" spans="1:4">
      <c r="A181" s="15" t="s">
        <v>200</v>
      </c>
      <c r="B181" s="57">
        <v>0.98835150500000002</v>
      </c>
      <c r="C181" s="57">
        <v>-0.127031117</v>
      </c>
      <c r="D181" s="57">
        <v>0.35151219</v>
      </c>
    </row>
    <row r="182" spans="1:4">
      <c r="A182" s="15" t="s">
        <v>201</v>
      </c>
      <c r="B182" s="57">
        <v>-0.54534286700000001</v>
      </c>
      <c r="C182" s="57">
        <v>-0.79018099900000005</v>
      </c>
      <c r="D182" s="57">
        <v>0.535856577</v>
      </c>
    </row>
    <row r="183" spans="1:4">
      <c r="A183" s="15" t="s">
        <v>202</v>
      </c>
      <c r="B183" s="57">
        <v>0.82853162800000002</v>
      </c>
      <c r="C183" s="57">
        <v>-0.56274788799999997</v>
      </c>
      <c r="D183" s="57">
        <v>0.40092868999999998</v>
      </c>
    </row>
    <row r="184" spans="1:4">
      <c r="A184" s="15" t="s">
        <v>203</v>
      </c>
      <c r="B184" s="57">
        <v>0.22040423200000001</v>
      </c>
      <c r="C184" s="57">
        <v>-0.58633422199999996</v>
      </c>
      <c r="D184" s="57">
        <v>-0.137580916</v>
      </c>
    </row>
    <row r="185" spans="1:4">
      <c r="A185" s="15" t="s">
        <v>204</v>
      </c>
      <c r="B185" s="57">
        <v>0.31733662600000001</v>
      </c>
      <c r="C185" s="57">
        <v>0.183026039</v>
      </c>
      <c r="D185" s="57">
        <v>-0.58246463100000001</v>
      </c>
    </row>
    <row r="186" spans="1:4">
      <c r="A186" s="15" t="s">
        <v>205</v>
      </c>
      <c r="B186" s="57">
        <v>-0.52172785600000005</v>
      </c>
      <c r="C186" s="57">
        <v>-0.361883175</v>
      </c>
      <c r="D186" s="57">
        <v>-0.91890661900000004</v>
      </c>
    </row>
    <row r="187" spans="1:4">
      <c r="A187" s="15" t="s">
        <v>206</v>
      </c>
      <c r="B187" s="57">
        <v>-0.60164586200000003</v>
      </c>
      <c r="C187" s="57">
        <v>-8.3913582E-2</v>
      </c>
      <c r="D187" s="57">
        <v>-0.193721534</v>
      </c>
    </row>
    <row r="188" spans="1:4">
      <c r="A188" s="15" t="s">
        <v>207</v>
      </c>
      <c r="B188" s="57">
        <v>0.50141414100000004</v>
      </c>
      <c r="C188" s="57">
        <v>-0.48433690699999998</v>
      </c>
      <c r="D188" s="57">
        <v>0.41845291899999998</v>
      </c>
    </row>
    <row r="189" spans="1:4">
      <c r="A189" s="15" t="s">
        <v>208</v>
      </c>
      <c r="B189" s="57">
        <v>0.73477384499999998</v>
      </c>
      <c r="C189" s="57">
        <v>-0.94745290900000001</v>
      </c>
      <c r="D189" s="57">
        <v>0.87702798100000001</v>
      </c>
    </row>
    <row r="190" spans="1:4">
      <c r="A190" s="15" t="s">
        <v>209</v>
      </c>
      <c r="B190" s="57">
        <v>0.51150725100000005</v>
      </c>
      <c r="C190" s="57">
        <v>0.67713379699999998</v>
      </c>
      <c r="D190" s="57">
        <v>-0.58071140099999996</v>
      </c>
    </row>
    <row r="191" spans="1:4">
      <c r="A191" s="15" t="s">
        <v>210</v>
      </c>
      <c r="B191" s="57">
        <v>0.62356566599999996</v>
      </c>
      <c r="C191" s="57">
        <v>0.30519918299999999</v>
      </c>
      <c r="D191" s="57">
        <v>-0.86146821100000004</v>
      </c>
    </row>
    <row r="192" spans="1:4">
      <c r="A192" s="15" t="s">
        <v>211</v>
      </c>
      <c r="B192" s="57">
        <v>-0.87547856300000004</v>
      </c>
      <c r="C192" s="57">
        <v>-0.33485088200000002</v>
      </c>
      <c r="D192" s="57">
        <v>2.1895158000000001E-2</v>
      </c>
    </row>
    <row r="193" spans="1:5">
      <c r="A193" s="15" t="s">
        <v>212</v>
      </c>
      <c r="B193" s="57">
        <v>0.75491216299999997</v>
      </c>
      <c r="C193" s="57">
        <v>-0.70887849999999997</v>
      </c>
      <c r="D193" s="57">
        <v>-0.62923979200000002</v>
      </c>
    </row>
    <row r="194" spans="1:5">
      <c r="A194" s="15" t="s">
        <v>213</v>
      </c>
      <c r="B194" s="57">
        <v>0.74354376200000005</v>
      </c>
      <c r="C194" s="57">
        <v>-0.332371635</v>
      </c>
      <c r="D194" s="57">
        <v>0.70059965300000004</v>
      </c>
    </row>
    <row r="195" spans="1:5">
      <c r="A195" s="15" t="s">
        <v>215</v>
      </c>
      <c r="B195" s="57">
        <v>0.38168379600000002</v>
      </c>
      <c r="C195" s="57">
        <v>-0.81046666199999995</v>
      </c>
      <c r="D195" s="57">
        <v>-0.59909883100000005</v>
      </c>
    </row>
    <row r="196" spans="1:5">
      <c r="A196" s="15" t="s">
        <v>216</v>
      </c>
      <c r="B196" s="57">
        <v>-0.35887043499999999</v>
      </c>
      <c r="C196" s="57">
        <v>0.56039903300000005</v>
      </c>
      <c r="D196" s="57">
        <v>-0.40389229399999999</v>
      </c>
    </row>
    <row r="197" spans="1:5">
      <c r="A197" s="15" t="s">
        <v>217</v>
      </c>
      <c r="B197" s="57">
        <v>-0.99795617800000003</v>
      </c>
      <c r="C197" s="57">
        <v>0.61965138600000003</v>
      </c>
      <c r="D197" s="57">
        <v>0.85887744899999996</v>
      </c>
      <c r="E197" s="78"/>
    </row>
    <row r="198" spans="1:5">
      <c r="A198" s="15" t="s">
        <v>218</v>
      </c>
      <c r="B198" s="57">
        <v>0.86832482499999997</v>
      </c>
      <c r="C198" s="57">
        <v>0.59558489199999998</v>
      </c>
      <c r="D198" s="57">
        <v>0.20881290399999999</v>
      </c>
    </row>
    <row r="199" spans="1:5">
      <c r="A199" s="15" t="s">
        <v>219</v>
      </c>
      <c r="B199" s="57">
        <v>-0.78224401799999999</v>
      </c>
      <c r="C199" s="57">
        <v>-0.57552072399999998</v>
      </c>
      <c r="D199" s="57">
        <v>0.90701310499999999</v>
      </c>
    </row>
    <row r="200" spans="1:5">
      <c r="A200" s="15" t="s">
        <v>220</v>
      </c>
      <c r="B200" s="57">
        <v>-0.75633751000000005</v>
      </c>
      <c r="C200" s="57">
        <v>0.16687302500000001</v>
      </c>
      <c r="D200" s="57">
        <v>0.50578416800000003</v>
      </c>
    </row>
    <row r="201" spans="1:5">
      <c r="A201" s="15" t="s">
        <v>221</v>
      </c>
      <c r="B201" s="57">
        <v>0.74129567900000004</v>
      </c>
      <c r="C201" s="57">
        <v>-0.23978469199999999</v>
      </c>
      <c r="D201" s="57">
        <v>0.50374429700000001</v>
      </c>
    </row>
    <row r="202" spans="1:5">
      <c r="A202" s="15" t="s">
        <v>222</v>
      </c>
      <c r="B202" s="57">
        <v>0.49675965300000002</v>
      </c>
      <c r="C202" s="57">
        <v>-0.29294028500000002</v>
      </c>
      <c r="D202" s="57">
        <v>-0.22424137899999999</v>
      </c>
    </row>
    <row r="203" spans="1:5">
      <c r="A203" s="15" t="s">
        <v>223</v>
      </c>
      <c r="B203" s="57">
        <v>-0.42523762799999998</v>
      </c>
      <c r="C203" s="57">
        <v>9.4648249000000004E-2</v>
      </c>
      <c r="D203" s="57">
        <v>-0.160216266</v>
      </c>
    </row>
    <row r="204" spans="1:5">
      <c r="A204" s="15" t="s">
        <v>214</v>
      </c>
      <c r="B204" s="57">
        <v>-0.53886413799999999</v>
      </c>
      <c r="C204" s="57">
        <v>0.82600330499999997</v>
      </c>
      <c r="D204" s="57">
        <v>0.901642995</v>
      </c>
    </row>
    <row r="205" spans="1:5">
      <c r="A205" s="15" t="s">
        <v>224</v>
      </c>
      <c r="B205" s="57">
        <v>-0.47987560000000001</v>
      </c>
      <c r="C205" s="57">
        <v>0.74873816599999998</v>
      </c>
      <c r="D205" s="57">
        <v>-0.20798472800000001</v>
      </c>
    </row>
    <row r="206" spans="1:5">
      <c r="A206" s="15" t="s">
        <v>225</v>
      </c>
      <c r="B206" s="57">
        <v>-0.450072256</v>
      </c>
      <c r="C206" s="57">
        <v>0.133728756</v>
      </c>
      <c r="D206" s="57">
        <v>0.68603032100000005</v>
      </c>
    </row>
    <row r="207" spans="1:5">
      <c r="A207" s="15" t="s">
        <v>226</v>
      </c>
      <c r="B207" s="57">
        <v>0.247876076</v>
      </c>
      <c r="C207" s="57">
        <v>8.9693272000000004E-2</v>
      </c>
      <c r="D207" s="57">
        <v>4.0504644999999999E-2</v>
      </c>
    </row>
    <row r="208" spans="1:5">
      <c r="A208" s="15" t="s">
        <v>227</v>
      </c>
      <c r="B208" s="57">
        <v>0.86168827800000003</v>
      </c>
      <c r="C208" s="57">
        <v>-0.23035314200000001</v>
      </c>
      <c r="D208" s="57">
        <v>-0.59525405600000003</v>
      </c>
    </row>
    <row r="209" spans="1:4">
      <c r="A209" s="15" t="s">
        <v>228</v>
      </c>
      <c r="B209" s="57">
        <v>0.43777173200000002</v>
      </c>
      <c r="C209" s="57">
        <v>-0.47340051700000002</v>
      </c>
      <c r="D209" s="57">
        <v>-0.76414167799999999</v>
      </c>
    </row>
    <row r="210" spans="1:4">
      <c r="A210" s="15" t="s">
        <v>229</v>
      </c>
      <c r="B210" s="57">
        <v>0.99712816900000001</v>
      </c>
      <c r="C210" s="57">
        <v>0.744530731</v>
      </c>
      <c r="D210" s="57">
        <v>0.41418126100000002</v>
      </c>
    </row>
    <row r="211" spans="1:4">
      <c r="A211" s="15" t="s">
        <v>230</v>
      </c>
      <c r="B211" s="57">
        <v>0.37897350200000002</v>
      </c>
      <c r="C211" s="57">
        <v>-0.70179928999999996</v>
      </c>
      <c r="D211" s="57">
        <v>-7.3130749999999994E-2</v>
      </c>
    </row>
    <row r="212" spans="1:4">
      <c r="A212" s="15" t="s">
        <v>231</v>
      </c>
      <c r="B212" s="57">
        <v>0.343729271</v>
      </c>
      <c r="C212" s="57">
        <v>-0.52223152100000003</v>
      </c>
      <c r="D212" s="57">
        <v>-9.3863869999999995E-3</v>
      </c>
    </row>
    <row r="213" spans="1:4">
      <c r="A213" s="15" t="s">
        <v>232</v>
      </c>
      <c r="B213" s="57">
        <v>-0.44951191499999998</v>
      </c>
      <c r="C213" s="57">
        <v>-0.33199087599999999</v>
      </c>
      <c r="D213" s="57">
        <v>0.69191109799999995</v>
      </c>
    </row>
    <row r="214" spans="1:4">
      <c r="A214" s="15" t="s">
        <v>233</v>
      </c>
      <c r="B214" s="57">
        <v>0.85663385800000003</v>
      </c>
      <c r="C214" s="57">
        <v>-0.75018450699999994</v>
      </c>
      <c r="D214" s="57">
        <v>7.9330434000000005E-2</v>
      </c>
    </row>
    <row r="215" spans="1:4">
      <c r="A215" s="15" t="s">
        <v>234</v>
      </c>
      <c r="B215" s="57">
        <v>-0.42122003800000002</v>
      </c>
      <c r="C215" s="57">
        <v>0.58555082800000002</v>
      </c>
      <c r="D215" s="57">
        <v>0.13568571700000001</v>
      </c>
    </row>
    <row r="216" spans="1:4">
      <c r="A216" s="15" t="s">
        <v>235</v>
      </c>
      <c r="B216" s="57">
        <v>-0.38669415400000001</v>
      </c>
      <c r="C216" s="57">
        <v>0.95084036000000005</v>
      </c>
      <c r="D216" s="57">
        <v>-4.4955075999999997E-2</v>
      </c>
    </row>
    <row r="217" spans="1:4">
      <c r="A217" s="15" t="s">
        <v>236</v>
      </c>
      <c r="B217" s="57">
        <v>-0.21390975300000001</v>
      </c>
      <c r="C217" s="57">
        <v>-0.67497714200000003</v>
      </c>
      <c r="D217" s="57">
        <v>0.61083728199999998</v>
      </c>
    </row>
    <row r="218" spans="1:4">
      <c r="A218" s="15" t="s">
        <v>237</v>
      </c>
      <c r="B218" s="57">
        <v>0.51033888199999999</v>
      </c>
      <c r="C218" s="57">
        <v>-0.79492196400000004</v>
      </c>
      <c r="D218" s="57">
        <v>0.67354574199999995</v>
      </c>
    </row>
    <row r="219" spans="1:4">
      <c r="A219" s="15" t="s">
        <v>238</v>
      </c>
      <c r="B219" s="57">
        <v>-3.9685251999999997E-2</v>
      </c>
      <c r="C219" s="57">
        <v>0.16676421</v>
      </c>
      <c r="D219" s="57">
        <v>0.37137700000000001</v>
      </c>
    </row>
    <row r="220" spans="1:4">
      <c r="A220" s="15" t="s">
        <v>239</v>
      </c>
      <c r="B220" s="57">
        <v>-0.11866064699999999</v>
      </c>
      <c r="C220" s="57">
        <v>-0.100770832</v>
      </c>
      <c r="D220" s="57">
        <v>0.93729509799999999</v>
      </c>
    </row>
    <row r="221" spans="1:4">
      <c r="A221" s="15" t="s">
        <v>240</v>
      </c>
      <c r="B221" s="57">
        <v>-0.221014606</v>
      </c>
      <c r="C221" s="57">
        <v>-0.146016018</v>
      </c>
      <c r="D221" s="57">
        <v>0.64514207099999998</v>
      </c>
    </row>
    <row r="222" spans="1:4">
      <c r="A222" s="15" t="s">
        <v>241</v>
      </c>
      <c r="B222" s="57">
        <v>-0.55879271600000002</v>
      </c>
      <c r="C222" s="57">
        <v>-0.51089033399999995</v>
      </c>
      <c r="D222" s="57">
        <v>-0.95970012999999998</v>
      </c>
    </row>
    <row r="223" spans="1:4">
      <c r="A223" s="15" t="s">
        <v>242</v>
      </c>
      <c r="B223" s="57">
        <v>-0.86322840599999995</v>
      </c>
      <c r="C223" s="57">
        <v>-0.50492262600000004</v>
      </c>
      <c r="D223" s="57">
        <v>-0.40075961500000001</v>
      </c>
    </row>
    <row r="224" spans="1:4">
      <c r="A224" s="15" t="s">
        <v>243</v>
      </c>
      <c r="B224" s="57">
        <v>0.84912765199999996</v>
      </c>
      <c r="C224" s="57">
        <v>0.59046301800000001</v>
      </c>
      <c r="D224" s="57">
        <v>0.60631937599999997</v>
      </c>
    </row>
    <row r="225" spans="1:5">
      <c r="A225" s="15" t="s">
        <v>244</v>
      </c>
      <c r="B225" s="57">
        <v>4.7869746999999997E-2</v>
      </c>
      <c r="C225" s="57">
        <v>-0.48204745300000001</v>
      </c>
      <c r="D225" s="57">
        <v>0.12911673300000001</v>
      </c>
    </row>
    <row r="226" spans="1:5">
      <c r="A226" s="15" t="s">
        <v>245</v>
      </c>
      <c r="B226" s="57">
        <v>0.547405107</v>
      </c>
      <c r="C226" s="57">
        <v>0.86668376300000005</v>
      </c>
      <c r="D226" s="57">
        <v>4.0173871E-2</v>
      </c>
      <c r="E226" s="78"/>
    </row>
    <row r="227" spans="1:5">
      <c r="A227" s="15" t="s">
        <v>246</v>
      </c>
      <c r="B227" s="57">
        <v>0.20327741299999999</v>
      </c>
      <c r="C227" s="57">
        <v>-0.82114833099999995</v>
      </c>
      <c r="D227" s="57">
        <v>0.38582672200000001</v>
      </c>
    </row>
    <row r="228" spans="1:5">
      <c r="A228" s="15" t="s">
        <v>247</v>
      </c>
      <c r="B228" s="57">
        <v>0.58941884499999997</v>
      </c>
      <c r="C228" s="57">
        <v>0.12583793200000001</v>
      </c>
      <c r="D228" s="57">
        <v>4.3486030000000004E-3</v>
      </c>
    </row>
    <row r="229" spans="1:5">
      <c r="A229" s="15" t="s">
        <v>248</v>
      </c>
      <c r="B229" s="57">
        <v>0.96242578099999998</v>
      </c>
      <c r="C229" s="57">
        <v>-0.595905503</v>
      </c>
      <c r="D229" s="57">
        <v>-0.126684041</v>
      </c>
    </row>
    <row r="230" spans="1:5">
      <c r="A230" s="15" t="s">
        <v>249</v>
      </c>
      <c r="B230" s="57">
        <v>-0.53170290600000003</v>
      </c>
      <c r="C230" s="57">
        <v>0.52876467199999999</v>
      </c>
      <c r="D230" s="57">
        <v>0.21681030500000001</v>
      </c>
    </row>
    <row r="231" spans="1:5">
      <c r="A231" s="15" t="s">
        <v>250</v>
      </c>
      <c r="B231" s="57">
        <v>-0.84737465300000003</v>
      </c>
      <c r="C231" s="57">
        <v>-0.78512831699999996</v>
      </c>
      <c r="D231" s="57">
        <v>0.70529401199999997</v>
      </c>
    </row>
    <row r="232" spans="1:5">
      <c r="A232" s="15" t="s">
        <v>251</v>
      </c>
      <c r="B232" s="57">
        <v>0.55822267000000003</v>
      </c>
      <c r="C232" s="57">
        <v>0.85451467000000003</v>
      </c>
      <c r="D232" s="57">
        <v>0.78983978799999999</v>
      </c>
    </row>
    <row r="233" spans="1:5">
      <c r="A233" s="15" t="s">
        <v>252</v>
      </c>
      <c r="B233" s="57">
        <v>0.53143714600000003</v>
      </c>
      <c r="C233" s="57">
        <v>-0.22516761099999999</v>
      </c>
      <c r="D233" s="57">
        <v>-0.96220520200000004</v>
      </c>
    </row>
    <row r="234" spans="1:5">
      <c r="A234" s="15" t="s">
        <v>253</v>
      </c>
      <c r="B234" s="57">
        <v>-0.20608436599999999</v>
      </c>
      <c r="C234" s="57">
        <v>-0.15523167500000001</v>
      </c>
      <c r="D234" s="57">
        <v>0.86592416800000005</v>
      </c>
    </row>
    <row r="235" spans="1:5">
      <c r="A235" s="15" t="s">
        <v>254</v>
      </c>
      <c r="B235" s="57">
        <v>0.53398958100000005</v>
      </c>
      <c r="C235" s="57">
        <v>-0.59711377799999998</v>
      </c>
      <c r="D235" s="57">
        <v>-0.454665969</v>
      </c>
    </row>
    <row r="236" spans="1:5">
      <c r="A236" s="15" t="s">
        <v>255</v>
      </c>
      <c r="B236" s="57">
        <v>0.97302211299999997</v>
      </c>
      <c r="C236" s="57">
        <v>-0.88207000199999996</v>
      </c>
      <c r="D236" s="57">
        <v>0.66848918700000004</v>
      </c>
    </row>
    <row r="237" spans="1:5">
      <c r="A237" s="15" t="s">
        <v>256</v>
      </c>
      <c r="B237" s="57">
        <v>-8.7350800000000006E-2</v>
      </c>
      <c r="C237" s="57">
        <v>0.76380772100000005</v>
      </c>
      <c r="D237" s="57">
        <v>-0.236861349</v>
      </c>
    </row>
    <row r="238" spans="1:5">
      <c r="A238" s="15" t="s">
        <v>257</v>
      </c>
      <c r="B238" s="57">
        <v>-0.115687858</v>
      </c>
      <c r="C238" s="57">
        <v>-0.23771072600000001</v>
      </c>
      <c r="D238" s="57">
        <v>0.110867512</v>
      </c>
    </row>
    <row r="239" spans="1:5">
      <c r="A239" s="15" t="s">
        <v>258</v>
      </c>
      <c r="B239" s="57">
        <v>-7.0539269000000002E-2</v>
      </c>
      <c r="C239" s="57">
        <v>0.256591764</v>
      </c>
      <c r="D239" s="57">
        <v>-0.75439635500000002</v>
      </c>
    </row>
    <row r="240" spans="1:5">
      <c r="A240" s="15" t="s">
        <v>259</v>
      </c>
      <c r="B240" s="57">
        <v>0.150102139</v>
      </c>
      <c r="C240" s="57">
        <v>0.204727245</v>
      </c>
      <c r="D240" s="57">
        <v>0.26204333800000001</v>
      </c>
    </row>
    <row r="241" spans="1:4">
      <c r="A241" s="15" t="s">
        <v>260</v>
      </c>
      <c r="B241" s="57">
        <v>-0.464861731</v>
      </c>
      <c r="C241" s="57">
        <v>-8.3313089000000007E-2</v>
      </c>
      <c r="D241" s="57">
        <v>0.79805398000000005</v>
      </c>
    </row>
    <row r="242" spans="1:4">
      <c r="A242" s="15" t="s">
        <v>261</v>
      </c>
      <c r="B242" s="57">
        <v>-0.68388238700000004</v>
      </c>
      <c r="C242" s="57">
        <v>-0.65134460599999999</v>
      </c>
      <c r="D242" s="57">
        <v>-0.28910697499999999</v>
      </c>
    </row>
    <row r="243" spans="1:4">
      <c r="A243" s="15" t="s">
        <v>262</v>
      </c>
      <c r="B243" s="57">
        <v>-0.18876083900000001</v>
      </c>
      <c r="C243" s="57">
        <v>-0.161392072</v>
      </c>
      <c r="D243" s="57">
        <v>-0.66373856499999995</v>
      </c>
    </row>
    <row r="244" spans="1:4">
      <c r="A244" s="15" t="s">
        <v>263</v>
      </c>
      <c r="B244" s="57">
        <v>-0.85159175099999995</v>
      </c>
      <c r="C244" s="57">
        <v>-0.23703597000000001</v>
      </c>
      <c r="D244" s="57">
        <v>0.53486064099999997</v>
      </c>
    </row>
    <row r="245" spans="1:4">
      <c r="A245" s="15" t="s">
        <v>264</v>
      </c>
      <c r="B245" s="57">
        <v>-0.73724593800000005</v>
      </c>
      <c r="C245" s="57">
        <v>0.101457456</v>
      </c>
      <c r="D245" s="57">
        <v>-0.35026340900000003</v>
      </c>
    </row>
    <row r="246" spans="1:4">
      <c r="A246" s="15" t="s">
        <v>265</v>
      </c>
      <c r="B246" s="57">
        <v>-0.358756835</v>
      </c>
      <c r="C246" s="57">
        <v>-0.68573939100000003</v>
      </c>
      <c r="D246" s="57">
        <v>-0.23711922599999999</v>
      </c>
    </row>
    <row r="247" spans="1:4">
      <c r="A247" s="15" t="s">
        <v>266</v>
      </c>
      <c r="B247" s="57">
        <v>0.30647085299999999</v>
      </c>
      <c r="C247" s="57">
        <v>-0.241007096</v>
      </c>
      <c r="D247" s="57">
        <v>-0.19319871499999999</v>
      </c>
    </row>
    <row r="248" spans="1:4">
      <c r="A248" s="15" t="s">
        <v>267</v>
      </c>
      <c r="B248" s="57">
        <v>-0.89536765699999998</v>
      </c>
      <c r="C248" s="57">
        <v>3.8794750000000003E-2</v>
      </c>
      <c r="D248" s="57">
        <v>-0.51015774300000005</v>
      </c>
    </row>
    <row r="249" spans="1:4">
      <c r="A249" s="15" t="s">
        <v>268</v>
      </c>
      <c r="B249" s="57">
        <v>-0.993472523</v>
      </c>
      <c r="C249" s="57">
        <v>-0.29458924600000003</v>
      </c>
      <c r="D249" s="57">
        <v>0.224724964</v>
      </c>
    </row>
    <row r="250" spans="1:4">
      <c r="A250" s="15" t="s">
        <v>269</v>
      </c>
      <c r="B250" s="57">
        <v>-0.59802280399999996</v>
      </c>
      <c r="C250" s="57">
        <v>-0.19950446099999999</v>
      </c>
      <c r="D250" s="57">
        <v>0.84445270100000003</v>
      </c>
    </row>
    <row r="251" spans="1:4">
      <c r="A251" s="15" t="s">
        <v>270</v>
      </c>
      <c r="B251" s="57">
        <v>-0.76109647700000005</v>
      </c>
      <c r="C251" s="57">
        <v>0.703361813</v>
      </c>
      <c r="D251" s="57">
        <v>-0.44800447300000001</v>
      </c>
    </row>
    <row r="252" spans="1:4">
      <c r="A252" s="15" t="s">
        <v>271</v>
      </c>
      <c r="B252" s="57">
        <v>0.47944337199999998</v>
      </c>
      <c r="C252" s="57">
        <v>-0.63825000200000004</v>
      </c>
      <c r="D252" s="57">
        <v>0.15642618699999999</v>
      </c>
    </row>
    <row r="253" spans="1:4">
      <c r="A253" s="15" t="s">
        <v>272</v>
      </c>
      <c r="B253" s="57">
        <v>8.9891467000000003E-2</v>
      </c>
      <c r="C253" s="57">
        <v>0.36834445399999999</v>
      </c>
      <c r="D253" s="57">
        <v>0.46458539199999999</v>
      </c>
    </row>
    <row r="254" spans="1:4">
      <c r="A254" s="15" t="s">
        <v>273</v>
      </c>
      <c r="B254" s="57">
        <v>0.84939499100000004</v>
      </c>
      <c r="C254" s="57">
        <v>-0.53520252499999998</v>
      </c>
      <c r="D254" s="57">
        <v>0.69524859900000002</v>
      </c>
    </row>
    <row r="255" spans="1:4">
      <c r="A255" s="15" t="s">
        <v>274</v>
      </c>
      <c r="B255" s="57">
        <v>-0.68360765099999998</v>
      </c>
      <c r="C255" s="57">
        <v>0.62900177300000004</v>
      </c>
      <c r="D255" s="57">
        <v>0.54917053100000002</v>
      </c>
    </row>
    <row r="256" spans="1:4">
      <c r="A256" s="15" t="s">
        <v>275</v>
      </c>
      <c r="B256" s="57">
        <v>-0.76143278999999997</v>
      </c>
      <c r="C256" s="57">
        <v>0.98721724600000005</v>
      </c>
      <c r="D256" s="57">
        <v>-0.43850548</v>
      </c>
    </row>
    <row r="257" spans="1:5">
      <c r="A257" s="15" t="s">
        <v>276</v>
      </c>
      <c r="B257" s="57">
        <v>-9.0169589999999997E-3</v>
      </c>
      <c r="C257" s="57">
        <v>3.9976943000000001E-2</v>
      </c>
      <c r="D257" s="57">
        <v>0.54438033699999999</v>
      </c>
    </row>
    <row r="258" spans="1:5">
      <c r="A258" s="15" t="s">
        <v>277</v>
      </c>
      <c r="B258" s="57">
        <v>-0.37380933399999999</v>
      </c>
      <c r="C258" s="57">
        <v>-0.42730573999999999</v>
      </c>
      <c r="D258" s="57">
        <v>0.68912569300000004</v>
      </c>
    </row>
    <row r="259" spans="1:5">
      <c r="A259" s="15" t="s">
        <v>278</v>
      </c>
      <c r="B259" s="57">
        <v>0.32372357800000001</v>
      </c>
      <c r="C259" s="57">
        <v>-0.83376240300000004</v>
      </c>
      <c r="D259" s="57">
        <v>0.531362785</v>
      </c>
      <c r="E259" s="78"/>
    </row>
    <row r="260" spans="1:5">
      <c r="A260" s="15" t="s">
        <v>279</v>
      </c>
      <c r="B260" s="57">
        <v>0.223812554</v>
      </c>
      <c r="C260" s="57">
        <v>0.19611081399999999</v>
      </c>
      <c r="D260" s="57">
        <v>0.72101615100000005</v>
      </c>
    </row>
    <row r="261" spans="1:5">
      <c r="A261" s="15" t="s">
        <v>280</v>
      </c>
      <c r="B261" s="57">
        <v>-0.503843716</v>
      </c>
      <c r="C261" s="57">
        <v>-0.41933953699999998</v>
      </c>
      <c r="D261" s="57">
        <v>0.61937362299999998</v>
      </c>
    </row>
    <row r="262" spans="1:5">
      <c r="A262" s="15" t="s">
        <v>281</v>
      </c>
      <c r="B262" s="57">
        <v>-0.493036798</v>
      </c>
      <c r="C262" s="57">
        <v>-0.46415951100000002</v>
      </c>
      <c r="D262" s="57">
        <v>-0.110147683</v>
      </c>
    </row>
    <row r="263" spans="1:5">
      <c r="A263" s="15" t="s">
        <v>282</v>
      </c>
      <c r="B263" s="57">
        <v>0.38778981499999998</v>
      </c>
      <c r="C263" s="57">
        <v>0.36562918900000002</v>
      </c>
      <c r="D263" s="57">
        <v>0.52518139699999999</v>
      </c>
    </row>
    <row r="264" spans="1:5">
      <c r="A264" s="15" t="s">
        <v>283</v>
      </c>
      <c r="B264" s="57">
        <v>0.17117025</v>
      </c>
      <c r="C264" s="57">
        <v>0.47611379799999998</v>
      </c>
      <c r="D264" s="57">
        <v>-0.52858001099999996</v>
      </c>
    </row>
    <row r="265" spans="1:5">
      <c r="A265" s="15" t="s">
        <v>284</v>
      </c>
      <c r="B265" s="57">
        <v>0.36480443400000001</v>
      </c>
      <c r="C265" s="57">
        <v>0.77692884699999998</v>
      </c>
      <c r="D265" s="57">
        <v>-5.8301287E-2</v>
      </c>
    </row>
    <row r="266" spans="1:5">
      <c r="A266" s="15" t="s">
        <v>285</v>
      </c>
      <c r="B266" s="57">
        <v>0.92838359500000001</v>
      </c>
      <c r="C266" s="57">
        <v>-0.60364043599999995</v>
      </c>
      <c r="D266" s="57">
        <v>1.8167417000000002E-2</v>
      </c>
    </row>
    <row r="267" spans="1:5">
      <c r="A267" s="15" t="s">
        <v>286</v>
      </c>
      <c r="B267" s="57">
        <v>9.4378659000000004E-2</v>
      </c>
      <c r="C267" s="57">
        <v>-0.56927301299999999</v>
      </c>
      <c r="D267" s="57">
        <v>0.58926231600000001</v>
      </c>
    </row>
    <row r="268" spans="1:5">
      <c r="A268" s="15" t="s">
        <v>287</v>
      </c>
      <c r="B268" s="57">
        <v>0.51274322900000002</v>
      </c>
      <c r="C268" s="57">
        <v>0.95135689999999995</v>
      </c>
      <c r="D268" s="57">
        <v>-0.92660336700000001</v>
      </c>
    </row>
    <row r="269" spans="1:5">
      <c r="A269" s="15" t="s">
        <v>288</v>
      </c>
      <c r="B269" s="57">
        <v>-0.75970668200000002</v>
      </c>
      <c r="C269" s="57">
        <v>0.11599269099999999</v>
      </c>
      <c r="D269" s="57">
        <v>0.14562219600000001</v>
      </c>
    </row>
    <row r="270" spans="1:5">
      <c r="A270" s="15" t="s">
        <v>289</v>
      </c>
      <c r="B270" s="57">
        <v>-0.59335268399999996</v>
      </c>
      <c r="C270" s="57">
        <v>0.43222709500000001</v>
      </c>
      <c r="D270" s="57">
        <v>-0.390383918</v>
      </c>
    </row>
    <row r="271" spans="1:5">
      <c r="A271" s="15" t="s">
        <v>290</v>
      </c>
      <c r="B271" s="57">
        <v>-0.65140557300000002</v>
      </c>
      <c r="C271" s="57">
        <v>-0.43461474500000002</v>
      </c>
      <c r="D271" s="57">
        <v>0.41671679</v>
      </c>
    </row>
    <row r="272" spans="1:5">
      <c r="A272" s="15" t="s">
        <v>291</v>
      </c>
      <c r="B272" s="57">
        <v>0.18268532900000001</v>
      </c>
      <c r="C272" s="57">
        <v>-4.1033279999999998E-2</v>
      </c>
      <c r="D272" s="57">
        <v>-0.70365445000000004</v>
      </c>
    </row>
    <row r="273" spans="1:4">
      <c r="A273" s="15" t="s">
        <v>292</v>
      </c>
      <c r="B273" s="57">
        <v>-0.84117841100000001</v>
      </c>
      <c r="C273" s="57">
        <v>0.27490541800000001</v>
      </c>
      <c r="D273" s="57">
        <v>-0.25389996300000001</v>
      </c>
    </row>
    <row r="274" spans="1:4">
      <c r="A274" s="15" t="s">
        <v>293</v>
      </c>
      <c r="B274" s="57">
        <v>-0.58275010199999999</v>
      </c>
      <c r="C274" s="57">
        <v>-0.49271927500000001</v>
      </c>
      <c r="D274" s="57">
        <v>-0.84902106499999996</v>
      </c>
    </row>
    <row r="275" spans="1:4">
      <c r="A275" s="15" t="s">
        <v>294</v>
      </c>
      <c r="B275" s="57">
        <v>0.82476706499999997</v>
      </c>
      <c r="C275" s="57">
        <v>0.291030974</v>
      </c>
      <c r="D275" s="57">
        <v>0.98734170200000004</v>
      </c>
    </row>
    <row r="276" spans="1:4">
      <c r="A276" s="15" t="s">
        <v>295</v>
      </c>
      <c r="B276" s="57">
        <v>0.203214965</v>
      </c>
      <c r="C276" s="57">
        <v>0.65403657500000001</v>
      </c>
      <c r="D276" s="57">
        <v>-0.413077264</v>
      </c>
    </row>
    <row r="277" spans="1:4">
      <c r="A277" s="15" t="s">
        <v>296</v>
      </c>
      <c r="B277" s="57">
        <v>0.17757125800000001</v>
      </c>
      <c r="C277" s="57">
        <v>-9.3074819000000003E-2</v>
      </c>
      <c r="D277" s="57">
        <v>-0.73108505000000001</v>
      </c>
    </row>
    <row r="278" spans="1:4">
      <c r="A278" s="15" t="s">
        <v>297</v>
      </c>
      <c r="B278" s="57">
        <v>1.7777789999999999E-3</v>
      </c>
      <c r="C278" s="57">
        <v>0.883326783</v>
      </c>
      <c r="D278" s="57">
        <v>-0.124465491</v>
      </c>
    </row>
    <row r="279" spans="1:4">
      <c r="A279" s="15" t="s">
        <v>298</v>
      </c>
      <c r="B279" s="57">
        <v>-0.66573632699999996</v>
      </c>
      <c r="C279" s="57">
        <v>-0.80468812300000003</v>
      </c>
      <c r="D279" s="57">
        <v>-0.39881988699999998</v>
      </c>
    </row>
    <row r="280" spans="1:4">
      <c r="A280" s="15" t="s">
        <v>299</v>
      </c>
      <c r="B280" s="57">
        <v>0.24264781699999999</v>
      </c>
      <c r="C280" s="57">
        <v>0.29163532800000003</v>
      </c>
      <c r="D280" s="57">
        <v>-0.37393621399999999</v>
      </c>
    </row>
    <row r="281" spans="1:4">
      <c r="A281" s="15" t="s">
        <v>300</v>
      </c>
      <c r="B281" s="57">
        <v>-0.73833114700000002</v>
      </c>
      <c r="C281" s="57">
        <v>-0.101730579</v>
      </c>
      <c r="D281" s="57">
        <v>0.92881866899999999</v>
      </c>
    </row>
    <row r="282" spans="1:4">
      <c r="A282" s="15" t="s">
        <v>301</v>
      </c>
      <c r="B282" s="57">
        <v>0.93341575200000004</v>
      </c>
      <c r="C282" s="57">
        <v>0.14291927800000001</v>
      </c>
      <c r="D282" s="57">
        <v>0.25167316299999998</v>
      </c>
    </row>
    <row r="283" spans="1:4">
      <c r="A283" s="15" t="s">
        <v>302</v>
      </c>
      <c r="B283" s="57">
        <v>5.5933771E-2</v>
      </c>
      <c r="C283" s="57">
        <v>0.27930940999999998</v>
      </c>
      <c r="D283" s="57">
        <v>0.77501346800000004</v>
      </c>
    </row>
    <row r="284" spans="1:4">
      <c r="A284" s="15" t="s">
        <v>303</v>
      </c>
      <c r="B284" s="57">
        <v>-0.25240663600000002</v>
      </c>
      <c r="C284" s="57">
        <v>-0.50146624299999998</v>
      </c>
      <c r="D284" s="57">
        <v>0.62973402199999995</v>
      </c>
    </row>
    <row r="285" spans="1:4">
      <c r="A285" s="15" t="s">
        <v>304</v>
      </c>
      <c r="B285" s="57">
        <v>-0.49446788200000003</v>
      </c>
      <c r="C285" s="57">
        <v>0.161938094</v>
      </c>
      <c r="D285" s="57">
        <v>-0.13362744800000001</v>
      </c>
    </row>
    <row r="286" spans="1:4">
      <c r="A286" s="15" t="s">
        <v>305</v>
      </c>
      <c r="B286" s="57">
        <v>-0.45129749299999999</v>
      </c>
      <c r="C286" s="57">
        <v>-0.477510938</v>
      </c>
      <c r="D286" s="57">
        <v>0.83449508999999999</v>
      </c>
    </row>
    <row r="287" spans="1:4">
      <c r="A287" s="15" t="s">
        <v>306</v>
      </c>
      <c r="B287" s="57">
        <v>-0.106855239</v>
      </c>
      <c r="C287" s="57">
        <v>0.111929049</v>
      </c>
      <c r="D287" s="57">
        <v>-0.18409347400000001</v>
      </c>
    </row>
    <row r="288" spans="1:4">
      <c r="A288" s="15" t="s">
        <v>307</v>
      </c>
      <c r="B288" s="57">
        <v>-0.47272045600000001</v>
      </c>
      <c r="C288" s="57">
        <v>-0.81120928800000003</v>
      </c>
      <c r="D288" s="57">
        <v>-0.231066621</v>
      </c>
    </row>
    <row r="289" spans="1:4">
      <c r="A289" s="15" t="s">
        <v>308</v>
      </c>
      <c r="B289" s="57">
        <v>-0.92340589200000001</v>
      </c>
      <c r="C289" s="57">
        <v>0.55807500799999998</v>
      </c>
      <c r="D289" s="57">
        <v>0.77639726799999997</v>
      </c>
    </row>
  </sheetData>
  <mergeCells count="13">
    <mergeCell ref="B101:D101"/>
    <mergeCell ref="B93:AA93"/>
    <mergeCell ref="B83:AA83"/>
    <mergeCell ref="B92:AA92"/>
    <mergeCell ref="B56:D56"/>
    <mergeCell ref="B32:D32"/>
    <mergeCell ref="B82:D82"/>
    <mergeCell ref="A1:Z1"/>
    <mergeCell ref="B2:C2"/>
    <mergeCell ref="C8:F8"/>
    <mergeCell ref="A7:D7"/>
    <mergeCell ref="B4:G4"/>
    <mergeCell ref="B5:G5"/>
  </mergeCells>
  <phoneticPr fontId="3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35"/>
  <sheetViews>
    <sheetView tabSelected="1" zoomScale="70" zoomScaleNormal="70" workbookViewId="0">
      <selection activeCell="J13" sqref="J13"/>
    </sheetView>
  </sheetViews>
  <sheetFormatPr defaultRowHeight="15"/>
  <cols>
    <col min="1" max="1" width="27.140625" customWidth="1"/>
    <col min="2" max="2" width="16.140625" bestFit="1" customWidth="1"/>
    <col min="3" max="3" width="19.140625" bestFit="1" customWidth="1"/>
    <col min="4" max="4" width="17" bestFit="1" customWidth="1"/>
    <col min="5" max="5" width="18.85546875" customWidth="1"/>
    <col min="6" max="6" width="19.28515625" bestFit="1" customWidth="1"/>
    <col min="7" max="7" width="17.42578125" customWidth="1"/>
    <col min="8" max="8" width="10.5703125" bestFit="1" customWidth="1"/>
    <col min="11" max="11" width="12.42578125" bestFit="1" customWidth="1"/>
  </cols>
  <sheetData>
    <row r="2" spans="1:11">
      <c r="A2" s="36" t="s">
        <v>28</v>
      </c>
      <c r="B2" s="37" t="s">
        <v>0</v>
      </c>
      <c r="C2" s="38" t="s">
        <v>1</v>
      </c>
      <c r="D2" s="38" t="s">
        <v>64</v>
      </c>
      <c r="E2" s="38" t="s">
        <v>69</v>
      </c>
      <c r="F2" s="38" t="s">
        <v>2</v>
      </c>
      <c r="G2" s="38" t="s">
        <v>3</v>
      </c>
      <c r="H2" s="39" t="s">
        <v>98</v>
      </c>
      <c r="K2" s="36" t="s">
        <v>342</v>
      </c>
    </row>
    <row r="3" spans="1:11">
      <c r="A3" s="5" t="s">
        <v>0</v>
      </c>
      <c r="B3" s="9">
        <v>1</v>
      </c>
      <c r="C3" s="86">
        <v>0.32800000000000001</v>
      </c>
      <c r="D3" s="86">
        <v>1.4239999999999999</v>
      </c>
      <c r="E3" s="86">
        <v>1.17</v>
      </c>
      <c r="F3" s="86">
        <v>0.17299999999999999</v>
      </c>
      <c r="G3" s="86">
        <v>7.1999999999999995E-2</v>
      </c>
      <c r="H3" s="86">
        <v>3.6619999999999999</v>
      </c>
      <c r="K3" s="17" t="s">
        <v>343</v>
      </c>
    </row>
    <row r="4" spans="1:11">
      <c r="A4" s="5" t="s">
        <v>1</v>
      </c>
      <c r="B4" s="90">
        <v>0.32800000000000001</v>
      </c>
      <c r="C4" s="9">
        <v>1</v>
      </c>
      <c r="D4" s="86">
        <v>0.38300000000000001</v>
      </c>
      <c r="E4" s="86">
        <v>0.42699999999999999</v>
      </c>
      <c r="F4" s="86">
        <v>5.2999999999999999E-2</v>
      </c>
      <c r="G4" s="86">
        <v>0.38200000000000001</v>
      </c>
      <c r="H4" s="86">
        <v>0.33300000000000002</v>
      </c>
      <c r="K4" s="17" t="s">
        <v>344</v>
      </c>
    </row>
    <row r="5" spans="1:11">
      <c r="A5" s="5" t="s">
        <v>64</v>
      </c>
      <c r="B5" s="86">
        <v>1.4239999999999999</v>
      </c>
      <c r="C5" s="86">
        <v>0.38300000000000001</v>
      </c>
      <c r="D5" s="9">
        <v>1</v>
      </c>
      <c r="E5" s="86">
        <v>0.84599999999999997</v>
      </c>
      <c r="F5" s="86">
        <v>0.126</v>
      </c>
      <c r="G5" s="86">
        <v>0.30299999999999999</v>
      </c>
      <c r="H5" s="86">
        <v>1.014</v>
      </c>
    </row>
    <row r="6" spans="1:11">
      <c r="A6" s="5" t="s">
        <v>69</v>
      </c>
      <c r="B6" s="86">
        <v>1.17</v>
      </c>
      <c r="C6" s="86">
        <v>0.42699999999999999</v>
      </c>
      <c r="D6" s="86">
        <v>0.84599999999999997</v>
      </c>
      <c r="E6" s="9">
        <v>1</v>
      </c>
      <c r="F6" s="86">
        <v>0.183</v>
      </c>
      <c r="G6" s="86">
        <v>-2.8000000000000001E-2</v>
      </c>
      <c r="H6" s="86">
        <v>0.90800000000000003</v>
      </c>
    </row>
    <row r="7" spans="1:11">
      <c r="A7" s="5" t="s">
        <v>2</v>
      </c>
      <c r="B7" s="86">
        <v>0.17299999999999999</v>
      </c>
      <c r="C7" s="86">
        <v>5.2999999999999999E-2</v>
      </c>
      <c r="D7" s="86">
        <v>0.126</v>
      </c>
      <c r="E7" s="86">
        <v>0.183</v>
      </c>
      <c r="F7" s="9">
        <v>1</v>
      </c>
      <c r="G7" s="86">
        <v>0.377</v>
      </c>
      <c r="H7" s="86">
        <v>0.377</v>
      </c>
    </row>
    <row r="8" spans="1:11">
      <c r="A8" s="5" t="s">
        <v>3</v>
      </c>
      <c r="B8" s="86">
        <v>7.1999999999999995E-2</v>
      </c>
      <c r="C8" s="86">
        <v>0.38200000000000001</v>
      </c>
      <c r="D8" s="86">
        <v>0.30299999999999999</v>
      </c>
      <c r="E8" s="86">
        <v>-2.8000000000000001E-2</v>
      </c>
      <c r="F8" s="86">
        <v>0.377</v>
      </c>
      <c r="G8" s="9">
        <v>1</v>
      </c>
      <c r="H8" s="86">
        <v>0.182</v>
      </c>
    </row>
    <row r="9" spans="1:11">
      <c r="A9" s="5" t="s">
        <v>98</v>
      </c>
      <c r="B9" s="86">
        <v>3.6619999999999999</v>
      </c>
      <c r="C9" s="86">
        <v>0.33300000000000002</v>
      </c>
      <c r="D9" s="86">
        <v>1.014</v>
      </c>
      <c r="E9" s="86">
        <v>0.90800000000000003</v>
      </c>
      <c r="F9" s="86">
        <v>0.377</v>
      </c>
      <c r="G9" s="86">
        <v>0.182</v>
      </c>
      <c r="H9" s="71">
        <v>1</v>
      </c>
    </row>
    <row r="14" spans="1:11">
      <c r="A14" s="7" t="s">
        <v>29</v>
      </c>
    </row>
    <row r="15" spans="1:11">
      <c r="A15" s="39" t="s">
        <v>30</v>
      </c>
      <c r="B15" s="33" t="s">
        <v>31</v>
      </c>
    </row>
    <row r="16" spans="1:11">
      <c r="A16" s="84" t="s">
        <v>98</v>
      </c>
      <c r="B16" s="4">
        <v>1</v>
      </c>
    </row>
    <row r="17" spans="1:7">
      <c r="A17" s="85" t="s">
        <v>64</v>
      </c>
      <c r="B17" s="4">
        <v>2</v>
      </c>
    </row>
    <row r="18" spans="1:7">
      <c r="A18" s="85" t="s">
        <v>69</v>
      </c>
      <c r="B18" s="4">
        <v>3</v>
      </c>
    </row>
    <row r="23" spans="1:7">
      <c r="A23" s="87" t="s">
        <v>28</v>
      </c>
      <c r="B23" s="88" t="s">
        <v>334</v>
      </c>
      <c r="C23" s="91" t="s">
        <v>335</v>
      </c>
      <c r="D23" s="94" t="s">
        <v>336</v>
      </c>
      <c r="E23" s="94" t="s">
        <v>337</v>
      </c>
      <c r="F23" s="94" t="s">
        <v>338</v>
      </c>
      <c r="G23" s="94" t="s">
        <v>340</v>
      </c>
    </row>
    <row r="24" spans="1:7">
      <c r="A24" s="5" t="s">
        <v>0</v>
      </c>
      <c r="B24" s="89">
        <v>1</v>
      </c>
      <c r="C24" s="92">
        <v>1</v>
      </c>
      <c r="D24" s="17">
        <f>IF(AND(B24=1,C24=1),1,0)</f>
        <v>1</v>
      </c>
      <c r="E24" s="17">
        <f>IF(AND(B24=1,C24=0),1,0)</f>
        <v>0</v>
      </c>
      <c r="F24" s="17">
        <f>IF(AND(B24=0,C24=1),1,0)</f>
        <v>0</v>
      </c>
      <c r="G24" s="17">
        <f>IF(AND(B24=0,C24=0),1,0)</f>
        <v>0</v>
      </c>
    </row>
    <row r="25" spans="1:7">
      <c r="A25" s="5" t="s">
        <v>1</v>
      </c>
      <c r="B25" s="89">
        <v>0</v>
      </c>
      <c r="C25" s="92">
        <v>0</v>
      </c>
      <c r="D25" s="17">
        <f t="shared" ref="D25:D30" si="0">IF(AND(B25=1,C25=1),1,0)</f>
        <v>0</v>
      </c>
      <c r="E25" s="17">
        <f t="shared" ref="E25:E30" si="1">IF(AND(B25=1,C25=0),1,0)</f>
        <v>0</v>
      </c>
      <c r="F25" s="17">
        <f t="shared" ref="F25:F30" si="2">IF(AND(B25=0,C25=1),1,0)</f>
        <v>0</v>
      </c>
      <c r="G25" s="17">
        <f t="shared" ref="G25:G31" si="3">IF(AND(B25=0,C25=0),1,0)</f>
        <v>1</v>
      </c>
    </row>
    <row r="26" spans="1:7">
      <c r="A26" s="5" t="s">
        <v>64</v>
      </c>
      <c r="B26" s="89">
        <v>1</v>
      </c>
      <c r="C26" s="92">
        <v>1</v>
      </c>
      <c r="D26" s="17">
        <f t="shared" si="0"/>
        <v>1</v>
      </c>
      <c r="E26" s="17">
        <f t="shared" si="1"/>
        <v>0</v>
      </c>
      <c r="F26" s="17">
        <f t="shared" si="2"/>
        <v>0</v>
      </c>
      <c r="G26" s="17">
        <f t="shared" si="3"/>
        <v>0</v>
      </c>
    </row>
    <row r="27" spans="1:7">
      <c r="A27" s="5" t="s">
        <v>69</v>
      </c>
      <c r="B27" s="89">
        <v>1</v>
      </c>
      <c r="C27" s="92">
        <v>0</v>
      </c>
      <c r="D27" s="17">
        <f t="shared" si="0"/>
        <v>0</v>
      </c>
      <c r="E27" s="17">
        <f t="shared" si="1"/>
        <v>1</v>
      </c>
      <c r="F27" s="17">
        <f t="shared" si="2"/>
        <v>0</v>
      </c>
      <c r="G27" s="17">
        <f t="shared" si="3"/>
        <v>0</v>
      </c>
    </row>
    <row r="28" spans="1:7">
      <c r="A28" s="5" t="s">
        <v>2</v>
      </c>
      <c r="B28" s="89">
        <v>0</v>
      </c>
      <c r="C28" s="92">
        <v>0</v>
      </c>
      <c r="D28" s="17">
        <f t="shared" si="0"/>
        <v>0</v>
      </c>
      <c r="E28" s="17">
        <f t="shared" si="1"/>
        <v>0</v>
      </c>
      <c r="F28" s="17">
        <f t="shared" si="2"/>
        <v>0</v>
      </c>
      <c r="G28" s="17">
        <f t="shared" si="3"/>
        <v>1</v>
      </c>
    </row>
    <row r="29" spans="1:7">
      <c r="A29" s="5" t="s">
        <v>3</v>
      </c>
      <c r="B29" s="89">
        <v>0</v>
      </c>
      <c r="C29" s="92">
        <v>0</v>
      </c>
      <c r="D29" s="17">
        <f t="shared" si="0"/>
        <v>0</v>
      </c>
      <c r="E29" s="17">
        <f t="shared" si="1"/>
        <v>0</v>
      </c>
      <c r="F29" s="17">
        <f t="shared" si="2"/>
        <v>0</v>
      </c>
      <c r="G29" s="17">
        <f t="shared" si="3"/>
        <v>1</v>
      </c>
    </row>
    <row r="30" spans="1:7">
      <c r="A30" s="5" t="s">
        <v>98</v>
      </c>
      <c r="B30" s="89">
        <v>1</v>
      </c>
      <c r="C30" s="92">
        <v>1</v>
      </c>
      <c r="D30" s="17">
        <f t="shared" si="0"/>
        <v>1</v>
      </c>
      <c r="E30" s="17">
        <f t="shared" si="1"/>
        <v>0</v>
      </c>
      <c r="F30" s="17">
        <f t="shared" si="2"/>
        <v>0</v>
      </c>
      <c r="G30" s="17">
        <f t="shared" si="3"/>
        <v>0</v>
      </c>
    </row>
    <row r="31" spans="1:7">
      <c r="C31" s="93" t="s">
        <v>339</v>
      </c>
      <c r="D31" s="17">
        <f>SUM(D24:D30)</f>
        <v>3</v>
      </c>
      <c r="E31" s="17">
        <f t="shared" ref="E31:F31" si="4">SUM(E24:E30)</f>
        <v>1</v>
      </c>
      <c r="F31" s="17">
        <f t="shared" si="4"/>
        <v>0</v>
      </c>
      <c r="G31" s="17">
        <f t="shared" si="3"/>
        <v>0</v>
      </c>
    </row>
    <row r="34" spans="7:7">
      <c r="G34" s="95" t="s">
        <v>341</v>
      </c>
    </row>
    <row r="35" spans="7:7">
      <c r="G35" s="86">
        <f>(D31 + G31) / (D31 + E31 + F31 + G31)</f>
        <v>0.75</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sample data</vt:lpstr>
      <vt:lpstr>preprocessing</vt:lpstr>
      <vt:lpstr>process</vt:lpstr>
      <vt:lpstr>hasil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Bintang Widya Narendra</dc:creator>
  <cp:lastModifiedBy>Dell</cp:lastModifiedBy>
  <dcterms:created xsi:type="dcterms:W3CDTF">2015-06-05T18:17:20Z</dcterms:created>
  <dcterms:modified xsi:type="dcterms:W3CDTF">2025-06-16T04:46:36Z</dcterms:modified>
</cp:coreProperties>
</file>