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TRAINER HARDSKILL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" i="1" l="1"/>
  <c r="AP12" i="1"/>
  <c r="AP11" i="1"/>
  <c r="AM12" i="1"/>
  <c r="BD12" i="1" s="1"/>
  <c r="BF12" i="1" l="1"/>
  <c r="BB12" i="1"/>
  <c r="BC12" i="1" s="1"/>
  <c r="AY12" i="1"/>
  <c r="AZ12" i="1" s="1"/>
  <c r="AV12" i="1"/>
  <c r="AW12" i="1" s="1"/>
  <c r="AS12" i="1"/>
  <c r="AT12" i="1" s="1"/>
  <c r="AQ12" i="1"/>
  <c r="AN12" i="1"/>
  <c r="AJ12" i="1"/>
  <c r="AK12" i="1" s="1"/>
  <c r="AG12" i="1"/>
  <c r="AH12" i="1" s="1"/>
  <c r="AD12" i="1"/>
  <c r="Z12" i="1"/>
  <c r="AA12" i="1" s="1"/>
  <c r="X12" i="1"/>
  <c r="W12" i="1"/>
  <c r="AB12" i="1" s="1"/>
  <c r="U12" i="1"/>
  <c r="BF11" i="1"/>
  <c r="BB11" i="1"/>
  <c r="BC11" i="1" s="1"/>
  <c r="AY11" i="1"/>
  <c r="AZ11" i="1" s="1"/>
  <c r="AV11" i="1"/>
  <c r="AW11" i="1" s="1"/>
  <c r="AS11" i="1"/>
  <c r="AT11" i="1" s="1"/>
  <c r="AQ11" i="1"/>
  <c r="AN11" i="1"/>
  <c r="AJ11" i="1"/>
  <c r="AK11" i="1" s="1"/>
  <c r="AG11" i="1"/>
  <c r="AH11" i="1" s="1"/>
  <c r="AD11" i="1"/>
  <c r="AE11" i="1" s="1"/>
  <c r="Z11" i="1"/>
  <c r="AA11" i="1" s="1"/>
  <c r="W11" i="1"/>
  <c r="X11" i="1" s="1"/>
  <c r="T11" i="1"/>
  <c r="C3" i="1"/>
  <c r="BE12" i="1" l="1"/>
  <c r="BH12" i="1" s="1"/>
  <c r="BI12" i="1" s="1"/>
  <c r="BJ12" i="1" s="1"/>
  <c r="AB11" i="1"/>
  <c r="T12" i="1"/>
  <c r="AE12" i="1"/>
  <c r="U11" i="1"/>
  <c r="BD11" i="1"/>
  <c r="BE11" i="1" l="1"/>
  <c r="BH11" i="1" s="1"/>
  <c r="BI11" i="1" s="1"/>
  <c r="BJ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<sst xmlns="http://schemas.openxmlformats.org/spreadsheetml/2006/main" count="89" uniqueCount="56">
  <si>
    <t>FORM REKAPITULASI PENILAIAN KINERJA</t>
  </si>
  <si>
    <t>TRAINER HARD SKILL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</si>
  <si>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</si>
  <si>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</si>
  <si>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</si>
  <si>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</si>
  <si>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</si>
  <si>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</si>
  <si>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</si>
  <si>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</si>
  <si>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</si>
  <si>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</si>
  <si>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</si>
  <si>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</si>
  <si>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</si>
  <si>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</si>
  <si>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</si>
  <si>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</si>
  <si>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</si>
  <si>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</si>
  <si>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</si>
  <si>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</si>
  <si>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</si>
  <si>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</si>
  <si>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</si>
  <si>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(80%)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</si>
  <si>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</si>
  <si>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</si>
  <si>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</si>
  <si>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</si>
  <si>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</si>
  <si>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</si>
  <si>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</si>
  <si>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</si>
  <si>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</si>
  <si>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</si>
  <si>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</si>
  <si>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</si>
  <si>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</si>
  <si>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</si>
  <si>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</si>
  <si>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</si>
  <si>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</si>
  <si>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</si>
  <si>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</si>
  <si>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</si>
  <si>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NILAI</t>
  </si>
  <si>
    <t>%NILAI</t>
  </si>
  <si>
    <t>REALISASI</t>
  </si>
  <si>
    <t>ACHATTA SINDY LEOMARTI</t>
  </si>
  <si>
    <t>TRAINER HARD SKILL</t>
  </si>
  <si>
    <t>PEREMPUAN</t>
  </si>
  <si>
    <t>BELLA NUR UTAMA SOLIHIN</t>
  </si>
  <si>
    <t>LAKI-LAKI</t>
  </si>
  <si>
    <t>INF</t>
  </si>
  <si>
    <t>AAN YANUAR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</si>
</sst>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-[$Rp-421]* #,##0.00_-;\-[$Rp-421]* #,##0.00_-;_-[$Rp-421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/>
    </xf>
    <xf numFmtId="164" fontId="3" fillId="5" borderId="4" xfId="6" applyNumberFormat="1" applyFont="1" applyFill="1" applyBorder="1" applyAlignment="1">
      <alignment horizontal="center" vertical="center"/>
    </xf>
    <xf numFmtId="168" fontId="4" fillId="0" borderId="0" xfId="2" applyNumberFormat="1" applyFont="1" applyFill="1"/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Fill="1" applyBorder="1"/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</cellXfs>
  <cellStyles count="8">
    <cellStyle name="Comma 5 3 2 2" xfId="4"/>
    <cellStyle name="Normal" xfId="0" builtinId="0"/>
    <cellStyle name="Normal 3 3 2" xfId="2"/>
    <cellStyle name="Normal 4 10 7" xfId="5"/>
    <cellStyle name="Normal 4 2" xfId="3"/>
    <cellStyle name="Normal_Kinerja Nov 08" xfId="7"/>
    <cellStyle name="Normal_Kinerja Siska Sept 2010" xfId="1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LOKASI      : CC TELKOMSEL BANDUNG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203"/>
  <sheetViews>
    <sheetView showGridLines="0"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K19" sqref="K19"/>
    </sheetView>
  </sheetViews>
  <sheetFormatPr defaultColWidth="9.109375" defaultRowHeight="12" x14ac:dyDescent="0.25"/>
  <cols>
    <col min="1" max="1" width="9.109375" style="2" customWidth="1"/>
    <col min="2" max="2" width="4.44140625" style="2" customWidth="1"/>
    <col min="3" max="3" width="26.5546875" style="48" customWidth="1"/>
    <col min="4" max="4" width="8" style="41" customWidth="1"/>
    <col min="5" max="5" width="11.109375" style="41" customWidth="1"/>
    <col min="6" max="6" width="7.88671875" style="41" customWidth="1"/>
    <col min="7" max="7" width="19.6640625" style="41" customWidth="1"/>
    <col min="8" max="8" width="10.33203125" style="41" customWidth="1"/>
    <col min="9" max="9" width="15" style="41" bestFit="1" customWidth="1"/>
    <col min="10" max="10" width="4" style="41" bestFit="1" customWidth="1"/>
    <col min="11" max="12" width="10.33203125" style="41" customWidth="1"/>
    <col min="13" max="14" width="9.109375" style="41" customWidth="1"/>
    <col min="15" max="16" width="5.109375" style="41" bestFit="1" customWidth="1"/>
    <col min="17" max="17" width="4" style="41" bestFit="1" customWidth="1"/>
    <col min="18" max="18" width="4.33203125" style="41" bestFit="1" customWidth="1"/>
    <col min="19" max="19" width="3" style="41" bestFit="1" customWidth="1"/>
    <col min="20" max="20" width="8.6640625" style="41" customWidth="1"/>
    <col min="21" max="21" width="5.5546875" style="41" customWidth="1"/>
    <col min="22" max="22" width="7.109375" style="41" bestFit="1" customWidth="1"/>
    <col min="23" max="23" width="6" style="41" bestFit="1" customWidth="1"/>
    <col min="24" max="24" width="8.109375" style="41" bestFit="1" customWidth="1"/>
    <col min="25" max="25" width="4.6640625" style="41" bestFit="1" customWidth="1"/>
    <col min="26" max="26" width="6" style="41" bestFit="1" customWidth="1"/>
    <col min="27" max="27" width="8.109375" style="41" bestFit="1" customWidth="1"/>
    <col min="28" max="28" width="10.88671875" style="41" customWidth="1"/>
    <col min="29" max="29" width="4.6640625" style="43" bestFit="1" customWidth="1"/>
    <col min="30" max="30" width="6" style="43" bestFit="1" customWidth="1"/>
    <col min="31" max="31" width="8.109375" style="43" bestFit="1" customWidth="1"/>
    <col min="32" max="32" width="4.6640625" style="43" bestFit="1" customWidth="1"/>
    <col min="33" max="33" width="6" style="43" bestFit="1" customWidth="1"/>
    <col min="34" max="34" width="8.109375" style="43" bestFit="1" customWidth="1"/>
    <col min="35" max="35" width="4.6640625" style="43" bestFit="1" customWidth="1"/>
    <col min="36" max="36" width="6" style="43" bestFit="1" customWidth="1"/>
    <col min="37" max="37" width="8.109375" style="43" bestFit="1" customWidth="1"/>
    <col min="38" max="38" width="4.6640625" style="43" bestFit="1" customWidth="1"/>
    <col min="39" max="39" width="6" style="43" bestFit="1" customWidth="1"/>
    <col min="40" max="40" width="8.109375" style="43" bestFit="1" customWidth="1"/>
    <col min="41" max="41" width="4.6640625" style="43" bestFit="1" customWidth="1"/>
    <col min="42" max="42" width="6" style="43" bestFit="1" customWidth="1"/>
    <col min="43" max="43" width="8.109375" style="43" bestFit="1" customWidth="1"/>
    <col min="44" max="44" width="4.6640625" style="43" bestFit="1" customWidth="1"/>
    <col min="45" max="45" width="6" style="43" bestFit="1" customWidth="1"/>
    <col min="46" max="46" width="8.109375" style="43" bestFit="1" customWidth="1"/>
    <col min="47" max="47" width="4.6640625" style="43" bestFit="1" customWidth="1"/>
    <col min="48" max="48" width="6" style="43" bestFit="1" customWidth="1"/>
    <col min="49" max="49" width="8.109375" style="43" bestFit="1" customWidth="1"/>
    <col min="50" max="50" width="4.6640625" style="41" bestFit="1" customWidth="1"/>
    <col min="51" max="51" width="6" style="41" bestFit="1" customWidth="1"/>
    <col min="52" max="52" width="8.109375" style="41" bestFit="1" customWidth="1"/>
    <col min="53" max="53" width="4.6640625" style="43" bestFit="1" customWidth="1"/>
    <col min="54" max="54" width="6" style="43" bestFit="1" customWidth="1"/>
    <col min="55" max="55" width="8.109375" style="43" bestFit="1" customWidth="1"/>
    <col min="56" max="57" width="9.5546875" style="41" customWidth="1"/>
    <col min="58" max="58" width="9.109375" style="41" customWidth="1"/>
    <col min="59" max="59" width="9.88671875" style="41" customWidth="1"/>
    <col min="60" max="60" width="13" style="41" customWidth="1"/>
    <col min="61" max="61" width="15.88671875" style="41" customWidth="1"/>
    <col min="62" max="62" width="14.44140625" style="41" customWidth="1"/>
    <col min="63" max="63" width="13.109375" style="2" hidden="1" customWidth="1"/>
    <col min="64" max="64" width="12.109375" style="2" hidden="1" customWidth="1"/>
    <col min="65" max="65" width="11.88671875" style="2" hidden="1" customWidth="1"/>
    <col min="66" max="66" width="13.33203125" style="2" bestFit="1" customWidth="1"/>
    <col min="67" max="215" width="9.109375" style="2"/>
    <col min="216" max="216" width="7.109375" style="2" customWidth="1"/>
    <col min="217" max="217" width="27.33203125" style="2" customWidth="1"/>
    <col min="218" max="218" width="12" style="2" bestFit="1" customWidth="1"/>
    <col min="219" max="225" width="9.109375" style="2" customWidth="1"/>
    <col min="226" max="226" width="0" style="2" hidden="1" customWidth="1"/>
    <col min="227" max="16384" width="9.109375" style="2"/>
  </cols>
  <sheetData>
    <row r="1" spans="1:66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5"/>
      <c r="BB1" s="5"/>
      <c r="BC1" s="5"/>
      <c r="BD1" s="4"/>
      <c r="BE1" s="4"/>
      <c r="BF1" s="4"/>
      <c r="BG1" s="4"/>
      <c r="BH1" s="4"/>
      <c r="BI1" s="4"/>
      <c r="BJ1" s="4"/>
    </row>
    <row r="2" spans="1:66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5"/>
      <c r="BB2" s="5"/>
      <c r="BC2" s="5"/>
      <c r="BD2" s="4"/>
      <c r="BE2" s="4"/>
      <c r="BF2" s="4"/>
      <c r="BG2" s="4"/>
      <c r="BH2" s="4"/>
      <c r="BI2" s="4"/>
      <c r="BJ2" s="4"/>
    </row>
    <row r="3" spans="1:66" x14ac:dyDescent="0.25">
      <c r="A3" s="1"/>
      <c r="C3" s="1" t="str">
        <f>'[1]OPERATION PLAN'!B3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5"/>
      <c r="BB3" s="5"/>
      <c r="BC3" s="5"/>
      <c r="BD3" s="4"/>
      <c r="BE3" s="4"/>
      <c r="BF3" s="4"/>
      <c r="BG3" s="4"/>
      <c r="BH3" s="4"/>
      <c r="BI3" s="4"/>
      <c r="BJ3" s="4"/>
    </row>
    <row r="4" spans="1:66" x14ac:dyDescent="0.25">
      <c r="A4" s="1"/>
      <c r="C4" s="6">
        <v>44682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5"/>
      <c r="BB4" s="5"/>
      <c r="BC4" s="5"/>
      <c r="BD4" s="4"/>
      <c r="BE4" s="4"/>
      <c r="BF4" s="4"/>
      <c r="BG4" s="4"/>
      <c r="BH4" s="4"/>
      <c r="BI4" s="4"/>
      <c r="BJ4" s="4"/>
    </row>
    <row r="5" spans="1:66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5"/>
      <c r="BB5" s="5"/>
      <c r="BC5" s="5"/>
      <c r="BD5" s="4"/>
      <c r="BE5" s="4"/>
      <c r="BF5" s="4"/>
      <c r="BG5" s="4"/>
      <c r="BH5" s="4"/>
      <c r="BI5" s="4"/>
      <c r="BJ5" s="4"/>
    </row>
    <row r="6" spans="1:66" ht="23.25" customHeight="1" x14ac:dyDescent="0.25">
      <c r="A6" s="1"/>
      <c r="B6" s="87" t="s">
        <v>2</v>
      </c>
      <c r="C6" s="87" t="s">
        <v>3</v>
      </c>
      <c r="D6" s="85" t="s">
        <v>4</v>
      </c>
      <c r="E6" s="85" t="s">
        <v>5</v>
      </c>
      <c r="F6" s="85" t="s">
        <v>6</v>
      </c>
      <c r="G6" s="85" t="s">
        <v>7</v>
      </c>
      <c r="H6" s="83" t="s">
        <v>8</v>
      </c>
      <c r="I6" s="83" t="s">
        <v>9</v>
      </c>
      <c r="J6" s="83" t="s">
        <v>10</v>
      </c>
      <c r="K6" s="83" t="s">
        <v>11</v>
      </c>
      <c r="L6" s="83" t="s">
        <v>12</v>
      </c>
      <c r="M6" s="81" t="s">
        <v>13</v>
      </c>
      <c r="N6" s="81" t="s">
        <v>14</v>
      </c>
      <c r="O6" s="81" t="s">
        <v>15</v>
      </c>
      <c r="P6" s="81" t="s">
        <v>16</v>
      </c>
      <c r="Q6" s="81" t="s">
        <v>17</v>
      </c>
      <c r="R6" s="81" t="s">
        <v>18</v>
      </c>
      <c r="S6" s="81" t="s">
        <v>19</v>
      </c>
      <c r="T6" s="66" t="s">
        <v>20</v>
      </c>
      <c r="U6" s="66" t="s">
        <v>21</v>
      </c>
      <c r="V6" s="68" t="s">
        <v>22</v>
      </c>
      <c r="W6" s="69"/>
      <c r="X6" s="69"/>
      <c r="Y6" s="69"/>
      <c r="Z6" s="69"/>
      <c r="AA6" s="69"/>
      <c r="AB6" s="72" t="s">
        <v>23</v>
      </c>
      <c r="AC6" s="74" t="s">
        <v>24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5" t="s">
        <v>25</v>
      </c>
      <c r="BE6" s="58" t="s">
        <v>26</v>
      </c>
      <c r="BF6" s="60" t="s">
        <v>27</v>
      </c>
      <c r="BG6" s="60" t="s">
        <v>28</v>
      </c>
      <c r="BH6" s="62" t="s">
        <v>29</v>
      </c>
      <c r="BI6" s="62" t="s">
        <v>30</v>
      </c>
      <c r="BJ6" s="64" t="s">
        <v>31</v>
      </c>
      <c r="BK6" s="53" t="s">
        <v>32</v>
      </c>
      <c r="BL6" s="53" t="s">
        <v>33</v>
      </c>
      <c r="BM6" s="54" t="s">
        <v>34</v>
      </c>
    </row>
    <row r="7" spans="1:66" x14ac:dyDescent="0.25">
      <c r="A7" s="1"/>
      <c r="B7" s="88"/>
      <c r="C7" s="88"/>
      <c r="D7" s="86"/>
      <c r="E7" s="86"/>
      <c r="F7" s="86"/>
      <c r="G7" s="86"/>
      <c r="H7" s="84"/>
      <c r="I7" s="84"/>
      <c r="J7" s="84"/>
      <c r="K7" s="84"/>
      <c r="L7" s="84"/>
      <c r="M7" s="82"/>
      <c r="N7" s="82"/>
      <c r="O7" s="82"/>
      <c r="P7" s="82"/>
      <c r="Q7" s="82"/>
      <c r="R7" s="82"/>
      <c r="S7" s="82"/>
      <c r="T7" s="67"/>
      <c r="U7" s="67"/>
      <c r="V7" s="70"/>
      <c r="W7" s="71"/>
      <c r="X7" s="71"/>
      <c r="Y7" s="71"/>
      <c r="Z7" s="71"/>
      <c r="AA7" s="71"/>
      <c r="AB7" s="72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6"/>
      <c r="BE7" s="59"/>
      <c r="BF7" s="61"/>
      <c r="BG7" s="61"/>
      <c r="BH7" s="63"/>
      <c r="BI7" s="63"/>
      <c r="BJ7" s="65"/>
      <c r="BK7" s="53"/>
      <c r="BL7" s="53"/>
      <c r="BM7" s="54"/>
    </row>
    <row r="8" spans="1:66" x14ac:dyDescent="0.25">
      <c r="A8" s="1"/>
      <c r="B8" s="88"/>
      <c r="C8" s="88"/>
      <c r="D8" s="86"/>
      <c r="E8" s="86"/>
      <c r="F8" s="86"/>
      <c r="G8" s="86"/>
      <c r="H8" s="84"/>
      <c r="I8" s="84"/>
      <c r="J8" s="84"/>
      <c r="K8" s="84"/>
      <c r="L8" s="84"/>
      <c r="M8" s="82"/>
      <c r="N8" s="82"/>
      <c r="O8" s="82"/>
      <c r="P8" s="82"/>
      <c r="Q8" s="82"/>
      <c r="R8" s="82"/>
      <c r="S8" s="82"/>
      <c r="T8" s="67"/>
      <c r="U8" s="67"/>
      <c r="V8" s="55">
        <v>0.1</v>
      </c>
      <c r="W8" s="56"/>
      <c r="X8" s="57"/>
      <c r="Y8" s="55">
        <v>0.1</v>
      </c>
      <c r="Z8" s="56"/>
      <c r="AA8" s="57"/>
      <c r="AB8" s="72"/>
      <c r="AC8" s="55">
        <v>0.1</v>
      </c>
      <c r="AD8" s="56"/>
      <c r="AE8" s="57"/>
      <c r="AF8" s="55">
        <v>0.05</v>
      </c>
      <c r="AG8" s="56"/>
      <c r="AH8" s="57"/>
      <c r="AI8" s="55">
        <v>0.05</v>
      </c>
      <c r="AJ8" s="56"/>
      <c r="AK8" s="57"/>
      <c r="AL8" s="55">
        <v>0.1</v>
      </c>
      <c r="AM8" s="56"/>
      <c r="AN8" s="57"/>
      <c r="AO8" s="55">
        <v>0.05</v>
      </c>
      <c r="AP8" s="56"/>
      <c r="AQ8" s="57"/>
      <c r="AR8" s="55">
        <v>0.1</v>
      </c>
      <c r="AS8" s="56"/>
      <c r="AT8" s="57"/>
      <c r="AU8" s="77">
        <v>0.15</v>
      </c>
      <c r="AV8" s="77"/>
      <c r="AW8" s="77"/>
      <c r="AX8" s="77">
        <v>0.1</v>
      </c>
      <c r="AY8" s="77"/>
      <c r="AZ8" s="77"/>
      <c r="BA8" s="77">
        <v>0.1</v>
      </c>
      <c r="BB8" s="77"/>
      <c r="BC8" s="77"/>
      <c r="BD8" s="76"/>
      <c r="BE8" s="59"/>
      <c r="BF8" s="61"/>
      <c r="BG8" s="61"/>
      <c r="BH8" s="63"/>
      <c r="BI8" s="63"/>
      <c r="BJ8" s="65"/>
      <c r="BK8" s="53"/>
      <c r="BL8" s="53"/>
      <c r="BM8" s="54"/>
    </row>
    <row r="9" spans="1:66" ht="47.25" customHeight="1" x14ac:dyDescent="0.25">
      <c r="A9" s="1"/>
      <c r="B9" s="88"/>
      <c r="C9" s="88"/>
      <c r="D9" s="86"/>
      <c r="E9" s="86"/>
      <c r="F9" s="86"/>
      <c r="G9" s="86"/>
      <c r="H9" s="84"/>
      <c r="I9" s="84"/>
      <c r="J9" s="84"/>
      <c r="K9" s="84"/>
      <c r="L9" s="84"/>
      <c r="M9" s="82"/>
      <c r="N9" s="82"/>
      <c r="O9" s="82"/>
      <c r="P9" s="82"/>
      <c r="Q9" s="82"/>
      <c r="R9" s="82"/>
      <c r="S9" s="82"/>
      <c r="T9" s="67"/>
      <c r="U9" s="67"/>
      <c r="V9" s="49" t="s">
        <v>35</v>
      </c>
      <c r="W9" s="50"/>
      <c r="X9" s="51"/>
      <c r="Y9" s="49" t="s">
        <v>36</v>
      </c>
      <c r="Z9" s="50"/>
      <c r="AA9" s="51"/>
      <c r="AB9" s="72"/>
      <c r="AC9" s="49" t="s">
        <v>37</v>
      </c>
      <c r="AD9" s="50"/>
      <c r="AE9" s="51"/>
      <c r="AF9" s="78" t="s">
        <v>38</v>
      </c>
      <c r="AG9" s="79"/>
      <c r="AH9" s="80"/>
      <c r="AI9" s="49" t="s">
        <v>39</v>
      </c>
      <c r="AJ9" s="50"/>
      <c r="AK9" s="51"/>
      <c r="AL9" s="49" t="s">
        <v>40</v>
      </c>
      <c r="AM9" s="50"/>
      <c r="AN9" s="51"/>
      <c r="AO9" s="49" t="s">
        <v>41</v>
      </c>
      <c r="AP9" s="50"/>
      <c r="AQ9" s="51"/>
      <c r="AR9" s="49" t="s">
        <v>42</v>
      </c>
      <c r="AS9" s="50"/>
      <c r="AT9" s="51"/>
      <c r="AU9" s="52" t="s">
        <v>43</v>
      </c>
      <c r="AV9" s="52"/>
      <c r="AW9" s="52"/>
      <c r="AX9" s="52" t="s">
        <v>44</v>
      </c>
      <c r="AY9" s="52"/>
      <c r="AZ9" s="52"/>
      <c r="BA9" s="52" t="s">
        <v>45</v>
      </c>
      <c r="BB9" s="52"/>
      <c r="BC9" s="52"/>
      <c r="BD9" s="76"/>
      <c r="BE9" s="59"/>
      <c r="BF9" s="61"/>
      <c r="BG9" s="61"/>
      <c r="BH9" s="63"/>
      <c r="BI9" s="63"/>
      <c r="BJ9" s="65"/>
      <c r="BK9" s="53"/>
      <c r="BL9" s="53"/>
      <c r="BM9" s="54"/>
    </row>
    <row r="10" spans="1:66" ht="17.25" customHeight="1" x14ac:dyDescent="0.25">
      <c r="A10" s="7"/>
      <c r="B10" s="88"/>
      <c r="C10" s="88"/>
      <c r="D10" s="86"/>
      <c r="E10" s="86"/>
      <c r="F10" s="86"/>
      <c r="G10" s="86"/>
      <c r="H10" s="84"/>
      <c r="I10" s="84"/>
      <c r="J10" s="84"/>
      <c r="K10" s="84"/>
      <c r="L10" s="84"/>
      <c r="M10" s="82"/>
      <c r="N10" s="82"/>
      <c r="O10" s="82"/>
      <c r="P10" s="82"/>
      <c r="Q10" s="82"/>
      <c r="R10" s="82"/>
      <c r="S10" s="82"/>
      <c r="T10" s="67"/>
      <c r="U10" s="67"/>
      <c r="V10" s="8" t="s">
        <v>46</v>
      </c>
      <c r="W10" s="8" t="s">
        <v>47</v>
      </c>
      <c r="X10" s="8" t="s">
        <v>48</v>
      </c>
      <c r="Y10" s="8" t="s">
        <v>46</v>
      </c>
      <c r="Z10" s="8" t="s">
        <v>47</v>
      </c>
      <c r="AA10" s="8" t="s">
        <v>48</v>
      </c>
      <c r="AB10" s="73"/>
      <c r="AC10" s="8" t="s">
        <v>46</v>
      </c>
      <c r="AD10" s="8" t="s">
        <v>47</v>
      </c>
      <c r="AE10" s="8" t="s">
        <v>48</v>
      </c>
      <c r="AF10" s="8" t="s">
        <v>46</v>
      </c>
      <c r="AG10" s="8" t="s">
        <v>47</v>
      </c>
      <c r="AH10" s="8" t="s">
        <v>48</v>
      </c>
      <c r="AI10" s="8" t="s">
        <v>46</v>
      </c>
      <c r="AJ10" s="8" t="s">
        <v>47</v>
      </c>
      <c r="AK10" s="8" t="s">
        <v>48</v>
      </c>
      <c r="AL10" s="8" t="s">
        <v>46</v>
      </c>
      <c r="AM10" s="8" t="s">
        <v>47</v>
      </c>
      <c r="AN10" s="8" t="s">
        <v>48</v>
      </c>
      <c r="AO10" s="8" t="s">
        <v>46</v>
      </c>
      <c r="AP10" s="8" t="s">
        <v>47</v>
      </c>
      <c r="AQ10" s="8" t="s">
        <v>48</v>
      </c>
      <c r="AR10" s="8" t="s">
        <v>46</v>
      </c>
      <c r="AS10" s="8" t="s">
        <v>47</v>
      </c>
      <c r="AT10" s="8" t="s">
        <v>48</v>
      </c>
      <c r="AU10" s="9" t="s">
        <v>46</v>
      </c>
      <c r="AV10" s="9" t="s">
        <v>47</v>
      </c>
      <c r="AW10" s="8" t="s">
        <v>48</v>
      </c>
      <c r="AX10" s="9" t="s">
        <v>46</v>
      </c>
      <c r="AY10" s="9" t="s">
        <v>47</v>
      </c>
      <c r="AZ10" s="8" t="s">
        <v>48</v>
      </c>
      <c r="BA10" s="9" t="s">
        <v>46</v>
      </c>
      <c r="BB10" s="9" t="s">
        <v>47</v>
      </c>
      <c r="BC10" s="8" t="s">
        <v>48</v>
      </c>
      <c r="BD10" s="76"/>
      <c r="BE10" s="59"/>
      <c r="BF10" s="61"/>
      <c r="BG10" s="61"/>
      <c r="BH10" s="63"/>
      <c r="BI10" s="63"/>
      <c r="BJ10" s="65"/>
      <c r="BK10" s="53"/>
      <c r="BL10" s="53"/>
      <c r="BM10" s="54"/>
    </row>
    <row r="11" spans="1:66" s="10" customFormat="1" ht="13.5" customHeight="1" x14ac:dyDescent="0.25">
      <c r="B11" s="11">
        <v>1</v>
      </c>
      <c r="C11" s="12" t="s">
        <v>49</v>
      </c>
      <c r="D11" s="13">
        <v>30395</v>
      </c>
      <c r="E11" s="14">
        <v>44405</v>
      </c>
      <c r="F11" s="14">
        <v>44769</v>
      </c>
      <c r="G11" s="15" t="s">
        <v>50</v>
      </c>
      <c r="H11" s="16" t="s">
        <v>51</v>
      </c>
      <c r="I11" s="17" t="s">
        <v>55</v>
      </c>
      <c r="J11" s="16" t="s">
        <v>54</v>
      </c>
      <c r="K11" s="18"/>
      <c r="L11" s="18"/>
      <c r="M11" s="15">
        <v>22</v>
      </c>
      <c r="N11" s="15">
        <v>22</v>
      </c>
      <c r="O11" s="19">
        <v>0</v>
      </c>
      <c r="P11" s="19">
        <v>0</v>
      </c>
      <c r="Q11" s="19">
        <v>0</v>
      </c>
      <c r="R11" s="19">
        <v>1</v>
      </c>
      <c r="S11" s="19">
        <v>0</v>
      </c>
      <c r="T11" s="20">
        <f>N11-O11-P11-S11</f>
        <v>22</v>
      </c>
      <c r="U11" s="19">
        <f>N11-(R11+S11)</f>
        <v>21</v>
      </c>
      <c r="V11" s="21">
        <v>5</v>
      </c>
      <c r="W11" s="22">
        <f>V11/5*$V$8</f>
        <v>0.1</v>
      </c>
      <c r="X11" s="22">
        <f>W11/V$8*100%</f>
        <v>1</v>
      </c>
      <c r="Y11" s="21">
        <v>5</v>
      </c>
      <c r="Z11" s="22">
        <f>Y11/5*$Y$8</f>
        <v>0.1</v>
      </c>
      <c r="AA11" s="22">
        <f>Z11/Y$8*100%</f>
        <v>1</v>
      </c>
      <c r="AB11" s="23">
        <f>W11+Z11</f>
        <v>0.2</v>
      </c>
      <c r="AC11" s="21">
        <v>5</v>
      </c>
      <c r="AD11" s="22">
        <f>AC11/5*$AC$8</f>
        <v>0.1</v>
      </c>
      <c r="AE11" s="22">
        <f>AD11/AC$8*100%</f>
        <v>1</v>
      </c>
      <c r="AF11" s="21">
        <v>5</v>
      </c>
      <c r="AG11" s="22">
        <f>AF11/5*$AF$8</f>
        <v>0.05</v>
      </c>
      <c r="AH11" s="22">
        <f>AG11/AF$8*100%</f>
        <v>1</v>
      </c>
      <c r="AI11" s="21">
        <v>5</v>
      </c>
      <c r="AJ11" s="22">
        <f>AI11/5*$AI$8</f>
        <v>0.05</v>
      </c>
      <c r="AK11" s="22">
        <f>AJ11/AI$8*100%</f>
        <v>1</v>
      </c>
      <c r="AL11" s="21">
        <v>5</v>
      </c>
      <c r="AM11" s="22">
        <f>AL11/5*$AL$8</f>
        <v>0.1</v>
      </c>
      <c r="AN11" s="22">
        <f>AM11/AL$8*100%</f>
        <v>1</v>
      </c>
      <c r="AO11" s="21">
        <v>5</v>
      </c>
      <c r="AP11" s="22">
        <f>AO11/5*$AO$8</f>
        <v>0.05</v>
      </c>
      <c r="AQ11" s="22">
        <f>AP11/AO$8*100%</f>
        <v>1</v>
      </c>
      <c r="AR11" s="21">
        <v>5</v>
      </c>
      <c r="AS11" s="22">
        <f>AR11/5*$AR$8</f>
        <v>0.1</v>
      </c>
      <c r="AT11" s="22">
        <f>AS11/AR$8*100%</f>
        <v>1</v>
      </c>
      <c r="AU11" s="21">
        <v>5</v>
      </c>
      <c r="AV11" s="22">
        <f>AU11/5*$AU$8</f>
        <v>0.15</v>
      </c>
      <c r="AW11" s="22">
        <f>AV11/AU$8*100%</f>
        <v>1</v>
      </c>
      <c r="AX11" s="21">
        <v>5</v>
      </c>
      <c r="AY11" s="22">
        <f>AX11/5*$AX$8</f>
        <v>0.1</v>
      </c>
      <c r="AZ11" s="22">
        <f>AY11/AX$8*100%</f>
        <v>1</v>
      </c>
      <c r="BA11" s="21">
        <v>5</v>
      </c>
      <c r="BB11" s="22">
        <f>BA11/5*$BA$8</f>
        <v>0.1</v>
      </c>
      <c r="BC11" s="22">
        <f>BB11/BA$8*100%</f>
        <v>1</v>
      </c>
      <c r="BD11" s="24">
        <f>AD11+AG11+AJ11+AM11+AP11+AS11+AV11+AY11+BB11</f>
        <v>0.8</v>
      </c>
      <c r="BE11" s="25">
        <f>BD11+AB11</f>
        <v>1</v>
      </c>
      <c r="BF11" s="26" t="str">
        <f>IF(BM11&gt;0,"GUGUR","TERIMA")</f>
        <v>TERIMA</v>
      </c>
      <c r="BG11" s="27">
        <v>1000000</v>
      </c>
      <c r="BH11" s="28">
        <f>BG11*BE11</f>
        <v>1000000</v>
      </c>
      <c r="BI11" s="28">
        <f>IF(S11&gt;0,(T11/M11)*BH11,BH11)</f>
        <v>1000000</v>
      </c>
      <c r="BJ11" s="29">
        <f>IF(L11=1,(T11/M11)*BI11,IF(BK11&gt;0,BI11*85%,IF(BL11&gt;0,BI11*60%,IF(BM11&gt;0,BI11*0%,BI11))))</f>
        <v>1000000</v>
      </c>
      <c r="BN11" s="30"/>
    </row>
    <row r="12" spans="1:66" ht="13.5" customHeight="1" x14ac:dyDescent="0.25">
      <c r="B12" s="11">
        <v>2</v>
      </c>
      <c r="C12" s="31" t="s">
        <v>52</v>
      </c>
      <c r="D12" s="32">
        <v>30413</v>
      </c>
      <c r="E12" s="33">
        <v>44587</v>
      </c>
      <c r="F12" s="34">
        <v>44926</v>
      </c>
      <c r="G12" s="15" t="s">
        <v>50</v>
      </c>
      <c r="H12" s="35" t="s">
        <v>53</v>
      </c>
      <c r="I12" s="36" t="s">
        <v>55</v>
      </c>
      <c r="J12" s="35" t="s">
        <v>54</v>
      </c>
      <c r="K12" s="37"/>
      <c r="L12" s="37"/>
      <c r="M12" s="15">
        <v>22</v>
      </c>
      <c r="N12" s="15">
        <v>22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f>N12-O12-P12-S12</f>
        <v>22</v>
      </c>
      <c r="U12" s="19">
        <f>N12-(R12+S12)</f>
        <v>22</v>
      </c>
      <c r="V12" s="21">
        <v>5</v>
      </c>
      <c r="W12" s="22">
        <f>V12/5*$V$8</f>
        <v>0.1</v>
      </c>
      <c r="X12" s="22">
        <f>W12/V$8*100%</f>
        <v>1</v>
      </c>
      <c r="Y12" s="21">
        <v>5</v>
      </c>
      <c r="Z12" s="22">
        <f>Y12/5*$Y$8</f>
        <v>0.1</v>
      </c>
      <c r="AA12" s="22">
        <f>Z12/Y$8*100%</f>
        <v>1</v>
      </c>
      <c r="AB12" s="23">
        <f>W12+Z12</f>
        <v>0.2</v>
      </c>
      <c r="AC12" s="21">
        <v>5</v>
      </c>
      <c r="AD12" s="22">
        <f>AC12/5*$AC$8</f>
        <v>0.1</v>
      </c>
      <c r="AE12" s="22">
        <f>AD12/AC$8*100%</f>
        <v>1</v>
      </c>
      <c r="AF12" s="21">
        <v>5</v>
      </c>
      <c r="AG12" s="22">
        <f>AF12/5*$AF$8</f>
        <v>0.05</v>
      </c>
      <c r="AH12" s="22">
        <f>AG12/AF$8*100%</f>
        <v>1</v>
      </c>
      <c r="AI12" s="21">
        <v>5</v>
      </c>
      <c r="AJ12" s="22">
        <f>AI12/5*$AI$8</f>
        <v>0.05</v>
      </c>
      <c r="AK12" s="22">
        <f>AJ12/AI$8*100%</f>
        <v>1</v>
      </c>
      <c r="AL12" s="21">
        <v>5</v>
      </c>
      <c r="AM12" s="22">
        <f>AL12/5*$AL$8</f>
        <v>0.1</v>
      </c>
      <c r="AN12" s="22">
        <f>AM12/AL$8*100%</f>
        <v>1</v>
      </c>
      <c r="AO12" s="21">
        <v>5</v>
      </c>
      <c r="AP12" s="22">
        <f>AO12/5*$AO$8</f>
        <v>0.05</v>
      </c>
      <c r="AQ12" s="22">
        <f>AP12/AO$8*100%</f>
        <v>1</v>
      </c>
      <c r="AR12" s="21">
        <v>5</v>
      </c>
      <c r="AS12" s="22">
        <f>AR12/5*$AR$8</f>
        <v>0.1</v>
      </c>
      <c r="AT12" s="22">
        <f>AS12/AR$8*100%</f>
        <v>1</v>
      </c>
      <c r="AU12" s="21">
        <v>5</v>
      </c>
      <c r="AV12" s="22">
        <f>AU12/5*$AU$8</f>
        <v>0.15</v>
      </c>
      <c r="AW12" s="22">
        <f>AV12/AU$8*100%</f>
        <v>1</v>
      </c>
      <c r="AX12" s="21">
        <v>5</v>
      </c>
      <c r="AY12" s="22">
        <f>AX12/5*$AX$8</f>
        <v>0.1</v>
      </c>
      <c r="AZ12" s="22">
        <f>AY12/AX$8*100%</f>
        <v>1</v>
      </c>
      <c r="BA12" s="21">
        <v>5</v>
      </c>
      <c r="BB12" s="22">
        <f>BA12/5*$BA$8</f>
        <v>0.1</v>
      </c>
      <c r="BC12" s="22">
        <f>BB12/BA$8*100%</f>
        <v>1</v>
      </c>
      <c r="BD12" s="24">
        <f>AD12+AG12+AJ12+AM12+AP12+AS12+AV12+AY12+BB12</f>
        <v>0.8</v>
      </c>
      <c r="BE12" s="25">
        <f>BD12+AB12</f>
        <v>1</v>
      </c>
      <c r="BF12" s="26" t="str">
        <f>IF(BM12&gt;0,"GUGUR","TERIMA")</f>
        <v>TERIMA</v>
      </c>
      <c r="BG12" s="27">
        <v>1000000</v>
      </c>
      <c r="BH12" s="28">
        <f>BG12*BE12</f>
        <v>1000000</v>
      </c>
      <c r="BI12" s="28">
        <f>IF(S12&gt;0,(T12/M12)*BH12,BH12)</f>
        <v>1000000</v>
      </c>
      <c r="BJ12" s="29">
        <f>IF(L12=1,(T12/M12)*BI12,IF(BK12&gt;0,BI12*85%,IF(BL12&gt;0,BI12*60%,IF(BM12&gt;0,BI12*0%,BI12))))</f>
        <v>1000000</v>
      </c>
    </row>
    <row r="14" spans="1:66" ht="15" customHeight="1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8"/>
      <c r="X14" s="39"/>
      <c r="Y14" s="40"/>
      <c r="Z14" s="40"/>
      <c r="AC14" s="40"/>
      <c r="AD14" s="42"/>
      <c r="AM14" s="2"/>
      <c r="AN14" s="2"/>
    </row>
    <row r="15" spans="1:66" ht="15" customHeight="1" x14ac:dyDescent="0.25">
      <c r="D15" s="2"/>
      <c r="E15" s="2"/>
      <c r="F15" s="2"/>
      <c r="G15" s="2"/>
      <c r="W15" s="44"/>
      <c r="X15" s="39"/>
      <c r="Y15" s="45"/>
      <c r="Z15" s="45"/>
      <c r="AC15" s="45"/>
      <c r="AD15" s="42"/>
      <c r="AM15" s="2"/>
      <c r="AN15" s="2"/>
    </row>
    <row r="16" spans="1:66" ht="15" customHeight="1" x14ac:dyDescent="0.25">
      <c r="D16" s="2"/>
      <c r="E16" s="2"/>
      <c r="F16" s="2"/>
      <c r="G16" s="2"/>
      <c r="W16" s="44"/>
      <c r="X16" s="46"/>
      <c r="Y16" s="47"/>
      <c r="Z16" s="47"/>
      <c r="AC16" s="47"/>
      <c r="AD16" s="42"/>
      <c r="AM16" s="2"/>
      <c r="AN16" s="2"/>
    </row>
    <row r="17" spans="4:40" x14ac:dyDescent="0.25">
      <c r="D17" s="2"/>
      <c r="E17" s="2"/>
      <c r="F17" s="2"/>
      <c r="G17" s="2"/>
      <c r="AM17" s="2"/>
      <c r="AN17" s="2"/>
    </row>
    <row r="18" spans="4:40" x14ac:dyDescent="0.25">
      <c r="D18" s="2"/>
      <c r="E18" s="2"/>
      <c r="F18" s="2"/>
      <c r="G18" s="2"/>
      <c r="AM18" s="2"/>
      <c r="AN18" s="2"/>
    </row>
    <row r="19" spans="4:40" x14ac:dyDescent="0.25">
      <c r="D19" s="2"/>
      <c r="E19" s="2"/>
      <c r="F19" s="2"/>
      <c r="G19" s="2"/>
      <c r="AM19" s="2"/>
      <c r="AN19" s="2"/>
    </row>
    <row r="20" spans="4:40" x14ac:dyDescent="0.25">
      <c r="D20" s="2"/>
      <c r="E20" s="2"/>
      <c r="F20" s="2"/>
      <c r="G20" s="2"/>
      <c r="AM20" s="2"/>
      <c r="AN20" s="2"/>
    </row>
    <row r="21" spans="4:40" x14ac:dyDescent="0.25">
      <c r="D21" s="2"/>
      <c r="E21" s="2"/>
      <c r="F21" s="2"/>
      <c r="G21" s="2"/>
      <c r="AM21" s="2"/>
      <c r="AN21" s="2"/>
    </row>
    <row r="155" spans="3:6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3:6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3:6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</sheetData>
  <mergeCells count="55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J6:BJ10"/>
    <mergeCell ref="T6:T10"/>
    <mergeCell ref="U6:U10"/>
    <mergeCell ref="V6:AA7"/>
    <mergeCell ref="AB6:AB10"/>
    <mergeCell ref="AC6:BC7"/>
    <mergeCell ref="BD6:BD10"/>
    <mergeCell ref="AR8:AT8"/>
    <mergeCell ref="AU8:AW8"/>
    <mergeCell ref="AX8:AZ8"/>
    <mergeCell ref="BA8:BC8"/>
    <mergeCell ref="AL9:AN9"/>
    <mergeCell ref="Y9:AA9"/>
    <mergeCell ref="AC9:AE9"/>
    <mergeCell ref="AF9:AH9"/>
    <mergeCell ref="AI9:AK9"/>
    <mergeCell ref="BK6:BK10"/>
    <mergeCell ref="BL6:BL10"/>
    <mergeCell ref="BM6:BM10"/>
    <mergeCell ref="V8:X8"/>
    <mergeCell ref="Y8:AA8"/>
    <mergeCell ref="AC8:AE8"/>
    <mergeCell ref="AF8:AH8"/>
    <mergeCell ref="AI8:AK8"/>
    <mergeCell ref="AL8:AN8"/>
    <mergeCell ref="AO8:AQ8"/>
    <mergeCell ref="BE6:BE10"/>
    <mergeCell ref="BF6:BF10"/>
    <mergeCell ref="BG6:BG10"/>
    <mergeCell ref="BH6:BH10"/>
    <mergeCell ref="BI6:BI10"/>
    <mergeCell ref="V9:X9"/>
    <mergeCell ref="AO9:AQ9"/>
    <mergeCell ref="AR9:AT9"/>
    <mergeCell ref="AU9:AW9"/>
    <mergeCell ref="AX9:AZ9"/>
    <mergeCell ref="BA9:BC9"/>
  </mergeCells>
  <conditionalFormatting sqref="BF11:BG11 BG12">
    <cfRule type="cellIs" dxfId="2" priority="4" stopIfTrue="1" operator="equal">
      <formula>"gugur"</formula>
    </cfRule>
  </conditionalFormatting>
  <conditionalFormatting sqref="BF12">
    <cfRule type="cellIs" dxfId="1" priority="3" stopIfTrue="1" operator="equal">
      <formula>"gugur"</formula>
    </cfRule>
  </conditionalFormatting>
  <conditionalFormatting sqref="C12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HARDSKILL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2022-02-09T07:47:46Z</dcterms:created>
  <dcterms:modified xsi:type="dcterms:W3CDTF">2022-06-08T09:39:53Z</dcterms:modified>
</cp:coreProperties>
</file>