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12. Desember 2021\"/>
    </mc:Choice>
  </mc:AlternateContent>
  <bookViews>
    <workbookView xWindow="0" yWindow="0" windowWidth="21600" windowHeight="9600"/>
  </bookViews>
  <sheets>
    <sheet name="DOCUMENT CONTROL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1" i="1" l="1"/>
  <c r="AY11" i="1"/>
  <c r="AZ11" i="1" s="1"/>
  <c r="AW11" i="1"/>
  <c r="AV11" i="1"/>
  <c r="AS11" i="1"/>
  <c r="AT11" i="1" s="1"/>
  <c r="AQ11" i="1"/>
  <c r="AP11" i="1"/>
  <c r="AM11" i="1"/>
  <c r="AN11" i="1" s="1"/>
  <c r="AK11" i="1"/>
  <c r="AJ11" i="1"/>
  <c r="AG11" i="1"/>
  <c r="AH11" i="1" s="1"/>
  <c r="AE11" i="1"/>
  <c r="AD11" i="1"/>
  <c r="BA11" i="1" s="1"/>
  <c r="AA11" i="1"/>
  <c r="Z11" i="1"/>
  <c r="X11" i="1"/>
  <c r="W11" i="1"/>
  <c r="AB11" i="1" s="1"/>
  <c r="U11" i="1"/>
  <c r="T11" i="1"/>
  <c r="B4" i="1"/>
  <c r="B3" i="1"/>
  <c r="BB11" i="1" l="1"/>
  <c r="BE11" i="1" s="1"/>
  <c r="BF11" i="1" s="1"/>
  <c r="BG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<sst xmlns="http://schemas.openxmlformats.org/spreadsheetml/2006/main" count="79" uniqueCount="52">
  <si>
    <t>FORM REKAPITULASI PENILAIAN KINERJA</t>
  </si>
  <si>
    <t>DOCUMENT CONTROL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</si>
  <si>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</si>
  <si>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</si>
  <si>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</si>
  <si>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</si>
  <si>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</si>
  <si>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</si>
  <si>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</si>
  <si>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</si>
  <si>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</si>
  <si>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</si>
  <si>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</si>
  <si>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</si>
  <si>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</si>
  <si>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</si>
  <si>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</si>
  <si>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</si>
  <si>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</si>
  <si>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</si>
  <si>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</si>
  <si>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</si>
  <si>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</si>
  <si>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</si>
  <si>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</si>
  <si>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</si>
  <si>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</si>
  <si>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</si>
  <si>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</si>
  <si>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</si>
  <si>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</si>
  <si>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</si>
  <si>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</si>
  <si>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</si>
  <si>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</si>
  <si>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</si>
  <si>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</si>
  <si>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</si>
  <si>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</si>
  <si>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</si>
  <si>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</si>
  <si>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</si>
  <si>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</si>
  <si>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</si>
  <si>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</si>
  <si>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NILAI</t>
  </si>
  <si>
    <t>%NILAI</t>
  </si>
  <si>
    <t>REALISASI</t>
  </si>
  <si>
    <t>WAWAN KURNIAWAN</t>
  </si>
  <si>
    <t>DOCUMENT CONTROL</t>
  </si>
  <si>
    <t>LAKI-LAKI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</si>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</sst>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81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17" fontId="3" fillId="0" borderId="0" xfId="1" applyNumberFormat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Border="1"/>
    <xf numFmtId="0" fontId="5" fillId="0" borderId="14" xfId="1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5" borderId="14" xfId="3" applyNumberFormat="1" applyFont="1" applyFill="1" applyBorder="1" applyAlignment="1">
      <alignment horizontal="center" vertical="center" wrapText="1"/>
    </xf>
    <xf numFmtId="0" fontId="3" fillId="0" borderId="0" xfId="1" applyFont="1" applyFill="1" applyBorder="1"/>
    <xf numFmtId="0" fontId="3" fillId="0" borderId="4" xfId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1" fontId="6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0" borderId="13" xfId="1" applyNumberFormat="1" applyFont="1" applyFill="1" applyBorder="1" applyAlignment="1">
      <alignment horizontal="center" vertical="center"/>
    </xf>
    <xf numFmtId="10" fontId="3" fillId="4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4" fontId="3" fillId="0" borderId="4" xfId="5" applyNumberFormat="1" applyFont="1" applyFill="1" applyBorder="1" applyAlignment="1">
      <alignment horizontal="center" vertical="center"/>
    </xf>
    <xf numFmtId="164" fontId="3" fillId="5" borderId="4" xfId="5" applyNumberFormat="1" applyFont="1" applyFill="1" applyBorder="1" applyAlignment="1">
      <alignment horizontal="center" vertical="center"/>
    </xf>
    <xf numFmtId="0" fontId="4" fillId="6" borderId="4" xfId="2" applyFont="1" applyFill="1" applyBorder="1"/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43" fontId="4" fillId="0" borderId="0" xfId="2" applyNumberFormat="1" applyFont="1" applyAlignment="1">
      <alignment horizontal="center" vertical="center"/>
    </xf>
  </cellXfs>
  <cellStyles count="7"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2.%20Desember%202021/KINERJA%20STAFF%20DES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">
          <cell r="C3" t="str">
            <v>LOKASI      : CC TELKOMSEL BANDUNG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Nilai CES CHO"/>
      <sheetName val="TL CH"/>
      <sheetName val="SPV CH"/>
      <sheetName val="QCO"/>
      <sheetName val="TL QC"/>
      <sheetName val="SPV QC"/>
      <sheetName val="OPERATION PLAN"/>
      <sheetName val="TRAINER HARDSKILL"/>
      <sheetName val="DOCUMENT CONTROL"/>
      <sheetName val="SPV QIA"/>
      <sheetName val="ADM OFFICE"/>
      <sheetName val="ADM LAYANAN"/>
      <sheetName val="ADM LO"/>
      <sheetName val="HR SUPPORT"/>
      <sheetName val="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C4">
            <v>44531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K211"/>
  <sheetViews>
    <sheetView showGridLines="0" tabSelected="1" workbookViewId="0">
      <pane xSplit="4" ySplit="10" topLeftCell="AM11" activePane="bottomRight" state="frozen"/>
      <selection pane="topRight" activeCell="E1" sqref="E1"/>
      <selection pane="bottomLeft" activeCell="A11" sqref="A11"/>
      <selection pane="bottomRight" activeCell="C22" sqref="C22"/>
    </sheetView>
  </sheetViews>
  <sheetFormatPr defaultRowHeight="12" x14ac:dyDescent="0.2"/>
  <cols>
    <col min="1" max="1" width="9.140625" style="6" customWidth="1"/>
    <col min="2" max="2" width="8.28515625" style="6" customWidth="1"/>
    <col min="3" max="3" width="27.28515625" style="77" customWidth="1"/>
    <col min="4" max="4" width="12" style="78" bestFit="1" customWidth="1"/>
    <col min="5" max="6" width="9.140625" style="78" customWidth="1"/>
    <col min="7" max="7" width="17" style="78" bestFit="1" customWidth="1"/>
    <col min="8" max="12" width="10.28515625" style="78" customWidth="1"/>
    <col min="13" max="19" width="9.140625" style="78" customWidth="1"/>
    <col min="20" max="20" width="7" style="78" customWidth="1"/>
    <col min="21" max="21" width="6.140625" style="78" customWidth="1"/>
    <col min="22" max="22" width="4.7109375" style="78" bestFit="1" customWidth="1"/>
    <col min="23" max="23" width="6" style="78" bestFit="1" customWidth="1"/>
    <col min="24" max="24" width="8.140625" style="78" bestFit="1" customWidth="1"/>
    <col min="25" max="25" width="4.7109375" style="78" bestFit="1" customWidth="1"/>
    <col min="26" max="26" width="6" style="78" bestFit="1" customWidth="1"/>
    <col min="27" max="27" width="8.140625" style="78" bestFit="1" customWidth="1"/>
    <col min="28" max="28" width="11.5703125" style="78" customWidth="1"/>
    <col min="29" max="37" width="9.140625" style="79" customWidth="1"/>
    <col min="38" max="38" width="4.7109375" style="79" bestFit="1" customWidth="1"/>
    <col min="39" max="39" width="6" style="79" bestFit="1" customWidth="1"/>
    <col min="40" max="40" width="8.140625" style="79" bestFit="1" customWidth="1"/>
    <col min="41" max="41" width="4.7109375" style="79" bestFit="1" customWidth="1"/>
    <col min="42" max="42" width="6" style="79" bestFit="1" customWidth="1"/>
    <col min="43" max="43" width="8.140625" style="79" bestFit="1" customWidth="1"/>
    <col min="44" max="44" width="4.7109375" style="79" bestFit="1" customWidth="1"/>
    <col min="45" max="45" width="6" style="79" bestFit="1" customWidth="1"/>
    <col min="46" max="46" width="8.140625" style="79" bestFit="1" customWidth="1"/>
    <col min="47" max="47" width="4.7109375" style="79" bestFit="1" customWidth="1"/>
    <col min="48" max="48" width="6" style="79" bestFit="1" customWidth="1"/>
    <col min="49" max="49" width="8.140625" style="79" bestFit="1" customWidth="1"/>
    <col min="50" max="50" width="4.7109375" style="79" bestFit="1" customWidth="1"/>
    <col min="51" max="51" width="6" style="79" bestFit="1" customWidth="1"/>
    <col min="52" max="52" width="8.140625" style="79" bestFit="1" customWidth="1"/>
    <col min="53" max="54" width="9" style="78" customWidth="1"/>
    <col min="55" max="55" width="8.28515625" style="78" customWidth="1"/>
    <col min="56" max="56" width="11.5703125" style="78" customWidth="1"/>
    <col min="57" max="57" width="13.42578125" style="78" customWidth="1"/>
    <col min="58" max="58" width="13.85546875" style="78" customWidth="1"/>
    <col min="59" max="59" width="13.140625" style="78" customWidth="1"/>
    <col min="60" max="60" width="13.140625" style="6" hidden="1" customWidth="1"/>
    <col min="61" max="61" width="12.140625" style="6" hidden="1" customWidth="1"/>
    <col min="62" max="62" width="11.85546875" style="6" hidden="1" customWidth="1"/>
    <col min="63" max="212" width="9.140625" style="6"/>
    <col min="213" max="213" width="7.140625" style="6" customWidth="1"/>
    <col min="214" max="214" width="27.28515625" style="6" customWidth="1"/>
    <col min="215" max="215" width="12" style="6" bestFit="1" customWidth="1"/>
    <col min="216" max="222" width="9.140625" style="6" customWidth="1"/>
    <col min="223" max="223" width="0" style="6" hidden="1" customWidth="1"/>
    <col min="224" max="16384" width="9.140625" style="6"/>
  </cols>
  <sheetData>
    <row r="1" spans="1:63" x14ac:dyDescent="0.2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3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</row>
    <row r="3" spans="1:63" x14ac:dyDescent="0.2">
      <c r="A3" s="1"/>
      <c r="B3" s="1" t="str">
        <f>'[1]TRAINER HARD SKILL'!C3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3" x14ac:dyDescent="0.2">
      <c r="A4" s="1"/>
      <c r="B4" s="7">
        <f>'[2]TRAINER HARDSKILL'!C4</f>
        <v>44531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3" x14ac:dyDescent="0.2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</row>
    <row r="6" spans="1:63" ht="12" customHeight="1" x14ac:dyDescent="0.2">
      <c r="A6" s="1"/>
      <c r="B6" s="8" t="s">
        <v>2</v>
      </c>
      <c r="C6" s="8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10" t="s">
        <v>8</v>
      </c>
      <c r="I6" s="10" t="s">
        <v>9</v>
      </c>
      <c r="J6" s="10" t="s">
        <v>10</v>
      </c>
      <c r="K6" s="10" t="s">
        <v>11</v>
      </c>
      <c r="L6" s="10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2" t="s">
        <v>20</v>
      </c>
      <c r="U6" s="12" t="s">
        <v>21</v>
      </c>
      <c r="V6" s="13" t="s">
        <v>22</v>
      </c>
      <c r="W6" s="14"/>
      <c r="X6" s="14"/>
      <c r="Y6" s="14"/>
      <c r="Z6" s="14"/>
      <c r="AA6" s="14"/>
      <c r="AB6" s="15" t="s">
        <v>23</v>
      </c>
      <c r="AC6" s="13" t="s">
        <v>24</v>
      </c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6"/>
      <c r="BA6" s="17" t="s">
        <v>25</v>
      </c>
      <c r="BB6" s="18" t="s">
        <v>26</v>
      </c>
      <c r="BC6" s="19" t="s">
        <v>27</v>
      </c>
      <c r="BD6" s="19" t="s">
        <v>28</v>
      </c>
      <c r="BE6" s="20" t="s">
        <v>29</v>
      </c>
      <c r="BF6" s="20" t="s">
        <v>30</v>
      </c>
      <c r="BG6" s="21" t="s">
        <v>31</v>
      </c>
      <c r="BH6" s="22" t="s">
        <v>32</v>
      </c>
      <c r="BI6" s="22" t="s">
        <v>33</v>
      </c>
      <c r="BJ6" s="23" t="s">
        <v>34</v>
      </c>
    </row>
    <row r="7" spans="1:63" x14ac:dyDescent="0.2">
      <c r="A7" s="1"/>
      <c r="B7" s="24"/>
      <c r="C7" s="24"/>
      <c r="D7" s="25"/>
      <c r="E7" s="25"/>
      <c r="F7" s="25"/>
      <c r="G7" s="25"/>
      <c r="H7" s="26"/>
      <c r="I7" s="26"/>
      <c r="J7" s="26"/>
      <c r="K7" s="26"/>
      <c r="L7" s="26"/>
      <c r="M7" s="27"/>
      <c r="N7" s="27"/>
      <c r="O7" s="27"/>
      <c r="P7" s="27"/>
      <c r="Q7" s="27"/>
      <c r="R7" s="27"/>
      <c r="S7" s="27"/>
      <c r="T7" s="28"/>
      <c r="U7" s="28"/>
      <c r="V7" s="29"/>
      <c r="W7" s="30"/>
      <c r="X7" s="30"/>
      <c r="Y7" s="30"/>
      <c r="Z7" s="30"/>
      <c r="AA7" s="30"/>
      <c r="AB7" s="15"/>
      <c r="AC7" s="29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1"/>
      <c r="BA7" s="32"/>
      <c r="BB7" s="33"/>
      <c r="BC7" s="34"/>
      <c r="BD7" s="34"/>
      <c r="BE7" s="35"/>
      <c r="BF7" s="35"/>
      <c r="BG7" s="36"/>
      <c r="BH7" s="22"/>
      <c r="BI7" s="22"/>
      <c r="BJ7" s="23"/>
    </row>
    <row r="8" spans="1:63" x14ac:dyDescent="0.2">
      <c r="A8" s="1"/>
      <c r="B8" s="24"/>
      <c r="C8" s="24"/>
      <c r="D8" s="25"/>
      <c r="E8" s="25"/>
      <c r="F8" s="25"/>
      <c r="G8" s="25"/>
      <c r="H8" s="26"/>
      <c r="I8" s="26"/>
      <c r="J8" s="26"/>
      <c r="K8" s="26"/>
      <c r="L8" s="26"/>
      <c r="M8" s="27"/>
      <c r="N8" s="27"/>
      <c r="O8" s="27"/>
      <c r="P8" s="27"/>
      <c r="Q8" s="27"/>
      <c r="R8" s="27"/>
      <c r="S8" s="27"/>
      <c r="T8" s="28"/>
      <c r="U8" s="28"/>
      <c r="V8" s="37">
        <v>0.15</v>
      </c>
      <c r="W8" s="38"/>
      <c r="X8" s="39"/>
      <c r="Y8" s="37">
        <v>0.15</v>
      </c>
      <c r="Z8" s="38"/>
      <c r="AA8" s="39"/>
      <c r="AB8" s="15"/>
      <c r="AC8" s="37">
        <v>0.1</v>
      </c>
      <c r="AD8" s="38"/>
      <c r="AE8" s="39"/>
      <c r="AF8" s="37">
        <v>0.1</v>
      </c>
      <c r="AG8" s="38"/>
      <c r="AH8" s="39"/>
      <c r="AI8" s="37">
        <v>0.1</v>
      </c>
      <c r="AJ8" s="38"/>
      <c r="AK8" s="39"/>
      <c r="AL8" s="37">
        <v>0.1</v>
      </c>
      <c r="AM8" s="38"/>
      <c r="AN8" s="39"/>
      <c r="AO8" s="37">
        <v>0.1</v>
      </c>
      <c r="AP8" s="38"/>
      <c r="AQ8" s="39"/>
      <c r="AR8" s="40">
        <v>0.1</v>
      </c>
      <c r="AS8" s="40"/>
      <c r="AT8" s="40"/>
      <c r="AU8" s="37">
        <v>0.05</v>
      </c>
      <c r="AV8" s="38"/>
      <c r="AW8" s="39"/>
      <c r="AX8" s="40">
        <v>0.05</v>
      </c>
      <c r="AY8" s="40"/>
      <c r="AZ8" s="40"/>
      <c r="BA8" s="32"/>
      <c r="BB8" s="33"/>
      <c r="BC8" s="34"/>
      <c r="BD8" s="34"/>
      <c r="BE8" s="35"/>
      <c r="BF8" s="35"/>
      <c r="BG8" s="36"/>
      <c r="BH8" s="22"/>
      <c r="BI8" s="22"/>
      <c r="BJ8" s="23"/>
    </row>
    <row r="9" spans="1:63" ht="39" customHeight="1" x14ac:dyDescent="0.2">
      <c r="A9" s="1"/>
      <c r="B9" s="24"/>
      <c r="C9" s="24"/>
      <c r="D9" s="25"/>
      <c r="E9" s="25"/>
      <c r="F9" s="25"/>
      <c r="G9" s="25"/>
      <c r="H9" s="26"/>
      <c r="I9" s="26"/>
      <c r="J9" s="26"/>
      <c r="K9" s="26"/>
      <c r="L9" s="26"/>
      <c r="M9" s="27"/>
      <c r="N9" s="27"/>
      <c r="O9" s="27"/>
      <c r="P9" s="27"/>
      <c r="Q9" s="27"/>
      <c r="R9" s="27"/>
      <c r="S9" s="27"/>
      <c r="T9" s="28"/>
      <c r="U9" s="28"/>
      <c r="V9" s="41" t="s">
        <v>35</v>
      </c>
      <c r="W9" s="42"/>
      <c r="X9" s="43"/>
      <c r="Y9" s="41" t="s">
        <v>36</v>
      </c>
      <c r="Z9" s="42"/>
      <c r="AA9" s="43"/>
      <c r="AB9" s="15"/>
      <c r="AC9" s="41" t="s">
        <v>37</v>
      </c>
      <c r="AD9" s="42"/>
      <c r="AE9" s="43"/>
      <c r="AF9" s="41" t="s">
        <v>38</v>
      </c>
      <c r="AG9" s="42"/>
      <c r="AH9" s="43"/>
      <c r="AI9" s="41" t="s">
        <v>39</v>
      </c>
      <c r="AJ9" s="42"/>
      <c r="AK9" s="43"/>
      <c r="AL9" s="41" t="s">
        <v>40</v>
      </c>
      <c r="AM9" s="42"/>
      <c r="AN9" s="43"/>
      <c r="AO9" s="41" t="s">
        <v>41</v>
      </c>
      <c r="AP9" s="42"/>
      <c r="AQ9" s="43"/>
      <c r="AR9" s="44" t="s">
        <v>42</v>
      </c>
      <c r="AS9" s="44"/>
      <c r="AT9" s="44"/>
      <c r="AU9" s="41" t="s">
        <v>43</v>
      </c>
      <c r="AV9" s="42"/>
      <c r="AW9" s="43"/>
      <c r="AX9" s="44" t="s">
        <v>44</v>
      </c>
      <c r="AY9" s="44"/>
      <c r="AZ9" s="44"/>
      <c r="BA9" s="32"/>
      <c r="BB9" s="33"/>
      <c r="BC9" s="34"/>
      <c r="BD9" s="34"/>
      <c r="BE9" s="35"/>
      <c r="BF9" s="35"/>
      <c r="BG9" s="36"/>
      <c r="BH9" s="22"/>
      <c r="BI9" s="22"/>
      <c r="BJ9" s="23"/>
    </row>
    <row r="10" spans="1:63" ht="19.5" customHeight="1" x14ac:dyDescent="0.25">
      <c r="A10" s="45"/>
      <c r="B10" s="46"/>
      <c r="C10" s="46"/>
      <c r="D10" s="47"/>
      <c r="E10" s="47"/>
      <c r="F10" s="47"/>
      <c r="G10" s="47"/>
      <c r="H10" s="48"/>
      <c r="I10" s="48"/>
      <c r="J10" s="48"/>
      <c r="K10" s="48"/>
      <c r="L10" s="48"/>
      <c r="M10" s="49"/>
      <c r="N10" s="49"/>
      <c r="O10" s="49"/>
      <c r="P10" s="49"/>
      <c r="Q10" s="49"/>
      <c r="R10" s="49"/>
      <c r="S10" s="49"/>
      <c r="T10" s="50"/>
      <c r="U10" s="50"/>
      <c r="V10" s="51" t="s">
        <v>45</v>
      </c>
      <c r="W10" s="51" t="s">
        <v>46</v>
      </c>
      <c r="X10" s="51" t="s">
        <v>47</v>
      </c>
      <c r="Y10" s="51" t="s">
        <v>45</v>
      </c>
      <c r="Z10" s="51" t="s">
        <v>46</v>
      </c>
      <c r="AA10" s="51" t="s">
        <v>47</v>
      </c>
      <c r="AB10" s="15"/>
      <c r="AC10" s="51" t="s">
        <v>45</v>
      </c>
      <c r="AD10" s="51" t="s">
        <v>46</v>
      </c>
      <c r="AE10" s="51" t="s">
        <v>47</v>
      </c>
      <c r="AF10" s="51" t="s">
        <v>45</v>
      </c>
      <c r="AG10" s="51" t="s">
        <v>46</v>
      </c>
      <c r="AH10" s="51" t="s">
        <v>47</v>
      </c>
      <c r="AI10" s="51" t="s">
        <v>45</v>
      </c>
      <c r="AJ10" s="51" t="s">
        <v>46</v>
      </c>
      <c r="AK10" s="51" t="s">
        <v>47</v>
      </c>
      <c r="AL10" s="51" t="s">
        <v>45</v>
      </c>
      <c r="AM10" s="51" t="s">
        <v>46</v>
      </c>
      <c r="AN10" s="51" t="s">
        <v>47</v>
      </c>
      <c r="AO10" s="51" t="s">
        <v>45</v>
      </c>
      <c r="AP10" s="51" t="s">
        <v>46</v>
      </c>
      <c r="AQ10" s="51" t="s">
        <v>47</v>
      </c>
      <c r="AR10" s="52" t="s">
        <v>45</v>
      </c>
      <c r="AS10" s="52" t="s">
        <v>46</v>
      </c>
      <c r="AT10" s="51" t="s">
        <v>47</v>
      </c>
      <c r="AU10" s="51" t="s">
        <v>45</v>
      </c>
      <c r="AV10" s="51" t="s">
        <v>46</v>
      </c>
      <c r="AW10" s="51" t="s">
        <v>47</v>
      </c>
      <c r="AX10" s="52" t="s">
        <v>45</v>
      </c>
      <c r="AY10" s="52" t="s">
        <v>46</v>
      </c>
      <c r="AZ10" s="51" t="s">
        <v>47</v>
      </c>
      <c r="BA10" s="53"/>
      <c r="BB10" s="54"/>
      <c r="BC10" s="55"/>
      <c r="BD10" s="55"/>
      <c r="BE10" s="56"/>
      <c r="BF10" s="56"/>
      <c r="BG10" s="57"/>
      <c r="BH10" s="22"/>
      <c r="BI10" s="22"/>
      <c r="BJ10" s="23"/>
    </row>
    <row r="11" spans="1:63" ht="16.5" customHeight="1" x14ac:dyDescent="0.25">
      <c r="A11" s="58"/>
      <c r="B11" s="59">
        <v>1</v>
      </c>
      <c r="C11" s="60" t="s">
        <v>48</v>
      </c>
      <c r="D11" s="61">
        <v>32480</v>
      </c>
      <c r="E11" s="62">
        <v>44378</v>
      </c>
      <c r="F11" s="62">
        <v>44742</v>
      </c>
      <c r="G11" s="63" t="s">
        <v>49</v>
      </c>
      <c r="H11" s="64" t="s">
        <v>50</v>
      </c>
      <c r="I11" s="63"/>
      <c r="J11" s="64" t="s">
        <v>51</v>
      </c>
      <c r="K11" s="63"/>
      <c r="L11" s="63"/>
      <c r="M11" s="63">
        <v>22</v>
      </c>
      <c r="N11" s="63">
        <v>22</v>
      </c>
      <c r="O11" s="65">
        <v>0</v>
      </c>
      <c r="P11" s="65">
        <v>0</v>
      </c>
      <c r="Q11" s="65">
        <v>0</v>
      </c>
      <c r="R11" s="65">
        <v>1</v>
      </c>
      <c r="S11" s="65">
        <v>0</v>
      </c>
      <c r="T11" s="66">
        <f>N11-O11-P11-S11</f>
        <v>22</v>
      </c>
      <c r="U11" s="65">
        <f>N11-(R11+S11)</f>
        <v>21</v>
      </c>
      <c r="V11" s="67">
        <v>5</v>
      </c>
      <c r="W11" s="68">
        <f>V11/5*$V$8</f>
        <v>0.15</v>
      </c>
      <c r="X11" s="68">
        <f>W11/V$8*100%</f>
        <v>1</v>
      </c>
      <c r="Y11" s="67">
        <v>5</v>
      </c>
      <c r="Z11" s="68">
        <f>Y11/5*$Y$8</f>
        <v>0.15</v>
      </c>
      <c r="AA11" s="68">
        <f>Z11/Y$8*100%</f>
        <v>1</v>
      </c>
      <c r="AB11" s="69">
        <f>W11+Z11</f>
        <v>0.3</v>
      </c>
      <c r="AC11" s="67">
        <v>5</v>
      </c>
      <c r="AD11" s="68">
        <f>AC11/5*$AC$8</f>
        <v>0.1</v>
      </c>
      <c r="AE11" s="68">
        <f>AD11/AC$8*100%</f>
        <v>1</v>
      </c>
      <c r="AF11" s="67">
        <v>5</v>
      </c>
      <c r="AG11" s="68">
        <f>AF11/5*$AF$8</f>
        <v>0.1</v>
      </c>
      <c r="AH11" s="68">
        <f>AG11/AF$8*100%</f>
        <v>1</v>
      </c>
      <c r="AI11" s="67">
        <v>5</v>
      </c>
      <c r="AJ11" s="68">
        <f>AI11/5*$AI$8</f>
        <v>0.1</v>
      </c>
      <c r="AK11" s="68">
        <f>AJ11/AI$8*100%</f>
        <v>1</v>
      </c>
      <c r="AL11" s="67">
        <v>5</v>
      </c>
      <c r="AM11" s="68">
        <f>AL11/5*$AL$8</f>
        <v>0.1</v>
      </c>
      <c r="AN11" s="68">
        <f>AM11/AL$8*100%</f>
        <v>1</v>
      </c>
      <c r="AO11" s="67">
        <v>5</v>
      </c>
      <c r="AP11" s="68">
        <f>AO11/5*$AO$8</f>
        <v>0.1</v>
      </c>
      <c r="AQ11" s="68">
        <f>AP11/AO$8*100%</f>
        <v>1</v>
      </c>
      <c r="AR11" s="67">
        <v>5</v>
      </c>
      <c r="AS11" s="68">
        <f>AR11/5*$AR$8</f>
        <v>0.1</v>
      </c>
      <c r="AT11" s="68">
        <f>AS11/AR$8*100%</f>
        <v>1</v>
      </c>
      <c r="AU11" s="67">
        <v>5</v>
      </c>
      <c r="AV11" s="68">
        <f>AU11/5*$AU$8</f>
        <v>0.05</v>
      </c>
      <c r="AW11" s="68">
        <f>AV11/AU$8*100%</f>
        <v>1</v>
      </c>
      <c r="AX11" s="67">
        <v>5</v>
      </c>
      <c r="AY11" s="68">
        <f>AX11/5*$AX$8</f>
        <v>0.05</v>
      </c>
      <c r="AZ11" s="68">
        <f>AY11/AX$8*100%</f>
        <v>1</v>
      </c>
      <c r="BA11" s="70">
        <f>AD11+AG11+AJ11+AM11+AP11+AS11+AV11+AY11</f>
        <v>0.70000000000000007</v>
      </c>
      <c r="BB11" s="71">
        <f>BA11+AB11</f>
        <v>1</v>
      </c>
      <c r="BC11" s="72" t="str">
        <f>IF(BJ11&gt;0,"GUGUR","TERIMA")</f>
        <v>TERIMA</v>
      </c>
      <c r="BD11" s="73">
        <v>800000</v>
      </c>
      <c r="BE11" s="74">
        <f>BD11*BB11</f>
        <v>800000</v>
      </c>
      <c r="BF11" s="74">
        <f>IF(S11&gt;0,(T11/M11)*BE11,BE11)</f>
        <v>800000</v>
      </c>
      <c r="BG11" s="75">
        <f>IF(L11=1,(T11/M11)*BF11,IF(BH11&gt;0,BF11*85%,IF(BI11&gt;0,BF11*60%,IF(BJ11&gt;0,BF11*0%,BF11))))</f>
        <v>800000</v>
      </c>
      <c r="BH11" s="76"/>
      <c r="BI11" s="76"/>
      <c r="BJ11" s="76"/>
    </row>
    <row r="12" spans="1:63" ht="15" x14ac:dyDescent="0.25">
      <c r="BH12" s="78"/>
      <c r="BI12" s="78"/>
      <c r="BJ12" s="78"/>
      <c r="BK12" s="78"/>
    </row>
    <row r="14" spans="1:63" ht="15" x14ac:dyDescent="0.25">
      <c r="AC14" s="78"/>
      <c r="AD14" s="78"/>
      <c r="AE14" s="78"/>
      <c r="AF14" s="78"/>
      <c r="AG14" s="78"/>
      <c r="AH14" s="78"/>
      <c r="AI14" s="78"/>
      <c r="AJ14" s="78"/>
      <c r="BD14" s="80"/>
    </row>
    <row r="163" spans="3:59" ht="1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3:59" ht="1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3:59" ht="1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3:59" ht="1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3:59" ht="1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3:59" ht="1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3:59" ht="1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3:59" ht="1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3:59" ht="1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3:59" ht="1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3:59" ht="1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3:59" ht="1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3:59" ht="1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3:59" ht="1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3:59" ht="1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3:59" ht="1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3:59" ht="1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3:59" ht="1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3:59" ht="1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3:59" ht="1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3:59" ht="1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3:59" ht="1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3:59" ht="1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3:59" ht="1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3:59" ht="1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3:59" ht="1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3:59" ht="1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3:59" ht="1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3:59" ht="1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3:59" ht="1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3:59" ht="1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3:59" ht="1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3:59" ht="1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3:59" ht="1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3:59" ht="1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3:59" ht="1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3:59" ht="1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3:59" ht="1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3:59" ht="1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3:59" ht="15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3:59" ht="15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3:59" ht="15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3:59" ht="15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3:59" ht="15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3:59" ht="15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3:59" ht="15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3:59" ht="15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3:59" ht="15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3:59" ht="15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</sheetData>
  <mergeCells count="53"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A7"/>
    <mergeCell ref="AB6:AB10"/>
    <mergeCell ref="AC6:AZ7"/>
    <mergeCell ref="BA6:BA10"/>
    <mergeCell ref="AR8:AT8"/>
    <mergeCell ref="AU8:AW8"/>
    <mergeCell ref="AX8:AZ8"/>
    <mergeCell ref="V9:X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C11:BD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DOCUMENT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2022-01-11T02:46:30Z</dcterms:created>
  <dcterms:modified xsi:type="dcterms:W3CDTF">2022-01-11T02:48:19Z</dcterms:modified>
</cp:coreProperties>
</file>