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TAFF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'STAFF IT'!$A$9:$GY$19</definedName>
    <definedName name="_\___C__D_2___L_" localSheetId="0">[2]A!#REF!</definedName>
    <definedName name="__\___C__D_2___L_">[2]A!#REF!</definedName>
    <definedName name="_\___L__END__D_3" localSheetId="0">[2]A!#REF!</definedName>
    <definedName name="__\___L__END__D_3">[2]A!#REF!</definedName>
    <definedName name="_\1">#REF!</definedName>
    <definedName name="_\11">#REF!</definedName>
    <definedName name="_\2">#REF!</definedName>
    <definedName name="_\3">#REF!</definedName>
    <definedName name="_\4">#REF!</definedName>
    <definedName name="_\5">#REF!</definedName>
    <definedName name="_\6">#REF!</definedName>
    <definedName name="_\A">#REF!</definedName>
    <definedName name="_\B">#REF!</definedName>
    <definedName name="_\C" localSheetId="0">'[3]Income Statement'!#REF!</definedName>
    <definedName name="__\C">'[3]Income Statement'!#REF!</definedName>
    <definedName name="_\D">#REF!</definedName>
    <definedName name="_\E" localSheetId="0">'[3]Income Statement'!#REF!</definedName>
    <definedName name="__\E">'[3]Income Statement'!#REF!</definedName>
    <definedName name="_\F" localSheetId="0">#REF!</definedName>
    <definedName name="__\F">#REF!</definedName>
    <definedName name="_\G">#REF!</definedName>
    <definedName name="_\H">#REF!</definedName>
    <definedName name="_\I" localSheetId="0">#REF!</definedName>
    <definedName name="__\I">#REF!</definedName>
    <definedName name="_\J">#REF!</definedName>
    <definedName name="_\K">#REF!</definedName>
    <definedName name="_\L">#REF!</definedName>
    <definedName name="_\M" localSheetId="0">#REF!</definedName>
    <definedName name="__\M">#REF!</definedName>
    <definedName name="_\N" localSheetId="0">#REF!</definedName>
    <definedName name="__\N">#REF!</definedName>
    <definedName name="_\O">#REF!</definedName>
    <definedName name="_\P" localSheetId="0">'[3]Income Statement'!#REF!</definedName>
    <definedName name="__\P">'[3]Income Statement'!#REF!</definedName>
    <definedName name="_\Q">#REF!</definedName>
    <definedName name="_\R">#REF!</definedName>
    <definedName name="_\S">#REF!</definedName>
    <definedName name="_\T" localSheetId="0">'[3]Income Statement'!#REF!</definedName>
    <definedName name="__\T">'[3]Income Statement'!#REF!</definedName>
    <definedName name="_\U">#REF!</definedName>
    <definedName name="_\V">#REF!</definedName>
    <definedName name="_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[2]A!#REF!</definedName>
    <definedName name="____C__D_2___L__25">[2]A!#REF!</definedName>
    <definedName name="____C__D_2___L__7">[2]A!#REF!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[2]A!#REF!</definedName>
    <definedName name="____L__END__D_3_25">[2]A!#REF!</definedName>
    <definedName name="____L__END__D_3_7">[2]A!#REF!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'[4]Income Statement'!#REF!</definedName>
    <definedName name="__CGR4">'[4]Income Statement'!#REF!</definedName>
    <definedName name="__DAT1">'[5]FA sd APRIL 07'!#REF!</definedName>
    <definedName name="__DAT5">[6]ALL!#REF!</definedName>
    <definedName name="__DAT6">[6]ALL!#REF!</definedName>
    <definedName name="__DAT7">'[5]FA sd APRIL 07'!#REF!</definedName>
    <definedName name="__DAT8">'[5]FA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[2]A!#REF!</definedName>
    <definedName name="_C_END__R___D_2">[2]A!#REF!</definedName>
    <definedName name="_C_END__R___D_2_25">[2]A!#REF!</definedName>
    <definedName name="_C_END__R___D_2_7">[2]A!#REF!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'[3]Income Statement'!#REF!</definedName>
    <definedName name="_CGR34">'[3]Income Statement'!#REF!</definedName>
    <definedName name="_CGR34_7">'[7]Income Statement'!#REF!</definedName>
    <definedName name="_CGR4" localSheetId="0">'[3]Income Statement'!#REF!</definedName>
    <definedName name="_CGR4">'[3]Income Statement'!#REF!</definedName>
    <definedName name="_CGR4_7">'[7]Income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[2]A!#REF!</definedName>
    <definedName name="_D_5__L_">[2]A!#REF!</definedName>
    <definedName name="_D_5__L__25">[2]A!#REF!</definedName>
    <definedName name="_D_5__L__7">[2]A!#REF!</definedName>
    <definedName name="_D_6">#REF!</definedName>
    <definedName name="_D_7">#REF!</definedName>
    <definedName name="_DAT1">[8]original!#REF!</definedName>
    <definedName name="_DAT1_7">[8]original!#REF!</definedName>
    <definedName name="_DAT10">#REF!</definedName>
    <definedName name="_DAT10_7">#REF!</definedName>
    <definedName name="_DAT11">'[5]FA sd APRIL 07'!#REF!</definedName>
    <definedName name="_DAT12">'[5]FA sd APRIL 07'!#REF!</definedName>
    <definedName name="_DAT14">[8]original!#REF!</definedName>
    <definedName name="_DAT14_7">[8]original!#REF!</definedName>
    <definedName name="_DAT16">'[5]FA sd APRIL 07'!#REF!</definedName>
    <definedName name="_DAT2">[9]Sheet1!#REF!</definedName>
    <definedName name="_DAT2_7">[9]Sheet1!#REF!</definedName>
    <definedName name="_DAT3">#REF!</definedName>
    <definedName name="_DAT3_7">#REF!</definedName>
    <definedName name="_DAT4">[10]Master!#REF!</definedName>
    <definedName name="_DAT4_7">[10]Master!#REF!</definedName>
    <definedName name="_DAT5">[10]Master!#REF!</definedName>
    <definedName name="_DAT5_7">[10]Master!#REF!</definedName>
    <definedName name="_DAT6">[9]Sheet1!#REF!</definedName>
    <definedName name="_DAT6_7">[9]Sheet1!#REF!</definedName>
    <definedName name="_DAT7">[9]Sheet1!#REF!</definedName>
    <definedName name="_DAT7_7">[9]Sheet1!#REF!</definedName>
    <definedName name="_DAT8">[8]original!#REF!</definedName>
    <definedName name="_DAT8_7">[8]original!#REF!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'[11]BODP-16KOLOM'!#REF!</definedName>
    <definedName name="_Key1" hidden="1">'[11]BODP-16KOLOM'!#REF!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[2]A!#REF!</definedName>
    <definedName name="_RF_0__END__R__">[2]A!#REF!</definedName>
    <definedName name="_RF_0__END__R___25">[2]A!#REF!</definedName>
    <definedName name="_RF_0__END__R___7">[2]A!#REF!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'[11]BODP-16KOLOM'!#REF!</definedName>
    <definedName name="_Sort" hidden="1">'[11]BODP-16KOLOM'!#REF!</definedName>
    <definedName name="_SUM__U_2_._END" localSheetId="0">[2]A!#REF!</definedName>
    <definedName name="_SUM__U_2_._END">[2]A!#REF!</definedName>
    <definedName name="_SUM__U_2_._END_25">[2]A!#REF!</definedName>
    <definedName name="_SUM__U_2_._END_7">[2]A!#REF!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[2]A!#REF!</definedName>
    <definedName name="_WIR_D__\___C__">[2]A!#REF!</definedName>
    <definedName name="_WIR_D______C__">[2]A!#REF!</definedName>
    <definedName name="_WIR_D______C___25">[2]A!#REF!</definedName>
    <definedName name="_WIR_D______C___7">[2]A!#REF!</definedName>
    <definedName name="_WIR_D_3___R_\_" localSheetId="0">[2]A!#REF!</definedName>
    <definedName name="_WIR_D_3___R_\_">[2]A!#REF!</definedName>
    <definedName name="_WIR_D_3___R___">[2]A!#REF!</definedName>
    <definedName name="_WIR_D_3___R____25">[2]A!#REF!</definedName>
    <definedName name="_WIR_D_3___R____7">[2]A!#REF!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'[12]Altman Z Score'!#REF!</definedName>
    <definedName name="aaa_7">'[12]Altman Z Score'!#REF!</definedName>
    <definedName name="aah" hidden="1">{"'Income Statement'!$A$1:$L$32"}</definedName>
    <definedName name="AccessDatabase" hidden="1">"C:\My Documents\MAUI MALL1.mdb"</definedName>
    <definedName name="acid1">'[13]3 _ Balance Sheet'!$H$9:$H$11</definedName>
    <definedName name="acid2">'[13]3 _ Balance Sheet'!$G$9:$G$11</definedName>
    <definedName name="acid3">'[13]3 _ Balance Sheet'!$F$9:$F$11</definedName>
    <definedName name="acid4">'[13]3 _ Balance Sheet'!$E$9:$E$11</definedName>
    <definedName name="acid5">'[13]3 _ Balance Sheet'!$D$9:$D$11</definedName>
    <definedName name="ACwvu.CapersView." hidden="1">[14]MASTER!#REF!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[15]KASUS8!$B$15:$H$38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'[13]_16 _ Final Budgets'!$D$105:$D$107</definedName>
    <definedName name="BULAN">[15]KASUS10!$I$23:$I$47</definedName>
    <definedName name="BULAN_6">[16]LoanNew!$I$17:$I$76</definedName>
    <definedName name="BULAN_7">[16]Loan_MK!$I$12:$I$71</definedName>
    <definedName name="BULAN1">[15]KASUS10!$J$23:$J$45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'[17]Income Statement'!#REF!</definedName>
    <definedName name="CF">'[17]Income Statement'!#REF!</definedName>
    <definedName name="CF_25">'[18]Income Statement'!#REF!</definedName>
    <definedName name="CF_7">'[19]Income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'[3]Income Statement'!#REF!</definedName>
    <definedName name="CGRTIT">'[3]Income Statement'!#REF!</definedName>
    <definedName name="CGRTIT_25">'[4]Income Statement'!#REF!</definedName>
    <definedName name="CGRTIT_7">'[7]Income Statement'!#REF!</definedName>
    <definedName name="common1">'[13]3 _ Balance Sheet'!$H$37:$H$39</definedName>
    <definedName name="common2">'[13]3 _ Balance Sheet'!$G$37:$G$39</definedName>
    <definedName name="common3">'[13]3 _ Balance Sheet'!$F$37:$F$39</definedName>
    <definedName name="common4">'[13]3 _ Balance Sheet'!$E$37:$E$39</definedName>
    <definedName name="common5">'[13]3 _ Balance Sheet'!$D$37:$D$39</definedName>
    <definedName name="currentassets1">'[13]3 _ Balance Sheet'!$H$9:$H$13</definedName>
    <definedName name="currentassets2">'[13]3 _ Balance Sheet'!$G$9:$G$13</definedName>
    <definedName name="currentassets3">'[13]3 _ Balance Sheet'!$F$9:$F$13</definedName>
    <definedName name="currentassets4">'[13]3 _ Balance Sheet'!$E$9:$E$13</definedName>
    <definedName name="currentassets5">'[13]3 _ Balance Sheet'!$D$9:$D$13</definedName>
    <definedName name="currentliabilities1">'[13]3 _ Balance Sheet'!$H$25:$H$28</definedName>
    <definedName name="currentliabilities2">'[13]3 _ Balance Sheet'!$G$25:$G$28</definedName>
    <definedName name="currentliabilities3">'[13]3 _ Balance Sheet'!$F$25:$F$28</definedName>
    <definedName name="currentliabilities4">'[13]3 _ Balance Sheet'!$E$25:$E$28</definedName>
    <definedName name="currentliabilities5">'[13]3 _ Balance Sheet'!$D$25:$D$28</definedName>
    <definedName name="Cwvu.CapersView." hidden="1">[14]MASTER!#REF!</definedName>
    <definedName name="Cwvu.Japan_Capers_Ed_Pub." hidden="1">[14]MASTER!#REF!</definedName>
    <definedName name="Cwvu.KJP_CC." hidden="1">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,[14]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Database" localSheetId="0">#REF!</definedName>
    <definedName name="Database">#REF!</definedName>
    <definedName name="ddd">'[7]Income Statement'!#REF!</definedName>
    <definedName name="ddd_7">'[7]Income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'[13]3 _ Balance Sheet'!$H$36:$H$41</definedName>
    <definedName name="equity2">'[13]3 _ Balance Sheet'!$G$36:$G$41</definedName>
    <definedName name="equity3">'[13]3 _ Balance Sheet'!$F$36:$F$41</definedName>
    <definedName name="equity4">'[13]3 _ Balance Sheet'!$E$36:$E$41</definedName>
    <definedName name="equity5">'[13]3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'[13]4 _ Income Statement'!$H$25:$H$27</definedName>
    <definedName name="extra2">'[13]4 _ Income Statement'!$G$25:$G$27</definedName>
    <definedName name="extra3">'[13]4 _ Income Statement'!$F$25:$F$27</definedName>
    <definedName name="extra4">'[13]4 _ Income Statement'!$E$25:$E$27</definedName>
    <definedName name="extra5">'[13]4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'[13]5 _ Cash Flow'!$H$26:$H$32</definedName>
    <definedName name="financingcash2">'[13]5 _ Cash Flow'!$G$26:$G$32</definedName>
    <definedName name="financingcash3">'[13]5 _ Cash Flow'!$F$26:$F$32</definedName>
    <definedName name="financingcash4">'[13]5 _ Cash Flow'!$E$26:$E$32</definedName>
    <definedName name="financingcash5">'[13]5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'[20]Income Statement'!#REF!</definedName>
    <definedName name="hdh_7">'[20]Income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'[7]Income Statement'!#REF!</definedName>
    <definedName name="hh_7">'[7]Income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'[17]Income Statement'!#REF!</definedName>
    <definedName name="I">'[17]Income Statement'!#REF!</definedName>
    <definedName name="I_25">'[18]Income Statement'!#REF!</definedName>
    <definedName name="I_7">'[19]Income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'[3]Income Statement'!#REF!</definedName>
    <definedName name="INCTIT">'[3]Income Statement'!#REF!</definedName>
    <definedName name="INCTIT_25">'[4]Income Statement'!#REF!</definedName>
    <definedName name="INCTIT_7">'[7]Income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'[13]5 _ Cash Flow'!$H$18:$H$23</definedName>
    <definedName name="investmentcash2">'[13]5 _ Cash Flow'!$G$18:$G$23</definedName>
    <definedName name="investmentcash3">'[13]5 _ Cash Flow'!$F$18:$F$23</definedName>
    <definedName name="investmentcash4">'[13]5 _ Cash Flow'!$E$18:$E$23</definedName>
    <definedName name="investmentcash5">'[13]5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'[20]Income Statement'!#REF!</definedName>
    <definedName name="k_7">'[20]Income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'[21]Altman Z Score'!#REF!</definedName>
    <definedName name="KOMP_7">'[21]Altman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[22]PriceList!$E$2:$E$60</definedName>
    <definedName name="maint24x7_2">NA()</definedName>
    <definedName name="maint24x7_3">NA()</definedName>
    <definedName name="maint24x7_5">NA()</definedName>
    <definedName name="maint24x7_CTI">[22]CTIPricing!$E$2:$E$15</definedName>
    <definedName name="maint24x7_CTI_2">NA()</definedName>
    <definedName name="maint24x7_CTI_3">NA()</definedName>
    <definedName name="maint24x7_CTI_5">NA()</definedName>
    <definedName name="maint8x5">[22]PriceList!$D$2:$D$60</definedName>
    <definedName name="maint8x5_2">NA()</definedName>
    <definedName name="maint8x5_3">NA()</definedName>
    <definedName name="maint8x5_5">NA()</definedName>
    <definedName name="maint8x5_CTI">[22]CTIPricing!$D$2:$D$15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[23]Sheet1!$A$1:$C$1</definedName>
    <definedName name="nerfinali">[23]Sheet1!$B$2:$B$588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'[13]3 _ Balance Sheet'!$H$18:$H$21</definedName>
    <definedName name="noncurrentassets2">'[13]3 _ Balance Sheet'!$G$18:$G$21</definedName>
    <definedName name="noncurrentassets3">'[13]3 _ Balance Sheet'!$F$18:$F$21</definedName>
    <definedName name="noncurrentassets4">'[13]3 _ Balance Sheet'!$E$18:$E$21</definedName>
    <definedName name="noncurrentassets5">'[13]3 _ Balance Sheet'!$D$18:$D$21</definedName>
    <definedName name="nonoperatingexpenses1">'[13]4 _ Income Statement'!$H$17:$H$22</definedName>
    <definedName name="nonoperatingexpenses2">'[13]4 _ Income Statement'!$G$17:$G$22</definedName>
    <definedName name="nonoperatingexpenses3">'[13]4 _ Income Statement'!$F$17:$F$22</definedName>
    <definedName name="nonoperatingexpenses4">'[13]4 _ Income Statement'!$E$17:$E$22</definedName>
    <definedName name="nonoperatingexpenses5">'[13]4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'[24]Altman Z Score'!#REF!</definedName>
    <definedName name="oo_7">'[24]Altman Z Score'!#REF!</definedName>
    <definedName name="op" hidden="1">{"'Income Statement'!$A$1:$L$32"}</definedName>
    <definedName name="OPCTIT" localSheetId="0">'[3]Operating Cycle'!#REF!</definedName>
    <definedName name="OPCTIT">'[3]Operating Cycle'!#REF!</definedName>
    <definedName name="OPCTIT_25">'[4]Operating Cycle'!#REF!</definedName>
    <definedName name="OPCTIT_7">'[7]Operating Cycle'!#REF!</definedName>
    <definedName name="operatingcash1">'[13]5 _ Cash Flow'!$H$10:$H$15</definedName>
    <definedName name="operatingcash2">'[13]5 _ Cash Flow'!$G$10:$G$15</definedName>
    <definedName name="operatingcash3">'[13]5 _ Cash Flow'!$F$10:$F$15</definedName>
    <definedName name="operatingcash4">'[13]5 _ Cash Flow'!$E$10:$E$15</definedName>
    <definedName name="operatingcash5">'[13]5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[25]Q_all_fixphone_bukopin_jan_mar_!$A$1:$C$85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[25]Q_all_flexi_bukopin_jan_mar_06!$A$1:$C$44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[25]Q_cdr_bukopin_jan_06!$A$1:$C$80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[25]Q_cdr_bukopin_mar_06!$A$1:$C$72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[25]Q_cdr_bukopin_peb_06!$A$1:$C$75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[25]Q_fixphone_luar_jkt_bukopin_jan!$A$1:$C$78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[25]Q_fixphone_luar_jkt_bukopin_peb!$A$1:$C$73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[25]Q_flexi_luar_jkt_bukopin_jan_06!$A$1:$C$35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[25]Q_flexi_luar_jkt_bukopin_mar_06!$A$1:$C$32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[22]Input!$B$25:$B$29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'[20]Income Statement'!#REF!</definedName>
    <definedName name="S_7">'[20]Income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'[3]Income Statement'!#REF!</definedName>
    <definedName name="SICIND">'[3]Income Statement'!#REF!</definedName>
    <definedName name="SICIND_25">'[4]Income Statement'!#REF!</definedName>
    <definedName name="SICIND_7">'[7]Income Statement'!#REF!</definedName>
    <definedName name="SMC_Code">[22]PriceList!$A$2:$A$60</definedName>
    <definedName name="SMC_Code_2">NA()</definedName>
    <definedName name="SMC_Code_3">NA()</definedName>
    <definedName name="SMC_Code_5">NA()</definedName>
    <definedName name="SMC_Code_CTI">[22]CTIPricing!$A$2:$A$15</definedName>
    <definedName name="SMC_Code_CTI_2">NA()</definedName>
    <definedName name="SMC_Code_CTI_3">NA()</definedName>
    <definedName name="SMC_Code_CTI_5">NA()</definedName>
    <definedName name="SMC_Desc">[22]PriceList!$B$2:$B$60</definedName>
    <definedName name="SMC_Desc_2">NA()</definedName>
    <definedName name="SMC_Desc_3">NA()</definedName>
    <definedName name="SMC_Desc_5">NA()</definedName>
    <definedName name="SMC_Desc_CTI">[22]CTIPricing!$B$2:$B$15</definedName>
    <definedName name="SMC_Desc_CTI_2">NA()</definedName>
    <definedName name="SMC_Desc_CTI_3">NA()</definedName>
    <definedName name="SMC_Desc_CTI_5">NA()</definedName>
    <definedName name="SMC_NPL">[22]PriceList!$H$2:$H$60</definedName>
    <definedName name="SMC_NPL_2">NA()</definedName>
    <definedName name="SMC_NPL_3">NA()</definedName>
    <definedName name="SMC_NPL_5">NA()</definedName>
    <definedName name="SMC_NPL_CTI">[22]CTIPricing!$H$2:$H$15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'[3]Income Statement'!#REF!</definedName>
    <definedName name="SOURCEPRNT">'[3]Income Statement'!#REF!</definedName>
    <definedName name="SOURCEPRNT_25">'[4]Income Statement'!#REF!</definedName>
    <definedName name="SOURCEPRNT_7">'[7]Income Statement'!#REF!</definedName>
    <definedName name="SOURCETIT" localSheetId="0">'[3]Sources &amp; Uses'!#REF!</definedName>
    <definedName name="SOURCETIT">'[3]Sources &amp; Uses'!#REF!</definedName>
    <definedName name="SOURCETIT_25">'[4]Sources _ Uses'!#REF!</definedName>
    <definedName name="SOURCETIT_7">'[7]Sources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[22]PlatformList!$B$2:$B$12</definedName>
    <definedName name="SwitchConnType_2">NA()</definedName>
    <definedName name="SwitchConnType_3">NA()</definedName>
    <definedName name="SwitchConnType_5">NA()</definedName>
    <definedName name="SwitchName">[22]PlatformList!$A$2:$A$12</definedName>
    <definedName name="SwitchName_2">NA()</definedName>
    <definedName name="SwitchName_3">NA()</definedName>
    <definedName name="SwitchName_5">NA()</definedName>
    <definedName name="Swvu.CapersView." hidden="1">[14]MASTER!#REF!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'[26]Inv_proyek '!#REF!</definedName>
    <definedName name="TAHUN_11">'[26]Inv_proyek '!#REF!</definedName>
    <definedName name="TAHUN_2">NA()</definedName>
    <definedName name="TAHUN_22">'[26]Inv_proyek '!#REF!</definedName>
    <definedName name="TAHUN_25">'[26]Inv_proyek '!#REF!</definedName>
    <definedName name="TAHUN_26">'[26]Inv_proyek '!#REF!</definedName>
    <definedName name="TAHUN_27">'[26]Inv_proyek '!#REF!</definedName>
    <definedName name="TAHUN_3">'[27]Inv_proyek '!#REF!</definedName>
    <definedName name="TAHUN_4">'[26]Inv_proyek '!#REF!</definedName>
    <definedName name="TAHUN_5">NA()</definedName>
    <definedName name="TAHUN_6">NA()</definedName>
    <definedName name="TAHUN_7">'[26]Inv_proyek '!#REF!</definedName>
    <definedName name="Tanggal">[28]ANGGARAN!$C$30:$D$53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'[7]Operating Cycle'!#REF!</definedName>
    <definedName name="tit_7">'[7]Operating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[14]MASTER!$A$1:$Q$65536,[14]MASTER!$Y$1:$Z$65536</definedName>
    <definedName name="Z_9A428CE1_B4D9_11D0_A8AA_0000C071AEE7_.wvu.PrintArea" hidden="1">#REF!</definedName>
    <definedName name="Z_9A428CE1_B4D9_11D0_A8AA_0000C071AEE7_.wvu.Rows" hidden="1">[14]MASTER!#REF!,[14]MASTER!#REF!,[14]MASTER!#REF!,[14]MASTER!#REF!,[14]MASTER!#REF!,[14]MASTER!#REF!,[14]MASTER!#REF!,[14]MASTER!$A$98:$IV$272</definedName>
    <definedName name="ZSCR34" localSheetId="0">'[29]Altman Z Score'!#REF!</definedName>
    <definedName name="ZSCR34">'[29]Altman Z Score'!#REF!</definedName>
    <definedName name="ZSCR34_25">'[30]Altman Z Score'!#REF!</definedName>
    <definedName name="ZSCR34_7">'[31]Altman Z Score'!#REF!</definedName>
    <definedName name="ZSCR4" localSheetId="0">'[29]Altman Z Score'!#REF!</definedName>
    <definedName name="ZSCR4">'[29]Altman Z Score'!#REF!</definedName>
    <definedName name="ZSCR4_25">'[30]Altman Z Score'!#REF!</definedName>
    <definedName name="ZSCR4_7">'[31]Altman Z Score'!#REF!</definedName>
    <definedName name="ZSCRPRNT">#REF!</definedName>
    <definedName name="ZSCRPRNT_7">#REF!</definedName>
    <definedName name="ZSCRTIT" localSheetId="0">'[32]Altman Z Score'!#REF!</definedName>
    <definedName name="ZSCRTIT">'[32]Altman Z Score'!#REF!</definedName>
    <definedName name="ZSCRTIT_25">'[33]Altman Z Score'!#REF!</definedName>
    <definedName name="ZSCRTIT_7">'[12]Altman Z Score'!#REF!</definedName>
  </definedNames>
  <calcPr calcId="144525"/>
</workbook>
</file>

<file path=xl/comments1.xml><?xml version="1.0" encoding="utf-8"?>
<comments xmlns="http://schemas.openxmlformats.org/spreadsheetml/2006/main">
  <authors>
    <author>HR1</author>
  </authors>
  <commentList>
    <comment ref="K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JIKA STATUSNYA SEDANG CUMIL MAKA DITULIS CUMIL</t>
        </r>
      </text>
    </comment>
    <comment ref="L6" authorId="0">
      <text>
        <r>
          <rPr>
            <b/>
            <sz val="9"/>
            <rFont val="Tahoma"/>
            <charset val="134"/>
          </rPr>
          <t>HR1:</t>
        </r>
        <r>
          <rPr>
            <sz val="9"/>
            <rFont val="Tahoma"/>
            <charset val="134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<sst xmlns="http://schemas.openxmlformats.org/spreadsheetml/2006/main" count="86" uniqueCount="57">
  <si>
    <t>FORM REKAPITULASI PENILAIAN KINERJA</t>
  </si>
  <si>
    <t>STAFF IT LAYANAN TELKOMSEL</t>
  </si>
  <si>
    <t>LOKASI : CC TELKOMSEL BANDUNG</t>
  </si>
  <si>
    <t xml:space="preserve">PERIODE : JANUARI 2022 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</si>
  <si>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</si>
  <si>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</si>
  <si>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</si>
  <si>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</si>
  <si>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</si>
  <si>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</si>
  <si>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</si>
  <si>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</si>
  <si>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</si>
  <si>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</si>
  <si>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</si>
  <si>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</si>
  <si>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</si>
  <si>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</si>
  <si>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</si>
  <si>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</si>
  <si>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</si>
  <si>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</si>
  <si>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</si>
  <si>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</si>
  <si>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</si>
  <si>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</si>
  <si>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</si>
  <si>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</si>
  <si>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</si>
  <si>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</si>
  <si>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</si>
  <si>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</si>
  <si>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</si>
  <si>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</si>
  <si>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</si>
  <si>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</si>
  <si>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</si>
  <si>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</si>
  <si>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</si>
  <si>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request to IT</t>
  </si>
  <si>
    <t>Kualitas penyelesaian masalah/gangguan</t>
  </si>
  <si>
    <t>Eskalasi Gangguan</t>
  </si>
  <si>
    <t>Validasi checklist maintenance</t>
  </si>
  <si>
    <t>Sharing Knowledge</t>
  </si>
  <si>
    <t>KOKO HARIANTO</t>
  </si>
  <si>
    <t>STAFF INFRATEL</t>
  </si>
  <si>
    <t>YUDIANSYAH PRIMA PUTRA</t>
  </si>
  <si>
    <t>INSANI</t>
  </si>
  <si>
    <t>SETIADI WIBOWO</t>
  </si>
  <si>
    <t>VARTA LEGAWA HERAWAN</t>
  </si>
  <si>
    <t>DANI MISBAHUDIN</t>
  </si>
  <si>
    <t>LAKI-LAKI</t>
  </si>
  <si>
    <t>DIKI DANIYADI</t>
  </si>
  <si>
    <t>MUHAMMAD JULIAN</t>
  </si>
  <si>
    <t>ARIEF HADI NUGRAHA</t>
  </si>
  <si>
    <t>GANJAR ALIFIAN</t>
  </si>
  <si>
    <t>MUHAMMAD INGGI RIANA</t>
  </si>
</sst>
</file>

<file path=xl/styles.xml><?xml version="1.0" encoding="utf-8"?>
<styleSheet xmlns="http://schemas.openxmlformats.org/spreadsheetml/2006/main">
  <numFmts count="8">
    <numFmt numFmtId="176" formatCode="_-&quot;Rp&quot;* #,##0.00_-;\-&quot;Rp&quot;* #,##0.00_-;_-&quot;Rp&quot;* &quot;-&quot;??_-;_-@_-"/>
    <numFmt numFmtId="177" formatCode="mmm\-yy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.00_);_(* \(#,##0.00\);_(* &quot;-&quot;??_);_(@_)"/>
    <numFmt numFmtId="181" formatCode="[$-409]d\-mmm\-yy;@"/>
    <numFmt numFmtId="182" formatCode="0.0%"/>
    <numFmt numFmtId="183" formatCode="_([$Rp-421]* #,##0.00_);_([$Rp-421]* \(#,##0.00\);_([$Rp-421]* &quot;-&quot;??_);_(@_)"/>
  </numFmts>
  <fonts count="34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sz val="9"/>
      <name val="Calibri"/>
      <charset val="134"/>
    </font>
    <font>
      <sz val="8"/>
      <color theme="1"/>
      <name val="Calibri"/>
      <charset val="134"/>
      <scheme val="minor"/>
    </font>
    <font>
      <sz val="8"/>
      <name val="Calibri"/>
      <charset val="134"/>
    </font>
    <font>
      <sz val="8"/>
      <name val="Calibri"/>
      <charset val="134"/>
      <scheme val="minor"/>
    </font>
    <font>
      <sz val="9"/>
      <color indexed="8"/>
      <name val="Calibri"/>
      <charset val="134"/>
    </font>
    <font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Times New Roman"/>
      <charset val="134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/>
    <xf numFmtId="0" fontId="11" fillId="0" borderId="17" applyNumberFormat="0" applyFill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20" fillId="0" borderId="0"/>
    <xf numFmtId="0" fontId="18" fillId="11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8" borderId="1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16" fillId="0" borderId="1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0" fillId="26" borderId="19" applyNumberFormat="0" applyAlignment="0" applyProtection="0">
      <alignment vertical="center"/>
    </xf>
    <xf numFmtId="0" fontId="0" fillId="0" borderId="0"/>
    <xf numFmtId="0" fontId="15" fillId="5" borderId="16" applyNumberFormat="0" applyAlignment="0" applyProtection="0">
      <alignment vertical="center"/>
    </xf>
    <xf numFmtId="0" fontId="21" fillId="5" borderId="19" applyNumberFormat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9" fillId="0" borderId="0"/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8" fillId="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0" borderId="0"/>
    <xf numFmtId="0" fontId="19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/>
    <xf numFmtId="0" fontId="20" fillId="0" borderId="0"/>
    <xf numFmtId="0" fontId="20" fillId="0" borderId="0"/>
  </cellStyleXfs>
  <cellXfs count="69">
    <xf numFmtId="0" fontId="0" fillId="0" borderId="0" xfId="0"/>
    <xf numFmtId="0" fontId="0" fillId="0" borderId="0" xfId="42" applyFill="1"/>
    <xf numFmtId="0" fontId="0" fillId="0" borderId="0" xfId="42" applyAlignment="1">
      <alignment horizontal="center" vertical="center"/>
    </xf>
    <xf numFmtId="0" fontId="0" fillId="0" borderId="0" xfId="42"/>
    <xf numFmtId="0" fontId="0" fillId="0" borderId="0" xfId="42" applyAlignment="1">
      <alignment horizontal="left" vertical="center"/>
    </xf>
    <xf numFmtId="2" fontId="0" fillId="0" borderId="0" xfId="42" applyNumberFormat="1" applyAlignment="1">
      <alignment horizontal="center" vertical="center"/>
    </xf>
    <xf numFmtId="0" fontId="1" fillId="0" borderId="0" xfId="58" applyFont="1"/>
    <xf numFmtId="0" fontId="1" fillId="0" borderId="0" xfId="58" applyFont="1" applyAlignment="1">
      <alignment horizontal="left" vertical="center"/>
    </xf>
    <xf numFmtId="0" fontId="1" fillId="0" borderId="0" xfId="42" applyFont="1" applyAlignment="1">
      <alignment horizontal="center" vertical="center"/>
    </xf>
    <xf numFmtId="177" fontId="1" fillId="0" borderId="0" xfId="58" applyNumberFormat="1" applyFont="1" applyAlignment="1">
      <alignment horizontal="left" vertical="center"/>
    </xf>
    <xf numFmtId="0" fontId="2" fillId="0" borderId="1" xfId="58" applyFont="1" applyBorder="1" applyAlignment="1">
      <alignment horizontal="center" vertical="center"/>
    </xf>
    <xf numFmtId="0" fontId="2" fillId="0" borderId="1" xfId="42" applyFont="1" applyBorder="1" applyAlignment="1">
      <alignment horizontal="center" vertical="center" wrapText="1"/>
    </xf>
    <xf numFmtId="0" fontId="2" fillId="0" borderId="1" xfId="57" applyFont="1" applyBorder="1" applyAlignment="1">
      <alignment horizontal="center" vertical="center" wrapText="1"/>
    </xf>
    <xf numFmtId="0" fontId="2" fillId="0" borderId="2" xfId="58" applyFont="1" applyBorder="1" applyAlignment="1">
      <alignment horizontal="center" vertical="center"/>
    </xf>
    <xf numFmtId="0" fontId="2" fillId="0" borderId="2" xfId="42" applyFont="1" applyBorder="1" applyAlignment="1">
      <alignment horizontal="center" vertical="center" wrapText="1"/>
    </xf>
    <xf numFmtId="0" fontId="2" fillId="0" borderId="2" xfId="57" applyFont="1" applyBorder="1" applyAlignment="1">
      <alignment horizontal="center" vertical="center" wrapText="1"/>
    </xf>
    <xf numFmtId="0" fontId="3" fillId="0" borderId="3" xfId="58" applyFont="1" applyFill="1" applyBorder="1" applyAlignment="1">
      <alignment horizontal="center" vertical="center"/>
    </xf>
    <xf numFmtId="0" fontId="4" fillId="0" borderId="3" xfId="42" applyFont="1" applyFill="1" applyBorder="1" applyAlignment="1">
      <alignment vertical="center"/>
    </xf>
    <xf numFmtId="1" fontId="5" fillId="0" borderId="3" xfId="42" applyNumberFormat="1" applyFont="1" applyFill="1" applyBorder="1" applyAlignment="1">
      <alignment horizontal="center" vertical="center"/>
    </xf>
    <xf numFmtId="181" fontId="3" fillId="0" borderId="3" xfId="42" applyNumberFormat="1" applyFont="1" applyFill="1" applyBorder="1" applyAlignment="1">
      <alignment horizontal="center" vertical="center"/>
    </xf>
    <xf numFmtId="0" fontId="3" fillId="0" borderId="3" xfId="42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6" fillId="0" borderId="3" xfId="5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2" fillId="0" borderId="1" xfId="42" applyFont="1" applyFill="1" applyBorder="1" applyAlignment="1">
      <alignment horizontal="center" vertical="center" wrapText="1"/>
    </xf>
    <xf numFmtId="0" fontId="2" fillId="0" borderId="2" xfId="42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1" fillId="0" borderId="3" xfId="42" applyFont="1" applyFill="1" applyBorder="1" applyAlignment="1">
      <alignment horizontal="center" vertical="center"/>
    </xf>
    <xf numFmtId="0" fontId="1" fillId="0" borderId="0" xfId="58" applyFont="1" applyAlignment="1">
      <alignment horizontal="center" vertical="center"/>
    </xf>
    <xf numFmtId="2" fontId="1" fillId="0" borderId="0" xfId="58" applyNumberFormat="1" applyFont="1" applyAlignment="1">
      <alignment horizontal="center" vertical="center"/>
    </xf>
    <xf numFmtId="0" fontId="2" fillId="2" borderId="1" xfId="42" applyFont="1" applyFill="1" applyBorder="1" applyAlignment="1">
      <alignment horizontal="center" vertical="center" wrapText="1"/>
    </xf>
    <xf numFmtId="0" fontId="2" fillId="2" borderId="4" xfId="58" applyFont="1" applyFill="1" applyBorder="1" applyAlignment="1">
      <alignment horizontal="center" vertical="center"/>
    </xf>
    <xf numFmtId="0" fontId="2" fillId="2" borderId="5" xfId="58" applyFont="1" applyFill="1" applyBorder="1" applyAlignment="1">
      <alignment horizontal="center" vertical="center"/>
    </xf>
    <xf numFmtId="0" fontId="2" fillId="2" borderId="2" xfId="42" applyFont="1" applyFill="1" applyBorder="1" applyAlignment="1">
      <alignment horizontal="center" vertical="center" wrapText="1"/>
    </xf>
    <xf numFmtId="0" fontId="2" fillId="2" borderId="6" xfId="58" applyFont="1" applyFill="1" applyBorder="1" applyAlignment="1">
      <alignment horizontal="center" vertical="center"/>
    </xf>
    <xf numFmtId="0" fontId="2" fillId="2" borderId="7" xfId="58" applyFont="1" applyFill="1" applyBorder="1" applyAlignment="1">
      <alignment horizontal="center" vertical="center"/>
    </xf>
    <xf numFmtId="182" fontId="2" fillId="2" borderId="8" xfId="58" applyNumberFormat="1" applyFont="1" applyFill="1" applyBorder="1" applyAlignment="1">
      <alignment horizontal="center" vertical="center" wrapText="1"/>
    </xf>
    <xf numFmtId="182" fontId="2" fillId="2" borderId="9" xfId="58" applyNumberFormat="1" applyFont="1" applyFill="1" applyBorder="1" applyAlignment="1">
      <alignment horizontal="center" vertical="center" wrapText="1"/>
    </xf>
    <xf numFmtId="182" fontId="2" fillId="2" borderId="3" xfId="58" applyNumberFormat="1" applyFont="1" applyFill="1" applyBorder="1" applyAlignment="1">
      <alignment horizontal="center" vertical="center" wrapText="1"/>
    </xf>
    <xf numFmtId="0" fontId="2" fillId="2" borderId="8" xfId="58" applyFont="1" applyFill="1" applyBorder="1" applyAlignment="1">
      <alignment horizontal="center" vertical="center" wrapText="1"/>
    </xf>
    <xf numFmtId="0" fontId="2" fillId="2" borderId="9" xfId="58" applyFont="1" applyFill="1" applyBorder="1" applyAlignment="1">
      <alignment horizontal="center" vertical="center" wrapText="1"/>
    </xf>
    <xf numFmtId="0" fontId="2" fillId="2" borderId="3" xfId="58" applyFont="1" applyFill="1" applyBorder="1" applyAlignment="1">
      <alignment horizontal="center" vertical="center" wrapText="1"/>
    </xf>
    <xf numFmtId="0" fontId="3" fillId="0" borderId="3" xfId="26" applyFont="1" applyFill="1" applyBorder="1" applyAlignment="1">
      <alignment horizontal="center" vertical="center"/>
    </xf>
    <xf numFmtId="1" fontId="1" fillId="0" borderId="3" xfId="58" applyNumberFormat="1" applyFont="1" applyFill="1" applyBorder="1" applyAlignment="1">
      <alignment horizontal="center" vertical="center"/>
    </xf>
    <xf numFmtId="9" fontId="8" fillId="0" borderId="3" xfId="22" applyFont="1" applyFill="1" applyBorder="1" applyAlignment="1">
      <alignment horizontal="center" vertical="center" wrapText="1"/>
    </xf>
    <xf numFmtId="0" fontId="2" fillId="3" borderId="3" xfId="58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" fillId="0" borderId="8" xfId="49" applyFont="1" applyFill="1" applyBorder="1" applyAlignment="1">
      <alignment horizontal="center" vertical="center" wrapText="1"/>
    </xf>
    <xf numFmtId="0" fontId="2" fillId="0" borderId="9" xfId="49" applyFont="1" applyFill="1" applyBorder="1" applyAlignment="1">
      <alignment horizontal="center" vertical="center" wrapText="1"/>
    </xf>
    <xf numFmtId="9" fontId="1" fillId="3" borderId="3" xfId="44" applyFont="1" applyFill="1" applyBorder="1" applyAlignment="1">
      <alignment horizontal="center" vertical="center"/>
    </xf>
    <xf numFmtId="0" fontId="2" fillId="2" borderId="10" xfId="58" applyFont="1" applyFill="1" applyBorder="1" applyAlignment="1">
      <alignment horizontal="center" vertical="center"/>
    </xf>
    <xf numFmtId="0" fontId="2" fillId="3" borderId="10" xfId="58" applyFont="1" applyFill="1" applyBorder="1" applyAlignment="1">
      <alignment horizontal="center" vertical="center" wrapText="1"/>
    </xf>
    <xf numFmtId="0" fontId="2" fillId="0" borderId="1" xfId="57" applyFont="1" applyFill="1" applyBorder="1" applyAlignment="1">
      <alignment horizontal="center" vertical="center" wrapText="1"/>
    </xf>
    <xf numFmtId="0" fontId="2" fillId="2" borderId="11" xfId="58" applyFont="1" applyFill="1" applyBorder="1" applyAlignment="1">
      <alignment horizontal="center" vertical="center"/>
    </xf>
    <xf numFmtId="0" fontId="2" fillId="3" borderId="12" xfId="58" applyFont="1" applyFill="1" applyBorder="1" applyAlignment="1">
      <alignment horizontal="center" vertical="center" wrapText="1"/>
    </xf>
    <xf numFmtId="0" fontId="2" fillId="0" borderId="2" xfId="57" applyFont="1" applyFill="1" applyBorder="1" applyAlignment="1">
      <alignment horizontal="center" vertical="center" wrapText="1"/>
    </xf>
    <xf numFmtId="0" fontId="2" fillId="0" borderId="8" xfId="58" applyFont="1" applyFill="1" applyBorder="1" applyAlignment="1">
      <alignment horizontal="center" vertical="center" wrapText="1"/>
    </xf>
    <xf numFmtId="0" fontId="2" fillId="0" borderId="9" xfId="58" applyFont="1" applyFill="1" applyBorder="1" applyAlignment="1">
      <alignment horizontal="center" vertical="center" wrapText="1"/>
    </xf>
    <xf numFmtId="1" fontId="8" fillId="0" borderId="3" xfId="22" applyNumberFormat="1" applyFont="1" applyFill="1" applyBorder="1" applyAlignment="1">
      <alignment horizontal="center" vertical="center" wrapText="1"/>
    </xf>
    <xf numFmtId="10" fontId="1" fillId="3" borderId="3" xfId="58" applyNumberFormat="1" applyFont="1" applyFill="1" applyBorder="1" applyAlignment="1">
      <alignment horizontal="center" vertical="center"/>
    </xf>
    <xf numFmtId="10" fontId="3" fillId="0" borderId="3" xfId="35" applyNumberFormat="1" applyFont="1" applyFill="1" applyBorder="1" applyAlignment="1">
      <alignment horizontal="center" vertical="center" wrapText="1"/>
    </xf>
    <xf numFmtId="183" fontId="3" fillId="0" borderId="3" xfId="44" applyNumberFormat="1" applyFont="1" applyFill="1" applyBorder="1" applyAlignment="1">
      <alignment horizontal="center" vertical="center"/>
    </xf>
    <xf numFmtId="183" fontId="2" fillId="0" borderId="1" xfId="57" applyNumberFormat="1" applyFont="1" applyFill="1" applyBorder="1" applyAlignment="1">
      <alignment horizontal="center" vertical="center" wrapText="1"/>
    </xf>
    <xf numFmtId="0" fontId="2" fillId="0" borderId="3" xfId="57" applyFont="1" applyBorder="1" applyAlignment="1">
      <alignment horizontal="center" vertical="center" wrapText="1"/>
    </xf>
    <xf numFmtId="0" fontId="2" fillId="0" borderId="3" xfId="57" applyFont="1" applyFill="1" applyBorder="1" applyAlignment="1">
      <alignment horizontal="center" vertical="center" wrapText="1"/>
    </xf>
    <xf numFmtId="183" fontId="2" fillId="0" borderId="2" xfId="57" applyNumberFormat="1" applyFont="1" applyFill="1" applyBorder="1" applyAlignment="1">
      <alignment horizontal="center" vertical="center" wrapText="1"/>
    </xf>
    <xf numFmtId="0" fontId="0" fillId="0" borderId="3" xfId="42" applyFill="1" applyBorder="1"/>
    <xf numFmtId="183" fontId="0" fillId="0" borderId="0" xfId="42" applyNumberFormat="1" applyAlignment="1">
      <alignment horizontal="center" vertical="center"/>
    </xf>
  </cellXfs>
  <cellStyles count="5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Normal 2 10 2" xfId="5"/>
    <cellStyle name="20% - Aksen4" xfId="6" builtinId="42"/>
    <cellStyle name="Mata Uang" xfId="7" builtinId="4"/>
    <cellStyle name="Sel Ditautkan" xfId="8" builtinId="24"/>
    <cellStyle name="Persen" xfId="9" builtinId="5"/>
    <cellStyle name="Kepala 4" xfId="10" builtinId="19"/>
    <cellStyle name="Hyperlink" xfId="11" builtinId="8"/>
    <cellStyle name="20% - Aksen6" xfId="12" builtinId="50"/>
    <cellStyle name="Total" xfId="13" builtinId="25"/>
    <cellStyle name="Hyperlink yang Diikuti" xfId="14" builtinId="9"/>
    <cellStyle name="20% - Aksen2" xfId="15" builtinId="34"/>
    <cellStyle name="Catatan" xfId="16" builtinId="10"/>
    <cellStyle name="Teks Peringatan" xfId="17" builtinId="11"/>
    <cellStyle name="Kepala 2" xfId="18" builtinId="17"/>
    <cellStyle name="Judul" xfId="19" builtinId="15"/>
    <cellStyle name="Aksen3" xfId="20" builtinId="37"/>
    <cellStyle name="Teks CExplanatory" xfId="21" builtinId="53"/>
    <cellStyle name="Percent 2" xfId="22"/>
    <cellStyle name="Kepala 1" xfId="23" builtinId="16"/>
    <cellStyle name="60% - Aksen2" xfId="24" builtinId="36"/>
    <cellStyle name="input" xfId="25" builtinId="20"/>
    <cellStyle name="Normal 4" xfId="26"/>
    <cellStyle name="Output" xfId="27" builtinId="21"/>
    <cellStyle name="Perhitungan" xfId="28" builtinId="22"/>
    <cellStyle name="Cek Sel" xfId="29" builtinId="23"/>
    <cellStyle name="20% - Aksen5" xfId="30" builtinId="46"/>
    <cellStyle name="Baik" xfId="31" builtinId="26"/>
    <cellStyle name="Buruk" xfId="32" builtinId="27"/>
    <cellStyle name="Netral" xfId="33" builtinId="28"/>
    <cellStyle name="Aksen1" xfId="34" builtinId="29"/>
    <cellStyle name="Normal_Kinerja Nov 08" xfId="35"/>
    <cellStyle name="20% - Aksen1" xfId="36" builtinId="30"/>
    <cellStyle name="40% - Aksen1" xfId="37" builtinId="31"/>
    <cellStyle name="60% - Aksen1" xfId="38" builtinId="32"/>
    <cellStyle name="Aksen2" xfId="39" builtinId="33"/>
    <cellStyle name="40% - Aksen2" xfId="40" builtinId="35"/>
    <cellStyle name="20% - Aksen3" xfId="41" builtinId="38"/>
    <cellStyle name="Normal 3 3" xfId="42"/>
    <cellStyle name="40% - Aksen3" xfId="43" builtinId="39"/>
    <cellStyle name="Percent 2 2" xfId="44"/>
    <cellStyle name="60% - Aksen3" xfId="45" builtinId="40"/>
    <cellStyle name="Aksen4" xfId="46" builtinId="41"/>
    <cellStyle name="40% - Aksen4" xfId="47" builtinId="43"/>
    <cellStyle name="60% - Aksen4" xfId="48" builtinId="44"/>
    <cellStyle name="Normal 2" xfId="49"/>
    <cellStyle name="Aksen5" xfId="50" builtinId="45"/>
    <cellStyle name="40% - Aksen5" xfId="51" builtinId="47"/>
    <cellStyle name="60% - Aksen5" xfId="52" builtinId="48"/>
    <cellStyle name="Aksen6" xfId="53" builtinId="49"/>
    <cellStyle name="40% - Aksen6" xfId="54" builtinId="51"/>
    <cellStyle name="60% - Aksen6" xfId="55" builtinId="52"/>
    <cellStyle name="Normal 3 3 2" xfId="56"/>
    <cellStyle name="Normal 4 2" xfId="57"/>
    <cellStyle name="Normal_Kinerja Siska Sept 2010" xfId="58"/>
  </cellStyles>
  <dxfs count="2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si%20CC%20Telkomsel\4.%20Kepegawaian\LOS\43.%20LOS%20JULI%202013\LOS%2016071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STPAID"/>
      <sheetName val="RESIGN DAN PROMOSI POSTPAID"/>
      <sheetName val="RESIGN dan PROMOSI"/>
      <sheetName val="PREPAID"/>
      <sheetName val="RESIGN DAN PROMOSI PREPAID"/>
      <sheetName val="OUTBOUND"/>
      <sheetName val="RESIGN DAN PROMOSI OUTBOUND"/>
      <sheetName val="NON CO"/>
      <sheetName val="RESIGN NON CO"/>
      <sheetName val="KOMPOSISI CO"/>
      <sheetName val="ANALISA LO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9">
          <cell r="B39" t="str">
            <v>ARIEF GUMARSYAH</v>
          </cell>
          <cell r="C39">
            <v>10200800001</v>
          </cell>
          <cell r="D39" t="str">
            <v>LAKI-LAKI</v>
          </cell>
        </row>
        <row r="40">
          <cell r="B40" t="str">
            <v>DEDI KUSWARA</v>
          </cell>
          <cell r="C40">
            <v>10200800003</v>
          </cell>
          <cell r="D40" t="str">
            <v>LAKI-LAKI</v>
          </cell>
        </row>
        <row r="41">
          <cell r="B41" t="str">
            <v>HARISANDI</v>
          </cell>
          <cell r="C41">
            <v>710200200061</v>
          </cell>
          <cell r="D41" t="str">
            <v>LAKI-LAKI</v>
          </cell>
        </row>
        <row r="42">
          <cell r="B42" t="str">
            <v>MARSUDIYANTO</v>
          </cell>
          <cell r="C42">
            <v>10200200568</v>
          </cell>
          <cell r="D42" t="str">
            <v>LAKI-LAKI</v>
          </cell>
        </row>
        <row r="43">
          <cell r="B43" t="str">
            <v>MUHADI</v>
          </cell>
          <cell r="C43">
            <v>10200200903</v>
          </cell>
          <cell r="D43" t="str">
            <v>LAKI-LAKI</v>
          </cell>
        </row>
        <row r="44">
          <cell r="B44" t="str">
            <v>MUHAMMAD KURNIA</v>
          </cell>
          <cell r="C44">
            <v>10200200893</v>
          </cell>
          <cell r="D44" t="str">
            <v>LAKI-LAKI</v>
          </cell>
        </row>
        <row r="45">
          <cell r="B45" t="str">
            <v>SETIADI WIBOWO</v>
          </cell>
          <cell r="C45">
            <v>10200200812</v>
          </cell>
          <cell r="D45" t="str">
            <v>LAKI-LAKI</v>
          </cell>
        </row>
        <row r="46">
          <cell r="B46" t="str">
            <v>VARTA LEGAWA HERAWAN</v>
          </cell>
          <cell r="C46">
            <v>10200800004</v>
          </cell>
          <cell r="D46" t="str">
            <v>LAKI-LAKI</v>
          </cell>
        </row>
        <row r="47">
          <cell r="B47" t="str">
            <v>YUDIANSYAH PRIMA PUTRA</v>
          </cell>
          <cell r="C47">
            <v>710200200070</v>
          </cell>
          <cell r="D47" t="str">
            <v>LAKI-LAKI</v>
          </cell>
        </row>
        <row r="48">
          <cell r="B48" t="str">
            <v>YULI KUSMAYANTI</v>
          </cell>
          <cell r="C48">
            <v>10200800002</v>
          </cell>
          <cell r="D48" t="str">
            <v>PEREMPUAN</v>
          </cell>
        </row>
        <row r="49">
          <cell r="B49" t="str">
            <v>DELIYUS AKBAR</v>
          </cell>
          <cell r="C49">
            <v>10200201761</v>
          </cell>
          <cell r="D49" t="str">
            <v>LAKI-LAKI</v>
          </cell>
        </row>
        <row r="50">
          <cell r="B50" t="str">
            <v>HERY NOVIANTO</v>
          </cell>
          <cell r="C50">
            <v>10200200565</v>
          </cell>
          <cell r="D50" t="str">
            <v>LAKI-LAKI</v>
          </cell>
        </row>
        <row r="51">
          <cell r="B51" t="str">
            <v>WAWAN KURNIAWAN</v>
          </cell>
          <cell r="C51">
            <v>10200200823</v>
          </cell>
          <cell r="D51" t="str">
            <v>LAKI-LAKI</v>
          </cell>
        </row>
        <row r="52">
          <cell r="B52" t="str">
            <v>RAKHMAT MULYADI</v>
          </cell>
          <cell r="C52">
            <v>70100101402</v>
          </cell>
          <cell r="D52" t="str">
            <v>LAKI-LAKI</v>
          </cell>
        </row>
        <row r="53">
          <cell r="B53" t="str">
            <v>ADRIANSYAH</v>
          </cell>
          <cell r="C53">
            <v>78100108243</v>
          </cell>
          <cell r="D53" t="str">
            <v>LAKI-LAKI</v>
          </cell>
        </row>
        <row r="54">
          <cell r="B54" t="str">
            <v>CHANDRA ARYANTO</v>
          </cell>
          <cell r="C54">
            <v>10200200003</v>
          </cell>
          <cell r="D54" t="str">
            <v>LAKI-LAKI</v>
          </cell>
        </row>
        <row r="55">
          <cell r="B55" t="str">
            <v>YANI FITRIANI</v>
          </cell>
          <cell r="C55">
            <v>78100108242</v>
          </cell>
          <cell r="D55" t="str">
            <v>PEREMPUAN</v>
          </cell>
        </row>
        <row r="56">
          <cell r="B56" t="str">
            <v>AGUNG ABDUL MALIK</v>
          </cell>
          <cell r="C56">
            <v>78100107889</v>
          </cell>
          <cell r="D56" t="str">
            <v>LAKI-LAKI</v>
          </cell>
        </row>
        <row r="57">
          <cell r="B57" t="str">
            <v>AMIGIA RUSTANTI</v>
          </cell>
          <cell r="C57">
            <v>78100108238</v>
          </cell>
          <cell r="D57" t="str">
            <v>PEREMPUAN</v>
          </cell>
        </row>
        <row r="58">
          <cell r="B58" t="str">
            <v>ANJAR KESUMARAHARJO</v>
          </cell>
          <cell r="C58">
            <v>78100108240</v>
          </cell>
          <cell r="D58" t="str">
            <v>LAKI-LAKI</v>
          </cell>
        </row>
        <row r="59">
          <cell r="B59" t="str">
            <v>ERNA KUSUMANINGRUM</v>
          </cell>
          <cell r="C59">
            <v>10200200331</v>
          </cell>
          <cell r="D59" t="str">
            <v>PEREMPUAN</v>
          </cell>
        </row>
        <row r="60">
          <cell r="B60" t="str">
            <v>LANNI MARIANI</v>
          </cell>
          <cell r="C60">
            <v>78100108237</v>
          </cell>
          <cell r="D60" t="str">
            <v>PEREMPUAN</v>
          </cell>
        </row>
        <row r="61">
          <cell r="B61" t="str">
            <v>LINGGA LUTFIANI</v>
          </cell>
          <cell r="C61">
            <v>10200200907</v>
          </cell>
          <cell r="D61" t="str">
            <v>PEREMPUAN</v>
          </cell>
        </row>
        <row r="62">
          <cell r="B62" t="str">
            <v>MUHAMMAD RIZKI FARID</v>
          </cell>
          <cell r="C62">
            <v>78100107918</v>
          </cell>
          <cell r="D62" t="str">
            <v>LAKI-LAKI</v>
          </cell>
        </row>
        <row r="63">
          <cell r="B63" t="str">
            <v>SYALI DIANI DEWI</v>
          </cell>
          <cell r="C63">
            <v>78100108239</v>
          </cell>
          <cell r="D63" t="str">
            <v>PEREMPUAN</v>
          </cell>
        </row>
        <row r="64">
          <cell r="B64" t="str">
            <v>YULIANTI NURJANNAH</v>
          </cell>
          <cell r="C64">
            <v>10200201331</v>
          </cell>
          <cell r="D64" t="str">
            <v>PEREMPUAN</v>
          </cell>
        </row>
        <row r="65">
          <cell r="B65" t="str">
            <v>RANNY INDRIASARI</v>
          </cell>
          <cell r="C65">
            <v>10200200899</v>
          </cell>
          <cell r="D65" t="str">
            <v>PEREMPUAN</v>
          </cell>
        </row>
        <row r="66">
          <cell r="B66" t="str">
            <v>FEBRIAN JATIWALUYO</v>
          </cell>
          <cell r="C66">
            <v>10200201304</v>
          </cell>
          <cell r="D66" t="str">
            <v>LAKI-LAKI</v>
          </cell>
        </row>
        <row r="67">
          <cell r="B67" t="str">
            <v>ANGGIAT</v>
          </cell>
          <cell r="C67">
            <v>10200200853</v>
          </cell>
          <cell r="D67" t="str">
            <v>LAKI-LAKI</v>
          </cell>
        </row>
        <row r="68">
          <cell r="B68" t="str">
            <v>DANIL HIDAYAT</v>
          </cell>
          <cell r="C68">
            <v>78100108250</v>
          </cell>
          <cell r="D68" t="str">
            <v>LAKI-LAKI</v>
          </cell>
        </row>
        <row r="69">
          <cell r="B69" t="str">
            <v>FINA ARIATPI</v>
          </cell>
          <cell r="C69">
            <v>78100108248</v>
          </cell>
          <cell r="D69" t="str">
            <v>PEREMPUAN</v>
          </cell>
        </row>
        <row r="70">
          <cell r="B70" t="str">
            <v>DANI KARDANI</v>
          </cell>
          <cell r="C70">
            <v>78100108221</v>
          </cell>
          <cell r="D70" t="str">
            <v>LAKI-LAKI</v>
          </cell>
        </row>
        <row r="71">
          <cell r="B71" t="str">
            <v>IMAN GILAR GINANJAR FARLANI</v>
          </cell>
          <cell r="C71">
            <v>78100107956</v>
          </cell>
          <cell r="D71" t="str">
            <v>LAKI-LAKI</v>
          </cell>
        </row>
        <row r="72">
          <cell r="B72" t="str">
            <v>IRMA FEBRIANI</v>
          </cell>
          <cell r="C72">
            <v>10200200995</v>
          </cell>
          <cell r="D72" t="str">
            <v>PEREMPUAN</v>
          </cell>
        </row>
        <row r="73">
          <cell r="B73" t="str">
            <v>KAMIA ACHYUNIASIH KUNRAT</v>
          </cell>
          <cell r="C73">
            <v>78100108216</v>
          </cell>
          <cell r="D73" t="str">
            <v>PEREMPUAN</v>
          </cell>
        </row>
        <row r="74">
          <cell r="B74" t="str">
            <v>MIRANTI</v>
          </cell>
          <cell r="C74">
            <v>78100108217</v>
          </cell>
          <cell r="D74" t="str">
            <v>PEREMPUAN</v>
          </cell>
        </row>
        <row r="75">
          <cell r="B75" t="str">
            <v>MUHAMMAD MIRZA FARIDL</v>
          </cell>
          <cell r="C75">
            <v>78100108218</v>
          </cell>
          <cell r="D75" t="str">
            <v>LAKI-LAKI</v>
          </cell>
        </row>
        <row r="76">
          <cell r="B76" t="str">
            <v>RATNA JUWITA</v>
          </cell>
          <cell r="C76">
            <v>78100108219</v>
          </cell>
          <cell r="D76" t="str">
            <v>PEREMPUAN</v>
          </cell>
        </row>
        <row r="77">
          <cell r="B77" t="str">
            <v>RIK RIK MUDZAKIR BADIUZZAMAN</v>
          </cell>
          <cell r="C77">
            <v>10200201305</v>
          </cell>
          <cell r="D77" t="str">
            <v>LAKI-LAKI</v>
          </cell>
        </row>
        <row r="78">
          <cell r="B78" t="str">
            <v>TRHAJU NIRWANA</v>
          </cell>
          <cell r="C78">
            <v>78100108220</v>
          </cell>
          <cell r="D78" t="str">
            <v>LAKI-LAKI</v>
          </cell>
        </row>
        <row r="79">
          <cell r="B79" t="str">
            <v>AAN YANUAR</v>
          </cell>
          <cell r="C79">
            <v>10200200751</v>
          </cell>
          <cell r="D79" t="str">
            <v>LAKI-LAKI</v>
          </cell>
        </row>
        <row r="80">
          <cell r="B80" t="str">
            <v>ADITIA ARIA SUNDAYANA</v>
          </cell>
          <cell r="C80">
            <v>10200200443</v>
          </cell>
          <cell r="D80" t="str">
            <v>LAKI-LAKI</v>
          </cell>
        </row>
        <row r="81">
          <cell r="B81" t="str">
            <v>ADITYA ROY WICAKSONO</v>
          </cell>
          <cell r="C81">
            <v>10200200420</v>
          </cell>
          <cell r="D81" t="str">
            <v>LAKI-LAKI</v>
          </cell>
        </row>
        <row r="82">
          <cell r="B82" t="str">
            <v>AGUS MARGATA</v>
          </cell>
          <cell r="C82">
            <v>10200200026</v>
          </cell>
          <cell r="D82" t="str">
            <v>LAKI-LAKI</v>
          </cell>
        </row>
        <row r="83">
          <cell r="B83" t="str">
            <v>ANDRI ADIKUSUMAH</v>
          </cell>
          <cell r="C83">
            <v>10200200087</v>
          </cell>
          <cell r="D83" t="str">
            <v>LAKI-LAKI</v>
          </cell>
        </row>
        <row r="84">
          <cell r="B84" t="str">
            <v>ANDRI YANA</v>
          </cell>
          <cell r="C84">
            <v>10200200572</v>
          </cell>
          <cell r="D84" t="str">
            <v>LAKI-LAKI</v>
          </cell>
        </row>
        <row r="85">
          <cell r="B85" t="str">
            <v>ARIF DARMAWAN SAMBAS</v>
          </cell>
          <cell r="C85">
            <v>10200200031</v>
          </cell>
          <cell r="D85" t="str">
            <v>LAKI-LAKI</v>
          </cell>
        </row>
        <row r="86">
          <cell r="B86" t="str">
            <v>ARIS SUBCHAN PERMADI</v>
          </cell>
          <cell r="C86">
            <v>10200200032</v>
          </cell>
          <cell r="D86" t="str">
            <v>LAKI-LAKI</v>
          </cell>
        </row>
        <row r="87">
          <cell r="B87" t="str">
            <v>ASRY HERMAWATI</v>
          </cell>
          <cell r="C87">
            <v>10200200033</v>
          </cell>
          <cell r="D87" t="str">
            <v>PEREMPUAN</v>
          </cell>
        </row>
        <row r="88">
          <cell r="B88" t="str">
            <v>CECEP IRAWAN</v>
          </cell>
          <cell r="C88">
            <v>10200200042</v>
          </cell>
          <cell r="D88" t="str">
            <v>LAKI-LAKI</v>
          </cell>
        </row>
        <row r="89">
          <cell r="B89" t="str">
            <v>DERA KARTIWA SUPRIADI</v>
          </cell>
          <cell r="C89">
            <v>10200200917</v>
          </cell>
          <cell r="D89" t="str">
            <v>LAKI-LAKI</v>
          </cell>
        </row>
        <row r="90">
          <cell r="B90" t="str">
            <v>DESY SUTANTI ARI S</v>
          </cell>
          <cell r="C90">
            <v>78100108207</v>
          </cell>
          <cell r="D90" t="str">
            <v>PEREMPUAN</v>
          </cell>
        </row>
        <row r="91">
          <cell r="B91" t="str">
            <v>DODI GANJAR JANUAR</v>
          </cell>
          <cell r="C91">
            <v>10200200044</v>
          </cell>
          <cell r="D91" t="str">
            <v>LAKI-LAKI</v>
          </cell>
        </row>
        <row r="92">
          <cell r="B92" t="str">
            <v>DONI ROMADONA</v>
          </cell>
          <cell r="C92">
            <v>10200200985</v>
          </cell>
          <cell r="D92" t="str">
            <v>LAKI-LAKI</v>
          </cell>
        </row>
        <row r="93">
          <cell r="B93" t="str">
            <v>DWI KARTININGSIH</v>
          </cell>
          <cell r="C93">
            <v>10200200889</v>
          </cell>
          <cell r="D93" t="str">
            <v>PEREMPUAN</v>
          </cell>
        </row>
        <row r="94">
          <cell r="B94" t="str">
            <v>ENDRO BRILLIANTO</v>
          </cell>
          <cell r="C94">
            <v>10200200913</v>
          </cell>
          <cell r="D94" t="str">
            <v>LAKI-LAKI</v>
          </cell>
        </row>
        <row r="95">
          <cell r="B95" t="str">
            <v>GEDE PRASETYO</v>
          </cell>
          <cell r="C95">
            <v>10200200028</v>
          </cell>
          <cell r="D95" t="str">
            <v>LAKI-LAKI</v>
          </cell>
        </row>
        <row r="96">
          <cell r="B96" t="str">
            <v>HENDRA</v>
          </cell>
          <cell r="C96">
            <v>10200200476</v>
          </cell>
          <cell r="D96" t="str">
            <v>LAKI-LAKI</v>
          </cell>
        </row>
        <row r="97">
          <cell r="B97" t="str">
            <v>HENDRIANA BUDIAWAN KARLAN</v>
          </cell>
          <cell r="C97">
            <v>10200200804</v>
          </cell>
          <cell r="D97" t="str">
            <v>LAKI-LAKI</v>
          </cell>
        </row>
        <row r="98">
          <cell r="B98" t="str">
            <v>HERI FIRMANSYAH</v>
          </cell>
          <cell r="C98">
            <v>10200200227</v>
          </cell>
          <cell r="D98" t="str">
            <v>LAKI-LAKI</v>
          </cell>
        </row>
        <row r="99">
          <cell r="B99" t="str">
            <v>ICA GUNAWAN</v>
          </cell>
          <cell r="C99">
            <v>78100107907</v>
          </cell>
          <cell r="D99" t="str">
            <v>LAKI-LAKI</v>
          </cell>
        </row>
        <row r="100">
          <cell r="B100" t="str">
            <v>INDRA WAHYUNINGSIH</v>
          </cell>
          <cell r="C100">
            <v>10200200030</v>
          </cell>
          <cell r="D100" t="str">
            <v>PEREMPUAN</v>
          </cell>
        </row>
        <row r="101">
          <cell r="B101" t="str">
            <v>JATNIKA</v>
          </cell>
          <cell r="C101">
            <v>10200200039</v>
          </cell>
          <cell r="D101" t="str">
            <v>LAKI-LAKI</v>
          </cell>
        </row>
        <row r="102">
          <cell r="B102" t="str">
            <v>LAMTIUR MAY</v>
          </cell>
          <cell r="C102">
            <v>10200200041</v>
          </cell>
          <cell r="D102" t="str">
            <v>PEREMPUAN</v>
          </cell>
        </row>
        <row r="103">
          <cell r="B103" t="str">
            <v>LUTFI BAYU SUKMA</v>
          </cell>
          <cell r="C103">
            <v>10200200084</v>
          </cell>
          <cell r="D103" t="str">
            <v>LAKI-LAKI</v>
          </cell>
        </row>
        <row r="104">
          <cell r="B104" t="str">
            <v>MUHAMMAD ARIEF RIBAWA</v>
          </cell>
          <cell r="C104">
            <v>10200200454</v>
          </cell>
          <cell r="D104" t="str">
            <v>LAKI-LAKI</v>
          </cell>
        </row>
        <row r="105">
          <cell r="B105" t="str">
            <v>MAHENDRA SETYAWAN</v>
          </cell>
          <cell r="C105">
            <v>10200200908</v>
          </cell>
          <cell r="D105" t="str">
            <v>LAKI-LAKI</v>
          </cell>
        </row>
        <row r="106">
          <cell r="B106" t="str">
            <v>MUHAMAD RAMDAN</v>
          </cell>
          <cell r="C106">
            <v>10200200429</v>
          </cell>
          <cell r="D106" t="str">
            <v>LAKI-LAKI</v>
          </cell>
        </row>
        <row r="107">
          <cell r="B107" t="str">
            <v>MUHAMMAD HARI</v>
          </cell>
          <cell r="C107">
            <v>78100108211</v>
          </cell>
          <cell r="D107" t="str">
            <v>LAKI-LAKI</v>
          </cell>
        </row>
        <row r="108">
          <cell r="B108" t="str">
            <v>NAUFAL FAIZ</v>
          </cell>
          <cell r="C108">
            <v>10200200273</v>
          </cell>
          <cell r="D108" t="str">
            <v>LAKI-LAKI</v>
          </cell>
        </row>
        <row r="109">
          <cell r="B109" t="str">
            <v>NINDA MUTOPANI</v>
          </cell>
          <cell r="C109">
            <v>10200200052</v>
          </cell>
          <cell r="D109" t="str">
            <v>PEREMPUAN</v>
          </cell>
        </row>
        <row r="110">
          <cell r="B110" t="str">
            <v>OKI PRADITIA</v>
          </cell>
          <cell r="C110">
            <v>10200200457</v>
          </cell>
          <cell r="D110" t="str">
            <v>LAKI-LAKI</v>
          </cell>
        </row>
        <row r="111">
          <cell r="B111" t="str">
            <v>RANTY FEBRIANTY</v>
          </cell>
          <cell r="C111">
            <v>10200200054</v>
          </cell>
          <cell r="D111" t="str">
            <v>PEREMPUAN</v>
          </cell>
        </row>
        <row r="112">
          <cell r="B112" t="str">
            <v>RUDDY CORDIANDY</v>
          </cell>
          <cell r="C112">
            <v>78100108081</v>
          </cell>
          <cell r="D112" t="str">
            <v>LAKI-LAKI</v>
          </cell>
        </row>
        <row r="113">
          <cell r="B113" t="str">
            <v>SAKINAH</v>
          </cell>
          <cell r="C113">
            <v>10200200915</v>
          </cell>
          <cell r="D113" t="str">
            <v>PEREMPUAN</v>
          </cell>
        </row>
        <row r="114">
          <cell r="B114" t="str">
            <v>WELLY FERDINANT NUGRAHA</v>
          </cell>
          <cell r="C114">
            <v>10200200996</v>
          </cell>
          <cell r="D114" t="str">
            <v>LAKI-LAKI</v>
          </cell>
        </row>
        <row r="115">
          <cell r="B115" t="str">
            <v>YADI NURCAHYADI</v>
          </cell>
          <cell r="C115">
            <v>10200200604</v>
          </cell>
          <cell r="D115" t="str">
            <v>LAKI-LAKI</v>
          </cell>
        </row>
        <row r="116">
          <cell r="B116" t="str">
            <v>YANA MAULANA FIRMANSYAH</v>
          </cell>
          <cell r="C116">
            <v>10200200475</v>
          </cell>
          <cell r="D116" t="str">
            <v>LAKI-LAKI</v>
          </cell>
        </row>
        <row r="117">
          <cell r="B117" t="str">
            <v>FITRI YULIANI</v>
          </cell>
          <cell r="C117">
            <v>78100108251</v>
          </cell>
          <cell r="D117" t="str">
            <v>PEREMPUAN</v>
          </cell>
        </row>
        <row r="118">
          <cell r="B118" t="str">
            <v>NOERWIDIA INSANI RAZAK</v>
          </cell>
          <cell r="C118">
            <v>78100108252</v>
          </cell>
          <cell r="D118" t="str">
            <v>PEREMPUAN</v>
          </cell>
        </row>
        <row r="119">
          <cell r="B119" t="str">
            <v>GANJAR ALIFIAN</v>
          </cell>
          <cell r="C119">
            <v>10200200911</v>
          </cell>
          <cell r="D119" t="str">
            <v>LAKI-LAKI</v>
          </cell>
        </row>
        <row r="120">
          <cell r="B120" t="str">
            <v>DIKI DANIYADI</v>
          </cell>
          <cell r="C120">
            <v>710200200053</v>
          </cell>
          <cell r="D120" t="str">
            <v>LAKI-LAKI</v>
          </cell>
        </row>
        <row r="121">
          <cell r="B121" t="str">
            <v>LUDDY MIFTAH FARID</v>
          </cell>
          <cell r="C121">
            <v>10200200504</v>
          </cell>
          <cell r="D121" t="str">
            <v>LAKI-LAKI</v>
          </cell>
        </row>
        <row r="122">
          <cell r="B122" t="str">
            <v>SIGIT IRAWAN</v>
          </cell>
          <cell r="C122">
            <v>10200200560</v>
          </cell>
          <cell r="D122" t="str">
            <v>LAKI-LAKI</v>
          </cell>
        </row>
        <row r="123">
          <cell r="B123" t="str">
            <v>OSMAN SANTOSO</v>
          </cell>
          <cell r="C123">
            <v>10200200529</v>
          </cell>
          <cell r="D123" t="str">
            <v>LAKI-LAKI</v>
          </cell>
        </row>
        <row r="124">
          <cell r="B124" t="str">
            <v>OPIK TAUPIK HIDAYAT</v>
          </cell>
          <cell r="C124">
            <v>78100107920</v>
          </cell>
          <cell r="D124" t="str">
            <v>LAKI-LAKI</v>
          </cell>
        </row>
        <row r="125">
          <cell r="B125" t="str">
            <v>ENY WIDYASTUTI</v>
          </cell>
          <cell r="C125">
            <v>10200200169</v>
          </cell>
          <cell r="D125" t="str">
            <v>PEREMPUAN</v>
          </cell>
        </row>
        <row r="126">
          <cell r="B126" t="str">
            <v>AJI KRISTIADI</v>
          </cell>
          <cell r="C126">
            <v>78100107935</v>
          </cell>
          <cell r="D126" t="str">
            <v>LAKI-LAKI</v>
          </cell>
        </row>
        <row r="127">
          <cell r="B127" t="str">
            <v>ROBIN PARIDI SASTRA</v>
          </cell>
          <cell r="C127">
            <v>10200200458</v>
          </cell>
          <cell r="D127" t="str">
            <v>LAKI-LAKI</v>
          </cell>
        </row>
        <row r="128">
          <cell r="B128" t="str">
            <v>FAHRUL AGUNG</v>
          </cell>
          <cell r="C128">
            <v>10200200613</v>
          </cell>
          <cell r="D128" t="str">
            <v>LAKI-LAKI</v>
          </cell>
        </row>
        <row r="129">
          <cell r="B129" t="str">
            <v>RAHADIAN YUDIA PATRIDINA</v>
          </cell>
          <cell r="C129">
            <v>10200200172</v>
          </cell>
          <cell r="D129" t="str">
            <v>LAKI-LAKI</v>
          </cell>
        </row>
        <row r="130">
          <cell r="B130" t="str">
            <v>FRESDA AGUSTIN CONSTANTIA</v>
          </cell>
          <cell r="C130">
            <v>78100107903</v>
          </cell>
          <cell r="D130" t="str">
            <v>PEREMPUAN</v>
          </cell>
        </row>
        <row r="131">
          <cell r="B131" t="str">
            <v>ADE EKA TAMARA</v>
          </cell>
          <cell r="C131">
            <v>78100108160</v>
          </cell>
          <cell r="D131" t="str">
            <v>LAKI-LAKI</v>
          </cell>
        </row>
        <row r="132">
          <cell r="B132" t="str">
            <v>ANWAR SOLEH</v>
          </cell>
          <cell r="C132">
            <v>10200200500</v>
          </cell>
          <cell r="D132" t="str">
            <v>LAKI-LAKI</v>
          </cell>
        </row>
        <row r="133">
          <cell r="B133" t="str">
            <v>KOKO HARIANTO</v>
          </cell>
          <cell r="C133">
            <v>10200201403</v>
          </cell>
          <cell r="D133" t="str">
            <v>LAKI-LAKI</v>
          </cell>
        </row>
        <row r="134">
          <cell r="B134" t="str">
            <v>ACEP SUKARNA</v>
          </cell>
          <cell r="C134">
            <v>10200200596</v>
          </cell>
          <cell r="D134" t="str">
            <v>LAKI-LAKI</v>
          </cell>
        </row>
        <row r="135">
          <cell r="B135" t="str">
            <v>EKO YULIANTO</v>
          </cell>
          <cell r="C135">
            <v>78100107954</v>
          </cell>
          <cell r="D135" t="str">
            <v>LAKI-LAKI</v>
          </cell>
        </row>
        <row r="136">
          <cell r="B136" t="str">
            <v>RANI HERIANI</v>
          </cell>
          <cell r="C136">
            <v>10200201093</v>
          </cell>
          <cell r="D136" t="str">
            <v>PEREMPUAN</v>
          </cell>
        </row>
        <row r="137">
          <cell r="B137" t="str">
            <v>AGUNG WIBOWO</v>
          </cell>
          <cell r="C137">
            <v>10200200750</v>
          </cell>
          <cell r="D137" t="str">
            <v>LAKI-LAKI</v>
          </cell>
        </row>
        <row r="138">
          <cell r="B138" t="str">
            <v>ASEP SAEPUL NAZAR</v>
          </cell>
          <cell r="C138">
            <v>10200200229</v>
          </cell>
          <cell r="D138" t="str">
            <v>LAKI-LAKI</v>
          </cell>
        </row>
        <row r="139">
          <cell r="B139" t="str">
            <v>BUCE NURDJAMIN</v>
          </cell>
          <cell r="C139">
            <v>10200201262</v>
          </cell>
          <cell r="D139" t="str">
            <v>LAKI-LAKI</v>
          </cell>
        </row>
        <row r="140">
          <cell r="B140" t="str">
            <v>DEDE AGUSTIAN</v>
          </cell>
          <cell r="C140">
            <v>10200201055</v>
          </cell>
          <cell r="D140" t="str">
            <v>LAKI-LAKI</v>
          </cell>
        </row>
        <row r="141">
          <cell r="B141" t="str">
            <v>FETHY MUTYA RAKHIM</v>
          </cell>
          <cell r="C141">
            <v>78100108122</v>
          </cell>
          <cell r="D141" t="str">
            <v>PEREMPUAN</v>
          </cell>
        </row>
        <row r="142">
          <cell r="B142" t="str">
            <v>FITRI TUNGGAL DEWI</v>
          </cell>
          <cell r="C142">
            <v>10200200208</v>
          </cell>
          <cell r="D142" t="str">
            <v>PEREMPUAN</v>
          </cell>
        </row>
        <row r="143">
          <cell r="B143" t="str">
            <v>IFA NOVA ILMY</v>
          </cell>
          <cell r="C143">
            <v>78100108062</v>
          </cell>
          <cell r="D143" t="str">
            <v>PEREMPUAN</v>
          </cell>
        </row>
        <row r="144">
          <cell r="B144" t="str">
            <v>KAKA KUSNADI SALEH</v>
          </cell>
          <cell r="C144">
            <v>10200200132</v>
          </cell>
          <cell r="D144" t="str">
            <v>LAKI-LAKI</v>
          </cell>
        </row>
        <row r="145">
          <cell r="B145" t="str">
            <v>MITA JANUARITA AHYANI</v>
          </cell>
          <cell r="C145">
            <v>10200200716</v>
          </cell>
          <cell r="D145" t="str">
            <v>PEREMPUAN</v>
          </cell>
        </row>
        <row r="146">
          <cell r="B146" t="str">
            <v>RETNO WULANDARI JR</v>
          </cell>
          <cell r="C146">
            <v>10200201590</v>
          </cell>
          <cell r="D146" t="str">
            <v>PEREMPUAN</v>
          </cell>
        </row>
        <row r="147">
          <cell r="B147" t="str">
            <v>RULLY RUCHDIANA FANI</v>
          </cell>
          <cell r="C147">
            <v>10200200543</v>
          </cell>
          <cell r="D147" t="str">
            <v>LAKI-LAKI</v>
          </cell>
        </row>
        <row r="148">
          <cell r="B148" t="str">
            <v>RURRY FEBBIANTI</v>
          </cell>
          <cell r="C148">
            <v>10200200844</v>
          </cell>
          <cell r="D148" t="str">
            <v>PEREMPUAN</v>
          </cell>
        </row>
        <row r="149">
          <cell r="B149" t="str">
            <v>SAEFULOH</v>
          </cell>
          <cell r="C149">
            <v>78100108194</v>
          </cell>
          <cell r="D149" t="str">
            <v>LAKI-LAKI</v>
          </cell>
        </row>
        <row r="150">
          <cell r="B150" t="str">
            <v>SITI MARIAHEVA</v>
          </cell>
          <cell r="C150">
            <v>10200200835</v>
          </cell>
          <cell r="D150" t="str">
            <v>PEREMPUAN</v>
          </cell>
        </row>
        <row r="151">
          <cell r="B151" t="str">
            <v>SOFILA KRISTIANTI</v>
          </cell>
          <cell r="C151">
            <v>10200200355</v>
          </cell>
          <cell r="D151" t="str">
            <v>PEREMPUAN</v>
          </cell>
        </row>
        <row r="152">
          <cell r="B152" t="str">
            <v>TRIANA NUR RACHMAN</v>
          </cell>
          <cell r="C152">
            <v>10200201337</v>
          </cell>
          <cell r="D152" t="str">
            <v>LAKI-LAKI</v>
          </cell>
        </row>
        <row r="153">
          <cell r="B153" t="str">
            <v>YULIA RATNASARI</v>
          </cell>
          <cell r="C153">
            <v>10200200419</v>
          </cell>
          <cell r="D153" t="str">
            <v>PEREMPUAN</v>
          </cell>
        </row>
        <row r="154">
          <cell r="B154" t="str">
            <v>YUSRINI FITRIASARI</v>
          </cell>
          <cell r="C154">
            <v>10200200964</v>
          </cell>
          <cell r="D154" t="str">
            <v>PEREMPUAN</v>
          </cell>
        </row>
        <row r="155">
          <cell r="B155" t="str">
            <v>ARLIN RAHMAWATI</v>
          </cell>
          <cell r="C155">
            <v>78100107893</v>
          </cell>
          <cell r="D155" t="str">
            <v>PEREMPUAN</v>
          </cell>
        </row>
        <row r="156">
          <cell r="B156" t="str">
            <v>NENENG YULIA P.</v>
          </cell>
          <cell r="C156">
            <v>78100107945</v>
          </cell>
          <cell r="D156" t="str">
            <v>PEREMPUAN</v>
          </cell>
        </row>
        <row r="157">
          <cell r="B157" t="str">
            <v>TANTI YUNIASARI</v>
          </cell>
          <cell r="C157">
            <v>10200200817</v>
          </cell>
          <cell r="D157" t="str">
            <v>PEREMPUAN</v>
          </cell>
        </row>
        <row r="158">
          <cell r="B158" t="str">
            <v>SAMIDA RACHMAN</v>
          </cell>
          <cell r="C158">
            <v>710200200068</v>
          </cell>
          <cell r="D158" t="str">
            <v>PEREMPUAN</v>
          </cell>
        </row>
        <row r="159">
          <cell r="B159" t="str">
            <v>YUSMAWAN</v>
          </cell>
          <cell r="C159">
            <v>10200200492</v>
          </cell>
          <cell r="D159" t="str">
            <v>LAKI-LAKI</v>
          </cell>
        </row>
        <row r="160">
          <cell r="B160" t="str">
            <v>AHMAD RAMDAN</v>
          </cell>
          <cell r="C160">
            <v>10200200486</v>
          </cell>
          <cell r="D160" t="str">
            <v>LAKI-LAKI</v>
          </cell>
        </row>
        <row r="161">
          <cell r="B161" t="str">
            <v>RIKA RIANY</v>
          </cell>
          <cell r="C161">
            <v>78100107924</v>
          </cell>
          <cell r="D161" t="str">
            <v>PEREMPUAN</v>
          </cell>
        </row>
        <row r="162">
          <cell r="B162" t="str">
            <v>FUJI UTAMI</v>
          </cell>
          <cell r="C162">
            <v>10200700003</v>
          </cell>
          <cell r="D162" t="str">
            <v>PEREMPUAN</v>
          </cell>
        </row>
        <row r="163">
          <cell r="B163" t="str">
            <v>NONENG</v>
          </cell>
          <cell r="C163">
            <v>78100108188</v>
          </cell>
          <cell r="D163" t="str">
            <v>PEREMPUAN</v>
          </cell>
        </row>
        <row r="164">
          <cell r="B164" t="str">
            <v>REZA CAHYANINGRAT</v>
          </cell>
          <cell r="C164">
            <v>10200200163</v>
          </cell>
          <cell r="D164" t="str">
            <v>LAKI-LAKI</v>
          </cell>
        </row>
        <row r="165">
          <cell r="B165" t="str">
            <v>YOGI SOFYAN NURDIN</v>
          </cell>
          <cell r="C165">
            <v>78100108099</v>
          </cell>
          <cell r="D165" t="str">
            <v>LAKI-LAKI</v>
          </cell>
        </row>
        <row r="166">
          <cell r="B166" t="str">
            <v>PUTRI AYUDIA HAPSARI</v>
          </cell>
          <cell r="C166">
            <v>78100107921</v>
          </cell>
          <cell r="D166" t="str">
            <v>PEREMPUAN</v>
          </cell>
        </row>
        <row r="167">
          <cell r="B167" t="str">
            <v>NURUL AGUSTINA</v>
          </cell>
          <cell r="C167">
            <v>78100108134</v>
          </cell>
          <cell r="D167" t="str">
            <v>PEREMPUAN</v>
          </cell>
        </row>
        <row r="168">
          <cell r="B168" t="str">
            <v>ASEP SARIPUDIN</v>
          </cell>
          <cell r="C168">
            <v>10200201052</v>
          </cell>
          <cell r="D168" t="str">
            <v>LAKI-LAKI</v>
          </cell>
        </row>
        <row r="169">
          <cell r="B169" t="str">
            <v>IIS TEMAWATI</v>
          </cell>
          <cell r="C169">
            <v>78100107449</v>
          </cell>
          <cell r="D169" t="str">
            <v>PEREMPUAN</v>
          </cell>
        </row>
        <row r="170">
          <cell r="B170" t="str">
            <v>NOPAN NURAHMAN</v>
          </cell>
          <cell r="C170">
            <v>10200200246</v>
          </cell>
          <cell r="D170" t="str">
            <v>LAKI-LAKI</v>
          </cell>
        </row>
        <row r="171">
          <cell r="B171" t="str">
            <v>NOVI ANGGRAENI</v>
          </cell>
          <cell r="C171">
            <v>10200200641</v>
          </cell>
          <cell r="D171" t="str">
            <v>PEREMPUAN</v>
          </cell>
        </row>
        <row r="172">
          <cell r="B172" t="str">
            <v>NURNGAINI</v>
          </cell>
          <cell r="C172">
            <v>78100112609</v>
          </cell>
          <cell r="D172" t="str">
            <v>PEREMPUAN</v>
          </cell>
        </row>
        <row r="173">
          <cell r="B173" t="str">
            <v>FATIN</v>
          </cell>
          <cell r="C173">
            <v>10200200422</v>
          </cell>
          <cell r="D173" t="str">
            <v>PEREMPUAN</v>
          </cell>
        </row>
        <row r="174">
          <cell r="B174" t="str">
            <v>KHARISMA WAKHYUNING PRAHESTI</v>
          </cell>
          <cell r="C174">
            <v>10200201452</v>
          </cell>
          <cell r="D174" t="str">
            <v>PEREMPUAN</v>
          </cell>
        </row>
        <row r="175">
          <cell r="B175" t="str">
            <v>HELLA HANDRIYANI</v>
          </cell>
          <cell r="C175">
            <v>10200201476</v>
          </cell>
          <cell r="D175" t="str">
            <v>PEREMPUAN</v>
          </cell>
        </row>
        <row r="176">
          <cell r="B176" t="str">
            <v>FAHMY SETIADI</v>
          </cell>
          <cell r="C176">
            <v>10200201910</v>
          </cell>
          <cell r="D176" t="str">
            <v>LAKI-LAKI</v>
          </cell>
        </row>
        <row r="177">
          <cell r="B177" t="str">
            <v>DIAN PERMATASARI</v>
          </cell>
          <cell r="C177">
            <v>10200200679</v>
          </cell>
          <cell r="D177" t="str">
            <v>PEREMPUAN</v>
          </cell>
        </row>
        <row r="178">
          <cell r="B178" t="str">
            <v>ERNY WAHYUNI</v>
          </cell>
          <cell r="C178">
            <v>10200200357</v>
          </cell>
          <cell r="D178" t="str">
            <v>PEREMPUAN</v>
          </cell>
        </row>
        <row r="179">
          <cell r="B179" t="str">
            <v>FERDINAN</v>
          </cell>
          <cell r="C179">
            <v>10200200465</v>
          </cell>
          <cell r="D179" t="str">
            <v>LAKI-LAKI</v>
          </cell>
        </row>
        <row r="180">
          <cell r="B180" t="str">
            <v>IRVAN PANDUWINATA</v>
          </cell>
          <cell r="C180">
            <v>10200200495</v>
          </cell>
          <cell r="D180" t="str">
            <v>LAKI-LAKI</v>
          </cell>
        </row>
        <row r="181">
          <cell r="B181" t="str">
            <v>JODI RIZKY HANDOYO</v>
          </cell>
          <cell r="C181">
            <v>10200200403</v>
          </cell>
          <cell r="D181" t="str">
            <v>LAKI-LAKI</v>
          </cell>
        </row>
        <row r="182">
          <cell r="B182" t="str">
            <v>SANDI HADIAT</v>
          </cell>
          <cell r="C182">
            <v>78100107926</v>
          </cell>
          <cell r="D182" t="str">
            <v>LAKI-LAKI</v>
          </cell>
        </row>
        <row r="183">
          <cell r="B183" t="str">
            <v>RUBY DWI SABRINA</v>
          </cell>
          <cell r="C183">
            <v>78100108017</v>
          </cell>
          <cell r="D183" t="str">
            <v>PEREMPUAN</v>
          </cell>
        </row>
        <row r="184">
          <cell r="B184" t="str">
            <v>NAJAH ABU BAKAR</v>
          </cell>
          <cell r="C184">
            <v>10200200468</v>
          </cell>
          <cell r="D184" t="str">
            <v>PEREMPUAN</v>
          </cell>
        </row>
        <row r="185">
          <cell r="B185" t="str">
            <v>AIRINE RYAN KOSASIH</v>
          </cell>
          <cell r="C185">
            <v>10200201415</v>
          </cell>
          <cell r="D185" t="str">
            <v>PEREMPUAN</v>
          </cell>
        </row>
        <row r="186">
          <cell r="B186" t="str">
            <v>INDRA BARA ERLANGGA</v>
          </cell>
          <cell r="C186">
            <v>10200200864</v>
          </cell>
          <cell r="D186" t="str">
            <v>LAKI-LAKI</v>
          </cell>
        </row>
        <row r="187">
          <cell r="B187" t="str">
            <v>TOMI KESUMAH PUTRA</v>
          </cell>
          <cell r="C187">
            <v>10200200880</v>
          </cell>
          <cell r="D187" t="str">
            <v>LAKI-LAKI</v>
          </cell>
        </row>
        <row r="188">
          <cell r="B188" t="str">
            <v>KHAIRUL FITRIANTO</v>
          </cell>
          <cell r="C188">
            <v>10200200715</v>
          </cell>
          <cell r="D188" t="str">
            <v>LAKI-LAKI</v>
          </cell>
        </row>
        <row r="189">
          <cell r="B189" t="str">
            <v>ELIS HIKMAH LESTARI</v>
          </cell>
          <cell r="C189">
            <v>10200200581</v>
          </cell>
          <cell r="D189" t="str">
            <v>PEREMPUAN</v>
          </cell>
        </row>
        <row r="190">
          <cell r="B190" t="str">
            <v>YUNI WAHYUNI</v>
          </cell>
          <cell r="C190">
            <v>10200200275</v>
          </cell>
          <cell r="D190" t="str">
            <v>PEREMPUAN</v>
          </cell>
        </row>
        <row r="191">
          <cell r="B191" t="str">
            <v>ASEP IRFAN ADPARUDIN</v>
          </cell>
          <cell r="C191">
            <v>10200201361</v>
          </cell>
          <cell r="D191" t="str">
            <v>LAKI-LAKI</v>
          </cell>
        </row>
        <row r="192">
          <cell r="B192" t="str">
            <v>AGUS GUNAWAN</v>
          </cell>
          <cell r="C192">
            <v>10200200587</v>
          </cell>
          <cell r="D192" t="str">
            <v>LAKI-LAKI</v>
          </cell>
        </row>
        <row r="193">
          <cell r="B193" t="str">
            <v>NUR ICHSANTO</v>
          </cell>
          <cell r="C193">
            <v>78100108191</v>
          </cell>
          <cell r="D193" t="str">
            <v>LAKI-LAKI</v>
          </cell>
        </row>
        <row r="194">
          <cell r="B194" t="str">
            <v>MOCH EGI PURAWINATA</v>
          </cell>
          <cell r="C194">
            <v>78100107957</v>
          </cell>
          <cell r="D194" t="str">
            <v>LAKI-LAKI</v>
          </cell>
        </row>
        <row r="195">
          <cell r="B195" t="str">
            <v>RAMADHANI ISMAYA</v>
          </cell>
          <cell r="C195">
            <v>78100108074</v>
          </cell>
          <cell r="D195" t="str">
            <v>LAKI-LAKI</v>
          </cell>
        </row>
        <row r="196">
          <cell r="B196" t="str">
            <v>ADHI KURNIADHI</v>
          </cell>
          <cell r="C196">
            <v>10200201246</v>
          </cell>
          <cell r="D196" t="str">
            <v>LAKI-LAKI</v>
          </cell>
        </row>
        <row r="197">
          <cell r="B197" t="str">
            <v>ADI MAULANA</v>
          </cell>
          <cell r="C197">
            <v>10200200539</v>
          </cell>
          <cell r="D197" t="str">
            <v>LAKI-LAKI</v>
          </cell>
        </row>
        <row r="198">
          <cell r="B198" t="str">
            <v>ADRIAN PRAMUDITA</v>
          </cell>
          <cell r="C198">
            <v>10200201822</v>
          </cell>
          <cell r="D198" t="str">
            <v>LAKI-LAKI</v>
          </cell>
        </row>
        <row r="199">
          <cell r="B199" t="str">
            <v>SAEFULAH BAIQUNIRRAHMAN</v>
          </cell>
          <cell r="C199">
            <v>78100108147</v>
          </cell>
          <cell r="D199" t="str">
            <v>LAKI-LAKI</v>
          </cell>
        </row>
        <row r="200">
          <cell r="B200" t="str">
            <v>LULY DARMADI </v>
          </cell>
          <cell r="C200">
            <v>10200800008</v>
          </cell>
          <cell r="D200" t="str">
            <v>LAKI-LAKI</v>
          </cell>
        </row>
        <row r="201">
          <cell r="B201" t="str">
            <v>ADI WIGUNA</v>
          </cell>
          <cell r="C201">
            <v>10200200976</v>
          </cell>
          <cell r="D201" t="str">
            <v>LAKI-LAKI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T198"/>
  <sheetViews>
    <sheetView showGridLines="0" tabSelected="1" zoomScale="80" zoomScaleNormal="80" workbookViewId="0">
      <pane xSplit="3" ySplit="9" topLeftCell="D10" activePane="bottomRight" state="frozen"/>
      <selection/>
      <selection pane="topRight"/>
      <selection pane="bottomLeft"/>
      <selection pane="bottomRight" activeCell="Q18" sqref="Q18"/>
    </sheetView>
  </sheetViews>
  <sheetFormatPr defaultColWidth="9.14285714285714" defaultRowHeight="15"/>
  <cols>
    <col min="1" max="1" width="9.14285714285714" style="3" customWidth="1"/>
    <col min="2" max="2" width="7.14285714285714" style="3" customWidth="1"/>
    <col min="3" max="3" width="27.2857142857143" style="4" customWidth="1"/>
    <col min="4" max="4" width="18.4285714285714" style="2" customWidth="1"/>
    <col min="5" max="5" width="16.2857142857143" style="2" customWidth="1"/>
    <col min="6" max="6" width="16.5714285714286" style="2" customWidth="1"/>
    <col min="7" max="7" width="17.2857142857143" style="2" customWidth="1"/>
    <col min="8" max="8" width="10.2857142857143" style="2" customWidth="1"/>
    <col min="9" max="9" width="15.4285714285714" style="2" customWidth="1"/>
    <col min="10" max="10" width="8" style="2" customWidth="1"/>
    <col min="11" max="12" width="10.2857142857143" style="2" customWidth="1"/>
    <col min="13" max="13" width="9.14285714285714" style="2" customWidth="1"/>
    <col min="14" max="14" width="11.5714285714286" style="2" customWidth="1"/>
    <col min="15" max="16" width="3.57142857142857" style="2" customWidth="1"/>
    <col min="17" max="17" width="5" style="2" customWidth="1"/>
    <col min="18" max="18" width="9.85714285714286" style="2" customWidth="1"/>
    <col min="19" max="19" width="8.14285714285714" style="2" customWidth="1"/>
    <col min="20" max="20" width="10.7142857142857" style="2" customWidth="1"/>
    <col min="21" max="21" width="9.14285714285714" style="2" customWidth="1"/>
    <col min="22" max="22" width="5.71428571428571" style="2" customWidth="1"/>
    <col min="23" max="23" width="7.42857142857143" style="2" customWidth="1"/>
    <col min="24" max="25" width="6.85714285714286" style="5" customWidth="1"/>
    <col min="26" max="26" width="8.71428571428571" style="2" customWidth="1"/>
    <col min="27" max="27" width="6.14285714285714" style="2" customWidth="1"/>
    <col min="28" max="28" width="10.2857142857143" style="2" customWidth="1"/>
    <col min="29" max="29" width="6.42857142857143" style="2" customWidth="1"/>
    <col min="30" max="30" width="6.14285714285714" style="2" customWidth="1"/>
    <col min="31" max="31" width="5.42857142857143" style="2" customWidth="1"/>
    <col min="32" max="32" width="6.14285714285714" style="2" customWidth="1"/>
    <col min="33" max="33" width="5.42857142857143" style="2" customWidth="1"/>
    <col min="34" max="34" width="9.57142857142857" style="2" customWidth="1"/>
    <col min="35" max="35" width="7.57142857142857" style="2" customWidth="1"/>
    <col min="36" max="36" width="9.57142857142857" style="2" customWidth="1"/>
    <col min="37" max="38" width="8.57142857142857" style="2" customWidth="1"/>
    <col min="39" max="39" width="9.14285714285714" style="2" customWidth="1"/>
    <col min="40" max="41" width="15.7142857142857" style="2" customWidth="1"/>
    <col min="42" max="42" width="21" style="2" customWidth="1"/>
    <col min="43" max="43" width="15.5714285714286" style="2" customWidth="1"/>
    <col min="44" max="44" width="8" style="3" customWidth="1"/>
    <col min="45" max="45" width="8.57142857142857" style="3" customWidth="1"/>
    <col min="46" max="46" width="5.71428571428571" style="3" customWidth="1"/>
    <col min="47" max="196" width="9.14285714285714" style="3"/>
    <col min="197" max="197" width="7.14285714285714" style="3" customWidth="1"/>
    <col min="198" max="198" width="27.2857142857143" style="3" customWidth="1"/>
    <col min="199" max="199" width="12" style="3" customWidth="1"/>
    <col min="200" max="206" width="9.14285714285714" style="3" customWidth="1"/>
    <col min="207" max="207" width="9.14285714285714" style="3" hidden="1" customWidth="1"/>
    <col min="208" max="16384" width="9.14285714285714" style="3"/>
  </cols>
  <sheetData>
    <row r="1" spans="1:43">
      <c r="A1" s="6"/>
      <c r="B1" s="6" t="s">
        <v>0</v>
      </c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8"/>
      <c r="W1" s="28"/>
      <c r="X1" s="29"/>
      <c r="Y1" s="29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</row>
    <row r="2" spans="1:43">
      <c r="A2" s="6"/>
      <c r="B2" s="6" t="s">
        <v>1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28"/>
      <c r="W2" s="28"/>
      <c r="X2" s="29"/>
      <c r="Y2" s="29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</row>
    <row r="3" spans="1:43">
      <c r="A3" s="6"/>
      <c r="B3" s="6" t="s">
        <v>2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28"/>
      <c r="W3" s="28"/>
      <c r="X3" s="29"/>
      <c r="Y3" s="29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</row>
    <row r="4" spans="1:43">
      <c r="A4" s="6"/>
      <c r="B4" s="9" t="s">
        <v>3</v>
      </c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8"/>
      <c r="W4" s="28"/>
      <c r="X4" s="29"/>
      <c r="Y4" s="29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43">
      <c r="A5" s="6"/>
      <c r="B5" s="6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8"/>
      <c r="W5" s="28"/>
      <c r="X5" s="29"/>
      <c r="Y5" s="29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customHeight="1" spans="1:46">
      <c r="A6" s="6"/>
      <c r="B6" s="10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24" t="s">
        <v>15</v>
      </c>
      <c r="N6" s="24" t="s">
        <v>16</v>
      </c>
      <c r="O6" s="24" t="s">
        <v>17</v>
      </c>
      <c r="P6" s="24" t="s">
        <v>18</v>
      </c>
      <c r="Q6" s="24" t="s">
        <v>19</v>
      </c>
      <c r="R6" s="24" t="s">
        <v>20</v>
      </c>
      <c r="S6" s="24" t="s">
        <v>21</v>
      </c>
      <c r="T6" s="30" t="s">
        <v>22</v>
      </c>
      <c r="U6" s="30" t="s">
        <v>23</v>
      </c>
      <c r="V6" s="31" t="s">
        <v>24</v>
      </c>
      <c r="W6" s="32"/>
      <c r="X6" s="32"/>
      <c r="Y6" s="32"/>
      <c r="Z6" s="45" t="s">
        <v>25</v>
      </c>
      <c r="AA6" s="31" t="s">
        <v>26</v>
      </c>
      <c r="AB6" s="32"/>
      <c r="AC6" s="32"/>
      <c r="AD6" s="32"/>
      <c r="AE6" s="32"/>
      <c r="AF6" s="32"/>
      <c r="AG6" s="32"/>
      <c r="AH6" s="32"/>
      <c r="AI6" s="32"/>
      <c r="AJ6" s="51"/>
      <c r="AK6" s="52" t="s">
        <v>27</v>
      </c>
      <c r="AL6" s="52" t="s">
        <v>28</v>
      </c>
      <c r="AM6" s="53" t="s">
        <v>29</v>
      </c>
      <c r="AN6" s="53" t="s">
        <v>30</v>
      </c>
      <c r="AO6" s="63" t="s">
        <v>31</v>
      </c>
      <c r="AP6" s="63" t="s">
        <v>32</v>
      </c>
      <c r="AQ6" s="63" t="s">
        <v>33</v>
      </c>
      <c r="AR6" s="64" t="s">
        <v>34</v>
      </c>
      <c r="AS6" s="64" t="s">
        <v>35</v>
      </c>
      <c r="AT6" s="65" t="s">
        <v>36</v>
      </c>
    </row>
    <row r="7" customHeight="1" spans="1:46">
      <c r="A7" s="6"/>
      <c r="B7" s="13"/>
      <c r="C7" s="13"/>
      <c r="D7" s="14"/>
      <c r="E7" s="14"/>
      <c r="F7" s="14"/>
      <c r="G7" s="14"/>
      <c r="H7" s="15"/>
      <c r="I7" s="15"/>
      <c r="J7" s="15"/>
      <c r="K7" s="15"/>
      <c r="L7" s="15"/>
      <c r="M7" s="25"/>
      <c r="N7" s="25"/>
      <c r="O7" s="25"/>
      <c r="P7" s="25"/>
      <c r="Q7" s="25"/>
      <c r="R7" s="25"/>
      <c r="S7" s="25"/>
      <c r="T7" s="33"/>
      <c r="U7" s="33"/>
      <c r="V7" s="34"/>
      <c r="W7" s="35"/>
      <c r="X7" s="35"/>
      <c r="Y7" s="35"/>
      <c r="Z7" s="45"/>
      <c r="AA7" s="34"/>
      <c r="AB7" s="35"/>
      <c r="AC7" s="35"/>
      <c r="AD7" s="35"/>
      <c r="AE7" s="35"/>
      <c r="AF7" s="35"/>
      <c r="AG7" s="35"/>
      <c r="AH7" s="35"/>
      <c r="AI7" s="35"/>
      <c r="AJ7" s="54"/>
      <c r="AK7" s="55"/>
      <c r="AL7" s="55"/>
      <c r="AM7" s="56"/>
      <c r="AN7" s="56"/>
      <c r="AO7" s="66"/>
      <c r="AP7" s="66"/>
      <c r="AQ7" s="66"/>
      <c r="AR7" s="64"/>
      <c r="AS7" s="64"/>
      <c r="AT7" s="65"/>
    </row>
    <row r="8" spans="1:46">
      <c r="A8" s="6"/>
      <c r="B8" s="13"/>
      <c r="C8" s="13"/>
      <c r="D8" s="14"/>
      <c r="E8" s="14"/>
      <c r="F8" s="14"/>
      <c r="G8" s="14"/>
      <c r="H8" s="15"/>
      <c r="I8" s="15"/>
      <c r="J8" s="15"/>
      <c r="K8" s="15"/>
      <c r="L8" s="15"/>
      <c r="M8" s="25"/>
      <c r="N8" s="25"/>
      <c r="O8" s="25"/>
      <c r="P8" s="25"/>
      <c r="Q8" s="25"/>
      <c r="R8" s="25"/>
      <c r="S8" s="25"/>
      <c r="T8" s="33"/>
      <c r="U8" s="33"/>
      <c r="V8" s="36">
        <v>0.15</v>
      </c>
      <c r="W8" s="37"/>
      <c r="X8" s="38">
        <v>0.15</v>
      </c>
      <c r="Y8" s="38"/>
      <c r="Z8" s="45"/>
      <c r="AA8" s="36">
        <v>0.2</v>
      </c>
      <c r="AB8" s="37"/>
      <c r="AC8" s="36">
        <v>0.2</v>
      </c>
      <c r="AD8" s="37"/>
      <c r="AE8" s="36">
        <v>0.1</v>
      </c>
      <c r="AF8" s="37"/>
      <c r="AG8" s="36">
        <v>0.1</v>
      </c>
      <c r="AH8" s="37"/>
      <c r="AI8" s="36">
        <v>0.1</v>
      </c>
      <c r="AJ8" s="37"/>
      <c r="AK8" s="55"/>
      <c r="AL8" s="55"/>
      <c r="AM8" s="56"/>
      <c r="AN8" s="56"/>
      <c r="AO8" s="66"/>
      <c r="AP8" s="66"/>
      <c r="AQ8" s="66"/>
      <c r="AR8" s="64"/>
      <c r="AS8" s="64"/>
      <c r="AT8" s="65"/>
    </row>
    <row r="9" ht="50.25" customHeight="1" spans="1:46">
      <c r="A9" s="6"/>
      <c r="B9" s="13"/>
      <c r="C9" s="13"/>
      <c r="D9" s="14"/>
      <c r="E9" s="14"/>
      <c r="F9" s="14"/>
      <c r="G9" s="14"/>
      <c r="H9" s="15"/>
      <c r="I9" s="15"/>
      <c r="J9" s="15"/>
      <c r="K9" s="15"/>
      <c r="L9" s="15"/>
      <c r="M9" s="25"/>
      <c r="N9" s="25"/>
      <c r="O9" s="25"/>
      <c r="P9" s="25"/>
      <c r="Q9" s="25"/>
      <c r="R9" s="25"/>
      <c r="S9" s="25"/>
      <c r="T9" s="33"/>
      <c r="U9" s="33"/>
      <c r="V9" s="39" t="s">
        <v>37</v>
      </c>
      <c r="W9" s="40"/>
      <c r="X9" s="41" t="s">
        <v>38</v>
      </c>
      <c r="Y9" s="41"/>
      <c r="Z9" s="45"/>
      <c r="AA9" s="46" t="s">
        <v>39</v>
      </c>
      <c r="AB9" s="47"/>
      <c r="AC9" s="46" t="s">
        <v>40</v>
      </c>
      <c r="AD9" s="47"/>
      <c r="AE9" s="48" t="s">
        <v>41</v>
      </c>
      <c r="AF9" s="49"/>
      <c r="AG9" s="57" t="s">
        <v>42</v>
      </c>
      <c r="AH9" s="58"/>
      <c r="AI9" s="57" t="s">
        <v>43</v>
      </c>
      <c r="AJ9" s="58"/>
      <c r="AK9" s="55"/>
      <c r="AL9" s="55"/>
      <c r="AM9" s="56"/>
      <c r="AN9" s="56"/>
      <c r="AO9" s="66"/>
      <c r="AP9" s="66"/>
      <c r="AQ9" s="66"/>
      <c r="AR9" s="64"/>
      <c r="AS9" s="64"/>
      <c r="AT9" s="65"/>
    </row>
    <row r="10" s="1" customFormat="1" spans="2:46">
      <c r="B10" s="16">
        <v>1</v>
      </c>
      <c r="C10" s="17" t="s">
        <v>44</v>
      </c>
      <c r="D10" s="18">
        <v>30683</v>
      </c>
      <c r="E10" s="19">
        <v>44312</v>
      </c>
      <c r="F10" s="19">
        <v>44676</v>
      </c>
      <c r="G10" s="20" t="s">
        <v>45</v>
      </c>
      <c r="H10" s="20" t="str">
        <f>VLOOKUP(C10,'[1]NON CO'!$B$39:$D$202,3,0)</f>
        <v>LAKI-LAKI</v>
      </c>
      <c r="I10" s="17" t="s">
        <v>46</v>
      </c>
      <c r="J10" s="26" t="s">
        <v>47</v>
      </c>
      <c r="K10" s="20"/>
      <c r="L10" s="20"/>
      <c r="M10" s="27">
        <v>22</v>
      </c>
      <c r="N10" s="27">
        <v>23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42">
        <f t="shared" ref="T10:T18" si="0">N10-O10-P10-S10</f>
        <v>23</v>
      </c>
      <c r="U10" s="27">
        <f t="shared" ref="U10:U18" si="1">N10-(R10+S10)</f>
        <v>23</v>
      </c>
      <c r="V10" s="43">
        <v>5</v>
      </c>
      <c r="W10" s="44">
        <f t="shared" ref="W10:W18" si="2">V10/5*$V$8</f>
        <v>0.15</v>
      </c>
      <c r="X10" s="43">
        <v>5</v>
      </c>
      <c r="Y10" s="44">
        <f t="shared" ref="Y10:Y18" si="3">X10/5*$X$8</f>
        <v>0.15</v>
      </c>
      <c r="Z10" s="50">
        <f>W10+Y10</f>
        <v>0.3</v>
      </c>
      <c r="AA10" s="43">
        <v>5</v>
      </c>
      <c r="AB10" s="44">
        <f t="shared" ref="AB10:AB18" si="4">AA10/5*$AA$8</f>
        <v>0.2</v>
      </c>
      <c r="AC10" s="43">
        <v>5</v>
      </c>
      <c r="AD10" s="44">
        <f t="shared" ref="AD10:AD18" si="5">AC10/5*$AC$8</f>
        <v>0.2</v>
      </c>
      <c r="AE10" s="43">
        <v>5</v>
      </c>
      <c r="AF10" s="44">
        <f t="shared" ref="AF10:AF18" si="6">AE10/5*$AE$8</f>
        <v>0.1</v>
      </c>
      <c r="AG10" s="59">
        <v>5</v>
      </c>
      <c r="AH10" s="44">
        <f t="shared" ref="AH10:AH18" si="7">AG10/5*$AI$8</f>
        <v>0.1</v>
      </c>
      <c r="AI10" s="59">
        <v>5</v>
      </c>
      <c r="AJ10" s="44">
        <f t="shared" ref="AJ10:AJ18" si="8">AI10/5*$AI$8</f>
        <v>0.1</v>
      </c>
      <c r="AK10" s="60">
        <f>AB10+AD10+AF10+AH10+AJ10</f>
        <v>0.7</v>
      </c>
      <c r="AL10" s="60">
        <f>AK10+Z10</f>
        <v>1</v>
      </c>
      <c r="AM10" s="61" t="str">
        <f t="shared" ref="AM10:AM18" si="9">IF(AT10&gt;0,"GUGUR","TERIMA")</f>
        <v>TERIMA</v>
      </c>
      <c r="AN10" s="62">
        <v>1000000</v>
      </c>
      <c r="AO10" s="62">
        <f>AN10*AL10</f>
        <v>1000000</v>
      </c>
      <c r="AP10" s="62">
        <f t="shared" ref="AP10:AP18" si="10">IF(S10&gt;0,(T10/M10)*AO10,AO10)</f>
        <v>1000000</v>
      </c>
      <c r="AQ10" s="62">
        <f t="shared" ref="AQ10:AQ18" si="11">IF(L10=1,(T10/M10)*AP10,IF(AR10&gt;0,AP10*85%,IF(AS10&gt;0,AP10*60%,IF(AT10&gt;0,AP10*0%,AP10))))</f>
        <v>1000000</v>
      </c>
      <c r="AR10" s="67"/>
      <c r="AS10" s="67"/>
      <c r="AT10" s="67"/>
    </row>
    <row r="11" s="1" customFormat="1" ht="14.25" customHeight="1" spans="2:46">
      <c r="B11" s="16">
        <v>2</v>
      </c>
      <c r="C11" s="17" t="s">
        <v>48</v>
      </c>
      <c r="D11" s="18">
        <v>30687</v>
      </c>
      <c r="E11" s="19">
        <v>44374</v>
      </c>
      <c r="F11" s="19">
        <v>44738</v>
      </c>
      <c r="G11" s="20" t="s">
        <v>45</v>
      </c>
      <c r="H11" s="20" t="str">
        <f>VLOOKUP(C11,'[1]NON CO'!$B$39:$D$202,3,0)</f>
        <v>LAKI-LAKI</v>
      </c>
      <c r="I11" s="17" t="s">
        <v>46</v>
      </c>
      <c r="J11" s="26" t="s">
        <v>47</v>
      </c>
      <c r="K11" s="20"/>
      <c r="L11" s="20"/>
      <c r="M11" s="27">
        <v>22</v>
      </c>
      <c r="N11" s="27">
        <v>23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42">
        <f t="shared" si="0"/>
        <v>23</v>
      </c>
      <c r="U11" s="27">
        <f t="shared" si="1"/>
        <v>23</v>
      </c>
      <c r="V11" s="43">
        <v>5</v>
      </c>
      <c r="W11" s="44">
        <f t="shared" si="2"/>
        <v>0.15</v>
      </c>
      <c r="X11" s="43">
        <v>5</v>
      </c>
      <c r="Y11" s="44">
        <f t="shared" si="3"/>
        <v>0.15</v>
      </c>
      <c r="Z11" s="50">
        <f t="shared" ref="Z11:Z13" si="12">W11+Y11</f>
        <v>0.3</v>
      </c>
      <c r="AA11" s="43">
        <v>5</v>
      </c>
      <c r="AB11" s="44">
        <f t="shared" si="4"/>
        <v>0.2</v>
      </c>
      <c r="AC11" s="43">
        <v>5</v>
      </c>
      <c r="AD11" s="44">
        <f t="shared" si="5"/>
        <v>0.2</v>
      </c>
      <c r="AE11" s="43">
        <v>5</v>
      </c>
      <c r="AF11" s="44">
        <f t="shared" si="6"/>
        <v>0.1</v>
      </c>
      <c r="AG11" s="59">
        <v>5</v>
      </c>
      <c r="AH11" s="44">
        <f t="shared" si="7"/>
        <v>0.1</v>
      </c>
      <c r="AI11" s="59">
        <v>5</v>
      </c>
      <c r="AJ11" s="44">
        <f t="shared" si="8"/>
        <v>0.1</v>
      </c>
      <c r="AK11" s="60">
        <f t="shared" ref="AK11:AK18" si="13">AB11+AD11+AF11+AH11+AJ11</f>
        <v>0.7</v>
      </c>
      <c r="AL11" s="60">
        <f t="shared" ref="AL11:AL18" si="14">AK11+Z11</f>
        <v>1</v>
      </c>
      <c r="AM11" s="61" t="str">
        <f t="shared" si="9"/>
        <v>TERIMA</v>
      </c>
      <c r="AN11" s="62">
        <v>1000000</v>
      </c>
      <c r="AO11" s="62">
        <f t="shared" ref="AO11:AO18" si="15">AN11*AL11</f>
        <v>1000000</v>
      </c>
      <c r="AP11" s="62">
        <f t="shared" si="10"/>
        <v>1000000</v>
      </c>
      <c r="AQ11" s="62">
        <f t="shared" si="11"/>
        <v>1000000</v>
      </c>
      <c r="AR11" s="67"/>
      <c r="AS11" s="67"/>
      <c r="AT11" s="67"/>
    </row>
    <row r="12" s="1" customFormat="1" spans="2:46">
      <c r="B12" s="16">
        <v>3</v>
      </c>
      <c r="C12" s="17" t="s">
        <v>49</v>
      </c>
      <c r="D12" s="18">
        <v>30688</v>
      </c>
      <c r="E12" s="19">
        <v>44314</v>
      </c>
      <c r="F12" s="19">
        <v>44678</v>
      </c>
      <c r="G12" s="20" t="s">
        <v>45</v>
      </c>
      <c r="H12" s="20" t="str">
        <f>VLOOKUP(C12,'[1]NON CO'!$B$39:$D$202,3,0)</f>
        <v>LAKI-LAKI</v>
      </c>
      <c r="I12" s="17" t="s">
        <v>46</v>
      </c>
      <c r="J12" s="26" t="s">
        <v>47</v>
      </c>
      <c r="K12" s="20"/>
      <c r="L12" s="20"/>
      <c r="M12" s="27">
        <v>22</v>
      </c>
      <c r="N12" s="27">
        <v>23</v>
      </c>
      <c r="O12" s="27">
        <v>0</v>
      </c>
      <c r="P12" s="27">
        <v>0</v>
      </c>
      <c r="Q12" s="27">
        <v>0</v>
      </c>
      <c r="R12" s="27">
        <v>1</v>
      </c>
      <c r="S12" s="27">
        <v>0</v>
      </c>
      <c r="T12" s="42">
        <f t="shared" si="0"/>
        <v>23</v>
      </c>
      <c r="U12" s="27">
        <f t="shared" si="1"/>
        <v>22</v>
      </c>
      <c r="V12" s="43">
        <v>5</v>
      </c>
      <c r="W12" s="44">
        <f t="shared" si="2"/>
        <v>0.15</v>
      </c>
      <c r="X12" s="43">
        <v>5</v>
      </c>
      <c r="Y12" s="44">
        <f t="shared" si="3"/>
        <v>0.15</v>
      </c>
      <c r="Z12" s="50">
        <f t="shared" si="12"/>
        <v>0.3</v>
      </c>
      <c r="AA12" s="43">
        <v>5</v>
      </c>
      <c r="AB12" s="44">
        <f t="shared" si="4"/>
        <v>0.2</v>
      </c>
      <c r="AC12" s="43">
        <v>5</v>
      </c>
      <c r="AD12" s="44">
        <f t="shared" si="5"/>
        <v>0.2</v>
      </c>
      <c r="AE12" s="43">
        <v>5</v>
      </c>
      <c r="AF12" s="44">
        <f t="shared" si="6"/>
        <v>0.1</v>
      </c>
      <c r="AG12" s="59">
        <v>5</v>
      </c>
      <c r="AH12" s="44">
        <f t="shared" si="7"/>
        <v>0.1</v>
      </c>
      <c r="AI12" s="59">
        <v>5</v>
      </c>
      <c r="AJ12" s="44">
        <f t="shared" si="8"/>
        <v>0.1</v>
      </c>
      <c r="AK12" s="60">
        <f t="shared" si="13"/>
        <v>0.7</v>
      </c>
      <c r="AL12" s="60">
        <f t="shared" si="14"/>
        <v>1</v>
      </c>
      <c r="AM12" s="61" t="str">
        <f t="shared" si="9"/>
        <v>TERIMA</v>
      </c>
      <c r="AN12" s="62">
        <v>1000000</v>
      </c>
      <c r="AO12" s="62">
        <f t="shared" si="15"/>
        <v>1000000</v>
      </c>
      <c r="AP12" s="62">
        <f t="shared" si="10"/>
        <v>1000000</v>
      </c>
      <c r="AQ12" s="62">
        <f t="shared" si="11"/>
        <v>1000000</v>
      </c>
      <c r="AR12" s="67"/>
      <c r="AS12" s="67"/>
      <c r="AT12" s="67"/>
    </row>
    <row r="13" s="1" customFormat="1" spans="2:46">
      <c r="B13" s="16">
        <v>4</v>
      </c>
      <c r="C13" s="21" t="s">
        <v>50</v>
      </c>
      <c r="D13" s="18">
        <v>43337</v>
      </c>
      <c r="E13" s="19">
        <v>44361</v>
      </c>
      <c r="F13" s="19">
        <v>44725</v>
      </c>
      <c r="G13" s="20" t="s">
        <v>45</v>
      </c>
      <c r="H13" s="20" t="s">
        <v>51</v>
      </c>
      <c r="I13" s="17" t="s">
        <v>46</v>
      </c>
      <c r="J13" s="26" t="s">
        <v>47</v>
      </c>
      <c r="K13" s="20"/>
      <c r="L13" s="20"/>
      <c r="M13" s="27">
        <v>22</v>
      </c>
      <c r="N13" s="27">
        <v>23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42">
        <f t="shared" si="0"/>
        <v>23</v>
      </c>
      <c r="U13" s="27">
        <f t="shared" si="1"/>
        <v>23</v>
      </c>
      <c r="V13" s="43">
        <v>5</v>
      </c>
      <c r="W13" s="44">
        <f t="shared" si="2"/>
        <v>0.15</v>
      </c>
      <c r="X13" s="43">
        <v>5</v>
      </c>
      <c r="Y13" s="44">
        <f t="shared" si="3"/>
        <v>0.15</v>
      </c>
      <c r="Z13" s="50">
        <f t="shared" si="12"/>
        <v>0.3</v>
      </c>
      <c r="AA13" s="43">
        <v>5</v>
      </c>
      <c r="AB13" s="44">
        <f t="shared" si="4"/>
        <v>0.2</v>
      </c>
      <c r="AC13" s="43">
        <v>5</v>
      </c>
      <c r="AD13" s="44">
        <f t="shared" si="5"/>
        <v>0.2</v>
      </c>
      <c r="AE13" s="43">
        <v>5</v>
      </c>
      <c r="AF13" s="44">
        <f t="shared" si="6"/>
        <v>0.1</v>
      </c>
      <c r="AG13" s="59">
        <v>5</v>
      </c>
      <c r="AH13" s="44">
        <f t="shared" si="7"/>
        <v>0.1</v>
      </c>
      <c r="AI13" s="59">
        <v>5</v>
      </c>
      <c r="AJ13" s="44">
        <f t="shared" si="8"/>
        <v>0.1</v>
      </c>
      <c r="AK13" s="60">
        <f t="shared" si="13"/>
        <v>0.7</v>
      </c>
      <c r="AL13" s="60">
        <f t="shared" si="14"/>
        <v>1</v>
      </c>
      <c r="AM13" s="61" t="str">
        <f t="shared" si="9"/>
        <v>TERIMA</v>
      </c>
      <c r="AN13" s="62">
        <v>1000000</v>
      </c>
      <c r="AO13" s="62">
        <f t="shared" si="15"/>
        <v>1000000</v>
      </c>
      <c r="AP13" s="62">
        <f t="shared" si="10"/>
        <v>1000000</v>
      </c>
      <c r="AQ13" s="62">
        <f t="shared" si="11"/>
        <v>1000000</v>
      </c>
      <c r="AR13" s="67"/>
      <c r="AS13" s="67"/>
      <c r="AT13" s="67"/>
    </row>
    <row r="14" s="1" customFormat="1" spans="2:46">
      <c r="B14" s="16">
        <v>5</v>
      </c>
      <c r="C14" s="22" t="s">
        <v>52</v>
      </c>
      <c r="D14" s="18">
        <v>30679</v>
      </c>
      <c r="E14" s="19">
        <v>44284</v>
      </c>
      <c r="F14" s="19">
        <v>44648</v>
      </c>
      <c r="G14" s="20" t="s">
        <v>45</v>
      </c>
      <c r="H14" s="20" t="s">
        <v>51</v>
      </c>
      <c r="I14" s="17" t="s">
        <v>46</v>
      </c>
      <c r="J14" s="26" t="s">
        <v>47</v>
      </c>
      <c r="K14" s="20"/>
      <c r="L14" s="20"/>
      <c r="M14" s="27">
        <v>22</v>
      </c>
      <c r="N14" s="27">
        <v>23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42">
        <f t="shared" si="0"/>
        <v>23</v>
      </c>
      <c r="U14" s="27">
        <f t="shared" si="1"/>
        <v>23</v>
      </c>
      <c r="V14" s="43">
        <v>5</v>
      </c>
      <c r="W14" s="44">
        <f t="shared" si="2"/>
        <v>0.15</v>
      </c>
      <c r="X14" s="43">
        <v>5</v>
      </c>
      <c r="Y14" s="44">
        <f t="shared" si="3"/>
        <v>0.15</v>
      </c>
      <c r="Z14" s="50">
        <f t="shared" ref="Z14:Z18" si="16">W14+Y14</f>
        <v>0.3</v>
      </c>
      <c r="AA14" s="43">
        <v>5</v>
      </c>
      <c r="AB14" s="44">
        <f t="shared" si="4"/>
        <v>0.2</v>
      </c>
      <c r="AC14" s="43">
        <v>5</v>
      </c>
      <c r="AD14" s="44">
        <f t="shared" si="5"/>
        <v>0.2</v>
      </c>
      <c r="AE14" s="43">
        <v>5</v>
      </c>
      <c r="AF14" s="44">
        <f t="shared" si="6"/>
        <v>0.1</v>
      </c>
      <c r="AG14" s="59">
        <v>5</v>
      </c>
      <c r="AH14" s="44">
        <f t="shared" si="7"/>
        <v>0.1</v>
      </c>
      <c r="AI14" s="59">
        <v>5</v>
      </c>
      <c r="AJ14" s="44">
        <f t="shared" si="8"/>
        <v>0.1</v>
      </c>
      <c r="AK14" s="60">
        <f t="shared" si="13"/>
        <v>0.7</v>
      </c>
      <c r="AL14" s="60">
        <f t="shared" si="14"/>
        <v>1</v>
      </c>
      <c r="AM14" s="61" t="str">
        <f t="shared" si="9"/>
        <v>TERIMA</v>
      </c>
      <c r="AN14" s="62">
        <v>1000000</v>
      </c>
      <c r="AO14" s="62">
        <f t="shared" si="15"/>
        <v>1000000</v>
      </c>
      <c r="AP14" s="62">
        <f t="shared" si="10"/>
        <v>1000000</v>
      </c>
      <c r="AQ14" s="62">
        <f t="shared" si="11"/>
        <v>1000000</v>
      </c>
      <c r="AR14" s="67"/>
      <c r="AS14" s="67"/>
      <c r="AT14" s="67"/>
    </row>
    <row r="15" s="1" customFormat="1" spans="2:46">
      <c r="B15" s="16">
        <v>6</v>
      </c>
      <c r="C15" s="23" t="s">
        <v>53</v>
      </c>
      <c r="D15" s="18">
        <v>60153</v>
      </c>
      <c r="E15" s="19">
        <v>44303</v>
      </c>
      <c r="F15" s="19">
        <v>44667</v>
      </c>
      <c r="G15" s="20" t="s">
        <v>45</v>
      </c>
      <c r="H15" s="20" t="s">
        <v>51</v>
      </c>
      <c r="I15" s="17" t="s">
        <v>46</v>
      </c>
      <c r="J15" s="26" t="s">
        <v>47</v>
      </c>
      <c r="K15" s="20"/>
      <c r="L15" s="20"/>
      <c r="M15" s="27">
        <v>22</v>
      </c>
      <c r="N15" s="27">
        <v>23</v>
      </c>
      <c r="O15" s="27">
        <v>0</v>
      </c>
      <c r="P15" s="27">
        <v>0</v>
      </c>
      <c r="Q15" s="27">
        <v>0</v>
      </c>
      <c r="R15" s="27">
        <v>1</v>
      </c>
      <c r="S15" s="27">
        <v>0</v>
      </c>
      <c r="T15" s="42">
        <f t="shared" si="0"/>
        <v>23</v>
      </c>
      <c r="U15" s="27">
        <f t="shared" si="1"/>
        <v>22</v>
      </c>
      <c r="V15" s="43">
        <v>5</v>
      </c>
      <c r="W15" s="44">
        <f t="shared" si="2"/>
        <v>0.15</v>
      </c>
      <c r="X15" s="43">
        <v>5</v>
      </c>
      <c r="Y15" s="44">
        <f t="shared" si="3"/>
        <v>0.15</v>
      </c>
      <c r="Z15" s="50">
        <f t="shared" si="16"/>
        <v>0.3</v>
      </c>
      <c r="AA15" s="43">
        <v>5</v>
      </c>
      <c r="AB15" s="44">
        <f t="shared" si="4"/>
        <v>0.2</v>
      </c>
      <c r="AC15" s="43">
        <v>5</v>
      </c>
      <c r="AD15" s="44">
        <f t="shared" si="5"/>
        <v>0.2</v>
      </c>
      <c r="AE15" s="43">
        <v>5</v>
      </c>
      <c r="AF15" s="44">
        <f t="shared" si="6"/>
        <v>0.1</v>
      </c>
      <c r="AG15" s="59">
        <v>5</v>
      </c>
      <c r="AH15" s="44">
        <f t="shared" si="7"/>
        <v>0.1</v>
      </c>
      <c r="AI15" s="59">
        <v>5</v>
      </c>
      <c r="AJ15" s="44">
        <f t="shared" si="8"/>
        <v>0.1</v>
      </c>
      <c r="AK15" s="60">
        <f t="shared" si="13"/>
        <v>0.7</v>
      </c>
      <c r="AL15" s="60">
        <f t="shared" si="14"/>
        <v>1</v>
      </c>
      <c r="AM15" s="61" t="str">
        <f t="shared" si="9"/>
        <v>TERIMA</v>
      </c>
      <c r="AN15" s="62">
        <v>1000000</v>
      </c>
      <c r="AO15" s="62">
        <f t="shared" si="15"/>
        <v>1000000</v>
      </c>
      <c r="AP15" s="62">
        <f t="shared" si="10"/>
        <v>1000000</v>
      </c>
      <c r="AQ15" s="62">
        <f t="shared" si="11"/>
        <v>1000000</v>
      </c>
      <c r="AR15" s="67"/>
      <c r="AS15" s="67"/>
      <c r="AT15" s="67"/>
    </row>
    <row r="16" s="1" customFormat="1" spans="2:46">
      <c r="B16" s="16">
        <v>7</v>
      </c>
      <c r="C16" s="23" t="s">
        <v>54</v>
      </c>
      <c r="D16" s="18">
        <v>76831</v>
      </c>
      <c r="E16" s="19">
        <v>44355</v>
      </c>
      <c r="F16" s="19">
        <v>44683</v>
      </c>
      <c r="G16" s="20" t="s">
        <v>45</v>
      </c>
      <c r="H16" s="20" t="s">
        <v>51</v>
      </c>
      <c r="I16" s="17" t="s">
        <v>46</v>
      </c>
      <c r="J16" s="26" t="s">
        <v>47</v>
      </c>
      <c r="K16" s="20"/>
      <c r="L16" s="20"/>
      <c r="M16" s="27">
        <v>22</v>
      </c>
      <c r="N16" s="27">
        <v>22</v>
      </c>
      <c r="O16" s="27">
        <v>0</v>
      </c>
      <c r="P16" s="27">
        <v>0</v>
      </c>
      <c r="Q16" s="27">
        <v>0</v>
      </c>
      <c r="R16" s="27">
        <v>1</v>
      </c>
      <c r="S16" s="27">
        <v>0</v>
      </c>
      <c r="T16" s="42">
        <f t="shared" si="0"/>
        <v>22</v>
      </c>
      <c r="U16" s="27">
        <f t="shared" si="1"/>
        <v>21</v>
      </c>
      <c r="V16" s="43">
        <v>5</v>
      </c>
      <c r="W16" s="44">
        <f t="shared" si="2"/>
        <v>0.15</v>
      </c>
      <c r="X16" s="43">
        <v>5</v>
      </c>
      <c r="Y16" s="44">
        <f t="shared" si="3"/>
        <v>0.15</v>
      </c>
      <c r="Z16" s="50">
        <f t="shared" si="16"/>
        <v>0.3</v>
      </c>
      <c r="AA16" s="43">
        <v>5</v>
      </c>
      <c r="AB16" s="44">
        <f t="shared" si="4"/>
        <v>0.2</v>
      </c>
      <c r="AC16" s="43">
        <v>5</v>
      </c>
      <c r="AD16" s="44">
        <f t="shared" si="5"/>
        <v>0.2</v>
      </c>
      <c r="AE16" s="43">
        <v>5</v>
      </c>
      <c r="AF16" s="44">
        <f t="shared" si="6"/>
        <v>0.1</v>
      </c>
      <c r="AG16" s="59">
        <v>5</v>
      </c>
      <c r="AH16" s="44">
        <f t="shared" si="7"/>
        <v>0.1</v>
      </c>
      <c r="AI16" s="59">
        <v>5</v>
      </c>
      <c r="AJ16" s="44">
        <f t="shared" si="8"/>
        <v>0.1</v>
      </c>
      <c r="AK16" s="60">
        <f t="shared" si="13"/>
        <v>0.7</v>
      </c>
      <c r="AL16" s="60">
        <f t="shared" si="14"/>
        <v>1</v>
      </c>
      <c r="AM16" s="61" t="str">
        <f t="shared" si="9"/>
        <v>TERIMA</v>
      </c>
      <c r="AN16" s="62">
        <v>1000000</v>
      </c>
      <c r="AO16" s="62">
        <f t="shared" si="15"/>
        <v>1000000</v>
      </c>
      <c r="AP16" s="62">
        <f t="shared" si="10"/>
        <v>1000000</v>
      </c>
      <c r="AQ16" s="62">
        <f t="shared" si="11"/>
        <v>1000000</v>
      </c>
      <c r="AR16" s="67"/>
      <c r="AS16" s="67"/>
      <c r="AT16" s="67"/>
    </row>
    <row r="17" s="1" customFormat="1" spans="2:46">
      <c r="B17" s="16">
        <v>8</v>
      </c>
      <c r="C17" s="23" t="s">
        <v>55</v>
      </c>
      <c r="D17" s="18">
        <v>30680</v>
      </c>
      <c r="E17" s="19">
        <v>44314</v>
      </c>
      <c r="F17" s="19">
        <v>44678</v>
      </c>
      <c r="G17" s="20" t="s">
        <v>45</v>
      </c>
      <c r="H17" s="20" t="s">
        <v>51</v>
      </c>
      <c r="I17" s="17" t="s">
        <v>46</v>
      </c>
      <c r="J17" s="26" t="s">
        <v>47</v>
      </c>
      <c r="K17" s="20"/>
      <c r="L17" s="20"/>
      <c r="M17" s="27">
        <v>22</v>
      </c>
      <c r="N17" s="27">
        <v>23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42">
        <f t="shared" si="0"/>
        <v>23</v>
      </c>
      <c r="U17" s="27">
        <f t="shared" si="1"/>
        <v>23</v>
      </c>
      <c r="V17" s="43">
        <v>5</v>
      </c>
      <c r="W17" s="44">
        <f t="shared" si="2"/>
        <v>0.15</v>
      </c>
      <c r="X17" s="43">
        <v>5</v>
      </c>
      <c r="Y17" s="44">
        <f t="shared" si="3"/>
        <v>0.15</v>
      </c>
      <c r="Z17" s="50">
        <f t="shared" si="16"/>
        <v>0.3</v>
      </c>
      <c r="AA17" s="43">
        <v>5</v>
      </c>
      <c r="AB17" s="44">
        <f t="shared" si="4"/>
        <v>0.2</v>
      </c>
      <c r="AC17" s="43">
        <v>5</v>
      </c>
      <c r="AD17" s="44">
        <f t="shared" si="5"/>
        <v>0.2</v>
      </c>
      <c r="AE17" s="43">
        <v>5</v>
      </c>
      <c r="AF17" s="44">
        <f t="shared" si="6"/>
        <v>0.1</v>
      </c>
      <c r="AG17" s="43">
        <v>5</v>
      </c>
      <c r="AH17" s="44">
        <f t="shared" si="7"/>
        <v>0.1</v>
      </c>
      <c r="AI17" s="43">
        <v>5</v>
      </c>
      <c r="AJ17" s="44">
        <f t="shared" si="8"/>
        <v>0.1</v>
      </c>
      <c r="AK17" s="60">
        <f t="shared" si="13"/>
        <v>0.7</v>
      </c>
      <c r="AL17" s="60">
        <f t="shared" si="14"/>
        <v>1</v>
      </c>
      <c r="AM17" s="61" t="str">
        <f t="shared" si="9"/>
        <v>TERIMA</v>
      </c>
      <c r="AN17" s="62">
        <v>1000000</v>
      </c>
      <c r="AO17" s="62">
        <f t="shared" si="15"/>
        <v>1000000</v>
      </c>
      <c r="AP17" s="62">
        <f t="shared" si="10"/>
        <v>1000000</v>
      </c>
      <c r="AQ17" s="62">
        <f t="shared" si="11"/>
        <v>1000000</v>
      </c>
      <c r="AR17" s="67"/>
      <c r="AS17" s="67"/>
      <c r="AT17" s="67"/>
    </row>
    <row r="18" s="1" customFormat="1" spans="2:46">
      <c r="B18" s="16">
        <v>9</v>
      </c>
      <c r="C18" s="23" t="s">
        <v>56</v>
      </c>
      <c r="D18" s="18">
        <v>105386</v>
      </c>
      <c r="E18" s="19">
        <v>44293</v>
      </c>
      <c r="F18" s="19">
        <v>44627</v>
      </c>
      <c r="G18" s="20" t="s">
        <v>45</v>
      </c>
      <c r="H18" s="20" t="s">
        <v>51</v>
      </c>
      <c r="I18" s="17" t="s">
        <v>46</v>
      </c>
      <c r="J18" s="26" t="s">
        <v>47</v>
      </c>
      <c r="K18" s="20"/>
      <c r="L18" s="20"/>
      <c r="M18" s="27">
        <v>22</v>
      </c>
      <c r="N18" s="27">
        <v>23</v>
      </c>
      <c r="O18" s="27">
        <v>0</v>
      </c>
      <c r="P18" s="27">
        <v>0</v>
      </c>
      <c r="Q18" s="27">
        <v>0</v>
      </c>
      <c r="R18" s="27">
        <v>1</v>
      </c>
      <c r="S18" s="27">
        <v>0</v>
      </c>
      <c r="T18" s="42">
        <f t="shared" si="0"/>
        <v>23</v>
      </c>
      <c r="U18" s="27">
        <f t="shared" si="1"/>
        <v>22</v>
      </c>
      <c r="V18" s="43">
        <v>5</v>
      </c>
      <c r="W18" s="44">
        <f t="shared" si="2"/>
        <v>0.15</v>
      </c>
      <c r="X18" s="43">
        <v>5</v>
      </c>
      <c r="Y18" s="44">
        <f t="shared" si="3"/>
        <v>0.15</v>
      </c>
      <c r="Z18" s="50">
        <f t="shared" si="16"/>
        <v>0.3</v>
      </c>
      <c r="AA18" s="43">
        <v>5</v>
      </c>
      <c r="AB18" s="44">
        <f t="shared" si="4"/>
        <v>0.2</v>
      </c>
      <c r="AC18" s="43">
        <v>5</v>
      </c>
      <c r="AD18" s="44">
        <f t="shared" si="5"/>
        <v>0.2</v>
      </c>
      <c r="AE18" s="43">
        <v>5</v>
      </c>
      <c r="AF18" s="44">
        <f t="shared" si="6"/>
        <v>0.1</v>
      </c>
      <c r="AG18" s="43">
        <v>5</v>
      </c>
      <c r="AH18" s="44">
        <f t="shared" si="7"/>
        <v>0.1</v>
      </c>
      <c r="AI18" s="43">
        <v>5</v>
      </c>
      <c r="AJ18" s="44">
        <f t="shared" si="8"/>
        <v>0.1</v>
      </c>
      <c r="AK18" s="60">
        <f t="shared" si="13"/>
        <v>0.7</v>
      </c>
      <c r="AL18" s="60">
        <f t="shared" si="14"/>
        <v>1</v>
      </c>
      <c r="AM18" s="61" t="str">
        <f t="shared" si="9"/>
        <v>TERIMA</v>
      </c>
      <c r="AN18" s="62">
        <v>1000000</v>
      </c>
      <c r="AO18" s="62">
        <f t="shared" si="15"/>
        <v>1000000</v>
      </c>
      <c r="AP18" s="62">
        <f t="shared" si="10"/>
        <v>1000000</v>
      </c>
      <c r="AQ18" s="62">
        <f t="shared" si="11"/>
        <v>1000000</v>
      </c>
      <c r="AR18" s="67"/>
      <c r="AS18" s="67"/>
      <c r="AT18" s="67"/>
    </row>
    <row r="19" s="1" customFormat="1" spans="2:46">
      <c r="B19" s="16"/>
      <c r="C19" s="23"/>
      <c r="D19" s="18"/>
      <c r="E19" s="19"/>
      <c r="F19" s="19"/>
      <c r="G19" s="20"/>
      <c r="H19" s="20"/>
      <c r="I19" s="17"/>
      <c r="J19" s="26"/>
      <c r="K19" s="20"/>
      <c r="L19" s="20"/>
      <c r="M19" s="27"/>
      <c r="N19" s="27"/>
      <c r="O19" s="27"/>
      <c r="P19" s="27"/>
      <c r="Q19" s="27"/>
      <c r="R19" s="27"/>
      <c r="S19" s="27"/>
      <c r="T19" s="42"/>
      <c r="U19" s="27"/>
      <c r="V19" s="43"/>
      <c r="W19" s="44"/>
      <c r="X19" s="43"/>
      <c r="Y19" s="44"/>
      <c r="Z19" s="44"/>
      <c r="AA19" s="43"/>
      <c r="AB19" s="44"/>
      <c r="AC19" s="43"/>
      <c r="AD19" s="44"/>
      <c r="AE19" s="43"/>
      <c r="AF19" s="44"/>
      <c r="AG19" s="43"/>
      <c r="AH19" s="44"/>
      <c r="AI19" s="43"/>
      <c r="AJ19" s="44"/>
      <c r="AK19" s="44"/>
      <c r="AL19" s="44"/>
      <c r="AM19" s="61"/>
      <c r="AN19" s="62"/>
      <c r="AO19" s="62"/>
      <c r="AP19" s="62"/>
      <c r="AQ19" s="62"/>
      <c r="AR19" s="67"/>
      <c r="AS19" s="67"/>
      <c r="AT19" s="67"/>
    </row>
    <row r="20" spans="43:43">
      <c r="AQ20" s="68"/>
    </row>
    <row r="21" spans="3:2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3:26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3:26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3:17">
      <c r="C24" s="3"/>
      <c r="D24" s="3"/>
      <c r="E24" s="3"/>
      <c r="F24" s="3"/>
      <c r="O24" s="3"/>
      <c r="P24" s="3"/>
      <c r="Q24" s="3"/>
    </row>
    <row r="25" spans="3:17">
      <c r="C25" s="3"/>
      <c r="D25" s="3"/>
      <c r="E25" s="3"/>
      <c r="F25" s="3"/>
      <c r="O25" s="3"/>
      <c r="P25" s="3"/>
      <c r="Q25" s="3"/>
    </row>
    <row r="26" spans="3:17">
      <c r="C26" s="3"/>
      <c r="D26" s="3"/>
      <c r="E26" s="3"/>
      <c r="F26" s="3"/>
      <c r="O26" s="3"/>
      <c r="P26" s="3"/>
      <c r="Q26" s="3"/>
    </row>
    <row r="27" spans="3:17">
      <c r="C27" s="3"/>
      <c r="D27" s="3"/>
      <c r="E27" s="3"/>
      <c r="F27" s="3"/>
      <c r="O27" s="3"/>
      <c r="P27" s="3"/>
      <c r="Q27" s="3"/>
    </row>
    <row r="28" spans="3:17">
      <c r="C28" s="3"/>
      <c r="D28" s="3"/>
      <c r="E28" s="3"/>
      <c r="F28" s="3"/>
      <c r="O28" s="3"/>
      <c r="P28" s="3"/>
      <c r="Q28" s="3"/>
    </row>
    <row r="29" spans="3:17">
      <c r="C29" s="3"/>
      <c r="D29" s="3"/>
      <c r="E29" s="3"/>
      <c r="F29" s="3"/>
      <c r="O29" s="3"/>
      <c r="P29" s="3"/>
      <c r="Q29" s="3"/>
    </row>
    <row r="30" spans="3:17">
      <c r="C30" s="3"/>
      <c r="D30" s="3"/>
      <c r="E30" s="3"/>
      <c r="F30" s="3"/>
      <c r="O30" s="3"/>
      <c r="P30" s="3"/>
      <c r="Q30" s="3"/>
    </row>
    <row r="31" s="2" customFormat="1" spans="1:46">
      <c r="A31" s="3"/>
      <c r="B31" s="3"/>
      <c r="C31" s="3"/>
      <c r="D31" s="3"/>
      <c r="E31" s="3"/>
      <c r="F31" s="3"/>
      <c r="O31" s="3"/>
      <c r="P31" s="3"/>
      <c r="Q31" s="3"/>
      <c r="X31" s="5"/>
      <c r="Y31" s="5"/>
      <c r="AR31" s="3"/>
      <c r="AS31" s="3"/>
      <c r="AT31" s="3"/>
    </row>
    <row r="32" s="2" customFormat="1" spans="1:46">
      <c r="A32" s="3"/>
      <c r="B32" s="3"/>
      <c r="C32" s="4"/>
      <c r="D32" s="3"/>
      <c r="E32" s="3"/>
      <c r="F32" s="3"/>
      <c r="O32" s="3"/>
      <c r="P32" s="3"/>
      <c r="Q32" s="3"/>
      <c r="X32" s="5"/>
      <c r="Y32" s="5"/>
      <c r="AR32" s="3"/>
      <c r="AS32" s="3"/>
      <c r="AT32" s="3"/>
    </row>
    <row r="33" s="2" customFormat="1" spans="1:46">
      <c r="A33" s="3"/>
      <c r="B33" s="3"/>
      <c r="C33" s="4"/>
      <c r="D33" s="3"/>
      <c r="E33" s="3"/>
      <c r="F33" s="3"/>
      <c r="O33" s="3"/>
      <c r="P33" s="3"/>
      <c r="Q33" s="3"/>
      <c r="X33" s="5"/>
      <c r="Y33" s="5"/>
      <c r="AR33" s="3"/>
      <c r="AS33" s="3"/>
      <c r="AT33" s="3"/>
    </row>
    <row r="34" s="2" customFormat="1" spans="1:46">
      <c r="A34" s="3"/>
      <c r="B34" s="3"/>
      <c r="C34" s="4"/>
      <c r="O34" s="3"/>
      <c r="P34" s="3"/>
      <c r="Q34" s="3"/>
      <c r="X34" s="5"/>
      <c r="Y34" s="5"/>
      <c r="AR34" s="3"/>
      <c r="AS34" s="3"/>
      <c r="AT34" s="3"/>
    </row>
    <row r="35" s="2" customFormat="1" spans="1:46">
      <c r="A35" s="3"/>
      <c r="B35" s="3"/>
      <c r="C35" s="4"/>
      <c r="O35" s="3"/>
      <c r="P35" s="3"/>
      <c r="Q35" s="3"/>
      <c r="X35" s="5"/>
      <c r="Y35" s="5"/>
      <c r="AR35" s="3"/>
      <c r="AS35" s="3"/>
      <c r="AT35" s="3"/>
    </row>
    <row r="36" s="2" customFormat="1" spans="1:46">
      <c r="A36" s="3"/>
      <c r="B36" s="3"/>
      <c r="C36" s="4"/>
      <c r="O36" s="3"/>
      <c r="P36" s="3"/>
      <c r="Q36" s="3"/>
      <c r="X36" s="5"/>
      <c r="Y36" s="5"/>
      <c r="AR36" s="3"/>
      <c r="AS36" s="3"/>
      <c r="AT36" s="3"/>
    </row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</sheetData>
  <autoFilter ref="A9:GY19">
    <extLst/>
  </autoFilter>
  <mergeCells count="47">
    <mergeCell ref="V8:W8"/>
    <mergeCell ref="X8:Y8"/>
    <mergeCell ref="AA8:AB8"/>
    <mergeCell ref="AC8:AD8"/>
    <mergeCell ref="AE8:AF8"/>
    <mergeCell ref="AG8:AH8"/>
    <mergeCell ref="AI8:AJ8"/>
    <mergeCell ref="V9:W9"/>
    <mergeCell ref="X9:Y9"/>
    <mergeCell ref="AA9:AB9"/>
    <mergeCell ref="AC9:AD9"/>
    <mergeCell ref="AE9:AF9"/>
    <mergeCell ref="AG9:AH9"/>
    <mergeCell ref="AI9:AJ9"/>
    <mergeCell ref="B6:B9"/>
    <mergeCell ref="C6:C9"/>
    <mergeCell ref="D6:D9"/>
    <mergeCell ref="E6:E9"/>
    <mergeCell ref="F6:F9"/>
    <mergeCell ref="G6:G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S6:S9"/>
    <mergeCell ref="T6:T9"/>
    <mergeCell ref="U6:U9"/>
    <mergeCell ref="Z6:Z9"/>
    <mergeCell ref="AK6:AK9"/>
    <mergeCell ref="AL6:AL9"/>
    <mergeCell ref="AM6:AM9"/>
    <mergeCell ref="AN6:AN9"/>
    <mergeCell ref="AO6:AO9"/>
    <mergeCell ref="AP6:AP9"/>
    <mergeCell ref="AQ6:AQ9"/>
    <mergeCell ref="AR6:AR9"/>
    <mergeCell ref="AS6:AS9"/>
    <mergeCell ref="AT6:AT9"/>
    <mergeCell ref="V6:Y7"/>
    <mergeCell ref="AA6:AJ7"/>
  </mergeCells>
  <conditionalFormatting sqref="AM15">
    <cfRule type="cellIs" dxfId="0" priority="8" stopIfTrue="1" operator="equal">
      <formula>"gugur"</formula>
    </cfRule>
  </conditionalFormatting>
  <conditionalFormatting sqref="AM16">
    <cfRule type="cellIs" dxfId="0" priority="7" stopIfTrue="1" operator="equal">
      <formula>"gugur"</formula>
    </cfRule>
  </conditionalFormatting>
  <conditionalFormatting sqref="AM17">
    <cfRule type="cellIs" dxfId="0" priority="6" stopIfTrue="1" operator="equal">
      <formula>"gugur"</formula>
    </cfRule>
  </conditionalFormatting>
  <conditionalFormatting sqref="C18">
    <cfRule type="duplicateValues" dxfId="1" priority="2"/>
  </conditionalFormatting>
  <conditionalFormatting sqref="AM18">
    <cfRule type="cellIs" dxfId="0" priority="3" stopIfTrue="1" operator="equal">
      <formula>"gugur"</formula>
    </cfRule>
  </conditionalFormatting>
  <conditionalFormatting sqref="AM19">
    <cfRule type="cellIs" dxfId="0" priority="5" stopIfTrue="1" operator="equal">
      <formula>"gugur"</formula>
    </cfRule>
  </conditionalFormatting>
  <conditionalFormatting sqref="C$1:C$1048576">
    <cfRule type="duplicateValues" dxfId="1" priority="1"/>
  </conditionalFormatting>
  <conditionalFormatting sqref="AM10:AM12">
    <cfRule type="cellIs" dxfId="0" priority="10" stopIfTrue="1" operator="equal">
      <formula>"gugur"</formula>
    </cfRule>
  </conditionalFormatting>
  <conditionalFormatting sqref="AM13:AM14">
    <cfRule type="cellIs" dxfId="0" priority="9" stopIfTrue="1" operator="equal">
      <formula>"gugur"</formula>
    </cfRule>
  </conditionalFormatting>
  <conditionalFormatting sqref="C31:C1048576;C1:C17;C19:C20">
    <cfRule type="duplicateValues" dxfId="1" priority="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 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ITCC</cp:lastModifiedBy>
  <dcterms:created xsi:type="dcterms:W3CDTF">2022-01-11T02:30:00Z</dcterms:created>
  <dcterms:modified xsi:type="dcterms:W3CDTF">2022-02-02T03:49:57Z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AE8628941BC14705966A96B57B1D856A</vt:lpwstr>
  </property>
  <property fmtid="{D5CDD505-2E9C-101B-9397-08002B2CF9AE}" pid="3" name="KSOProductBuildVer">
    <vt:lpwstr>1057-11.2.0.10463</vt:lpwstr>
  </property>
</Properties>
</file>