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ICE OPERATION 1 REBORN\10. KINERJA OPS\2022\"/>
    </mc:Choice>
  </mc:AlternateContent>
  <bookViews>
    <workbookView xWindow="0" yWindow="0" windowWidth="20490" windowHeight="6945"/>
  </bookViews>
  <sheets>
    <sheet name="TL OPS IBC" sheetId="1" r:id="rId1"/>
  </sheets>
  <externalReferences>
    <externalReference r:id="rId2"/>
    <externalReference r:id="rId3"/>
  </externalReferences>
  <definedNames>
    <definedName name="_xlnm._FilterDatabase" localSheetId="0" hidden="1">'TL OPS IBC'!$BO$5:$BO$28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8" i="1" l="1"/>
  <c r="BK28" i="1"/>
  <c r="BH28" i="1"/>
  <c r="BG28" i="1"/>
  <c r="BD28" i="1"/>
  <c r="BE28" i="1" s="1"/>
  <c r="BI28" i="1" s="1"/>
  <c r="BC28" i="1"/>
  <c r="AZ28" i="1"/>
  <c r="BA28" i="1" s="1"/>
  <c r="AY28" i="1"/>
  <c r="AV28" i="1"/>
  <c r="AW28" i="1" s="1"/>
  <c r="AX28" i="1" s="1"/>
  <c r="AR28" i="1"/>
  <c r="AS28" i="1" s="1"/>
  <c r="AT28" i="1" s="1"/>
  <c r="AQ28" i="1"/>
  <c r="AP28" i="1"/>
  <c r="AO28" i="1"/>
  <c r="AM28" i="1"/>
  <c r="AN28" i="1" s="1"/>
  <c r="AL28" i="1"/>
  <c r="AJ28" i="1"/>
  <c r="AK28" i="1" s="1"/>
  <c r="AC28" i="1"/>
  <c r="AD28" i="1" s="1"/>
  <c r="AB28" i="1"/>
  <c r="Y28" i="1"/>
  <c r="V28" i="1"/>
  <c r="U28" i="1"/>
  <c r="S28" i="1"/>
  <c r="R28" i="1"/>
  <c r="Q28" i="1"/>
  <c r="P28" i="1"/>
  <c r="T28" i="1" s="1"/>
  <c r="O28" i="1"/>
  <c r="N28" i="1"/>
  <c r="BL27" i="1"/>
  <c r="BK27" i="1"/>
  <c r="BH27" i="1"/>
  <c r="BG27" i="1"/>
  <c r="BC27" i="1"/>
  <c r="BD27" i="1" s="1"/>
  <c r="BE27" i="1" s="1"/>
  <c r="BI27" i="1" s="1"/>
  <c r="AY27" i="1"/>
  <c r="AZ27" i="1" s="1"/>
  <c r="BA27" i="1" s="1"/>
  <c r="AV27" i="1"/>
  <c r="AW27" i="1" s="1"/>
  <c r="AX27" i="1" s="1"/>
  <c r="AT27" i="1"/>
  <c r="AS27" i="1"/>
  <c r="AR27" i="1"/>
  <c r="AP27" i="1"/>
  <c r="AQ27" i="1" s="1"/>
  <c r="AO27" i="1"/>
  <c r="AL27" i="1"/>
  <c r="AM27" i="1" s="1"/>
  <c r="AN27" i="1" s="1"/>
  <c r="AK27" i="1"/>
  <c r="AJ27" i="1"/>
  <c r="AB27" i="1"/>
  <c r="AC27" i="1" s="1"/>
  <c r="AD27" i="1" s="1"/>
  <c r="Y27" i="1"/>
  <c r="V27" i="1"/>
  <c r="S27" i="1"/>
  <c r="R27" i="1"/>
  <c r="Q27" i="1"/>
  <c r="P27" i="1"/>
  <c r="O27" i="1"/>
  <c r="N27" i="1"/>
  <c r="U27" i="1" s="1"/>
  <c r="BL26" i="1"/>
  <c r="BK26" i="1"/>
  <c r="BG26" i="1"/>
  <c r="BH26" i="1" s="1"/>
  <c r="BE26" i="1"/>
  <c r="BI26" i="1" s="1"/>
  <c r="BD26" i="1"/>
  <c r="BC26" i="1"/>
  <c r="BA26" i="1"/>
  <c r="AZ26" i="1"/>
  <c r="AY26" i="1"/>
  <c r="AX26" i="1"/>
  <c r="AW26" i="1"/>
  <c r="AV26" i="1"/>
  <c r="AS26" i="1"/>
  <c r="AT26" i="1" s="1"/>
  <c r="AR26" i="1"/>
  <c r="AO26" i="1"/>
  <c r="AP26" i="1" s="1"/>
  <c r="AQ26" i="1" s="1"/>
  <c r="AN26" i="1"/>
  <c r="AM26" i="1"/>
  <c r="AL26" i="1"/>
  <c r="AK26" i="1"/>
  <c r="BB26" i="1" s="1"/>
  <c r="AJ26" i="1"/>
  <c r="AF26" i="1"/>
  <c r="AG26" i="1" s="1"/>
  <c r="AD26" i="1"/>
  <c r="AC26" i="1"/>
  <c r="AB26" i="1"/>
  <c r="AA26" i="1"/>
  <c r="Z26" i="1"/>
  <c r="Y26" i="1"/>
  <c r="W26" i="1"/>
  <c r="X26" i="1" s="1"/>
  <c r="AH26" i="1" s="1"/>
  <c r="V26" i="1"/>
  <c r="S26" i="1"/>
  <c r="R26" i="1"/>
  <c r="Q26" i="1"/>
  <c r="P26" i="1"/>
  <c r="O26" i="1"/>
  <c r="N26" i="1"/>
  <c r="U26" i="1" s="1"/>
  <c r="BL25" i="1"/>
  <c r="BK25" i="1"/>
  <c r="BH25" i="1"/>
  <c r="BG25" i="1"/>
  <c r="BE25" i="1"/>
  <c r="BI25" i="1" s="1"/>
  <c r="BD25" i="1"/>
  <c r="BC25" i="1"/>
  <c r="BA25" i="1"/>
  <c r="AZ25" i="1"/>
  <c r="AY25" i="1"/>
  <c r="AW25" i="1"/>
  <c r="AX25" i="1" s="1"/>
  <c r="AV25" i="1"/>
  <c r="AR25" i="1"/>
  <c r="AS25" i="1" s="1"/>
  <c r="AT25" i="1" s="1"/>
  <c r="AQ25" i="1"/>
  <c r="AP25" i="1"/>
  <c r="AO25" i="1"/>
  <c r="AN25" i="1"/>
  <c r="AM25" i="1"/>
  <c r="AL25" i="1"/>
  <c r="AJ25" i="1"/>
  <c r="AK25" i="1" s="1"/>
  <c r="AD25" i="1"/>
  <c r="AC25" i="1"/>
  <c r="AB25" i="1"/>
  <c r="Z25" i="1"/>
  <c r="AA25" i="1" s="1"/>
  <c r="Y25" i="1"/>
  <c r="V25" i="1"/>
  <c r="S25" i="1"/>
  <c r="R25" i="1"/>
  <c r="Q25" i="1"/>
  <c r="P25" i="1"/>
  <c r="AF25" i="1" s="1"/>
  <c r="AG25" i="1" s="1"/>
  <c r="O25" i="1"/>
  <c r="N25" i="1"/>
  <c r="BL24" i="1"/>
  <c r="BK24" i="1"/>
  <c r="BH24" i="1"/>
  <c r="BG24" i="1"/>
  <c r="BD24" i="1"/>
  <c r="BE24" i="1" s="1"/>
  <c r="BI24" i="1" s="1"/>
  <c r="BC24" i="1"/>
  <c r="AZ24" i="1"/>
  <c r="BA24" i="1" s="1"/>
  <c r="AY24" i="1"/>
  <c r="AV24" i="1"/>
  <c r="AW24" i="1" s="1"/>
  <c r="AX24" i="1" s="1"/>
  <c r="AR24" i="1"/>
  <c r="AS24" i="1" s="1"/>
  <c r="AT24" i="1" s="1"/>
  <c r="AQ24" i="1"/>
  <c r="AP24" i="1"/>
  <c r="AO24" i="1"/>
  <c r="AM24" i="1"/>
  <c r="AN24" i="1" s="1"/>
  <c r="AL24" i="1"/>
  <c r="AJ24" i="1"/>
  <c r="AK24" i="1" s="1"/>
  <c r="BB24" i="1" s="1"/>
  <c r="AC24" i="1"/>
  <c r="AD24" i="1" s="1"/>
  <c r="AB24" i="1"/>
  <c r="Y24" i="1"/>
  <c r="V24" i="1"/>
  <c r="U24" i="1"/>
  <c r="S24" i="1"/>
  <c r="R24" i="1"/>
  <c r="Q24" i="1"/>
  <c r="P24" i="1"/>
  <c r="T24" i="1" s="1"/>
  <c r="O24" i="1"/>
  <c r="N24" i="1"/>
  <c r="BL23" i="1"/>
  <c r="BK23" i="1"/>
  <c r="BH23" i="1"/>
  <c r="BG23" i="1"/>
  <c r="BC23" i="1"/>
  <c r="BD23" i="1" s="1"/>
  <c r="BE23" i="1" s="1"/>
  <c r="AY23" i="1"/>
  <c r="AZ23" i="1" s="1"/>
  <c r="BA23" i="1" s="1"/>
  <c r="AV23" i="1"/>
  <c r="AW23" i="1" s="1"/>
  <c r="AX23" i="1" s="1"/>
  <c r="AT23" i="1"/>
  <c r="AS23" i="1"/>
  <c r="AR23" i="1"/>
  <c r="AP23" i="1"/>
  <c r="AQ23" i="1" s="1"/>
  <c r="AO23" i="1"/>
  <c r="AL23" i="1"/>
  <c r="AM23" i="1" s="1"/>
  <c r="AN23" i="1" s="1"/>
  <c r="AK23" i="1"/>
  <c r="AJ23" i="1"/>
  <c r="AB23" i="1"/>
  <c r="AC23" i="1" s="1"/>
  <c r="AD23" i="1" s="1"/>
  <c r="Y23" i="1"/>
  <c r="V23" i="1"/>
  <c r="S23" i="1"/>
  <c r="R23" i="1"/>
  <c r="Q23" i="1"/>
  <c r="P23" i="1"/>
  <c r="O23" i="1"/>
  <c r="N23" i="1"/>
  <c r="U23" i="1" s="1"/>
  <c r="BL22" i="1"/>
  <c r="BK22" i="1"/>
  <c r="BG22" i="1"/>
  <c r="BH22" i="1" s="1"/>
  <c r="BE22" i="1"/>
  <c r="BI22" i="1" s="1"/>
  <c r="BD22" i="1"/>
  <c r="BC22" i="1"/>
  <c r="BA22" i="1"/>
  <c r="AZ22" i="1"/>
  <c r="AY22" i="1"/>
  <c r="AX22" i="1"/>
  <c r="AW22" i="1"/>
  <c r="AV22" i="1"/>
  <c r="AS22" i="1"/>
  <c r="AT22" i="1" s="1"/>
  <c r="AR22" i="1"/>
  <c r="AO22" i="1"/>
  <c r="AP22" i="1" s="1"/>
  <c r="AQ22" i="1" s="1"/>
  <c r="AN22" i="1"/>
  <c r="AM22" i="1"/>
  <c r="AL22" i="1"/>
  <c r="AK22" i="1"/>
  <c r="BB22" i="1" s="1"/>
  <c r="AJ22" i="1"/>
  <c r="AF22" i="1"/>
  <c r="AG22" i="1" s="1"/>
  <c r="AD22" i="1"/>
  <c r="AC22" i="1"/>
  <c r="AB22" i="1"/>
  <c r="AA22" i="1"/>
  <c r="Z22" i="1"/>
  <c r="Y22" i="1"/>
  <c r="W22" i="1"/>
  <c r="X22" i="1" s="1"/>
  <c r="AH22" i="1" s="1"/>
  <c r="V22" i="1"/>
  <c r="S22" i="1"/>
  <c r="R22" i="1"/>
  <c r="Q22" i="1"/>
  <c r="P22" i="1"/>
  <c r="O22" i="1"/>
  <c r="N22" i="1"/>
  <c r="U22" i="1" s="1"/>
  <c r="BL21" i="1"/>
  <c r="BK21" i="1"/>
  <c r="BH21" i="1"/>
  <c r="BG21" i="1"/>
  <c r="BE21" i="1"/>
  <c r="BI21" i="1" s="1"/>
  <c r="BD21" i="1"/>
  <c r="BC21" i="1"/>
  <c r="BA21" i="1"/>
  <c r="AZ21" i="1"/>
  <c r="AY21" i="1"/>
  <c r="AV21" i="1"/>
  <c r="AW21" i="1" s="1"/>
  <c r="AX21" i="1" s="1"/>
  <c r="AR21" i="1"/>
  <c r="AS21" i="1" s="1"/>
  <c r="AT21" i="1" s="1"/>
  <c r="AQ21" i="1"/>
  <c r="AP21" i="1"/>
  <c r="AO21" i="1"/>
  <c r="AN21" i="1"/>
  <c r="AM21" i="1"/>
  <c r="AL21" i="1"/>
  <c r="AJ21" i="1"/>
  <c r="AK21" i="1" s="1"/>
  <c r="AC21" i="1"/>
  <c r="AD21" i="1" s="1"/>
  <c r="AB21" i="1"/>
  <c r="Z21" i="1"/>
  <c r="AA21" i="1" s="1"/>
  <c r="Y21" i="1"/>
  <c r="V21" i="1"/>
  <c r="U21" i="1"/>
  <c r="S21" i="1"/>
  <c r="R21" i="1"/>
  <c r="Q21" i="1"/>
  <c r="P21" i="1"/>
  <c r="AF21" i="1" s="1"/>
  <c r="AG21" i="1" s="1"/>
  <c r="O21" i="1"/>
  <c r="N21" i="1"/>
  <c r="BL20" i="1"/>
  <c r="BK20" i="1"/>
  <c r="BH20" i="1"/>
  <c r="BG20" i="1"/>
  <c r="BC20" i="1"/>
  <c r="BD20" i="1" s="1"/>
  <c r="BE20" i="1" s="1"/>
  <c r="BI20" i="1" s="1"/>
  <c r="AZ20" i="1"/>
  <c r="BA20" i="1" s="1"/>
  <c r="AY20" i="1"/>
  <c r="AV20" i="1"/>
  <c r="AW20" i="1" s="1"/>
  <c r="AX20" i="1" s="1"/>
  <c r="AT20" i="1"/>
  <c r="AS20" i="1"/>
  <c r="AR20" i="1"/>
  <c r="AP20" i="1"/>
  <c r="AQ20" i="1" s="1"/>
  <c r="AO20" i="1"/>
  <c r="AM20" i="1"/>
  <c r="AN20" i="1" s="1"/>
  <c r="AL20" i="1"/>
  <c r="AK20" i="1"/>
  <c r="AJ20" i="1"/>
  <c r="AB20" i="1"/>
  <c r="AC20" i="1" s="1"/>
  <c r="AD20" i="1" s="1"/>
  <c r="Y20" i="1"/>
  <c r="V20" i="1"/>
  <c r="U20" i="1"/>
  <c r="S20" i="1"/>
  <c r="R20" i="1"/>
  <c r="Q20" i="1"/>
  <c r="P20" i="1"/>
  <c r="O20" i="1"/>
  <c r="N20" i="1"/>
  <c r="BL19" i="1"/>
  <c r="BK19" i="1"/>
  <c r="BH19" i="1"/>
  <c r="BG19" i="1"/>
  <c r="BC19" i="1"/>
  <c r="BD19" i="1" s="1"/>
  <c r="BE19" i="1" s="1"/>
  <c r="AY19" i="1"/>
  <c r="AZ19" i="1" s="1"/>
  <c r="BA19" i="1" s="1"/>
  <c r="AX19" i="1"/>
  <c r="AV19" i="1"/>
  <c r="AW19" i="1" s="1"/>
  <c r="AT19" i="1"/>
  <c r="AS19" i="1"/>
  <c r="AR19" i="1"/>
  <c r="AO19" i="1"/>
  <c r="AP19" i="1" s="1"/>
  <c r="AQ19" i="1" s="1"/>
  <c r="AL19" i="1"/>
  <c r="AM19" i="1" s="1"/>
  <c r="AN19" i="1" s="1"/>
  <c r="BB19" i="1" s="1"/>
  <c r="AK19" i="1"/>
  <c r="AJ19" i="1"/>
  <c r="AF19" i="1"/>
  <c r="AG19" i="1" s="1"/>
  <c r="AB19" i="1"/>
  <c r="AC19" i="1" s="1"/>
  <c r="AD19" i="1" s="1"/>
  <c r="Y19" i="1"/>
  <c r="V19" i="1"/>
  <c r="S19" i="1"/>
  <c r="R19" i="1"/>
  <c r="Q19" i="1"/>
  <c r="P19" i="1"/>
  <c r="O19" i="1"/>
  <c r="T19" i="1" s="1"/>
  <c r="N19" i="1"/>
  <c r="BL18" i="1"/>
  <c r="BK18" i="1"/>
  <c r="BG18" i="1"/>
  <c r="BH18" i="1" s="1"/>
  <c r="BE18" i="1"/>
  <c r="BI18" i="1" s="1"/>
  <c r="BD18" i="1"/>
  <c r="BC18" i="1"/>
  <c r="BA18" i="1"/>
  <c r="AZ18" i="1"/>
  <c r="AY18" i="1"/>
  <c r="AW18" i="1"/>
  <c r="AX18" i="1" s="1"/>
  <c r="AV18" i="1"/>
  <c r="AR18" i="1"/>
  <c r="AS18" i="1" s="1"/>
  <c r="AT18" i="1" s="1"/>
  <c r="AQ18" i="1"/>
  <c r="AO18" i="1"/>
  <c r="AP18" i="1" s="1"/>
  <c r="AL18" i="1"/>
  <c r="AM18" i="1" s="1"/>
  <c r="AN18" i="1" s="1"/>
  <c r="BB18" i="1" s="1"/>
  <c r="AK18" i="1"/>
  <c r="AJ18" i="1"/>
  <c r="AB18" i="1"/>
  <c r="AC18" i="1" s="1"/>
  <c r="AD18" i="1" s="1"/>
  <c r="Y18" i="1"/>
  <c r="V18" i="1"/>
  <c r="U18" i="1"/>
  <c r="S18" i="1"/>
  <c r="R18" i="1"/>
  <c r="Q18" i="1"/>
  <c r="P18" i="1"/>
  <c r="O18" i="1"/>
  <c r="N18" i="1"/>
  <c r="BL17" i="1"/>
  <c r="BK17" i="1"/>
  <c r="BH17" i="1"/>
  <c r="BG17" i="1"/>
  <c r="BC17" i="1"/>
  <c r="BD17" i="1" s="1"/>
  <c r="BE17" i="1" s="1"/>
  <c r="AY17" i="1"/>
  <c r="AZ17" i="1" s="1"/>
  <c r="BA17" i="1" s="1"/>
  <c r="AX17" i="1"/>
  <c r="AW17" i="1"/>
  <c r="AV17" i="1"/>
  <c r="AT17" i="1"/>
  <c r="AS17" i="1"/>
  <c r="AR17" i="1"/>
  <c r="AO17" i="1"/>
  <c r="AP17" i="1" s="1"/>
  <c r="AQ17" i="1" s="1"/>
  <c r="AL17" i="1"/>
  <c r="AM17" i="1" s="1"/>
  <c r="AN17" i="1" s="1"/>
  <c r="AK17" i="1"/>
  <c r="AJ17" i="1"/>
  <c r="AB17" i="1"/>
  <c r="AC17" i="1" s="1"/>
  <c r="AD17" i="1" s="1"/>
  <c r="Y17" i="1"/>
  <c r="V17" i="1"/>
  <c r="S17" i="1"/>
  <c r="R17" i="1"/>
  <c r="Q17" i="1"/>
  <c r="P17" i="1"/>
  <c r="Z17" i="1" s="1"/>
  <c r="AA17" i="1" s="1"/>
  <c r="O17" i="1"/>
  <c r="N17" i="1"/>
  <c r="U17" i="1" s="1"/>
  <c r="BL16" i="1"/>
  <c r="BK16" i="1"/>
  <c r="BG16" i="1"/>
  <c r="BH16" i="1" s="1"/>
  <c r="BE16" i="1"/>
  <c r="BD16" i="1"/>
  <c r="BC16" i="1"/>
  <c r="BA16" i="1"/>
  <c r="AZ16" i="1"/>
  <c r="AY16" i="1"/>
  <c r="AX16" i="1"/>
  <c r="AW16" i="1"/>
  <c r="AV16" i="1"/>
  <c r="AR16" i="1"/>
  <c r="AS16" i="1" s="1"/>
  <c r="AT16" i="1" s="1"/>
  <c r="AO16" i="1"/>
  <c r="AP16" i="1" s="1"/>
  <c r="AQ16" i="1" s="1"/>
  <c r="AN16" i="1"/>
  <c r="AM16" i="1"/>
  <c r="AL16" i="1"/>
  <c r="AJ16" i="1"/>
  <c r="AK16" i="1" s="1"/>
  <c r="AF16" i="1"/>
  <c r="AG16" i="1" s="1"/>
  <c r="AD16" i="1"/>
  <c r="AC16" i="1"/>
  <c r="AB16" i="1"/>
  <c r="Z16" i="1"/>
  <c r="AA16" i="1" s="1"/>
  <c r="Y16" i="1"/>
  <c r="W16" i="1"/>
  <c r="X16" i="1" s="1"/>
  <c r="V16" i="1"/>
  <c r="S16" i="1"/>
  <c r="R16" i="1"/>
  <c r="Q16" i="1"/>
  <c r="P16" i="1"/>
  <c r="O16" i="1"/>
  <c r="N16" i="1"/>
  <c r="BL15" i="1"/>
  <c r="BK15" i="1"/>
  <c r="BH15" i="1"/>
  <c r="BG15" i="1"/>
  <c r="BE15" i="1"/>
  <c r="BI15" i="1" s="1"/>
  <c r="BD15" i="1"/>
  <c r="BC15" i="1"/>
  <c r="AZ15" i="1"/>
  <c r="BA15" i="1" s="1"/>
  <c r="AY15" i="1"/>
  <c r="AW15" i="1"/>
  <c r="AX15" i="1" s="1"/>
  <c r="AV15" i="1"/>
  <c r="AR15" i="1"/>
  <c r="AS15" i="1" s="1"/>
  <c r="AT15" i="1" s="1"/>
  <c r="AQ15" i="1"/>
  <c r="AP15" i="1"/>
  <c r="AO15" i="1"/>
  <c r="AN15" i="1"/>
  <c r="AM15" i="1"/>
  <c r="AL15" i="1"/>
  <c r="AJ15" i="1"/>
  <c r="AK15" i="1" s="1"/>
  <c r="AC15" i="1"/>
  <c r="AD15" i="1" s="1"/>
  <c r="AB15" i="1"/>
  <c r="Z15" i="1"/>
  <c r="AA15" i="1" s="1"/>
  <c r="Y15" i="1"/>
  <c r="V15" i="1"/>
  <c r="S15" i="1"/>
  <c r="R15" i="1"/>
  <c r="Q15" i="1"/>
  <c r="P15" i="1"/>
  <c r="AF15" i="1" s="1"/>
  <c r="AG15" i="1" s="1"/>
  <c r="O15" i="1"/>
  <c r="N15" i="1"/>
  <c r="BL14" i="1"/>
  <c r="BK14" i="1"/>
  <c r="BH14" i="1"/>
  <c r="BG14" i="1"/>
  <c r="BC14" i="1"/>
  <c r="BD14" i="1" s="1"/>
  <c r="BE14" i="1" s="1"/>
  <c r="BI14" i="1" s="1"/>
  <c r="AY14" i="1"/>
  <c r="AZ14" i="1" s="1"/>
  <c r="BA14" i="1" s="1"/>
  <c r="AV14" i="1"/>
  <c r="AW14" i="1" s="1"/>
  <c r="AX14" i="1" s="1"/>
  <c r="AT14" i="1"/>
  <c r="AS14" i="1"/>
  <c r="AR14" i="1"/>
  <c r="AP14" i="1"/>
  <c r="AQ14" i="1" s="1"/>
  <c r="AO14" i="1"/>
  <c r="AM14" i="1"/>
  <c r="AN14" i="1" s="1"/>
  <c r="AL14" i="1"/>
  <c r="AK14" i="1"/>
  <c r="AJ14" i="1"/>
  <c r="AC14" i="1"/>
  <c r="AD14" i="1" s="1"/>
  <c r="AB14" i="1"/>
  <c r="Y14" i="1"/>
  <c r="V14" i="1"/>
  <c r="U14" i="1"/>
  <c r="S14" i="1"/>
  <c r="R14" i="1"/>
  <c r="Q14" i="1"/>
  <c r="P14" i="1"/>
  <c r="O14" i="1"/>
  <c r="N14" i="1"/>
  <c r="BL13" i="1"/>
  <c r="BK13" i="1"/>
  <c r="BG13" i="1"/>
  <c r="BH13" i="1" s="1"/>
  <c r="BC13" i="1"/>
  <c r="BD13" i="1" s="1"/>
  <c r="BE13" i="1" s="1"/>
  <c r="AY13" i="1"/>
  <c r="AZ13" i="1" s="1"/>
  <c r="BA13" i="1" s="1"/>
  <c r="AX13" i="1"/>
  <c r="AW13" i="1"/>
  <c r="AV13" i="1"/>
  <c r="AS13" i="1"/>
  <c r="AT13" i="1" s="1"/>
  <c r="AR13" i="1"/>
  <c r="AP13" i="1"/>
  <c r="AQ13" i="1" s="1"/>
  <c r="BB13" i="1" s="1"/>
  <c r="AO13" i="1"/>
  <c r="AL13" i="1"/>
  <c r="AM13" i="1" s="1"/>
  <c r="AN13" i="1" s="1"/>
  <c r="AK13" i="1"/>
  <c r="AJ13" i="1"/>
  <c r="AF13" i="1"/>
  <c r="AG13" i="1" s="1"/>
  <c r="AB13" i="1"/>
  <c r="AC13" i="1" s="1"/>
  <c r="AD13" i="1" s="1"/>
  <c r="AA13" i="1"/>
  <c r="Y13" i="1"/>
  <c r="X13" i="1"/>
  <c r="W13" i="1"/>
  <c r="V13" i="1"/>
  <c r="S13" i="1"/>
  <c r="R13" i="1"/>
  <c r="Q13" i="1"/>
  <c r="P13" i="1"/>
  <c r="Z13" i="1" s="1"/>
  <c r="O13" i="1"/>
  <c r="T13" i="1" s="1"/>
  <c r="N13" i="1"/>
  <c r="BL12" i="1"/>
  <c r="BK12" i="1"/>
  <c r="BG12" i="1"/>
  <c r="BH12" i="1" s="1"/>
  <c r="BE12" i="1"/>
  <c r="BI12" i="1" s="1"/>
  <c r="BD12" i="1"/>
  <c r="BC12" i="1"/>
  <c r="BA12" i="1"/>
  <c r="AZ12" i="1"/>
  <c r="AY12" i="1"/>
  <c r="AW12" i="1"/>
  <c r="AX12" i="1" s="1"/>
  <c r="AV12" i="1"/>
  <c r="AS12" i="1"/>
  <c r="AT12" i="1" s="1"/>
  <c r="AR12" i="1"/>
  <c r="AO12" i="1"/>
  <c r="AP12" i="1" s="1"/>
  <c r="AQ12" i="1" s="1"/>
  <c r="AN12" i="1"/>
  <c r="AM12" i="1"/>
  <c r="AL12" i="1"/>
  <c r="AK12" i="1"/>
  <c r="BB12" i="1" s="1"/>
  <c r="AJ12" i="1"/>
  <c r="AF12" i="1"/>
  <c r="AG12" i="1" s="1"/>
  <c r="AD12" i="1"/>
  <c r="AC12" i="1"/>
  <c r="AB12" i="1"/>
  <c r="AA12" i="1"/>
  <c r="Z12" i="1"/>
  <c r="Y12" i="1"/>
  <c r="V12" i="1"/>
  <c r="W12" i="1" s="1"/>
  <c r="X12" i="1" s="1"/>
  <c r="AH12" i="1" s="1"/>
  <c r="S12" i="1"/>
  <c r="R12" i="1"/>
  <c r="Q12" i="1"/>
  <c r="P12" i="1"/>
  <c r="O12" i="1"/>
  <c r="N12" i="1"/>
  <c r="BL11" i="1"/>
  <c r="BK11" i="1"/>
  <c r="BH11" i="1"/>
  <c r="BG11" i="1"/>
  <c r="BC11" i="1"/>
  <c r="BD11" i="1" s="1"/>
  <c r="BE11" i="1" s="1"/>
  <c r="BI11" i="1" s="1"/>
  <c r="AZ11" i="1"/>
  <c r="BA11" i="1" s="1"/>
  <c r="AY11" i="1"/>
  <c r="AW11" i="1"/>
  <c r="AX11" i="1" s="1"/>
  <c r="AV11" i="1"/>
  <c r="AT11" i="1"/>
  <c r="AR11" i="1"/>
  <c r="AS11" i="1" s="1"/>
  <c r="AQ11" i="1"/>
  <c r="AP11" i="1"/>
  <c r="AO11" i="1"/>
  <c r="AM11" i="1"/>
  <c r="AN11" i="1" s="1"/>
  <c r="AL11" i="1"/>
  <c r="AJ11" i="1"/>
  <c r="AK11" i="1" s="1"/>
  <c r="AC11" i="1"/>
  <c r="AD11" i="1" s="1"/>
  <c r="AB11" i="1"/>
  <c r="Z11" i="1"/>
  <c r="AA11" i="1" s="1"/>
  <c r="Y11" i="1"/>
  <c r="V11" i="1"/>
  <c r="U11" i="1"/>
  <c r="S11" i="1"/>
  <c r="R11" i="1"/>
  <c r="Q11" i="1"/>
  <c r="P11" i="1"/>
  <c r="O11" i="1"/>
  <c r="N11" i="1"/>
  <c r="T11" i="1" s="1"/>
  <c r="BL10" i="1"/>
  <c r="BK10" i="1"/>
  <c r="BG10" i="1"/>
  <c r="BH10" i="1" s="1"/>
  <c r="BD10" i="1"/>
  <c r="BE10" i="1" s="1"/>
  <c r="BI10" i="1" s="1"/>
  <c r="BC10" i="1"/>
  <c r="AZ10" i="1"/>
  <c r="BA10" i="1" s="1"/>
  <c r="AY10" i="1"/>
  <c r="AV10" i="1"/>
  <c r="AW10" i="1" s="1"/>
  <c r="AX10" i="1" s="1"/>
  <c r="AS10" i="1"/>
  <c r="AT10" i="1" s="1"/>
  <c r="AR10" i="1"/>
  <c r="AO10" i="1"/>
  <c r="AP10" i="1" s="1"/>
  <c r="AQ10" i="1" s="1"/>
  <c r="AM10" i="1"/>
  <c r="AN10" i="1" s="1"/>
  <c r="AL10" i="1"/>
  <c r="AK10" i="1"/>
  <c r="BB10" i="1" s="1"/>
  <c r="AJ10" i="1"/>
  <c r="AF10" i="1"/>
  <c r="AG10" i="1" s="1"/>
  <c r="AC10" i="1"/>
  <c r="AD10" i="1" s="1"/>
  <c r="AB10" i="1"/>
  <c r="Y10" i="1"/>
  <c r="W10" i="1"/>
  <c r="X10" i="1" s="1"/>
  <c r="V10" i="1"/>
  <c r="U10" i="1"/>
  <c r="S10" i="1"/>
  <c r="R10" i="1"/>
  <c r="Q10" i="1"/>
  <c r="P10" i="1"/>
  <c r="Z10" i="1" s="1"/>
  <c r="AA10" i="1" s="1"/>
  <c r="O10" i="1"/>
  <c r="N10" i="1"/>
  <c r="T10" i="1" s="1"/>
  <c r="B3" i="1"/>
  <c r="AH10" i="1" l="1"/>
  <c r="BJ10" i="1" s="1"/>
  <c r="BJ12" i="1"/>
  <c r="BS12" i="1" s="1"/>
  <c r="BB16" i="1"/>
  <c r="BB17" i="1"/>
  <c r="BB14" i="1"/>
  <c r="T17" i="1"/>
  <c r="AF11" i="1"/>
  <c r="AG11" i="1" s="1"/>
  <c r="W11" i="1"/>
  <c r="X11" i="1" s="1"/>
  <c r="AH11" i="1" s="1"/>
  <c r="U13" i="1"/>
  <c r="BI13" i="1"/>
  <c r="T15" i="1"/>
  <c r="U12" i="1"/>
  <c r="T12" i="1"/>
  <c r="AH13" i="1"/>
  <c r="AF14" i="1"/>
  <c r="AG14" i="1" s="1"/>
  <c r="W14" i="1"/>
  <c r="X14" i="1" s="1"/>
  <c r="Z14" i="1"/>
  <c r="AA14" i="1" s="1"/>
  <c r="T14" i="1"/>
  <c r="AH16" i="1"/>
  <c r="W17" i="1"/>
  <c r="X17" i="1" s="1"/>
  <c r="BI17" i="1"/>
  <c r="BB21" i="1"/>
  <c r="BJ21" i="1" s="1"/>
  <c r="BJ22" i="1"/>
  <c r="BS22" i="1" s="1"/>
  <c r="AF27" i="1"/>
  <c r="AG27" i="1" s="1"/>
  <c r="W27" i="1"/>
  <c r="X27" i="1" s="1"/>
  <c r="Z27" i="1"/>
  <c r="AA27" i="1" s="1"/>
  <c r="T27" i="1"/>
  <c r="BB11" i="1"/>
  <c r="BJ11" i="1" s="1"/>
  <c r="U15" i="1"/>
  <c r="BB15" i="1"/>
  <c r="BJ15" i="1" s="1"/>
  <c r="U16" i="1"/>
  <c r="T16" i="1"/>
  <c r="BI16" i="1"/>
  <c r="BJ16" i="1" s="1"/>
  <c r="BS16" i="1" s="1"/>
  <c r="AF17" i="1"/>
  <c r="AG17" i="1" s="1"/>
  <c r="AF18" i="1"/>
  <c r="AG18" i="1" s="1"/>
  <c r="W18" i="1"/>
  <c r="X18" i="1" s="1"/>
  <c r="AH18" i="1" s="1"/>
  <c r="BJ18" i="1" s="1"/>
  <c r="Z18" i="1"/>
  <c r="AA18" i="1" s="1"/>
  <c r="T18" i="1"/>
  <c r="Z19" i="1"/>
  <c r="AA19" i="1" s="1"/>
  <c r="W19" i="1"/>
  <c r="X19" i="1" s="1"/>
  <c r="AH19" i="1" s="1"/>
  <c r="BB20" i="1"/>
  <c r="BJ26" i="1"/>
  <c r="BS26" i="1" s="1"/>
  <c r="W15" i="1"/>
  <c r="X15" i="1" s="1"/>
  <c r="AH15" i="1" s="1"/>
  <c r="BI19" i="1"/>
  <c r="T21" i="1"/>
  <c r="BM22" i="1"/>
  <c r="BN22" i="1" s="1"/>
  <c r="BO22" i="1" s="1"/>
  <c r="BB23" i="1"/>
  <c r="BB28" i="1"/>
  <c r="U19" i="1"/>
  <c r="AF20" i="1"/>
  <c r="AG20" i="1" s="1"/>
  <c r="W20" i="1"/>
  <c r="X20" i="1" s="1"/>
  <c r="Z20" i="1"/>
  <c r="AA20" i="1" s="1"/>
  <c r="T20" i="1"/>
  <c r="AF23" i="1"/>
  <c r="AG23" i="1" s="1"/>
  <c r="W23" i="1"/>
  <c r="X23" i="1" s="1"/>
  <c r="Z23" i="1"/>
  <c r="AA23" i="1" s="1"/>
  <c r="T23" i="1"/>
  <c r="BI23" i="1"/>
  <c r="U25" i="1"/>
  <c r="T25" i="1"/>
  <c r="BB25" i="1"/>
  <c r="BJ25" i="1" s="1"/>
  <c r="BB27" i="1"/>
  <c r="W21" i="1"/>
  <c r="X21" i="1" s="1"/>
  <c r="AH21" i="1" s="1"/>
  <c r="T22" i="1"/>
  <c r="Z24" i="1"/>
  <c r="AA24" i="1" s="1"/>
  <c r="W25" i="1"/>
  <c r="X25" i="1" s="1"/>
  <c r="AH25" i="1" s="1"/>
  <c r="T26" i="1"/>
  <c r="Z28" i="1"/>
  <c r="AA28" i="1" s="1"/>
  <c r="W24" i="1"/>
  <c r="X24" i="1" s="1"/>
  <c r="AH24" i="1" s="1"/>
  <c r="BJ24" i="1" s="1"/>
  <c r="AF24" i="1"/>
  <c r="AG24" i="1" s="1"/>
  <c r="W28" i="1"/>
  <c r="X28" i="1" s="1"/>
  <c r="AF28" i="1"/>
  <c r="AG28" i="1" s="1"/>
  <c r="BS15" i="1" l="1"/>
  <c r="BM15" i="1"/>
  <c r="BN15" i="1" s="1"/>
  <c r="BO15" i="1" s="1"/>
  <c r="BS21" i="1"/>
  <c r="BM21" i="1"/>
  <c r="BN21" i="1" s="1"/>
  <c r="BO21" i="1" s="1"/>
  <c r="BS18" i="1"/>
  <c r="BM18" i="1"/>
  <c r="BN18" i="1" s="1"/>
  <c r="BO18" i="1" s="1"/>
  <c r="BM11" i="1"/>
  <c r="BN11" i="1" s="1"/>
  <c r="BO11" i="1" s="1"/>
  <c r="BS11" i="1"/>
  <c r="BS24" i="1"/>
  <c r="BM24" i="1"/>
  <c r="BN24" i="1" s="1"/>
  <c r="BO24" i="1" s="1"/>
  <c r="BS10" i="1"/>
  <c r="BM10" i="1"/>
  <c r="BN10" i="1" s="1"/>
  <c r="BO10" i="1" s="1"/>
  <c r="BJ13" i="1"/>
  <c r="AH28" i="1"/>
  <c r="BJ28" i="1" s="1"/>
  <c r="BJ19" i="1"/>
  <c r="AH17" i="1"/>
  <c r="BJ17" i="1" s="1"/>
  <c r="BM25" i="1"/>
  <c r="BN25" i="1" s="1"/>
  <c r="BO25" i="1" s="1"/>
  <c r="BS25" i="1"/>
  <c r="BJ23" i="1"/>
  <c r="BM26" i="1"/>
  <c r="BN26" i="1" s="1"/>
  <c r="BO26" i="1" s="1"/>
  <c r="AH23" i="1"/>
  <c r="AH20" i="1"/>
  <c r="BJ20" i="1" s="1"/>
  <c r="AH27" i="1"/>
  <c r="BJ27" i="1" s="1"/>
  <c r="BM16" i="1"/>
  <c r="BN16" i="1" s="1"/>
  <c r="BO16" i="1" s="1"/>
  <c r="AH14" i="1"/>
  <c r="BJ14" i="1" s="1"/>
  <c r="BM12" i="1"/>
  <c r="BN12" i="1" s="1"/>
  <c r="BO12" i="1" s="1"/>
  <c r="BS27" i="1" l="1"/>
  <c r="BM27" i="1"/>
  <c r="BN27" i="1" s="1"/>
  <c r="BO27" i="1" s="1"/>
  <c r="BS20" i="1"/>
  <c r="BM20" i="1"/>
  <c r="BN20" i="1" s="1"/>
  <c r="BO20" i="1" s="1"/>
  <c r="BS28" i="1"/>
  <c r="BM28" i="1"/>
  <c r="BN28" i="1" s="1"/>
  <c r="BO28" i="1" s="1"/>
  <c r="BS17" i="1"/>
  <c r="BM17" i="1"/>
  <c r="BN17" i="1" s="1"/>
  <c r="BO17" i="1" s="1"/>
  <c r="BM14" i="1"/>
  <c r="BN14" i="1" s="1"/>
  <c r="BO14" i="1" s="1"/>
  <c r="BS14" i="1"/>
  <c r="BS13" i="1"/>
  <c r="BM13" i="1"/>
  <c r="BN13" i="1" s="1"/>
  <c r="BO13" i="1" s="1"/>
  <c r="BS23" i="1"/>
  <c r="BM23" i="1"/>
  <c r="BN23" i="1" s="1"/>
  <c r="BO23" i="1" s="1"/>
  <c r="BS19" i="1"/>
  <c r="BM19" i="1"/>
  <c r="BN19" i="1" s="1"/>
  <c r="BO19" i="1" s="1"/>
</calcChain>
</file>

<file path=xl/comments1.xml><?xml version="1.0" encoding="utf-8"?>
<comments xmlns="http://schemas.openxmlformats.org/spreadsheetml/2006/main">
  <authors>
    <author>HR1</author>
  </authors>
  <commentList>
    <comment ref="K5" authorId="0" shapeId="0">
      <text>
        <r>
          <rPr>
            <b/>
            <sz val="9"/>
            <rFont val="Tahoma"/>
            <family val="2"/>
          </rPr>
          <t>HR1:</t>
        </r>
        <r>
          <rPr>
            <sz val="9"/>
            <rFont val="Tahoma"/>
            <family val="2"/>
          </rPr>
          <t xml:space="preserve">
JIKA STATUSNYA SEDANG CUMIL MAKA DITULIS CUMIL</t>
        </r>
      </text>
    </comment>
    <comment ref="L5" authorId="0" shapeId="0">
      <text>
        <r>
          <rPr>
            <b/>
            <sz val="9"/>
            <rFont val="Tahoma"/>
            <family val="2"/>
          </rPr>
          <t>HR1:</t>
        </r>
        <r>
          <rPr>
            <sz val="9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<sst xmlns="http://schemas.openxmlformats.org/spreadsheetml/2006/main" count="182" uniqueCount="80">
  <si>
    <t>FORM REKAPITULASI PENILAIAN KINERJA</t>
  </si>
  <si>
    <t>TEAM LEADER LAYANAN TELKOMSEL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</si>
  <si>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</si>
  <si>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</si>
  <si>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</si>
  <si>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</si>
  <si>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</si>
  <si>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</si>
  <si>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</si>
  <si>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</si>
  <si>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SPV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</si>
  <si>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</si>
  <si>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</si>
  <si>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</si>
  <si>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</si>
  <si>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</si>
  <si>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</si>
  <si>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</si>
  <si>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</si>
  <si>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</si>
  <si>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</si>
  <si>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</si>
  <si>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</si>
  <si>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</si>
  <si>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JUMLAH PRODUKTIVITAS (40%)</t>
  </si>
  <si>
    <t>KUALITAS</t>
  </si>
  <si>
    <t>JUMLAH KUALITAS (50%)</t>
  </si>
  <si>
    <t>TEMATIK</t>
  </si>
  <si>
    <t>JUMLAH TEMATIK(10%)</t>
  </si>
  <si>
    <t>TOTAL KINERJA (100%)</t>
  </si>
  <si>
    <t>NOMINAL BERDASARKAN JABATAN</t>
  </si>
  <si>
    <t>GUGUR / TERIMA</t>
  </si>
  <si>
    <t>NOMINAL INSENTIF KINERJA</t>
  </si>
  <si>
    <t>NOMINAL INSENTIF KINERJA YANG DIBAYARKAN</t>
  </si>
  <si>
    <t>TOTAL NOMINAL KUALITAS YANG DIBAYARKAN</t>
  </si>
  <si>
    <t>KONSELING</t>
  </si>
  <si>
    <t xml:space="preserve">BATL </t>
  </si>
  <si>
    <t>SP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</si>
  <si>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</si>
  <si>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</si>
  <si>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</si>
  <si>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</si>
  <si>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</si>
  <si>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</si>
  <si>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</si>
  <si>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</si>
  <si>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</si>
  <si>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</si>
  <si>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Populasi Pencapaian ACD Valid Team</t>
  </si>
  <si>
    <t>Sharing Knowledge</t>
  </si>
  <si>
    <t>Realisasi</t>
  </si>
  <si>
    <t>Nilai</t>
  </si>
  <si>
    <t>%Nilai</t>
  </si>
  <si>
    <t>% Nilai</t>
  </si>
  <si>
    <t>Target KPI</t>
  </si>
  <si>
    <t>IIN TARINAH</t>
  </si>
  <si>
    <t>TL INBOUND</t>
  </si>
  <si>
    <t>PEREMPUAN</t>
  </si>
  <si>
    <t>AAN YANUAR</t>
  </si>
  <si>
    <t>INF</t>
  </si>
  <si>
    <t>METI PERMAYANTI</t>
  </si>
  <si>
    <t>RIKA RIANY</t>
  </si>
  <si>
    <t>WIDA MIRAWATI</t>
  </si>
  <si>
    <t>ADITYA AMRULLAH</t>
  </si>
  <si>
    <t>LAKI-LAKI</t>
  </si>
  <si>
    <t>ADITYA ROY WICAKSONO</t>
  </si>
  <si>
    <t>FERDY LEONARD SAMUEL TAULO</t>
  </si>
  <si>
    <t>FREDY CAHYADI</t>
  </si>
  <si>
    <t>ILYAS AFANDI</t>
  </si>
  <si>
    <t>JEANNY ANASTASYA</t>
  </si>
  <si>
    <t>ANDRYAN ANAKOTTA PARY</t>
  </si>
  <si>
    <t>HENDRA</t>
  </si>
  <si>
    <t>IMAN RINALDI</t>
  </si>
  <si>
    <t>IRMA RISMAYASARI</t>
  </si>
  <si>
    <t>MOHAMAD RAMDAN HILMI SOFYAN</t>
  </si>
  <si>
    <t>SLAMET GUMELAR</t>
  </si>
  <si>
    <t>TATAN SUDRAJAT</t>
  </si>
  <si>
    <t>WELLY FERDINANT NUGRAHA</t>
  </si>
  <si>
    <t>RITA</t>
  </si>
  <si>
    <t>ANGGITA SITI NUR MARFUAH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</si>
</sst>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_);_(@_)"/>
  </numFmts>
  <fonts count="14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KaiTi"/>
      <family val="3"/>
    </font>
    <font>
      <sz val="8"/>
      <name val="KaiTi"/>
      <family val="3"/>
    </font>
    <font>
      <sz val="8"/>
      <color indexed="8"/>
      <name val="KaiTi"/>
      <family val="3"/>
    </font>
    <font>
      <sz val="9"/>
      <name val="Calibri"/>
      <family val="2"/>
      <scheme val="minor"/>
    </font>
    <font>
      <sz val="12"/>
      <name val="Times New Roman"/>
      <family val="1"/>
    </font>
    <font>
      <b/>
      <sz val="9"/>
      <name val="Tahoma"/>
      <family val="2"/>
    </font>
    <font>
      <sz val="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1" fillId="0" borderId="0"/>
    <xf numFmtId="0" fontId="1" fillId="0" borderId="0"/>
  </cellStyleXfs>
  <cellXfs count="126">
    <xf numFmtId="0" fontId="0" fillId="0" borderId="0" xfId="0"/>
    <xf numFmtId="0" fontId="2" fillId="0" borderId="0" xfId="2" applyFont="1" applyAlignment="1">
      <alignment vertical="center"/>
    </xf>
    <xf numFmtId="0" fontId="2" fillId="0" borderId="0" xfId="2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2" fontId="2" fillId="0" borderId="0" xfId="2" applyNumberFormat="1" applyFont="1" applyAlignment="1">
      <alignment horizontal="center" vertical="center"/>
    </xf>
    <xf numFmtId="0" fontId="3" fillId="0" borderId="0" xfId="3" applyAlignment="1">
      <alignment horizontal="center" vertical="center"/>
    </xf>
    <xf numFmtId="0" fontId="3" fillId="0" borderId="0" xfId="3" applyAlignment="1">
      <alignment vertical="center"/>
    </xf>
    <xf numFmtId="0" fontId="3" fillId="0" borderId="0" xfId="3"/>
    <xf numFmtId="17" fontId="2" fillId="0" borderId="0" xfId="2" applyNumberFormat="1" applyFont="1" applyAlignment="1">
      <alignment horizontal="left" vertical="center"/>
    </xf>
    <xf numFmtId="17" fontId="2" fillId="0" borderId="0" xfId="2" applyNumberFormat="1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5" fillId="0" borderId="5" xfId="5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64" fontId="4" fillId="4" borderId="1" xfId="5" applyNumberFormat="1" applyFont="1" applyFill="1" applyBorder="1" applyAlignment="1">
      <alignment horizontal="center" vertical="center" wrapText="1"/>
    </xf>
    <xf numFmtId="164" fontId="4" fillId="4" borderId="1" xfId="4" applyNumberFormat="1" applyFont="1" applyFill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4" fillId="0" borderId="5" xfId="4" applyFont="1" applyFill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/>
    </xf>
    <xf numFmtId="0" fontId="4" fillId="0" borderId="6" xfId="3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164" fontId="4" fillId="4" borderId="6" xfId="5" applyNumberFormat="1" applyFont="1" applyFill="1" applyBorder="1" applyAlignment="1">
      <alignment horizontal="center" vertical="center" wrapText="1"/>
    </xf>
    <xf numFmtId="164" fontId="4" fillId="4" borderId="6" xfId="4" applyNumberFormat="1" applyFont="1" applyFill="1" applyBorder="1" applyAlignment="1">
      <alignment horizontal="center" vertical="center" wrapText="1"/>
    </xf>
    <xf numFmtId="165" fontId="4" fillId="2" borderId="5" xfId="2" applyNumberFormat="1" applyFont="1" applyFill="1" applyBorder="1" applyAlignment="1">
      <alignment horizontal="center" vertical="center" wrapText="1"/>
    </xf>
    <xf numFmtId="165" fontId="4" fillId="0" borderId="11" xfId="2" applyNumberFormat="1" applyFont="1" applyFill="1" applyBorder="1" applyAlignment="1">
      <alignment horizontal="center" vertical="center" wrapText="1"/>
    </xf>
    <xf numFmtId="165" fontId="4" fillId="0" borderId="12" xfId="2" applyNumberFormat="1" applyFont="1" applyFill="1" applyBorder="1" applyAlignment="1">
      <alignment horizontal="center" vertical="center" wrapText="1"/>
    </xf>
    <xf numFmtId="165" fontId="4" fillId="0" borderId="13" xfId="2" applyNumberFormat="1" applyFont="1" applyFill="1" applyBorder="1" applyAlignment="1">
      <alignment horizontal="center" vertical="center" wrapText="1"/>
    </xf>
    <xf numFmtId="165" fontId="4" fillId="2" borderId="5" xfId="2" applyNumberFormat="1" applyFont="1" applyFill="1" applyBorder="1" applyAlignment="1">
      <alignment horizontal="center" vertical="center"/>
    </xf>
    <xf numFmtId="165" fontId="4" fillId="0" borderId="5" xfId="2" applyNumberFormat="1" applyFont="1" applyFill="1" applyBorder="1" applyAlignment="1">
      <alignment horizontal="center" vertical="center" wrapText="1"/>
    </xf>
    <xf numFmtId="165" fontId="4" fillId="2" borderId="11" xfId="2" applyNumberFormat="1" applyFont="1" applyFill="1" applyBorder="1" applyAlignment="1">
      <alignment horizontal="center" vertical="center" wrapText="1"/>
    </xf>
    <xf numFmtId="165" fontId="4" fillId="2" borderId="12" xfId="2" applyNumberFormat="1" applyFont="1" applyFill="1" applyBorder="1" applyAlignment="1">
      <alignment horizontal="center" vertical="center" wrapText="1"/>
    </xf>
    <xf numFmtId="9" fontId="5" fillId="0" borderId="5" xfId="5" applyNumberFormat="1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5" borderId="5" xfId="2" applyFont="1" applyFill="1" applyBorder="1" applyAlignment="1">
      <alignment horizontal="center" vertical="center" wrapText="1"/>
    </xf>
    <xf numFmtId="0" fontId="6" fillId="0" borderId="5" xfId="5" applyFont="1" applyFill="1" applyBorder="1" applyAlignment="1">
      <alignment horizontal="center" vertical="center" wrapText="1"/>
    </xf>
    <xf numFmtId="0" fontId="2" fillId="0" borderId="0" xfId="2" applyFont="1" applyBorder="1" applyAlignment="1">
      <alignment vertical="center"/>
    </xf>
    <xf numFmtId="0" fontId="4" fillId="0" borderId="14" xfId="2" applyFont="1" applyBorder="1" applyAlignment="1">
      <alignment horizontal="center" vertical="center"/>
    </xf>
    <xf numFmtId="0" fontId="4" fillId="0" borderId="14" xfId="3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14" xfId="3" applyFont="1" applyFill="1" applyBorder="1" applyAlignment="1">
      <alignment horizontal="center" vertical="center" wrapText="1"/>
    </xf>
    <xf numFmtId="0" fontId="4" fillId="2" borderId="14" xfId="3" applyFont="1" applyFill="1" applyBorder="1" applyAlignment="1">
      <alignment horizontal="center" vertical="center" wrapText="1"/>
    </xf>
    <xf numFmtId="0" fontId="4" fillId="6" borderId="5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7" borderId="5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9" fontId="4" fillId="7" borderId="5" xfId="6" applyFont="1" applyFill="1" applyBorder="1" applyAlignment="1">
      <alignment horizontal="center" vertical="center"/>
    </xf>
    <xf numFmtId="2" fontId="4" fillId="2" borderId="5" xfId="2" applyNumberFormat="1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4" fillId="0" borderId="14" xfId="4" applyFont="1" applyFill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64" fontId="4" fillId="4" borderId="14" xfId="5" applyNumberFormat="1" applyFont="1" applyFill="1" applyBorder="1" applyAlignment="1">
      <alignment horizontal="center" vertical="center" wrapText="1"/>
    </xf>
    <xf numFmtId="164" fontId="4" fillId="4" borderId="14" xfId="4" applyNumberFormat="1" applyFont="1" applyFill="1" applyBorder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1" fontId="7" fillId="0" borderId="5" xfId="3" applyNumberFormat="1" applyFont="1" applyFill="1" applyBorder="1" applyAlignment="1">
      <alignment horizontal="center" vertical="center"/>
    </xf>
    <xf numFmtId="166" fontId="8" fillId="0" borderId="5" xfId="3" applyNumberFormat="1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8" fillId="5" borderId="5" xfId="3" applyFont="1" applyFill="1" applyBorder="1" applyAlignment="1">
      <alignment horizontal="center" vertical="center"/>
    </xf>
    <xf numFmtId="0" fontId="10" fillId="5" borderId="5" xfId="7" applyFont="1" applyFill="1" applyBorder="1" applyAlignment="1">
      <alignment horizontal="center" vertical="center"/>
    </xf>
    <xf numFmtId="0" fontId="8" fillId="0" borderId="5" xfId="5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10" fontId="8" fillId="6" borderId="5" xfId="2" applyNumberFormat="1" applyFont="1" applyFill="1" applyBorder="1" applyAlignment="1">
      <alignment horizontal="center" vertical="center"/>
    </xf>
    <xf numFmtId="1" fontId="8" fillId="2" borderId="5" xfId="8" applyNumberFormat="1" applyFont="1" applyFill="1" applyBorder="1" applyAlignment="1">
      <alignment horizontal="center" vertical="center"/>
    </xf>
    <xf numFmtId="165" fontId="8" fillId="7" borderId="5" xfId="6" applyNumberFormat="1" applyFont="1" applyFill="1" applyBorder="1" applyAlignment="1">
      <alignment horizontal="center" vertical="center"/>
    </xf>
    <xf numFmtId="1" fontId="8" fillId="0" borderId="5" xfId="8" applyNumberFormat="1" applyFont="1" applyFill="1" applyBorder="1" applyAlignment="1">
      <alignment horizontal="center" vertical="center"/>
    </xf>
    <xf numFmtId="10" fontId="8" fillId="0" borderId="5" xfId="6" applyNumberFormat="1" applyFont="1" applyFill="1" applyBorder="1" applyAlignment="1">
      <alignment horizontal="center" vertical="center"/>
    </xf>
    <xf numFmtId="2" fontId="8" fillId="6" borderId="5" xfId="2" applyNumberFormat="1" applyFont="1" applyFill="1" applyBorder="1" applyAlignment="1">
      <alignment horizontal="center" vertical="center"/>
    </xf>
    <xf numFmtId="10" fontId="8" fillId="7" borderId="5" xfId="6" applyNumberFormat="1" applyFont="1" applyFill="1" applyBorder="1" applyAlignment="1">
      <alignment horizontal="center" vertical="center"/>
    </xf>
    <xf numFmtId="9" fontId="8" fillId="6" borderId="5" xfId="1" applyFont="1" applyFill="1" applyBorder="1" applyAlignment="1">
      <alignment horizontal="center" vertical="center"/>
    </xf>
    <xf numFmtId="0" fontId="9" fillId="2" borderId="5" xfId="3" applyFont="1" applyFill="1" applyBorder="1" applyAlignment="1">
      <alignment horizontal="center" vertical="center"/>
    </xf>
    <xf numFmtId="9" fontId="8" fillId="7" borderId="5" xfId="2" applyNumberFormat="1" applyFont="1" applyFill="1" applyBorder="1" applyAlignment="1">
      <alignment horizontal="center" vertical="center"/>
    </xf>
    <xf numFmtId="9" fontId="8" fillId="0" borderId="5" xfId="6" applyFont="1" applyFill="1" applyBorder="1" applyAlignment="1">
      <alignment horizontal="center" vertical="center"/>
    </xf>
    <xf numFmtId="9" fontId="8" fillId="7" borderId="5" xfId="6" applyFont="1" applyFill="1" applyBorder="1" applyAlignment="1">
      <alignment horizontal="center" vertical="center"/>
    </xf>
    <xf numFmtId="0" fontId="8" fillId="0" borderId="5" xfId="8" applyNumberFormat="1" applyFont="1" applyFill="1" applyBorder="1" applyAlignment="1">
      <alignment horizontal="center" vertical="center"/>
    </xf>
    <xf numFmtId="10" fontId="8" fillId="2" borderId="5" xfId="6" applyNumberFormat="1" applyFont="1" applyFill="1" applyBorder="1" applyAlignment="1">
      <alignment horizontal="center" vertical="center"/>
    </xf>
    <xf numFmtId="1" fontId="8" fillId="2" borderId="5" xfId="6" applyNumberFormat="1" applyFont="1" applyFill="1" applyBorder="1" applyAlignment="1">
      <alignment horizontal="center" vertical="center"/>
    </xf>
    <xf numFmtId="9" fontId="8" fillId="0" borderId="5" xfId="1" applyFont="1" applyFill="1" applyBorder="1" applyAlignment="1">
      <alignment horizontal="center" vertical="center"/>
    </xf>
    <xf numFmtId="9" fontId="8" fillId="7" borderId="11" xfId="6" applyFont="1" applyFill="1" applyBorder="1" applyAlignment="1">
      <alignment horizontal="center" vertical="center"/>
    </xf>
    <xf numFmtId="0" fontId="8" fillId="8" borderId="5" xfId="6" applyNumberFormat="1" applyFont="1" applyFill="1" applyBorder="1" applyAlignment="1">
      <alignment horizontal="center" vertical="center"/>
    </xf>
    <xf numFmtId="0" fontId="8" fillId="0" borderId="5" xfId="6" applyNumberFormat="1" applyFont="1" applyFill="1" applyBorder="1" applyAlignment="1">
      <alignment horizontal="center" vertical="center"/>
    </xf>
    <xf numFmtId="9" fontId="8" fillId="0" borderId="5" xfId="2" applyNumberFormat="1" applyFont="1" applyFill="1" applyBorder="1" applyAlignment="1">
      <alignment horizontal="center" vertical="center"/>
    </xf>
    <xf numFmtId="165" fontId="8" fillId="0" borderId="5" xfId="6" applyNumberFormat="1" applyFont="1" applyFill="1" applyBorder="1" applyAlignment="1">
      <alignment horizontal="center" vertical="center"/>
    </xf>
    <xf numFmtId="41" fontId="7" fillId="0" borderId="5" xfId="9" applyFont="1" applyBorder="1" applyAlignment="1">
      <alignment horizontal="center" vertical="center"/>
    </xf>
    <xf numFmtId="10" fontId="8" fillId="0" borderId="5" xfId="10" applyNumberFormat="1" applyFont="1" applyFill="1" applyBorder="1" applyAlignment="1">
      <alignment horizontal="center" vertical="center" wrapText="1"/>
    </xf>
    <xf numFmtId="43" fontId="8" fillId="0" borderId="5" xfId="6" applyNumberFormat="1" applyFont="1" applyFill="1" applyBorder="1" applyAlignment="1">
      <alignment horizontal="center" vertical="center"/>
    </xf>
    <xf numFmtId="164" fontId="8" fillId="0" borderId="5" xfId="6" applyNumberFormat="1" applyFont="1" applyFill="1" applyBorder="1" applyAlignment="1">
      <alignment horizontal="center" vertical="center"/>
    </xf>
    <xf numFmtId="167" fontId="8" fillId="4" borderId="5" xfId="6" applyNumberFormat="1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167" fontId="3" fillId="0" borderId="0" xfId="3" applyNumberFormat="1"/>
    <xf numFmtId="0" fontId="3" fillId="0" borderId="0" xfId="3" applyFill="1"/>
    <xf numFmtId="166" fontId="8" fillId="0" borderId="5" xfId="3" applyNumberFormat="1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1" fontId="8" fillId="0" borderId="5" xfId="6" applyNumberFormat="1" applyFont="1" applyFill="1" applyBorder="1" applyAlignment="1">
      <alignment horizontal="center" vertical="center"/>
    </xf>
    <xf numFmtId="41" fontId="7" fillId="0" borderId="5" xfId="9" applyFont="1" applyFill="1" applyBorder="1" applyAlignment="1">
      <alignment horizontal="center" vertical="center"/>
    </xf>
    <xf numFmtId="10" fontId="7" fillId="0" borderId="0" xfId="1" applyNumberFormat="1" applyFont="1" applyFill="1" applyAlignment="1">
      <alignment horizontal="center" vertical="center"/>
    </xf>
    <xf numFmtId="0" fontId="7" fillId="0" borderId="5" xfId="5" applyFont="1" applyFill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5" borderId="5" xfId="3" applyFont="1" applyFill="1" applyBorder="1" applyAlignment="1">
      <alignment horizontal="center" vertical="center"/>
    </xf>
    <xf numFmtId="0" fontId="8" fillId="0" borderId="5" xfId="11" applyFont="1" applyFill="1" applyBorder="1" applyAlignment="1">
      <alignment horizontal="center" vertical="center"/>
    </xf>
  </cellXfs>
  <cellStyles count="12">
    <cellStyle name="Comma [0] 2" xfId="9"/>
    <cellStyle name="Comma 2 2" xfId="8"/>
    <cellStyle name="Normal" xfId="0" builtinId="0"/>
    <cellStyle name="Normal 2 2" xfId="11"/>
    <cellStyle name="Normal 3 3" xfId="3"/>
    <cellStyle name="Normal 3 3 2" xfId="7"/>
    <cellStyle name="Normal 4" xfId="5"/>
    <cellStyle name="Normal 4 2" xfId="4"/>
    <cellStyle name="Normal_Kinerja Nov 08" xfId="10"/>
    <cellStyle name="Normal_Kinerja Siska Sept 2010" xfId="2"/>
    <cellStyle name="Percent" xfId="1" builtinId="5"/>
    <cellStyle name="Percent 2" xfId="6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NERJA%20OPS%20JANUARI%202022%20Fix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Data%20Pendukung/11.4.%20Master%20Data%20Absensi%20Team%20Leader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  <sheetName val="Sheet5"/>
      <sheetName val="DATA UNTUK TL"/>
      <sheetName val="TL"/>
      <sheetName val="SPV"/>
    </sheetNames>
    <sheetDataSet>
      <sheetData sheetId="0"/>
      <sheetData sheetId="1"/>
      <sheetData sheetId="2">
        <row r="4">
          <cell r="C4" t="str">
            <v>PERIODE   : JANUARI 2022</v>
          </cell>
        </row>
        <row r="222">
          <cell r="C222" t="str">
            <v>DESY SUTANTI ARI</v>
          </cell>
          <cell r="D222" t="str">
            <v>TL INBOUND</v>
          </cell>
          <cell r="Q222">
            <v>0</v>
          </cell>
          <cell r="S222" t="e">
            <v>#DIV/0!</v>
          </cell>
          <cell r="Z222">
            <v>0</v>
          </cell>
          <cell r="AA222" t="e">
            <v>#DIV/0!</v>
          </cell>
          <cell r="AH222">
            <v>0</v>
          </cell>
          <cell r="AI222" t="e">
            <v>#DIV/0!</v>
          </cell>
          <cell r="AN222" t="e">
            <v>#N/A</v>
          </cell>
          <cell r="AQ222">
            <v>0</v>
          </cell>
          <cell r="AS222" t="e">
            <v>#DIV/0!</v>
          </cell>
          <cell r="AV222">
            <v>0</v>
          </cell>
          <cell r="AX222" t="e">
            <v>#DIV/0!</v>
          </cell>
          <cell r="AZ222">
            <v>0</v>
          </cell>
          <cell r="BA222" t="e">
            <v>#DIV/0!</v>
          </cell>
          <cell r="BD222" t="e">
            <v>#DIV/0!</v>
          </cell>
          <cell r="BI222" t="e">
            <v>#DIV/0!</v>
          </cell>
          <cell r="BL222">
            <v>0</v>
          </cell>
          <cell r="BM222" t="e">
            <v>#DIV/0!</v>
          </cell>
        </row>
        <row r="223">
          <cell r="C223" t="str">
            <v>WIDA MIRAWATI</v>
          </cell>
          <cell r="D223" t="str">
            <v>TL INBOUND</v>
          </cell>
          <cell r="Q223">
            <v>1</v>
          </cell>
          <cell r="S223">
            <v>0.88888888888888884</v>
          </cell>
          <cell r="Z223">
            <v>0</v>
          </cell>
          <cell r="AA223">
            <v>1</v>
          </cell>
          <cell r="AH223">
            <v>9</v>
          </cell>
          <cell r="AI223">
            <v>1</v>
          </cell>
          <cell r="AN223">
            <v>297.86187885915899</v>
          </cell>
          <cell r="AQ223">
            <v>8</v>
          </cell>
          <cell r="AS223">
            <v>0.88888888888888884</v>
          </cell>
          <cell r="AV223">
            <v>6</v>
          </cell>
          <cell r="AX223">
            <v>0.66666666666666663</v>
          </cell>
          <cell r="AZ223">
            <v>9</v>
          </cell>
          <cell r="BA223">
            <v>1</v>
          </cell>
          <cell r="BD223">
            <v>0.89618725150034451</v>
          </cell>
          <cell r="BI223">
            <v>0.67969521077835349</v>
          </cell>
          <cell r="BL223">
            <v>9</v>
          </cell>
          <cell r="BM223">
            <v>1</v>
          </cell>
        </row>
        <row r="224">
          <cell r="C224" t="str">
            <v>ADITYA ROY WICAKSONO</v>
          </cell>
          <cell r="D224" t="str">
            <v>TL INBOUND</v>
          </cell>
          <cell r="Q224">
            <v>2</v>
          </cell>
          <cell r="S224">
            <v>0.81818181818181812</v>
          </cell>
          <cell r="Z224">
            <v>0</v>
          </cell>
          <cell r="AA224">
            <v>1</v>
          </cell>
          <cell r="AH224">
            <v>10</v>
          </cell>
          <cell r="AI224">
            <v>0.90909090909090906</v>
          </cell>
          <cell r="AN224">
            <v>285.58294671727799</v>
          </cell>
          <cell r="AQ224">
            <v>10</v>
          </cell>
          <cell r="AS224">
            <v>0.90909090909090906</v>
          </cell>
          <cell r="AV224">
            <v>10</v>
          </cell>
          <cell r="AX224">
            <v>0.90909090909090906</v>
          </cell>
          <cell r="AZ224">
            <v>11</v>
          </cell>
          <cell r="BA224">
            <v>1</v>
          </cell>
          <cell r="BD224">
            <v>0.89285001460368751</v>
          </cell>
          <cell r="BI224">
            <v>0.69262863580055567</v>
          </cell>
          <cell r="BL224">
            <v>11</v>
          </cell>
          <cell r="BM224">
            <v>1</v>
          </cell>
        </row>
        <row r="225">
          <cell r="C225" t="str">
            <v>SLAMET GUMELAR</v>
          </cell>
          <cell r="D225" t="str">
            <v>TL INBOUND</v>
          </cell>
          <cell r="Q225">
            <v>2</v>
          </cell>
          <cell r="S225">
            <v>0.8</v>
          </cell>
          <cell r="Z225">
            <v>1</v>
          </cell>
          <cell r="AA225">
            <v>0.9</v>
          </cell>
          <cell r="AH225">
            <v>9</v>
          </cell>
          <cell r="AI225">
            <v>0.9</v>
          </cell>
          <cell r="AN225">
            <v>293.05070463460697</v>
          </cell>
          <cell r="AQ225">
            <v>8</v>
          </cell>
          <cell r="AS225">
            <v>0.8</v>
          </cell>
          <cell r="AV225">
            <v>8</v>
          </cell>
          <cell r="AX225">
            <v>0.8</v>
          </cell>
          <cell r="AZ225">
            <v>10</v>
          </cell>
          <cell r="BA225">
            <v>1</v>
          </cell>
          <cell r="BD225">
            <v>0.85420903512152913</v>
          </cell>
          <cell r="BI225">
            <v>0.62625213195749807</v>
          </cell>
          <cell r="BL225">
            <v>10</v>
          </cell>
          <cell r="BM225">
            <v>1</v>
          </cell>
        </row>
        <row r="226">
          <cell r="C226" t="str">
            <v>METI PERMAYANTI</v>
          </cell>
          <cell r="D226" t="str">
            <v>TL INBOUND</v>
          </cell>
          <cell r="Q226">
            <v>2</v>
          </cell>
          <cell r="S226">
            <v>0.81818181818181812</v>
          </cell>
          <cell r="Z226">
            <v>0</v>
          </cell>
          <cell r="AA226">
            <v>1</v>
          </cell>
          <cell r="AH226">
            <v>11</v>
          </cell>
          <cell r="AI226">
            <v>1</v>
          </cell>
          <cell r="AN226">
            <v>289.72049602898102</v>
          </cell>
          <cell r="AQ226">
            <v>9</v>
          </cell>
          <cell r="AS226">
            <v>0.81818181818181823</v>
          </cell>
          <cell r="AV226">
            <v>8</v>
          </cell>
          <cell r="AX226">
            <v>0.72727272727272729</v>
          </cell>
          <cell r="AZ226">
            <v>11</v>
          </cell>
          <cell r="BA226">
            <v>1</v>
          </cell>
          <cell r="BD226">
            <v>0.85718127398392452</v>
          </cell>
          <cell r="BI226">
            <v>0.73648008515743257</v>
          </cell>
          <cell r="BL226">
            <v>11</v>
          </cell>
          <cell r="BM226">
            <v>1</v>
          </cell>
        </row>
        <row r="227">
          <cell r="C227" t="str">
            <v>MOHAMAD RAMDAN HILMI SOFYAN</v>
          </cell>
          <cell r="D227" t="str">
            <v>TL INBOUND</v>
          </cell>
          <cell r="Q227">
            <v>3</v>
          </cell>
          <cell r="S227">
            <v>0.7</v>
          </cell>
          <cell r="Z227">
            <v>0</v>
          </cell>
          <cell r="AA227">
            <v>1</v>
          </cell>
          <cell r="AH227">
            <v>10</v>
          </cell>
          <cell r="AI227">
            <v>1</v>
          </cell>
          <cell r="AN227">
            <v>295.44132129667599</v>
          </cell>
          <cell r="AQ227">
            <v>10</v>
          </cell>
          <cell r="AS227">
            <v>1</v>
          </cell>
          <cell r="AV227">
            <v>8</v>
          </cell>
          <cell r="AX227">
            <v>0.8</v>
          </cell>
          <cell r="AZ227">
            <v>10</v>
          </cell>
          <cell r="BA227">
            <v>1</v>
          </cell>
          <cell r="BD227">
            <v>0.91732417586512582</v>
          </cell>
          <cell r="BI227">
            <v>0.66544665166654382</v>
          </cell>
          <cell r="BL227">
            <v>10</v>
          </cell>
          <cell r="BM227">
            <v>1</v>
          </cell>
        </row>
        <row r="228">
          <cell r="C228" t="str">
            <v>WELLY FERDINANT NUGRAHA</v>
          </cell>
          <cell r="D228" t="str">
            <v>TL INBOUND</v>
          </cell>
          <cell r="Q228">
            <v>3</v>
          </cell>
          <cell r="S228">
            <v>0.7</v>
          </cell>
          <cell r="Z228">
            <v>1</v>
          </cell>
          <cell r="AA228">
            <v>0.9</v>
          </cell>
          <cell r="AH228">
            <v>9</v>
          </cell>
          <cell r="AI228">
            <v>0.9</v>
          </cell>
          <cell r="AN228">
            <v>289.20591074478398</v>
          </cell>
          <cell r="AQ228">
            <v>9</v>
          </cell>
          <cell r="AS228">
            <v>0.9</v>
          </cell>
          <cell r="AV228">
            <v>9</v>
          </cell>
          <cell r="AX228">
            <v>0.9</v>
          </cell>
          <cell r="AZ228">
            <v>10</v>
          </cell>
          <cell r="BA228">
            <v>1</v>
          </cell>
          <cell r="BD228">
            <v>0.87260446518736878</v>
          </cell>
          <cell r="BI228">
            <v>0.68462652388727763</v>
          </cell>
          <cell r="BL228">
            <v>10</v>
          </cell>
          <cell r="BM228">
            <v>1</v>
          </cell>
        </row>
        <row r="229">
          <cell r="C229" t="str">
            <v>JEANNY ANASTASYA</v>
          </cell>
          <cell r="D229" t="str">
            <v>TL INBOUND</v>
          </cell>
          <cell r="Q229">
            <v>1</v>
          </cell>
          <cell r="S229">
            <v>0.9</v>
          </cell>
          <cell r="Z229">
            <v>0</v>
          </cell>
          <cell r="AA229">
            <v>1</v>
          </cell>
          <cell r="AH229">
            <v>7</v>
          </cell>
          <cell r="AI229">
            <v>0.7</v>
          </cell>
          <cell r="AN229">
            <v>288.66205250596698</v>
          </cell>
          <cell r="AQ229">
            <v>8</v>
          </cell>
          <cell r="AS229">
            <v>0.8</v>
          </cell>
          <cell r="AV229">
            <v>8</v>
          </cell>
          <cell r="AX229">
            <v>0.8</v>
          </cell>
          <cell r="AZ229">
            <v>10</v>
          </cell>
          <cell r="BA229">
            <v>1</v>
          </cell>
          <cell r="BD229">
            <v>0.92297889880143114</v>
          </cell>
          <cell r="BI229">
            <v>0.71545373875613871</v>
          </cell>
          <cell r="BL229">
            <v>10</v>
          </cell>
          <cell r="BM229">
            <v>1</v>
          </cell>
        </row>
        <row r="230">
          <cell r="C230" t="str">
            <v>ILYAS AFANDI</v>
          </cell>
          <cell r="D230" t="str">
            <v>TL INBOUND</v>
          </cell>
          <cell r="Q230">
            <v>2</v>
          </cell>
          <cell r="S230">
            <v>0.8</v>
          </cell>
          <cell r="Z230">
            <v>0</v>
          </cell>
          <cell r="AA230">
            <v>1</v>
          </cell>
          <cell r="AH230">
            <v>9</v>
          </cell>
          <cell r="AI230">
            <v>0.9</v>
          </cell>
          <cell r="AN230">
            <v>282.56678298314603</v>
          </cell>
          <cell r="AQ230">
            <v>9</v>
          </cell>
          <cell r="AS230">
            <v>0.9</v>
          </cell>
          <cell r="AV230">
            <v>6</v>
          </cell>
          <cell r="AX230">
            <v>0.6</v>
          </cell>
          <cell r="AZ230">
            <v>10</v>
          </cell>
          <cell r="BA230">
            <v>1</v>
          </cell>
          <cell r="BD230">
            <v>0.86302204653791326</v>
          </cell>
          <cell r="BI230">
            <v>0.64569308141175652</v>
          </cell>
          <cell r="BL230">
            <v>10</v>
          </cell>
          <cell r="BM230">
            <v>1</v>
          </cell>
        </row>
        <row r="231">
          <cell r="C231" t="str">
            <v>ADITYA AMRULLAH</v>
          </cell>
          <cell r="D231" t="str">
            <v>TL INBOUND</v>
          </cell>
          <cell r="Q231">
            <v>1</v>
          </cell>
          <cell r="S231">
            <v>0.88888888888888884</v>
          </cell>
          <cell r="Z231">
            <v>0</v>
          </cell>
          <cell r="AA231">
            <v>1</v>
          </cell>
          <cell r="AH231">
            <v>8</v>
          </cell>
          <cell r="AI231">
            <v>0.88888888888888884</v>
          </cell>
          <cell r="AN231">
            <v>271.32158982076902</v>
          </cell>
          <cell r="AQ231">
            <v>7</v>
          </cell>
          <cell r="AS231">
            <v>0.77777777777777779</v>
          </cell>
          <cell r="AV231">
            <v>8</v>
          </cell>
          <cell r="AX231">
            <v>0.88888888888888884</v>
          </cell>
          <cell r="AZ231">
            <v>9</v>
          </cell>
          <cell r="BA231">
            <v>1</v>
          </cell>
          <cell r="BD231">
            <v>0.85920475698638465</v>
          </cell>
          <cell r="BI231">
            <v>0.68150741667758608</v>
          </cell>
          <cell r="BL231">
            <v>9</v>
          </cell>
          <cell r="BM231">
            <v>1</v>
          </cell>
        </row>
        <row r="232">
          <cell r="C232" t="str">
            <v>TATAN SUDRAJAT</v>
          </cell>
          <cell r="D232" t="str">
            <v>TL INBOUND</v>
          </cell>
          <cell r="Q232">
            <v>4</v>
          </cell>
          <cell r="S232">
            <v>0.6</v>
          </cell>
          <cell r="Z232">
            <v>0</v>
          </cell>
          <cell r="AA232">
            <v>1</v>
          </cell>
          <cell r="AH232">
            <v>10</v>
          </cell>
          <cell r="AI232">
            <v>1</v>
          </cell>
          <cell r="AN232">
            <v>281.689442676238</v>
          </cell>
          <cell r="AQ232">
            <v>10</v>
          </cell>
          <cell r="AS232">
            <v>1</v>
          </cell>
          <cell r="AV232">
            <v>5</v>
          </cell>
          <cell r="AX232">
            <v>0.5</v>
          </cell>
          <cell r="AZ232">
            <v>10</v>
          </cell>
          <cell r="BA232">
            <v>1</v>
          </cell>
          <cell r="BD232">
            <v>0.87022361359570655</v>
          </cell>
          <cell r="BI232">
            <v>0.61314813006542335</v>
          </cell>
          <cell r="BL232">
            <v>10</v>
          </cell>
          <cell r="BM232">
            <v>1</v>
          </cell>
        </row>
        <row r="233">
          <cell r="C233" t="str">
            <v>FREDY CAHYADI</v>
          </cell>
          <cell r="D233" t="str">
            <v>TL INBOUND</v>
          </cell>
          <cell r="Q233">
            <v>2</v>
          </cell>
          <cell r="S233">
            <v>0.81818181818181812</v>
          </cell>
          <cell r="Z233">
            <v>1</v>
          </cell>
          <cell r="AA233">
            <v>0.90909090909090906</v>
          </cell>
          <cell r="AH233">
            <v>11</v>
          </cell>
          <cell r="AI233">
            <v>1</v>
          </cell>
          <cell r="AN233">
            <v>282.15473206422303</v>
          </cell>
          <cell r="AQ233">
            <v>11</v>
          </cell>
          <cell r="AS233">
            <v>1</v>
          </cell>
          <cell r="AV233">
            <v>10</v>
          </cell>
          <cell r="AX233">
            <v>0.90909090909090906</v>
          </cell>
          <cell r="AZ233">
            <v>11</v>
          </cell>
          <cell r="BA233">
            <v>1</v>
          </cell>
          <cell r="BD233">
            <v>0.896731774015879</v>
          </cell>
          <cell r="BI233">
            <v>0.68219742713344589</v>
          </cell>
          <cell r="BL233">
            <v>11</v>
          </cell>
          <cell r="BM233">
            <v>1</v>
          </cell>
        </row>
        <row r="234">
          <cell r="C234" t="str">
            <v>FERDY LEONARD SAMUEL TAULO</v>
          </cell>
          <cell r="D234" t="str">
            <v>TL INBOUND</v>
          </cell>
          <cell r="Q234">
            <v>2</v>
          </cell>
          <cell r="S234">
            <v>0.75</v>
          </cell>
          <cell r="Z234">
            <v>0</v>
          </cell>
          <cell r="AA234">
            <v>1</v>
          </cell>
          <cell r="AH234">
            <v>8</v>
          </cell>
          <cell r="AI234">
            <v>1</v>
          </cell>
          <cell r="AN234">
            <v>289.43678760336701</v>
          </cell>
          <cell r="AQ234">
            <v>6</v>
          </cell>
          <cell r="AS234">
            <v>0.75</v>
          </cell>
          <cell r="AV234">
            <v>3</v>
          </cell>
          <cell r="AX234">
            <v>0.375</v>
          </cell>
          <cell r="AZ234">
            <v>8</v>
          </cell>
          <cell r="BA234">
            <v>1</v>
          </cell>
          <cell r="BD234">
            <v>0.82262344790066566</v>
          </cell>
          <cell r="BI234">
            <v>0.50051769650777866</v>
          </cell>
          <cell r="BL234">
            <v>8</v>
          </cell>
          <cell r="BM234">
            <v>1</v>
          </cell>
        </row>
        <row r="235">
          <cell r="C235" t="str">
            <v>IRMA RISMAYASARI</v>
          </cell>
          <cell r="D235" t="str">
            <v>TL INBOUND</v>
          </cell>
          <cell r="Q235">
            <v>0</v>
          </cell>
          <cell r="S235">
            <v>1</v>
          </cell>
          <cell r="Z235">
            <v>0</v>
          </cell>
          <cell r="AA235">
            <v>1</v>
          </cell>
          <cell r="AH235">
            <v>10</v>
          </cell>
          <cell r="AI235">
            <v>1</v>
          </cell>
          <cell r="AN235">
            <v>277.70393628427001</v>
          </cell>
          <cell r="AQ235">
            <v>8</v>
          </cell>
          <cell r="AS235">
            <v>0.8</v>
          </cell>
          <cell r="AV235">
            <v>7</v>
          </cell>
          <cell r="AX235">
            <v>0.7</v>
          </cell>
          <cell r="AZ235">
            <v>10</v>
          </cell>
          <cell r="BA235">
            <v>1</v>
          </cell>
          <cell r="BD235">
            <v>0.84734411213363592</v>
          </cell>
          <cell r="BI235">
            <v>0.60955388669913291</v>
          </cell>
          <cell r="BL235">
            <v>10</v>
          </cell>
          <cell r="BM235">
            <v>1</v>
          </cell>
        </row>
        <row r="236">
          <cell r="C236" t="str">
            <v>ANGGITA SITI NUR MARFUAH</v>
          </cell>
          <cell r="D236" t="str">
            <v>TL INBOUND</v>
          </cell>
          <cell r="Q236">
            <v>1</v>
          </cell>
          <cell r="S236">
            <v>0.91666666666666663</v>
          </cell>
          <cell r="Z236">
            <v>1</v>
          </cell>
          <cell r="AA236">
            <v>0.91666666666666663</v>
          </cell>
          <cell r="AH236">
            <v>11</v>
          </cell>
          <cell r="AI236">
            <v>0.91666666666666663</v>
          </cell>
          <cell r="AN236">
            <v>293.179195038091</v>
          </cell>
          <cell r="AQ236">
            <v>12</v>
          </cell>
          <cell r="AS236">
            <v>1</v>
          </cell>
          <cell r="AV236">
            <v>9</v>
          </cell>
          <cell r="AX236">
            <v>0.75</v>
          </cell>
          <cell r="AZ236">
            <v>12</v>
          </cell>
          <cell r="BA236">
            <v>1</v>
          </cell>
          <cell r="BD236">
            <v>0.90968785295389998</v>
          </cell>
          <cell r="BI236">
            <v>0.6685208044345482</v>
          </cell>
          <cell r="BL236">
            <v>12</v>
          </cell>
          <cell r="BM236">
            <v>1</v>
          </cell>
        </row>
        <row r="237">
          <cell r="C237" t="str">
            <v>ANDRYAN ANAKOTTA PARY</v>
          </cell>
          <cell r="D237" t="str">
            <v>TL INBOUND</v>
          </cell>
          <cell r="Q237">
            <v>1</v>
          </cell>
          <cell r="S237">
            <v>0.90909090909090906</v>
          </cell>
          <cell r="Z237">
            <v>1</v>
          </cell>
          <cell r="AA237">
            <v>0.90909090909090906</v>
          </cell>
          <cell r="AH237">
            <v>10</v>
          </cell>
          <cell r="AI237">
            <v>0.90909090909090906</v>
          </cell>
          <cell r="AN237">
            <v>278.98702723635</v>
          </cell>
          <cell r="AQ237">
            <v>7</v>
          </cell>
          <cell r="AS237">
            <v>0.63636363636363635</v>
          </cell>
          <cell r="AV237">
            <v>6</v>
          </cell>
          <cell r="AX237">
            <v>0.54545454545454541</v>
          </cell>
          <cell r="AZ237">
            <v>11</v>
          </cell>
          <cell r="BA237">
            <v>1</v>
          </cell>
          <cell r="BD237">
            <v>0.85678147612722444</v>
          </cell>
          <cell r="BI237">
            <v>0.63127632095818742</v>
          </cell>
          <cell r="BL237">
            <v>11</v>
          </cell>
          <cell r="BM237">
            <v>1</v>
          </cell>
        </row>
        <row r="238">
          <cell r="C238" t="str">
            <v>RITA</v>
          </cell>
          <cell r="D238" t="str">
            <v>TL INBOUND</v>
          </cell>
          <cell r="Q238">
            <v>1</v>
          </cell>
          <cell r="S238">
            <v>0.91666666666666663</v>
          </cell>
          <cell r="Z238">
            <v>0</v>
          </cell>
          <cell r="AA238">
            <v>1</v>
          </cell>
          <cell r="AH238">
            <v>12</v>
          </cell>
          <cell r="AI238">
            <v>1</v>
          </cell>
          <cell r="AN238">
            <v>292.065959204423</v>
          </cell>
          <cell r="AQ238">
            <v>8</v>
          </cell>
          <cell r="AS238">
            <v>0.66666666666666663</v>
          </cell>
          <cell r="AV238">
            <v>8</v>
          </cell>
          <cell r="AX238">
            <v>0.66666666666666663</v>
          </cell>
          <cell r="AZ238">
            <v>12</v>
          </cell>
          <cell r="BA238">
            <v>1</v>
          </cell>
          <cell r="BD238">
            <v>0.89987907528211586</v>
          </cell>
          <cell r="BI238">
            <v>0.59515508345249279</v>
          </cell>
          <cell r="BL238">
            <v>12</v>
          </cell>
          <cell r="BM238">
            <v>1</v>
          </cell>
        </row>
        <row r="239">
          <cell r="C239" t="str">
            <v>IMAN RINALDI</v>
          </cell>
          <cell r="D239" t="str">
            <v>TL INBOUND</v>
          </cell>
          <cell r="Q239">
            <v>1</v>
          </cell>
          <cell r="S239">
            <v>0.90909090909090906</v>
          </cell>
          <cell r="Z239">
            <v>0</v>
          </cell>
          <cell r="AA239">
            <v>1</v>
          </cell>
          <cell r="AH239">
            <v>10</v>
          </cell>
          <cell r="AI239">
            <v>0.90909090909090906</v>
          </cell>
          <cell r="AN239">
            <v>282.61162382732101</v>
          </cell>
          <cell r="AQ239">
            <v>10</v>
          </cell>
          <cell r="AS239">
            <v>0.90909090909090906</v>
          </cell>
          <cell r="AV239">
            <v>9</v>
          </cell>
          <cell r="AX239">
            <v>0.81818181818181823</v>
          </cell>
          <cell r="AZ239">
            <v>11</v>
          </cell>
          <cell r="BA239">
            <v>1</v>
          </cell>
          <cell r="BD239">
            <v>0.88929289262534494</v>
          </cell>
          <cell r="BI239">
            <v>0.71861602717306605</v>
          </cell>
          <cell r="BL239">
            <v>11</v>
          </cell>
          <cell r="BM239">
            <v>1</v>
          </cell>
        </row>
        <row r="240">
          <cell r="C240" t="str">
            <v>HENDRA</v>
          </cell>
          <cell r="D240" t="str">
            <v>TL INBOUND</v>
          </cell>
          <cell r="Q240">
            <v>1</v>
          </cell>
          <cell r="S240">
            <v>0.9</v>
          </cell>
          <cell r="Z240">
            <v>0</v>
          </cell>
          <cell r="AA240">
            <v>1</v>
          </cell>
          <cell r="AH240">
            <v>10</v>
          </cell>
          <cell r="AI240">
            <v>1</v>
          </cell>
          <cell r="AN240">
            <v>286.56777748273998</v>
          </cell>
          <cell r="AQ240">
            <v>9</v>
          </cell>
          <cell r="AS240">
            <v>0.9</v>
          </cell>
          <cell r="AV240">
            <v>7</v>
          </cell>
          <cell r="AX240">
            <v>0.7</v>
          </cell>
          <cell r="AZ240">
            <v>10</v>
          </cell>
          <cell r="BA240">
            <v>1</v>
          </cell>
          <cell r="BD240">
            <v>0.83481210904426406</v>
          </cell>
          <cell r="BI240">
            <v>0.62088890610133496</v>
          </cell>
          <cell r="BL240">
            <v>10</v>
          </cell>
          <cell r="BM240">
            <v>1</v>
          </cell>
        </row>
        <row r="241">
          <cell r="C241" t="str">
            <v>IIN TARINAH</v>
          </cell>
          <cell r="D241" t="str">
            <v>TL INBOUND</v>
          </cell>
          <cell r="Q241">
            <v>1</v>
          </cell>
          <cell r="S241">
            <v>0.90909090909090906</v>
          </cell>
          <cell r="Z241">
            <v>0</v>
          </cell>
          <cell r="AA241">
            <v>1</v>
          </cell>
          <cell r="AH241">
            <v>11</v>
          </cell>
          <cell r="AI241">
            <v>1</v>
          </cell>
          <cell r="AN241">
            <v>287.45960720793698</v>
          </cell>
          <cell r="AQ241">
            <v>9</v>
          </cell>
          <cell r="AS241">
            <v>0.81818181818181823</v>
          </cell>
          <cell r="AV241">
            <v>7</v>
          </cell>
          <cell r="AX241">
            <v>0.63636363636363635</v>
          </cell>
          <cell r="AZ241">
            <v>11</v>
          </cell>
          <cell r="BA241">
            <v>1</v>
          </cell>
          <cell r="BD241">
            <v>0.89440560325727791</v>
          </cell>
          <cell r="BI241">
            <v>0.67719737443057593</v>
          </cell>
          <cell r="BL241">
            <v>11</v>
          </cell>
          <cell r="BM241">
            <v>1</v>
          </cell>
        </row>
        <row r="242">
          <cell r="Q242">
            <v>31</v>
          </cell>
          <cell r="S242">
            <v>0.84183673469387754</v>
          </cell>
        </row>
        <row r="246">
          <cell r="C246">
            <v>1</v>
          </cell>
          <cell r="D246">
            <v>2</v>
          </cell>
          <cell r="E246">
            <v>3</v>
          </cell>
          <cell r="F246">
            <v>4</v>
          </cell>
          <cell r="G246">
            <v>5</v>
          </cell>
          <cell r="H246">
            <v>6</v>
          </cell>
          <cell r="I246">
            <v>7</v>
          </cell>
          <cell r="J246">
            <v>8</v>
          </cell>
          <cell r="K246">
            <v>9</v>
          </cell>
          <cell r="L246">
            <v>10</v>
          </cell>
          <cell r="M246">
            <v>11</v>
          </cell>
          <cell r="N246">
            <v>12</v>
          </cell>
          <cell r="O246">
            <v>13</v>
          </cell>
          <cell r="P246">
            <v>14</v>
          </cell>
          <cell r="Q246">
            <v>15</v>
          </cell>
          <cell r="R246">
            <v>16</v>
          </cell>
          <cell r="S246">
            <v>17</v>
          </cell>
          <cell r="T246">
            <v>18</v>
          </cell>
          <cell r="U246">
            <v>19</v>
          </cell>
          <cell r="V246">
            <v>20</v>
          </cell>
          <cell r="W246">
            <v>21</v>
          </cell>
          <cell r="X246">
            <v>22</v>
          </cell>
          <cell r="Y246">
            <v>23</v>
          </cell>
          <cell r="Z246">
            <v>24</v>
          </cell>
          <cell r="AA246">
            <v>25</v>
          </cell>
          <cell r="AB246">
            <v>26</v>
          </cell>
          <cell r="AC246">
            <v>27</v>
          </cell>
          <cell r="AD246">
            <v>28</v>
          </cell>
          <cell r="AE246">
            <v>29</v>
          </cell>
          <cell r="AF246">
            <v>30</v>
          </cell>
          <cell r="AG246">
            <v>31</v>
          </cell>
          <cell r="AH246">
            <v>32</v>
          </cell>
          <cell r="AI246">
            <v>33</v>
          </cell>
          <cell r="AJ246">
            <v>34</v>
          </cell>
          <cell r="AK246">
            <v>35</v>
          </cell>
          <cell r="AL246">
            <v>36</v>
          </cell>
          <cell r="AM246">
            <v>37</v>
          </cell>
          <cell r="AN246">
            <v>38</v>
          </cell>
          <cell r="AO246">
            <v>39</v>
          </cell>
          <cell r="AP246">
            <v>40</v>
          </cell>
          <cell r="AQ246">
            <v>41</v>
          </cell>
          <cell r="AR246">
            <v>42</v>
          </cell>
          <cell r="AS246">
            <v>43</v>
          </cell>
          <cell r="AT246">
            <v>44</v>
          </cell>
          <cell r="AU246">
            <v>45</v>
          </cell>
          <cell r="AV246">
            <v>46</v>
          </cell>
          <cell r="AW246">
            <v>47</v>
          </cell>
          <cell r="AX246">
            <v>48</v>
          </cell>
          <cell r="AY246">
            <v>49</v>
          </cell>
          <cell r="AZ246">
            <v>50</v>
          </cell>
          <cell r="BA246">
            <v>51</v>
          </cell>
          <cell r="BB246">
            <v>52</v>
          </cell>
          <cell r="BC246">
            <v>53</v>
          </cell>
          <cell r="BD246">
            <v>54</v>
          </cell>
          <cell r="BE246">
            <v>55</v>
          </cell>
          <cell r="BF246">
            <v>56</v>
          </cell>
          <cell r="BG246">
            <v>57</v>
          </cell>
          <cell r="BH246">
            <v>58</v>
          </cell>
          <cell r="BI246">
            <v>59</v>
          </cell>
          <cell r="BJ246">
            <v>60</v>
          </cell>
          <cell r="BK246">
            <v>61</v>
          </cell>
          <cell r="BL246">
            <v>62</v>
          </cell>
          <cell r="BM246">
            <v>63</v>
          </cell>
        </row>
        <row r="247">
          <cell r="Q247" t="str">
            <v>Populasi Kehadiran Team (Pencapaian 100%)</v>
          </cell>
          <cell r="AQ247" t="str">
            <v>Populasi QA Score Team</v>
          </cell>
          <cell r="AV247" t="str">
            <v>Populasi CES Score Team</v>
          </cell>
          <cell r="AZ247" t="str">
            <v>Populasi Pengetahuan Produk &amp; Prosedur Test Team</v>
          </cell>
          <cell r="BC247" t="str">
            <v>FCR Score Team BANDUNG</v>
          </cell>
          <cell r="BH247" t="str">
            <v>tNPS Score Team</v>
          </cell>
          <cell r="BL247" t="str">
            <v>ACD Valid</v>
          </cell>
        </row>
        <row r="248">
          <cell r="C248" t="str">
            <v>AAN YANUAR</v>
          </cell>
          <cell r="D248" t="str">
            <v>SUPERVISOR INBOUND</v>
          </cell>
          <cell r="Q248">
            <v>14</v>
          </cell>
          <cell r="S248">
            <v>0.84782608695652173</v>
          </cell>
          <cell r="AQ248">
            <v>78</v>
          </cell>
          <cell r="AS248">
            <v>0.84782608695652173</v>
          </cell>
          <cell r="AV248">
            <v>64</v>
          </cell>
          <cell r="AX248">
            <v>0.69565217391304346</v>
          </cell>
          <cell r="AZ248">
            <v>92</v>
          </cell>
          <cell r="BA248">
            <v>1</v>
          </cell>
          <cell r="BC248">
            <v>0.91890000000000005</v>
          </cell>
          <cell r="BD248">
            <v>0.91890000000000005</v>
          </cell>
          <cell r="BH248">
            <v>0.64680000000000004</v>
          </cell>
          <cell r="BI248">
            <v>0.64680000000000004</v>
          </cell>
          <cell r="BL248">
            <v>92</v>
          </cell>
          <cell r="BM248">
            <v>1</v>
          </cell>
        </row>
        <row r="249">
          <cell r="C249" t="str">
            <v>RIKA RIANY</v>
          </cell>
          <cell r="D249" t="str">
            <v>SUPERVISOR INBOUND</v>
          </cell>
          <cell r="Q249">
            <v>17</v>
          </cell>
          <cell r="S249">
            <v>0.83495145631067957</v>
          </cell>
          <cell r="AQ249">
            <v>90</v>
          </cell>
          <cell r="AS249">
            <v>0.87378640776699024</v>
          </cell>
          <cell r="AV249">
            <v>78</v>
          </cell>
          <cell r="AX249">
            <v>0.75728155339805825</v>
          </cell>
          <cell r="AZ249">
            <v>104</v>
          </cell>
          <cell r="BA249">
            <v>1.0097087378640777</v>
          </cell>
          <cell r="BC249">
            <v>0.91890000000000005</v>
          </cell>
          <cell r="BD249">
            <v>0.91890000000000005</v>
          </cell>
          <cell r="BH249">
            <v>0.64680000000000004</v>
          </cell>
          <cell r="BI249">
            <v>0.64680000000000004</v>
          </cell>
          <cell r="BL249">
            <v>104</v>
          </cell>
          <cell r="BM249">
            <v>1.0097087378640777</v>
          </cell>
        </row>
        <row r="250">
          <cell r="Q250">
            <v>31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ADE EKA TAMARA</v>
          </cell>
          <cell r="C11">
            <v>32406</v>
          </cell>
          <cell r="D11">
            <v>10010221</v>
          </cell>
          <cell r="E11" t="str">
            <v>LAKI-LAKI</v>
          </cell>
          <cell r="F11">
            <v>78100108160</v>
          </cell>
          <cell r="G11" t="str">
            <v>TL CHO</v>
          </cell>
          <cell r="H11" t="str">
            <v>-</v>
          </cell>
          <cell r="I11" t="str">
            <v>ISLAM</v>
          </cell>
          <cell r="J11" t="str">
            <v>ANJAR KESUMARAHARJO</v>
          </cell>
          <cell r="K11" t="str">
            <v>CA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X</v>
          </cell>
          <cell r="BT11" t="str">
            <v>X</v>
          </cell>
          <cell r="BX11">
            <v>0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CA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X</v>
          </cell>
          <cell r="DH11" t="str">
            <v>X</v>
          </cell>
          <cell r="DL11">
            <v>0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CA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X</v>
          </cell>
          <cell r="EL11" t="str">
            <v>X</v>
          </cell>
          <cell r="EP11">
            <v>0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CA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X</v>
          </cell>
          <cell r="HD11" t="str">
            <v>X</v>
          </cell>
          <cell r="HH11">
            <v>0</v>
          </cell>
          <cell r="HI11">
            <v>0</v>
          </cell>
          <cell r="HM11" t="str">
            <v>CT</v>
          </cell>
          <cell r="HN11" t="str">
            <v>CT</v>
          </cell>
          <cell r="HR11">
            <v>0</v>
          </cell>
          <cell r="HS11">
            <v>0</v>
          </cell>
          <cell r="HW11" t="str">
            <v>CA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X</v>
          </cell>
          <cell r="JV11" t="str">
            <v>X</v>
          </cell>
          <cell r="JZ11">
            <v>0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LJ11" t="str">
            <v>CA</v>
          </cell>
          <cell r="LK11" t="str">
            <v>BG</v>
          </cell>
          <cell r="LL11" t="str">
            <v>BG</v>
          </cell>
          <cell r="LM11" t="str">
            <v>BG</v>
          </cell>
          <cell r="LN11" t="str">
            <v>BG</v>
          </cell>
          <cell r="LO11" t="str">
            <v>X</v>
          </cell>
          <cell r="LP11" t="str">
            <v>X</v>
          </cell>
          <cell r="LQ11" t="str">
            <v>BG</v>
          </cell>
          <cell r="LR11" t="str">
            <v>BG</v>
          </cell>
          <cell r="LS11" t="str">
            <v>CA</v>
          </cell>
          <cell r="LT11" t="str">
            <v>X</v>
          </cell>
          <cell r="LU11" t="str">
            <v>BG</v>
          </cell>
          <cell r="LV11" t="str">
            <v>CA</v>
          </cell>
          <cell r="LW11" t="str">
            <v>X</v>
          </cell>
          <cell r="LX11" t="str">
            <v>BG</v>
          </cell>
          <cell r="LY11" t="str">
            <v>BG</v>
          </cell>
          <cell r="LZ11" t="str">
            <v>BG</v>
          </cell>
          <cell r="MA11" t="str">
            <v>CA</v>
          </cell>
          <cell r="MB11" t="str">
            <v>BG</v>
          </cell>
          <cell r="MC11" t="str">
            <v>X</v>
          </cell>
          <cell r="MD11" t="str">
            <v>X</v>
          </cell>
          <cell r="ME11" t="str">
            <v>CT</v>
          </cell>
          <cell r="MF11" t="str">
            <v>CA</v>
          </cell>
          <cell r="MG11" t="str">
            <v>BG</v>
          </cell>
          <cell r="MH11" t="str">
            <v>BG</v>
          </cell>
          <cell r="MI11" t="str">
            <v>BG</v>
          </cell>
          <cell r="MJ11" t="str">
            <v>X</v>
          </cell>
          <cell r="MK11" t="str">
            <v>X</v>
          </cell>
          <cell r="ML11" t="str">
            <v>BG</v>
          </cell>
          <cell r="MM11" t="str">
            <v>BG</v>
          </cell>
          <cell r="MN11">
            <v>0</v>
          </cell>
          <cell r="MP11" t="str">
            <v>H</v>
          </cell>
          <cell r="MQ11" t="str">
            <v>H</v>
          </cell>
          <cell r="MR11" t="str">
            <v>H</v>
          </cell>
          <cell r="MS11" t="str">
            <v>H</v>
          </cell>
          <cell r="MT11" t="str">
            <v>H</v>
          </cell>
          <cell r="MU11" t="str">
            <v>X</v>
          </cell>
          <cell r="MV11" t="str">
            <v>X</v>
          </cell>
          <cell r="MW11" t="str">
            <v>H</v>
          </cell>
          <cell r="MX11" t="str">
            <v>H</v>
          </cell>
          <cell r="MY11" t="str">
            <v>H</v>
          </cell>
          <cell r="MZ11" t="str">
            <v>X</v>
          </cell>
          <cell r="NA11" t="str">
            <v>H</v>
          </cell>
          <cell r="NB11" t="str">
            <v>H</v>
          </cell>
          <cell r="NC11" t="str">
            <v>X</v>
          </cell>
          <cell r="ND11" t="str">
            <v>H</v>
          </cell>
          <cell r="NE11" t="str">
            <v>H</v>
          </cell>
          <cell r="NF11" t="str">
            <v>H</v>
          </cell>
          <cell r="NG11" t="str">
            <v>H</v>
          </cell>
          <cell r="NH11" t="str">
            <v>H</v>
          </cell>
          <cell r="NI11" t="str">
            <v>X</v>
          </cell>
          <cell r="NJ11" t="str">
            <v>X</v>
          </cell>
          <cell r="NK11" t="str">
            <v>CT</v>
          </cell>
          <cell r="NL11" t="str">
            <v>H</v>
          </cell>
          <cell r="NM11" t="str">
            <v>H</v>
          </cell>
          <cell r="NN11" t="str">
            <v>H</v>
          </cell>
          <cell r="NO11" t="str">
            <v>H</v>
          </cell>
          <cell r="NP11" t="str">
            <v>X</v>
          </cell>
          <cell r="NQ11" t="str">
            <v>X</v>
          </cell>
          <cell r="NR11" t="str">
            <v>H</v>
          </cell>
          <cell r="NS11" t="str">
            <v>H</v>
          </cell>
          <cell r="NT11">
            <v>0</v>
          </cell>
          <cell r="NV11">
            <v>30</v>
          </cell>
          <cell r="NW11">
            <v>5</v>
          </cell>
          <cell r="NX11">
            <v>22</v>
          </cell>
          <cell r="NY11">
            <v>21</v>
          </cell>
          <cell r="NZ11">
            <v>8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1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</row>
        <row r="12">
          <cell r="B12" t="str">
            <v>DANI KARDANI</v>
          </cell>
          <cell r="C12">
            <v>32501</v>
          </cell>
          <cell r="D12">
            <v>811</v>
          </cell>
          <cell r="E12" t="str">
            <v>LAKI-LAKI</v>
          </cell>
          <cell r="F12">
            <v>78100108221</v>
          </cell>
          <cell r="G12" t="str">
            <v>TL CHO</v>
          </cell>
          <cell r="H12" t="str">
            <v>1</v>
          </cell>
          <cell r="I12" t="str">
            <v>ISLAM</v>
          </cell>
          <cell r="J12" t="str">
            <v>ANJAR KESUMARAHARJO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CA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X</v>
          </cell>
          <cell r="BT12" t="str">
            <v>X</v>
          </cell>
          <cell r="BX12">
            <v>0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BG</v>
          </cell>
          <cell r="CN12" t="str">
            <v>H</v>
          </cell>
          <cell r="CR12" t="str">
            <v>Tidak Terlambat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CA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CA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CA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X</v>
          </cell>
          <cell r="HD12" t="str">
            <v>X</v>
          </cell>
          <cell r="HH12">
            <v>0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CA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CA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X</v>
          </cell>
          <cell r="JV12" t="str">
            <v>X</v>
          </cell>
          <cell r="JZ12">
            <v>0</v>
          </cell>
          <cell r="KA12">
            <v>0</v>
          </cell>
          <cell r="KE12" t="str">
            <v>CA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CA</v>
          </cell>
          <cell r="KP12" t="str">
            <v>H</v>
          </cell>
          <cell r="KT12" t="str">
            <v>Tidak Terlambat</v>
          </cell>
          <cell r="KU12">
            <v>0</v>
          </cell>
          <cell r="LJ12" t="str">
            <v>BG</v>
          </cell>
          <cell r="LK12" t="str">
            <v>CA</v>
          </cell>
          <cell r="LL12" t="str">
            <v>BG</v>
          </cell>
          <cell r="LM12" t="str">
            <v>BG</v>
          </cell>
          <cell r="LN12" t="str">
            <v>BG</v>
          </cell>
          <cell r="LO12" t="str">
            <v>X</v>
          </cell>
          <cell r="LP12" t="str">
            <v>X</v>
          </cell>
          <cell r="LQ12" t="str">
            <v>BG</v>
          </cell>
          <cell r="LR12" t="str">
            <v>BG</v>
          </cell>
          <cell r="LS12" t="str">
            <v>BG</v>
          </cell>
          <cell r="LT12" t="str">
            <v>BG</v>
          </cell>
          <cell r="LU12" t="str">
            <v>CA</v>
          </cell>
          <cell r="LV12" t="str">
            <v>X</v>
          </cell>
          <cell r="LW12" t="str">
            <v>CA</v>
          </cell>
          <cell r="LX12" t="str">
            <v>CA</v>
          </cell>
          <cell r="LY12" t="str">
            <v>X</v>
          </cell>
          <cell r="LZ12" t="str">
            <v>BG</v>
          </cell>
          <cell r="MA12" t="str">
            <v>BG</v>
          </cell>
          <cell r="MB12" t="str">
            <v>BG</v>
          </cell>
          <cell r="MC12" t="str">
            <v>X</v>
          </cell>
          <cell r="MD12" t="str">
            <v>X</v>
          </cell>
          <cell r="ME12" t="str">
            <v>BG</v>
          </cell>
          <cell r="MF12" t="str">
            <v>BG</v>
          </cell>
          <cell r="MG12" t="str">
            <v>CA</v>
          </cell>
          <cell r="MH12" t="str">
            <v>X</v>
          </cell>
          <cell r="MI12" t="str">
            <v>BG</v>
          </cell>
          <cell r="MJ12" t="str">
            <v>CA</v>
          </cell>
          <cell r="MK12" t="str">
            <v>X</v>
          </cell>
          <cell r="ML12" t="str">
            <v>CA</v>
          </cell>
          <cell r="MM12" t="str">
            <v>CA</v>
          </cell>
          <cell r="MN12">
            <v>0</v>
          </cell>
          <cell r="MP12" t="str">
            <v>H</v>
          </cell>
          <cell r="MQ12" t="str">
            <v>H</v>
          </cell>
          <cell r="MR12" t="str">
            <v>H</v>
          </cell>
          <cell r="MS12" t="str">
            <v>H</v>
          </cell>
          <cell r="MT12" t="str">
            <v>H</v>
          </cell>
          <cell r="MU12" t="str">
            <v>X</v>
          </cell>
          <cell r="MV12" t="str">
            <v>X</v>
          </cell>
          <cell r="MW12" t="str">
            <v>H</v>
          </cell>
          <cell r="MX12" t="str">
            <v>H</v>
          </cell>
          <cell r="MY12" t="str">
            <v>H</v>
          </cell>
          <cell r="MZ12" t="str">
            <v>H</v>
          </cell>
          <cell r="NA12" t="str">
            <v>H</v>
          </cell>
          <cell r="NB12" t="str">
            <v>X</v>
          </cell>
          <cell r="NC12" t="str">
            <v>H</v>
          </cell>
          <cell r="ND12" t="str">
            <v>H</v>
          </cell>
          <cell r="NE12" t="str">
            <v>X</v>
          </cell>
          <cell r="NF12" t="str">
            <v>H</v>
          </cell>
          <cell r="NG12" t="str">
            <v>H</v>
          </cell>
          <cell r="NH12" t="str">
            <v>H</v>
          </cell>
          <cell r="NI12" t="str">
            <v>X</v>
          </cell>
          <cell r="NJ12" t="str">
            <v>X</v>
          </cell>
          <cell r="NK12" t="str">
            <v>H</v>
          </cell>
          <cell r="NL12" t="str">
            <v>H</v>
          </cell>
          <cell r="NM12" t="str">
            <v>H</v>
          </cell>
          <cell r="NN12" t="str">
            <v>X</v>
          </cell>
          <cell r="NO12" t="str">
            <v>H</v>
          </cell>
          <cell r="NP12" t="str">
            <v>H</v>
          </cell>
          <cell r="NQ12" t="str">
            <v>X</v>
          </cell>
          <cell r="NR12" t="str">
            <v>H</v>
          </cell>
          <cell r="NS12" t="str">
            <v>H</v>
          </cell>
          <cell r="NT12">
            <v>0</v>
          </cell>
          <cell r="NV12">
            <v>30</v>
          </cell>
          <cell r="NW12">
            <v>8</v>
          </cell>
          <cell r="NX12">
            <v>22</v>
          </cell>
          <cell r="NY12">
            <v>22</v>
          </cell>
          <cell r="NZ12">
            <v>8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</row>
        <row r="13">
          <cell r="B13" t="str">
            <v>INDRA NUGROHO</v>
          </cell>
          <cell r="C13">
            <v>32435</v>
          </cell>
          <cell r="D13">
            <v>5106</v>
          </cell>
          <cell r="E13" t="str">
            <v>LAKI-LAKI</v>
          </cell>
          <cell r="F13">
            <v>78100108229</v>
          </cell>
          <cell r="G13" t="str">
            <v>TL CHO</v>
          </cell>
          <cell r="H13" t="str">
            <v>0</v>
          </cell>
          <cell r="I13" t="str">
            <v>ISLAM</v>
          </cell>
          <cell r="J13" t="str">
            <v>ANJAR KESUMARAHARJO</v>
          </cell>
          <cell r="K13" t="str">
            <v>BG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CA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X</v>
          </cell>
          <cell r="BT13" t="str">
            <v>X</v>
          </cell>
          <cell r="BX13">
            <v>0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CA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X</v>
          </cell>
          <cell r="EL13" t="str">
            <v>X</v>
          </cell>
          <cell r="EP13">
            <v>0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CA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CA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LJ13" t="str">
            <v>BG</v>
          </cell>
          <cell r="LK13" t="str">
            <v>BG</v>
          </cell>
          <cell r="LL13" t="str">
            <v>BG</v>
          </cell>
          <cell r="LM13" t="str">
            <v>CA</v>
          </cell>
          <cell r="LN13" t="str">
            <v>BG</v>
          </cell>
          <cell r="LO13" t="str">
            <v>X</v>
          </cell>
          <cell r="LP13" t="str">
            <v>X</v>
          </cell>
          <cell r="LQ13" t="str">
            <v>BG</v>
          </cell>
          <cell r="LR13" t="str">
            <v>BG</v>
          </cell>
          <cell r="LS13" t="str">
            <v>BG</v>
          </cell>
          <cell r="LT13" t="str">
            <v>CA</v>
          </cell>
          <cell r="LU13" t="str">
            <v>BG</v>
          </cell>
          <cell r="LV13" t="str">
            <v>X</v>
          </cell>
          <cell r="LW13" t="str">
            <v>X</v>
          </cell>
          <cell r="LX13" t="str">
            <v>BG</v>
          </cell>
          <cell r="LY13" t="str">
            <v>CA</v>
          </cell>
          <cell r="LZ13" t="str">
            <v>BG</v>
          </cell>
          <cell r="MA13" t="str">
            <v>BG</v>
          </cell>
          <cell r="MB13" t="str">
            <v>BG</v>
          </cell>
          <cell r="MC13" t="str">
            <v>X</v>
          </cell>
          <cell r="MD13" t="str">
            <v>BG</v>
          </cell>
          <cell r="ME13" t="str">
            <v>CA</v>
          </cell>
          <cell r="MF13" t="str">
            <v>X</v>
          </cell>
          <cell r="MG13" t="str">
            <v>BG</v>
          </cell>
          <cell r="MH13" t="str">
            <v>BG</v>
          </cell>
          <cell r="MI13" t="str">
            <v>BG</v>
          </cell>
          <cell r="MJ13" t="str">
            <v>X</v>
          </cell>
          <cell r="MK13" t="str">
            <v>BG</v>
          </cell>
          <cell r="ML13" t="str">
            <v>BG</v>
          </cell>
          <cell r="MM13" t="str">
            <v>X</v>
          </cell>
          <cell r="MN13">
            <v>0</v>
          </cell>
          <cell r="MP13" t="str">
            <v>H</v>
          </cell>
          <cell r="MQ13" t="str">
            <v>H</v>
          </cell>
          <cell r="MR13" t="str">
            <v>H</v>
          </cell>
          <cell r="MS13" t="str">
            <v>H</v>
          </cell>
          <cell r="MT13" t="str">
            <v>H</v>
          </cell>
          <cell r="MU13" t="str">
            <v>X</v>
          </cell>
          <cell r="MV13" t="str">
            <v>X</v>
          </cell>
          <cell r="MW13" t="str">
            <v>H</v>
          </cell>
          <cell r="MX13" t="str">
            <v>H</v>
          </cell>
          <cell r="MY13" t="str">
            <v>H</v>
          </cell>
          <cell r="MZ13" t="str">
            <v>H</v>
          </cell>
          <cell r="NA13" t="str">
            <v>H</v>
          </cell>
          <cell r="NB13" t="str">
            <v>X</v>
          </cell>
          <cell r="NC13" t="str">
            <v>X</v>
          </cell>
          <cell r="ND13" t="str">
            <v>H</v>
          </cell>
          <cell r="NE13" t="str">
            <v>H</v>
          </cell>
          <cell r="NF13" t="str">
            <v>H</v>
          </cell>
          <cell r="NG13" t="str">
            <v>H</v>
          </cell>
          <cell r="NH13" t="str">
            <v>H</v>
          </cell>
          <cell r="NI13" t="str">
            <v>X</v>
          </cell>
          <cell r="NJ13" t="str">
            <v>H</v>
          </cell>
          <cell r="NK13" t="str">
            <v>H</v>
          </cell>
          <cell r="NL13" t="str">
            <v>X</v>
          </cell>
          <cell r="NM13" t="str">
            <v>H</v>
          </cell>
          <cell r="NN13" t="str">
            <v>H</v>
          </cell>
          <cell r="NO13" t="str">
            <v>H</v>
          </cell>
          <cell r="NP13" t="str">
            <v>X</v>
          </cell>
          <cell r="NQ13" t="str">
            <v>H</v>
          </cell>
          <cell r="NR13" t="str">
            <v>H</v>
          </cell>
          <cell r="NS13" t="str">
            <v>X</v>
          </cell>
          <cell r="NT13">
            <v>0</v>
          </cell>
          <cell r="NV13">
            <v>30</v>
          </cell>
          <cell r="NW13">
            <v>4</v>
          </cell>
          <cell r="NX13">
            <v>22</v>
          </cell>
          <cell r="NY13">
            <v>22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</row>
        <row r="14">
          <cell r="B14" t="str">
            <v>RUDDY CORDIANDY</v>
          </cell>
          <cell r="C14">
            <v>30664</v>
          </cell>
          <cell r="D14">
            <v>14011051</v>
          </cell>
          <cell r="E14" t="str">
            <v>LAKI-LAKI</v>
          </cell>
          <cell r="F14">
            <v>78100108081</v>
          </cell>
          <cell r="G14" t="str">
            <v>TL CHO</v>
          </cell>
          <cell r="H14" t="str">
            <v>2</v>
          </cell>
          <cell r="I14" t="str">
            <v>ISLAM</v>
          </cell>
          <cell r="J14" t="str">
            <v>ANJAR KESUMARAHARJO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CA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X</v>
          </cell>
          <cell r="AP14" t="str">
            <v>X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CA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X</v>
          </cell>
          <cell r="BT14" t="str">
            <v>X</v>
          </cell>
          <cell r="BX14">
            <v>0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CA</v>
          </cell>
          <cell r="CN14" t="str">
            <v>H</v>
          </cell>
          <cell r="CR14" t="str">
            <v>Tidak Terlambat</v>
          </cell>
          <cell r="CS14">
            <v>0</v>
          </cell>
          <cell r="CW14" t="str">
            <v>CA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X</v>
          </cell>
          <cell r="EL14" t="str">
            <v>X</v>
          </cell>
          <cell r="EP14">
            <v>0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CA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CA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CA</v>
          </cell>
          <cell r="GJ14" t="str">
            <v>H</v>
          </cell>
          <cell r="GN14" t="str">
            <v>Tidak Terlambat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X</v>
          </cell>
          <cell r="HD14" t="str">
            <v>X</v>
          </cell>
          <cell r="HH14">
            <v>0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CA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BG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CA</v>
          </cell>
          <cell r="IR14" t="str">
            <v>H</v>
          </cell>
          <cell r="IV14" t="str">
            <v>Tidak Terlambat</v>
          </cell>
          <cell r="IW14">
            <v>0</v>
          </cell>
          <cell r="JA14" t="str">
            <v>CA</v>
          </cell>
          <cell r="JB14" t="str">
            <v>H</v>
          </cell>
          <cell r="JF14" t="str">
            <v>Tidak Terlambat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X</v>
          </cell>
          <cell r="JV14" t="str">
            <v>X</v>
          </cell>
          <cell r="JZ14">
            <v>0</v>
          </cell>
          <cell r="KA14">
            <v>0</v>
          </cell>
          <cell r="KE14" t="str">
            <v>CA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CA</v>
          </cell>
          <cell r="KP14" t="str">
            <v>H</v>
          </cell>
          <cell r="KT14" t="str">
            <v>Terlambat</v>
          </cell>
          <cell r="KU14" t="str">
            <v>09:07:00</v>
          </cell>
          <cell r="LJ14" t="str">
            <v>BG</v>
          </cell>
          <cell r="LK14" t="str">
            <v>BG</v>
          </cell>
          <cell r="LL14" t="str">
            <v>CA</v>
          </cell>
          <cell r="LM14" t="str">
            <v>X</v>
          </cell>
          <cell r="LN14" t="str">
            <v>BG</v>
          </cell>
          <cell r="LO14" t="str">
            <v>CA</v>
          </cell>
          <cell r="LP14" t="str">
            <v>X</v>
          </cell>
          <cell r="LQ14" t="str">
            <v>BG</v>
          </cell>
          <cell r="LR14" t="str">
            <v>CA</v>
          </cell>
          <cell r="LS14" t="str">
            <v>CA</v>
          </cell>
          <cell r="LT14" t="str">
            <v>BG</v>
          </cell>
          <cell r="LU14" t="str">
            <v>BG</v>
          </cell>
          <cell r="LV14" t="str">
            <v>X</v>
          </cell>
          <cell r="LW14" t="str">
            <v>X</v>
          </cell>
          <cell r="LX14" t="str">
            <v>BG</v>
          </cell>
          <cell r="LY14" t="str">
            <v>BG</v>
          </cell>
          <cell r="LZ14" t="str">
            <v>CA</v>
          </cell>
          <cell r="MA14" t="str">
            <v>CA</v>
          </cell>
          <cell r="MB14" t="str">
            <v>CA</v>
          </cell>
          <cell r="MC14" t="str">
            <v>X</v>
          </cell>
          <cell r="MD14" t="str">
            <v>X</v>
          </cell>
          <cell r="ME14" t="str">
            <v>BG</v>
          </cell>
          <cell r="MF14" t="str">
            <v>CA</v>
          </cell>
          <cell r="MG14" t="str">
            <v>BG</v>
          </cell>
          <cell r="MH14" t="str">
            <v>CA</v>
          </cell>
          <cell r="MI14" t="str">
            <v>CA</v>
          </cell>
          <cell r="MJ14" t="str">
            <v>X</v>
          </cell>
          <cell r="MK14" t="str">
            <v>X</v>
          </cell>
          <cell r="ML14" t="str">
            <v>CA</v>
          </cell>
          <cell r="MM14" t="str">
            <v>CA</v>
          </cell>
          <cell r="MN14">
            <v>0</v>
          </cell>
          <cell r="MP14" t="str">
            <v>H</v>
          </cell>
          <cell r="MQ14" t="str">
            <v>H</v>
          </cell>
          <cell r="MR14" t="str">
            <v>H</v>
          </cell>
          <cell r="MS14" t="str">
            <v>X</v>
          </cell>
          <cell r="MT14" t="str">
            <v>H</v>
          </cell>
          <cell r="MU14" t="str">
            <v>H</v>
          </cell>
          <cell r="MV14" t="str">
            <v>X</v>
          </cell>
          <cell r="MW14" t="str">
            <v>H</v>
          </cell>
          <cell r="MX14" t="str">
            <v>H</v>
          </cell>
          <cell r="MY14" t="str">
            <v>H</v>
          </cell>
          <cell r="MZ14" t="str">
            <v>H</v>
          </cell>
          <cell r="NA14" t="str">
            <v>H</v>
          </cell>
          <cell r="NB14" t="str">
            <v>X</v>
          </cell>
          <cell r="NC14" t="str">
            <v>X</v>
          </cell>
          <cell r="ND14" t="str">
            <v>H</v>
          </cell>
          <cell r="NE14" t="str">
            <v>H</v>
          </cell>
          <cell r="NF14" t="str">
            <v>H</v>
          </cell>
          <cell r="NG14" t="str">
            <v>H</v>
          </cell>
          <cell r="NH14" t="str">
            <v>H</v>
          </cell>
          <cell r="NI14" t="str">
            <v>X</v>
          </cell>
          <cell r="NJ14" t="str">
            <v>X</v>
          </cell>
          <cell r="NK14" t="str">
            <v>H</v>
          </cell>
          <cell r="NL14" t="str">
            <v>H</v>
          </cell>
          <cell r="NM14" t="str">
            <v>H</v>
          </cell>
          <cell r="NN14" t="str">
            <v>H</v>
          </cell>
          <cell r="NO14" t="str">
            <v>H</v>
          </cell>
          <cell r="NP14" t="str">
            <v>X</v>
          </cell>
          <cell r="NQ14" t="str">
            <v>X</v>
          </cell>
          <cell r="NR14" t="str">
            <v>H</v>
          </cell>
          <cell r="NS14" t="str">
            <v>H</v>
          </cell>
          <cell r="NT14">
            <v>0</v>
          </cell>
          <cell r="NV14">
            <v>30</v>
          </cell>
          <cell r="NW14">
            <v>12</v>
          </cell>
          <cell r="NX14">
            <v>22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0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</row>
        <row r="15">
          <cell r="B15" t="str">
            <v>YULI SETIAWATI</v>
          </cell>
          <cell r="C15">
            <v>30520</v>
          </cell>
          <cell r="D15">
            <v>15008323</v>
          </cell>
          <cell r="E15" t="str">
            <v>PEREMPUAN</v>
          </cell>
          <cell r="F15">
            <v>10200202642</v>
          </cell>
          <cell r="G15" t="str">
            <v>TL CHO</v>
          </cell>
          <cell r="H15" t="str">
            <v>150</v>
          </cell>
          <cell r="I15" t="str">
            <v>ISLAM</v>
          </cell>
          <cell r="J15" t="str">
            <v>ANJAR KESUMARAHARJO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CA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CA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BG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X</v>
          </cell>
          <cell r="HD15" t="str">
            <v>X</v>
          </cell>
          <cell r="HH15">
            <v>0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CT</v>
          </cell>
          <cell r="JB15" t="str">
            <v>CT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X</v>
          </cell>
          <cell r="JV15" t="str">
            <v>X</v>
          </cell>
          <cell r="JZ15">
            <v>0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LJ15" t="str">
            <v>X</v>
          </cell>
          <cell r="LK15" t="str">
            <v>BG</v>
          </cell>
          <cell r="LL15" t="str">
            <v>BG</v>
          </cell>
          <cell r="LM15" t="str">
            <v>BG</v>
          </cell>
          <cell r="LN15" t="str">
            <v>CA</v>
          </cell>
          <cell r="LO15" t="str">
            <v>X</v>
          </cell>
          <cell r="LP15" t="str">
            <v>BG</v>
          </cell>
          <cell r="LQ15" t="str">
            <v>CA</v>
          </cell>
          <cell r="LR15" t="str">
            <v>X</v>
          </cell>
          <cell r="LS15" t="str">
            <v>BG</v>
          </cell>
          <cell r="LT15" t="str">
            <v>BG</v>
          </cell>
          <cell r="LU15" t="str">
            <v>BG</v>
          </cell>
          <cell r="LV15" t="str">
            <v>X</v>
          </cell>
          <cell r="LW15" t="str">
            <v>X</v>
          </cell>
          <cell r="LX15" t="str">
            <v>BG</v>
          </cell>
          <cell r="LY15" t="str">
            <v>BG</v>
          </cell>
          <cell r="LZ15" t="str">
            <v>BG</v>
          </cell>
          <cell r="MA15" t="str">
            <v>BG</v>
          </cell>
          <cell r="MB15" t="str">
            <v>X</v>
          </cell>
          <cell r="MC15" t="str">
            <v>BG</v>
          </cell>
          <cell r="MD15" t="str">
            <v>X</v>
          </cell>
          <cell r="ME15" t="str">
            <v>BG</v>
          </cell>
          <cell r="MF15" t="str">
            <v>BG</v>
          </cell>
          <cell r="MG15" t="str">
            <v>BG</v>
          </cell>
          <cell r="MH15" t="str">
            <v>BG</v>
          </cell>
          <cell r="MI15" t="str">
            <v>CT</v>
          </cell>
          <cell r="MJ15" t="str">
            <v>X</v>
          </cell>
          <cell r="MK15" t="str">
            <v>X</v>
          </cell>
          <cell r="ML15" t="str">
            <v>BG</v>
          </cell>
          <cell r="MM15" t="str">
            <v>BG</v>
          </cell>
          <cell r="MN15">
            <v>0</v>
          </cell>
          <cell r="MP15" t="str">
            <v>X</v>
          </cell>
          <cell r="MQ15" t="str">
            <v>H</v>
          </cell>
          <cell r="MR15" t="str">
            <v>H</v>
          </cell>
          <cell r="MS15" t="str">
            <v>H</v>
          </cell>
          <cell r="MT15" t="str">
            <v>H</v>
          </cell>
          <cell r="MU15" t="str">
            <v>X</v>
          </cell>
          <cell r="MV15" t="str">
            <v>H</v>
          </cell>
          <cell r="MW15" t="str">
            <v>H</v>
          </cell>
          <cell r="MX15" t="str">
            <v>X</v>
          </cell>
          <cell r="MY15" t="str">
            <v>H</v>
          </cell>
          <cell r="MZ15" t="str">
            <v>H</v>
          </cell>
          <cell r="NA15" t="str">
            <v>H</v>
          </cell>
          <cell r="NB15" t="str">
            <v>X</v>
          </cell>
          <cell r="NC15" t="str">
            <v>X</v>
          </cell>
          <cell r="ND15" t="str">
            <v>H</v>
          </cell>
          <cell r="NE15" t="str">
            <v>H</v>
          </cell>
          <cell r="NF15" t="str">
            <v>H</v>
          </cell>
          <cell r="NG15" t="str">
            <v>H</v>
          </cell>
          <cell r="NH15" t="str">
            <v>X</v>
          </cell>
          <cell r="NI15" t="str">
            <v>H</v>
          </cell>
          <cell r="NJ15" t="str">
            <v>X</v>
          </cell>
          <cell r="NK15" t="str">
            <v>H</v>
          </cell>
          <cell r="NL15" t="str">
            <v>H</v>
          </cell>
          <cell r="NM15" t="str">
            <v>H</v>
          </cell>
          <cell r="NN15" t="str">
            <v>H</v>
          </cell>
          <cell r="NO15" t="str">
            <v>CT</v>
          </cell>
          <cell r="NP15" t="str">
            <v>X</v>
          </cell>
          <cell r="NQ15" t="str">
            <v>X</v>
          </cell>
          <cell r="NR15" t="str">
            <v>H</v>
          </cell>
          <cell r="NS15" t="str">
            <v>H</v>
          </cell>
          <cell r="NT15">
            <v>0</v>
          </cell>
          <cell r="NV15">
            <v>30</v>
          </cell>
          <cell r="NW15">
            <v>2</v>
          </cell>
          <cell r="NX15">
            <v>21</v>
          </cell>
          <cell r="NY15">
            <v>20</v>
          </cell>
          <cell r="NZ15">
            <v>9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1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</row>
        <row r="16">
          <cell r="B16" t="str">
            <v>IIN TARINAH</v>
          </cell>
          <cell r="C16">
            <v>75040</v>
          </cell>
          <cell r="D16">
            <v>16010661</v>
          </cell>
          <cell r="E16" t="str">
            <v>PEREMPUAN</v>
          </cell>
          <cell r="F16">
            <v>10200203203</v>
          </cell>
          <cell r="G16" t="str">
            <v>TL INBOUND</v>
          </cell>
          <cell r="H16" t="str">
            <v>17</v>
          </cell>
          <cell r="I16" t="str">
            <v>ISLAM</v>
          </cell>
          <cell r="J16" t="str">
            <v>RIKA RIANY</v>
          </cell>
          <cell r="K16" t="str">
            <v>BC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TR</v>
          </cell>
          <cell r="V16" t="str">
            <v>TR</v>
          </cell>
          <cell r="Z16">
            <v>0</v>
          </cell>
          <cell r="AA16">
            <v>0</v>
          </cell>
          <cell r="AE16" t="str">
            <v>TR</v>
          </cell>
          <cell r="AF16" t="str">
            <v>TR</v>
          </cell>
          <cell r="AJ16">
            <v>0</v>
          </cell>
          <cell r="AK16">
            <v>0</v>
          </cell>
          <cell r="AO16" t="str">
            <v>CT</v>
          </cell>
          <cell r="AP16" t="str">
            <v>CT</v>
          </cell>
          <cell r="AT16">
            <v>0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BC</v>
          </cell>
          <cell r="BJ16" t="str">
            <v>H</v>
          </cell>
          <cell r="BN16" t="str">
            <v>Tidak Terlambat</v>
          </cell>
          <cell r="BO16">
            <v>0</v>
          </cell>
          <cell r="BS16" t="str">
            <v>BC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BC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BC</v>
          </cell>
          <cell r="DH16" t="str">
            <v>H</v>
          </cell>
          <cell r="DL16" t="str">
            <v>Terlambat</v>
          </cell>
          <cell r="DM16" t="str">
            <v>00:03:47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BC</v>
          </cell>
          <cell r="EB16" t="str">
            <v>H</v>
          </cell>
          <cell r="EF16" t="str">
            <v>Terlambat</v>
          </cell>
          <cell r="EG16" t="str">
            <v>00:02:26</v>
          </cell>
          <cell r="EK16" t="str">
            <v>BC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BC</v>
          </cell>
          <cell r="EV16" t="str">
            <v>H</v>
          </cell>
          <cell r="EZ16" t="str">
            <v>Terlambat</v>
          </cell>
          <cell r="FA16" t="str">
            <v>00:04:42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BC</v>
          </cell>
          <cell r="FP16" t="str">
            <v>H</v>
          </cell>
          <cell r="FT16" t="str">
            <v>Terlambat</v>
          </cell>
          <cell r="FU16" t="str">
            <v>00:09:39</v>
          </cell>
          <cell r="FY16" t="str">
            <v>BC</v>
          </cell>
          <cell r="FZ16" t="str">
            <v>H</v>
          </cell>
          <cell r="GD16" t="str">
            <v>Terlambat</v>
          </cell>
          <cell r="GE16" t="str">
            <v>00:01:02</v>
          </cell>
          <cell r="GI16" t="str">
            <v>BC</v>
          </cell>
          <cell r="GJ16" t="str">
            <v>H</v>
          </cell>
          <cell r="GN16" t="str">
            <v>Terlambat</v>
          </cell>
          <cell r="GO16" t="str">
            <v>00:03:14</v>
          </cell>
          <cell r="GS16" t="str">
            <v>X</v>
          </cell>
          <cell r="GT16" t="str">
            <v>X</v>
          </cell>
          <cell r="GX16">
            <v>0</v>
          </cell>
          <cell r="GY16">
            <v>0</v>
          </cell>
          <cell r="HC16" t="str">
            <v>X</v>
          </cell>
          <cell r="HD16" t="str">
            <v>X</v>
          </cell>
          <cell r="HH16">
            <v>0</v>
          </cell>
          <cell r="HI16">
            <v>0</v>
          </cell>
          <cell r="HM16" t="str">
            <v>BC</v>
          </cell>
          <cell r="HN16" t="str">
            <v>H</v>
          </cell>
          <cell r="HR16" t="str">
            <v>Tidak Terlambat</v>
          </cell>
          <cell r="HS16">
            <v>0</v>
          </cell>
          <cell r="HW16" t="str">
            <v>BC</v>
          </cell>
          <cell r="HX16" t="str">
            <v>H</v>
          </cell>
          <cell r="IB16" t="str">
            <v>Tidak Terlambat</v>
          </cell>
          <cell r="IC16">
            <v>0</v>
          </cell>
          <cell r="IG16" t="str">
            <v>BC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BC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BC</v>
          </cell>
          <cell r="JL16" t="str">
            <v>H</v>
          </cell>
          <cell r="JP16" t="str">
            <v>Tidak Terlambat</v>
          </cell>
          <cell r="JQ16">
            <v>0</v>
          </cell>
          <cell r="JU16" t="str">
            <v>BC</v>
          </cell>
          <cell r="JV16" t="str">
            <v>H</v>
          </cell>
          <cell r="JZ16" t="str">
            <v>Tidak Terlambat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BC</v>
          </cell>
          <cell r="KP16" t="str">
            <v>H</v>
          </cell>
          <cell r="KT16" t="str">
            <v>Tidak Terlambat</v>
          </cell>
          <cell r="KU16">
            <v>0</v>
          </cell>
          <cell r="LJ16" t="str">
            <v>BC</v>
          </cell>
          <cell r="LK16" t="str">
            <v>TR</v>
          </cell>
          <cell r="LL16" t="str">
            <v>TR</v>
          </cell>
          <cell r="LM16" t="str">
            <v>CT</v>
          </cell>
          <cell r="LN16" t="str">
            <v>X</v>
          </cell>
          <cell r="LO16" t="str">
            <v>BC</v>
          </cell>
          <cell r="LP16" t="str">
            <v>BC</v>
          </cell>
          <cell r="LQ16" t="str">
            <v>X</v>
          </cell>
          <cell r="LR16" t="str">
            <v>X</v>
          </cell>
          <cell r="LS16" t="str">
            <v>BC</v>
          </cell>
          <cell r="LT16" t="str">
            <v>BC</v>
          </cell>
          <cell r="LU16" t="str">
            <v>X</v>
          </cell>
          <cell r="LV16" t="str">
            <v>BC</v>
          </cell>
          <cell r="LW16" t="str">
            <v>BC</v>
          </cell>
          <cell r="LX16" t="str">
            <v>BC</v>
          </cell>
          <cell r="LY16" t="str">
            <v>X</v>
          </cell>
          <cell r="LZ16" t="str">
            <v>BC</v>
          </cell>
          <cell r="MA16" t="str">
            <v>BC</v>
          </cell>
          <cell r="MB16" t="str">
            <v>BC</v>
          </cell>
          <cell r="MC16" t="str">
            <v>X</v>
          </cell>
          <cell r="MD16" t="str">
            <v>X</v>
          </cell>
          <cell r="ME16" t="str">
            <v>BC</v>
          </cell>
          <cell r="MF16" t="str">
            <v>BC</v>
          </cell>
          <cell r="MG16" t="str">
            <v>BC</v>
          </cell>
          <cell r="MH16" t="str">
            <v>X</v>
          </cell>
          <cell r="MI16" t="str">
            <v>BC</v>
          </cell>
          <cell r="MJ16" t="str">
            <v>BC</v>
          </cell>
          <cell r="MK16" t="str">
            <v>BC</v>
          </cell>
          <cell r="ML16" t="str">
            <v>X</v>
          </cell>
          <cell r="MM16" t="str">
            <v>BC</v>
          </cell>
          <cell r="MN16">
            <v>0</v>
          </cell>
          <cell r="MP16" t="str">
            <v>H</v>
          </cell>
          <cell r="MQ16" t="str">
            <v>TR</v>
          </cell>
          <cell r="MR16" t="str">
            <v>TR</v>
          </cell>
          <cell r="MS16" t="str">
            <v>CT</v>
          </cell>
          <cell r="MT16" t="str">
            <v>X</v>
          </cell>
          <cell r="MU16" t="str">
            <v>H</v>
          </cell>
          <cell r="MV16" t="str">
            <v>H</v>
          </cell>
          <cell r="MW16" t="str">
            <v>X</v>
          </cell>
          <cell r="MX16" t="str">
            <v>X</v>
          </cell>
          <cell r="MY16" t="str">
            <v>H</v>
          </cell>
          <cell r="MZ16" t="str">
            <v>H</v>
          </cell>
          <cell r="NA16" t="str">
            <v>X</v>
          </cell>
          <cell r="NB16" t="str">
            <v>H</v>
          </cell>
          <cell r="NC16" t="str">
            <v>H</v>
          </cell>
          <cell r="ND16" t="str">
            <v>H</v>
          </cell>
          <cell r="NE16" t="str">
            <v>X</v>
          </cell>
          <cell r="NF16" t="str">
            <v>H</v>
          </cell>
          <cell r="NG16" t="str">
            <v>H</v>
          </cell>
          <cell r="NH16" t="str">
            <v>H</v>
          </cell>
          <cell r="NI16" t="str">
            <v>X</v>
          </cell>
          <cell r="NJ16" t="str">
            <v>X</v>
          </cell>
          <cell r="NK16" t="str">
            <v>H</v>
          </cell>
          <cell r="NL16" t="str">
            <v>H</v>
          </cell>
          <cell r="NM16" t="str">
            <v>H</v>
          </cell>
          <cell r="NN16" t="str">
            <v>X</v>
          </cell>
          <cell r="NO16" t="str">
            <v>H</v>
          </cell>
          <cell r="NP16" t="str">
            <v>H</v>
          </cell>
          <cell r="NQ16" t="str">
            <v>H</v>
          </cell>
          <cell r="NR16" t="str">
            <v>X</v>
          </cell>
          <cell r="NS16" t="str">
            <v>H</v>
          </cell>
          <cell r="NT16">
            <v>0</v>
          </cell>
          <cell r="NV16">
            <v>30</v>
          </cell>
          <cell r="NW16">
            <v>0</v>
          </cell>
          <cell r="NX16">
            <v>21</v>
          </cell>
          <cell r="NY16">
            <v>20</v>
          </cell>
          <cell r="NZ16">
            <v>9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1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</row>
        <row r="17">
          <cell r="B17" t="str">
            <v>METI PERMAYANTI</v>
          </cell>
          <cell r="C17">
            <v>30471</v>
          </cell>
          <cell r="D17">
            <v>11011181</v>
          </cell>
          <cell r="E17" t="str">
            <v>PEREMPUAN</v>
          </cell>
          <cell r="F17">
            <v>10200201567</v>
          </cell>
          <cell r="G17" t="str">
            <v>TL INBOUND</v>
          </cell>
          <cell r="H17" t="str">
            <v>140</v>
          </cell>
          <cell r="I17" t="str">
            <v>ISLAM</v>
          </cell>
          <cell r="J17" t="str">
            <v>RIKA RIANY</v>
          </cell>
          <cell r="K17" t="str">
            <v>BC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BC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X</v>
          </cell>
          <cell r="AF17" t="str">
            <v>X</v>
          </cell>
          <cell r="AJ17">
            <v>0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BC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BC</v>
          </cell>
          <cell r="BJ17" t="str">
            <v>H</v>
          </cell>
          <cell r="BN17" t="str">
            <v>Tidak Terlambat</v>
          </cell>
          <cell r="BO17">
            <v>0</v>
          </cell>
          <cell r="BS17" t="str">
            <v>BC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BC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BC</v>
          </cell>
          <cell r="CN17" t="str">
            <v>H</v>
          </cell>
          <cell r="CR17" t="str">
            <v>Tidak Terlambat</v>
          </cell>
          <cell r="CS17">
            <v>0</v>
          </cell>
          <cell r="CW17" t="str">
            <v>X</v>
          </cell>
          <cell r="CX17" t="str">
            <v>X</v>
          </cell>
          <cell r="DB17">
            <v>0</v>
          </cell>
          <cell r="DC17">
            <v>0</v>
          </cell>
          <cell r="DG17" t="str">
            <v>BC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BC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BC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BC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X</v>
          </cell>
          <cell r="FP17" t="str">
            <v>X</v>
          </cell>
          <cell r="FT17">
            <v>0</v>
          </cell>
          <cell r="FU17">
            <v>0</v>
          </cell>
          <cell r="FY17" t="str">
            <v>BC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BC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BC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BC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BC</v>
          </cell>
          <cell r="IH17" t="str">
            <v>H</v>
          </cell>
          <cell r="IL17" t="str">
            <v>Tidak Terlambat</v>
          </cell>
          <cell r="IM17">
            <v>0</v>
          </cell>
          <cell r="IQ17" t="str">
            <v>BC</v>
          </cell>
          <cell r="IR17" t="str">
            <v>H</v>
          </cell>
          <cell r="IV17" t="str">
            <v>Tidak Terlambat</v>
          </cell>
          <cell r="IW17">
            <v>0</v>
          </cell>
          <cell r="JA17" t="str">
            <v>BC</v>
          </cell>
          <cell r="JB17" t="str">
            <v>H</v>
          </cell>
          <cell r="JF17" t="str">
            <v>Tidak Terlambat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BC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BC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LJ17" t="str">
            <v>BC</v>
          </cell>
          <cell r="LK17" t="str">
            <v>BC</v>
          </cell>
          <cell r="LL17" t="str">
            <v>X</v>
          </cell>
          <cell r="LM17" t="str">
            <v>CT</v>
          </cell>
          <cell r="LN17" t="str">
            <v>BC</v>
          </cell>
          <cell r="LO17" t="str">
            <v>BC</v>
          </cell>
          <cell r="LP17" t="str">
            <v>BC</v>
          </cell>
          <cell r="LQ17" t="str">
            <v>BC</v>
          </cell>
          <cell r="LR17" t="str">
            <v>BC</v>
          </cell>
          <cell r="LS17" t="str">
            <v>X</v>
          </cell>
          <cell r="LT17" t="str">
            <v>BC</v>
          </cell>
          <cell r="LU17" t="str">
            <v>BC</v>
          </cell>
          <cell r="LV17" t="str">
            <v>X</v>
          </cell>
          <cell r="LW17" t="str">
            <v>BC</v>
          </cell>
          <cell r="LX17" t="str">
            <v>BC</v>
          </cell>
          <cell r="LY17" t="str">
            <v>X</v>
          </cell>
          <cell r="LZ17" t="str">
            <v>X</v>
          </cell>
          <cell r="MA17" t="str">
            <v>BC</v>
          </cell>
          <cell r="MB17" t="str">
            <v>BC</v>
          </cell>
          <cell r="MC17" t="str">
            <v>X</v>
          </cell>
          <cell r="MD17" t="str">
            <v>BC</v>
          </cell>
          <cell r="ME17" t="str">
            <v>BC</v>
          </cell>
          <cell r="MF17" t="str">
            <v>X</v>
          </cell>
          <cell r="MG17" t="str">
            <v>BC</v>
          </cell>
          <cell r="MH17" t="str">
            <v>BC</v>
          </cell>
          <cell r="MI17" t="str">
            <v>BC</v>
          </cell>
          <cell r="MJ17" t="str">
            <v>X</v>
          </cell>
          <cell r="MK17" t="str">
            <v>BC</v>
          </cell>
          <cell r="ML17" t="str">
            <v>BC</v>
          </cell>
          <cell r="MM17" t="str">
            <v>X</v>
          </cell>
          <cell r="MN17">
            <v>0</v>
          </cell>
          <cell r="MP17" t="str">
            <v>H</v>
          </cell>
          <cell r="MQ17" t="str">
            <v>H</v>
          </cell>
          <cell r="MR17" t="str">
            <v>X</v>
          </cell>
          <cell r="MS17" t="str">
            <v>CT</v>
          </cell>
          <cell r="MT17" t="str">
            <v>H</v>
          </cell>
          <cell r="MU17" t="str">
            <v>H</v>
          </cell>
          <cell r="MV17" t="str">
            <v>H</v>
          </cell>
          <cell r="MW17" t="str">
            <v>H</v>
          </cell>
          <cell r="MX17" t="str">
            <v>H</v>
          </cell>
          <cell r="MY17" t="str">
            <v>X</v>
          </cell>
          <cell r="MZ17" t="str">
            <v>H</v>
          </cell>
          <cell r="NA17" t="str">
            <v>H</v>
          </cell>
          <cell r="NB17" t="str">
            <v>X</v>
          </cell>
          <cell r="NC17" t="str">
            <v>H</v>
          </cell>
          <cell r="ND17" t="str">
            <v>H</v>
          </cell>
          <cell r="NE17" t="str">
            <v>X</v>
          </cell>
          <cell r="NF17" t="str">
            <v>X</v>
          </cell>
          <cell r="NG17" t="str">
            <v>H</v>
          </cell>
          <cell r="NH17" t="str">
            <v>H</v>
          </cell>
          <cell r="NI17" t="str">
            <v>X</v>
          </cell>
          <cell r="NJ17" t="str">
            <v>H</v>
          </cell>
          <cell r="NK17" t="str">
            <v>H</v>
          </cell>
          <cell r="NL17" t="str">
            <v>X</v>
          </cell>
          <cell r="NM17" t="str">
            <v>H</v>
          </cell>
          <cell r="NN17" t="str">
            <v>H</v>
          </cell>
          <cell r="NO17" t="str">
            <v>H</v>
          </cell>
          <cell r="NP17" t="str">
            <v>X</v>
          </cell>
          <cell r="NQ17" t="str">
            <v>H</v>
          </cell>
          <cell r="NR17" t="str">
            <v>H</v>
          </cell>
          <cell r="NS17" t="str">
            <v>X</v>
          </cell>
          <cell r="NT17">
            <v>0</v>
          </cell>
          <cell r="NV17">
            <v>30</v>
          </cell>
          <cell r="NW17">
            <v>0</v>
          </cell>
          <cell r="NX17">
            <v>21</v>
          </cell>
          <cell r="NY17">
            <v>20</v>
          </cell>
          <cell r="NZ17">
            <v>9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1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</row>
        <row r="18">
          <cell r="B18" t="str">
            <v>ADITYA ROY WICAKSONO</v>
          </cell>
          <cell r="C18">
            <v>30643</v>
          </cell>
          <cell r="D18">
            <v>2769</v>
          </cell>
          <cell r="E18" t="str">
            <v>LAKI-LAKI</v>
          </cell>
          <cell r="F18">
            <v>10200200420</v>
          </cell>
          <cell r="G18" t="str">
            <v>TL INBOUND</v>
          </cell>
          <cell r="H18" t="str">
            <v>37</v>
          </cell>
          <cell r="I18" t="str">
            <v>ISLAM</v>
          </cell>
          <cell r="J18" t="str">
            <v>RIKA RIANY</v>
          </cell>
          <cell r="K18" t="str">
            <v>CI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CI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CI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DK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CI</v>
          </cell>
          <cell r="BJ18" t="str">
            <v>H</v>
          </cell>
          <cell r="BN18" t="str">
            <v>Tidak Terlambat</v>
          </cell>
          <cell r="BO18">
            <v>0</v>
          </cell>
          <cell r="BS18" t="str">
            <v>CI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CI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CI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CI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DK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X</v>
          </cell>
          <cell r="EL18" t="str">
            <v>X</v>
          </cell>
          <cell r="EP18">
            <v>0</v>
          </cell>
          <cell r="EQ18">
            <v>0</v>
          </cell>
          <cell r="EU18" t="str">
            <v>CT</v>
          </cell>
          <cell r="EV18" t="str">
            <v>CT</v>
          </cell>
          <cell r="EZ18">
            <v>0</v>
          </cell>
          <cell r="FA18">
            <v>0</v>
          </cell>
          <cell r="FE18" t="str">
            <v>CI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CI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CI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DK</v>
          </cell>
          <cell r="GJ18" t="str">
            <v>H</v>
          </cell>
          <cell r="GN18" t="str">
            <v>Tidak Terlambat</v>
          </cell>
          <cell r="GO18">
            <v>0</v>
          </cell>
          <cell r="GS18" t="str">
            <v>CT</v>
          </cell>
          <cell r="GT18" t="str">
            <v>CT</v>
          </cell>
          <cell r="GX18">
            <v>0</v>
          </cell>
          <cell r="GY18">
            <v>0</v>
          </cell>
          <cell r="HC18" t="str">
            <v>X</v>
          </cell>
          <cell r="HD18" t="str">
            <v>X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CI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CI</v>
          </cell>
          <cell r="IH18" t="str">
            <v>H</v>
          </cell>
          <cell r="IL18" t="str">
            <v>Tidak Terlambat</v>
          </cell>
          <cell r="IM18">
            <v>0</v>
          </cell>
          <cell r="IQ18" t="str">
            <v>DK</v>
          </cell>
          <cell r="IR18" t="str">
            <v>H</v>
          </cell>
          <cell r="IV18" t="str">
            <v>Tidak Terlambat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BC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DK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LJ18" t="str">
            <v>CI</v>
          </cell>
          <cell r="LK18" t="str">
            <v>CI</v>
          </cell>
          <cell r="LL18" t="str">
            <v>CI</v>
          </cell>
          <cell r="LM18" t="str">
            <v>DK</v>
          </cell>
          <cell r="LN18" t="str">
            <v>X</v>
          </cell>
          <cell r="LO18" t="str">
            <v>CI</v>
          </cell>
          <cell r="LP18" t="str">
            <v>CI</v>
          </cell>
          <cell r="LQ18" t="str">
            <v>X</v>
          </cell>
          <cell r="LR18" t="str">
            <v>X</v>
          </cell>
          <cell r="LS18" t="str">
            <v>CI</v>
          </cell>
          <cell r="LT18" t="str">
            <v>CI</v>
          </cell>
          <cell r="LU18" t="str">
            <v>CI</v>
          </cell>
          <cell r="LV18" t="str">
            <v>DK</v>
          </cell>
          <cell r="LW18" t="str">
            <v>X</v>
          </cell>
          <cell r="LX18" t="str">
            <v>CT</v>
          </cell>
          <cell r="LY18" t="str">
            <v>CI</v>
          </cell>
          <cell r="LZ18" t="str">
            <v>CI</v>
          </cell>
          <cell r="MA18" t="str">
            <v>CI</v>
          </cell>
          <cell r="MB18" t="str">
            <v>DK</v>
          </cell>
          <cell r="MC18" t="str">
            <v>CT</v>
          </cell>
          <cell r="MD18" t="str">
            <v>X</v>
          </cell>
          <cell r="ME18" t="str">
            <v>X</v>
          </cell>
          <cell r="MF18" t="str">
            <v>CI</v>
          </cell>
          <cell r="MG18" t="str">
            <v>CI</v>
          </cell>
          <cell r="MH18" t="str">
            <v>DK</v>
          </cell>
          <cell r="MI18" t="str">
            <v>X</v>
          </cell>
          <cell r="MJ18" t="str">
            <v>X</v>
          </cell>
          <cell r="MK18" t="str">
            <v>BC</v>
          </cell>
          <cell r="ML18" t="str">
            <v>DK</v>
          </cell>
          <cell r="MM18" t="str">
            <v>X</v>
          </cell>
          <cell r="MN18">
            <v>0</v>
          </cell>
          <cell r="MP18" t="str">
            <v>H</v>
          </cell>
          <cell r="MQ18" t="str">
            <v>H</v>
          </cell>
          <cell r="MR18" t="str">
            <v>H</v>
          </cell>
          <cell r="MS18" t="str">
            <v>H</v>
          </cell>
          <cell r="MT18" t="str">
            <v>X</v>
          </cell>
          <cell r="MU18" t="str">
            <v>H</v>
          </cell>
          <cell r="MV18" t="str">
            <v>H</v>
          </cell>
          <cell r="MW18" t="str">
            <v>X</v>
          </cell>
          <cell r="MX18" t="str">
            <v>X</v>
          </cell>
          <cell r="MY18" t="str">
            <v>H</v>
          </cell>
          <cell r="MZ18" t="str">
            <v>H</v>
          </cell>
          <cell r="NA18" t="str">
            <v>H</v>
          </cell>
          <cell r="NB18" t="str">
            <v>H</v>
          </cell>
          <cell r="NC18" t="str">
            <v>X</v>
          </cell>
          <cell r="ND18" t="str">
            <v>CT</v>
          </cell>
          <cell r="NE18" t="str">
            <v>H</v>
          </cell>
          <cell r="NF18" t="str">
            <v>H</v>
          </cell>
          <cell r="NG18" t="str">
            <v>H</v>
          </cell>
          <cell r="NH18" t="str">
            <v>H</v>
          </cell>
          <cell r="NI18" t="str">
            <v>CT</v>
          </cell>
          <cell r="NJ18" t="str">
            <v>X</v>
          </cell>
          <cell r="NK18" t="str">
            <v>X</v>
          </cell>
          <cell r="NL18" t="str">
            <v>H</v>
          </cell>
          <cell r="NM18" t="str">
            <v>H</v>
          </cell>
          <cell r="NN18" t="str">
            <v>H</v>
          </cell>
          <cell r="NO18" t="str">
            <v>X</v>
          </cell>
          <cell r="NP18" t="str">
            <v>X</v>
          </cell>
          <cell r="NQ18" t="str">
            <v>H</v>
          </cell>
          <cell r="NR18" t="str">
            <v>H</v>
          </cell>
          <cell r="NS18" t="str">
            <v>X</v>
          </cell>
          <cell r="NT18">
            <v>0</v>
          </cell>
          <cell r="NV18">
            <v>30</v>
          </cell>
          <cell r="NW18">
            <v>18</v>
          </cell>
          <cell r="NX18">
            <v>21</v>
          </cell>
          <cell r="NY18">
            <v>19</v>
          </cell>
          <cell r="NZ18">
            <v>9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2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</row>
        <row r="19">
          <cell r="B19" t="str">
            <v>DESY SUTANTI ARI</v>
          </cell>
          <cell r="C19">
            <v>93884</v>
          </cell>
          <cell r="D19">
            <v>17011357</v>
          </cell>
          <cell r="E19" t="str">
            <v>PEREMPUAN</v>
          </cell>
          <cell r="G19" t="str">
            <v>TL INBOUND</v>
          </cell>
          <cell r="H19" t="str">
            <v>-</v>
          </cell>
          <cell r="I19" t="str">
            <v>ISLAM</v>
          </cell>
          <cell r="J19" t="str">
            <v>RIKA RIANY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BC</v>
          </cell>
          <cell r="V19" t="str">
            <v>H</v>
          </cell>
          <cell r="Z19" t="str">
            <v>Terlambat</v>
          </cell>
          <cell r="AA19" t="str">
            <v>00:21:28</v>
          </cell>
          <cell r="AE19" t="str">
            <v>BC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BC</v>
          </cell>
          <cell r="AP19" t="str">
            <v>H</v>
          </cell>
          <cell r="AT19" t="str">
            <v>Terlambat</v>
          </cell>
          <cell r="AU19" t="str">
            <v>00:14:16</v>
          </cell>
          <cell r="AY19" t="str">
            <v>BC</v>
          </cell>
          <cell r="AZ19" t="str">
            <v>H</v>
          </cell>
          <cell r="BD19" t="str">
            <v>Terlambat</v>
          </cell>
          <cell r="BE19" t="str">
            <v>00:18:14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X</v>
          </cell>
          <cell r="BT19" t="str">
            <v>X</v>
          </cell>
          <cell r="BX19">
            <v>0</v>
          </cell>
          <cell r="BY19">
            <v>0</v>
          </cell>
          <cell r="CC19" t="str">
            <v>BC</v>
          </cell>
          <cell r="CD19" t="str">
            <v>H</v>
          </cell>
          <cell r="CH19" t="str">
            <v>Terlambat</v>
          </cell>
          <cell r="CI19" t="str">
            <v>00:26:17</v>
          </cell>
          <cell r="CM19" t="str">
            <v>BC</v>
          </cell>
          <cell r="CN19" t="str">
            <v>H</v>
          </cell>
          <cell r="CR19" t="str">
            <v>Terlambat</v>
          </cell>
          <cell r="CS19" t="str">
            <v>00:19:18</v>
          </cell>
          <cell r="CW19" t="str">
            <v>BC</v>
          </cell>
          <cell r="CX19" t="str">
            <v>H</v>
          </cell>
          <cell r="DB19" t="str">
            <v>Terlambat</v>
          </cell>
          <cell r="DC19" t="str">
            <v>00:15:34</v>
          </cell>
          <cell r="DG19" t="str">
            <v>BC</v>
          </cell>
          <cell r="DH19" t="str">
            <v>H</v>
          </cell>
          <cell r="DL19" t="str">
            <v>Terlambat</v>
          </cell>
          <cell r="DM19" t="str">
            <v>00:17:25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BC</v>
          </cell>
          <cell r="EB19" t="str">
            <v>H</v>
          </cell>
          <cell r="EF19" t="str">
            <v>Terlambat</v>
          </cell>
          <cell r="EG19" t="str">
            <v>00:20:16</v>
          </cell>
          <cell r="EK19" t="str">
            <v>BC</v>
          </cell>
          <cell r="EL19" t="str">
            <v>H</v>
          </cell>
          <cell r="EP19" t="str">
            <v>Terlambat</v>
          </cell>
          <cell r="EQ19" t="str">
            <v>00:22:28</v>
          </cell>
          <cell r="EU19" t="str">
            <v>BC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BC</v>
          </cell>
          <cell r="FF19" t="str">
            <v>H</v>
          </cell>
          <cell r="FJ19" t="str">
            <v>Terlambat</v>
          </cell>
          <cell r="FK19" t="str">
            <v>00:26:57</v>
          </cell>
          <cell r="FO19" t="str">
            <v>X</v>
          </cell>
          <cell r="FP19" t="str">
            <v>X</v>
          </cell>
          <cell r="FT19">
            <v>0</v>
          </cell>
          <cell r="FU19">
            <v>0</v>
          </cell>
          <cell r="FY19" t="str">
            <v>BC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BC</v>
          </cell>
          <cell r="GJ19" t="str">
            <v>H</v>
          </cell>
          <cell r="GN19" t="str">
            <v>Terlambat</v>
          </cell>
          <cell r="GO19" t="str">
            <v>00:08:39</v>
          </cell>
          <cell r="GS19" t="str">
            <v>BC</v>
          </cell>
          <cell r="GT19" t="str">
            <v>H</v>
          </cell>
          <cell r="GX19" t="str">
            <v>Terlambat</v>
          </cell>
          <cell r="GY19" t="str">
            <v>00:00:50</v>
          </cell>
          <cell r="HC19" t="str">
            <v>X</v>
          </cell>
          <cell r="HD19" t="str">
            <v>X</v>
          </cell>
          <cell r="HH19">
            <v>0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BC</v>
          </cell>
          <cell r="HX19" t="str">
            <v>H</v>
          </cell>
          <cell r="IB19" t="str">
            <v>Terlambat</v>
          </cell>
          <cell r="IC19" t="str">
            <v>00:22:09</v>
          </cell>
          <cell r="IG19" t="str">
            <v>BC</v>
          </cell>
          <cell r="IH19" t="str">
            <v>H</v>
          </cell>
          <cell r="IL19" t="str">
            <v>Terlambat</v>
          </cell>
          <cell r="IM19" t="str">
            <v>00:14:09</v>
          </cell>
          <cell r="IQ19" t="str">
            <v>BC</v>
          </cell>
          <cell r="IR19" t="str">
            <v>H</v>
          </cell>
          <cell r="IV19" t="str">
            <v>Terlambat</v>
          </cell>
          <cell r="IW19" t="str">
            <v>00:14:17</v>
          </cell>
          <cell r="JA19" t="str">
            <v>BC</v>
          </cell>
          <cell r="JB19" t="str">
            <v>H</v>
          </cell>
          <cell r="JF19" t="str">
            <v>Terlambat</v>
          </cell>
          <cell r="JG19" t="str">
            <v>00:08:41</v>
          </cell>
          <cell r="JK19" t="str">
            <v>CT</v>
          </cell>
          <cell r="JL19" t="str">
            <v>CT</v>
          </cell>
          <cell r="JP19">
            <v>0</v>
          </cell>
          <cell r="JQ19">
            <v>0</v>
          </cell>
          <cell r="JU19" t="str">
            <v>X</v>
          </cell>
          <cell r="JV19" t="str">
            <v>X</v>
          </cell>
          <cell r="JZ19">
            <v>0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BC</v>
          </cell>
          <cell r="KP19" t="str">
            <v>H</v>
          </cell>
          <cell r="KT19" t="str">
            <v>Terlambat</v>
          </cell>
          <cell r="KU19" t="str">
            <v>00:30:01</v>
          </cell>
          <cell r="LJ19" t="str">
            <v>X</v>
          </cell>
          <cell r="LK19" t="str">
            <v>BC</v>
          </cell>
          <cell r="LL19" t="str">
            <v>BC</v>
          </cell>
          <cell r="LM19" t="str">
            <v>BC</v>
          </cell>
          <cell r="LN19" t="str">
            <v>BC</v>
          </cell>
          <cell r="LO19" t="str">
            <v>X</v>
          </cell>
          <cell r="LP19" t="str">
            <v>X</v>
          </cell>
          <cell r="LQ19" t="str">
            <v>BC</v>
          </cell>
          <cell r="LR19" t="str">
            <v>BC</v>
          </cell>
          <cell r="LS19" t="str">
            <v>BC</v>
          </cell>
          <cell r="LT19" t="str">
            <v>BC</v>
          </cell>
          <cell r="LU19" t="str">
            <v>X</v>
          </cell>
          <cell r="LV19" t="str">
            <v>BC</v>
          </cell>
          <cell r="LW19" t="str">
            <v>BC</v>
          </cell>
          <cell r="LX19" t="str">
            <v>BC</v>
          </cell>
          <cell r="LY19" t="str">
            <v>BC</v>
          </cell>
          <cell r="LZ19" t="str">
            <v>X</v>
          </cell>
          <cell r="MA19" t="str">
            <v>BC</v>
          </cell>
          <cell r="MB19" t="str">
            <v>BC</v>
          </cell>
          <cell r="MC19" t="str">
            <v>BC</v>
          </cell>
          <cell r="MD19" t="str">
            <v>X</v>
          </cell>
          <cell r="ME19" t="str">
            <v>X</v>
          </cell>
          <cell r="MF19" t="str">
            <v>BC</v>
          </cell>
          <cell r="MG19" t="str">
            <v>BC</v>
          </cell>
          <cell r="MH19" t="str">
            <v>BC</v>
          </cell>
          <cell r="MI19" t="str">
            <v>BC</v>
          </cell>
          <cell r="MJ19" t="str">
            <v>CT</v>
          </cell>
          <cell r="MK19" t="str">
            <v>X</v>
          </cell>
          <cell r="ML19" t="str">
            <v>X</v>
          </cell>
          <cell r="MM19" t="str">
            <v>BC</v>
          </cell>
          <cell r="MN19">
            <v>0</v>
          </cell>
          <cell r="MP19" t="str">
            <v>X</v>
          </cell>
          <cell r="MQ19" t="str">
            <v>H</v>
          </cell>
          <cell r="MR19" t="str">
            <v>H</v>
          </cell>
          <cell r="MS19" t="str">
            <v>H</v>
          </cell>
          <cell r="MT19" t="str">
            <v>H</v>
          </cell>
          <cell r="MU19" t="str">
            <v>X</v>
          </cell>
          <cell r="MV19" t="str">
            <v>X</v>
          </cell>
          <cell r="MW19" t="str">
            <v>H</v>
          </cell>
          <cell r="MX19" t="str">
            <v>H</v>
          </cell>
          <cell r="MY19" t="str">
            <v>H</v>
          </cell>
          <cell r="MZ19" t="str">
            <v>H</v>
          </cell>
          <cell r="NA19" t="str">
            <v>X</v>
          </cell>
          <cell r="NB19" t="str">
            <v>H</v>
          </cell>
          <cell r="NC19" t="str">
            <v>H</v>
          </cell>
          <cell r="ND19" t="str">
            <v>H</v>
          </cell>
          <cell r="NE19" t="str">
            <v>H</v>
          </cell>
          <cell r="NF19" t="str">
            <v>X</v>
          </cell>
          <cell r="NG19" t="str">
            <v>H</v>
          </cell>
          <cell r="NH19" t="str">
            <v>H</v>
          </cell>
          <cell r="NI19" t="str">
            <v>H</v>
          </cell>
          <cell r="NJ19" t="str">
            <v>X</v>
          </cell>
          <cell r="NK19" t="str">
            <v>X</v>
          </cell>
          <cell r="NL19" t="str">
            <v>H</v>
          </cell>
          <cell r="NM19" t="str">
            <v>H</v>
          </cell>
          <cell r="NN19" t="str">
            <v>H</v>
          </cell>
          <cell r="NO19" t="str">
            <v>H</v>
          </cell>
          <cell r="NP19" t="str">
            <v>CT</v>
          </cell>
          <cell r="NQ19" t="str">
            <v>X</v>
          </cell>
          <cell r="NR19" t="str">
            <v>X</v>
          </cell>
          <cell r="NS19" t="str">
            <v>H</v>
          </cell>
          <cell r="NT19">
            <v>0</v>
          </cell>
          <cell r="NV19">
            <v>30</v>
          </cell>
          <cell r="NW19">
            <v>0</v>
          </cell>
          <cell r="NX19">
            <v>21</v>
          </cell>
          <cell r="NY19">
            <v>20</v>
          </cell>
          <cell r="NZ19">
            <v>9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1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</row>
        <row r="20">
          <cell r="B20" t="str">
            <v>FERDY LEONARD SAMUEL TAULO</v>
          </cell>
          <cell r="C20">
            <v>13165</v>
          </cell>
          <cell r="D20">
            <v>8009838</v>
          </cell>
          <cell r="E20" t="str">
            <v>LAKI-LAKI</v>
          </cell>
          <cell r="G20" t="str">
            <v>TL INBOUND</v>
          </cell>
          <cell r="H20" t="str">
            <v>7 BINATEK</v>
          </cell>
          <cell r="I20" t="str">
            <v>KRISTEN PROTESTAN</v>
          </cell>
          <cell r="J20" t="str">
            <v>RIKA RIANY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CI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CI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CI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DK</v>
          </cell>
          <cell r="BJ20" t="str">
            <v>H</v>
          </cell>
          <cell r="BN20" t="str">
            <v>Tidak Terlambat</v>
          </cell>
          <cell r="BO20">
            <v>0</v>
          </cell>
          <cell r="BS20" t="str">
            <v>CT</v>
          </cell>
          <cell r="BT20" t="str">
            <v>CT</v>
          </cell>
          <cell r="BX20">
            <v>0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BC</v>
          </cell>
          <cell r="CN20" t="str">
            <v>H</v>
          </cell>
          <cell r="CR20" t="str">
            <v>Tidak Terlambat</v>
          </cell>
          <cell r="CS20">
            <v>0</v>
          </cell>
          <cell r="CW20" t="str">
            <v>CI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X</v>
          </cell>
          <cell r="DH20" t="str">
            <v>X</v>
          </cell>
          <cell r="DL20">
            <v>0</v>
          </cell>
          <cell r="DM20">
            <v>0</v>
          </cell>
          <cell r="DQ20" t="str">
            <v>CI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CI</v>
          </cell>
          <cell r="EB20" t="str">
            <v>H</v>
          </cell>
          <cell r="EF20" t="str">
            <v>Terlambat</v>
          </cell>
          <cell r="EG20" t="str">
            <v>00:02:00</v>
          </cell>
          <cell r="EK20" t="str">
            <v>X</v>
          </cell>
          <cell r="EL20" t="str">
            <v>X</v>
          </cell>
          <cell r="EP20">
            <v>0</v>
          </cell>
          <cell r="EQ20">
            <v>0</v>
          </cell>
          <cell r="EU20" t="str">
            <v>CI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CI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DK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X</v>
          </cell>
          <cell r="FZ20" t="str">
            <v>X</v>
          </cell>
          <cell r="GD20">
            <v>0</v>
          </cell>
          <cell r="GE20">
            <v>0</v>
          </cell>
          <cell r="GI20" t="str">
            <v>CA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CUD</v>
          </cell>
          <cell r="GT20" t="str">
            <v>CUD</v>
          </cell>
          <cell r="GX20">
            <v>0</v>
          </cell>
          <cell r="GY20">
            <v>0</v>
          </cell>
          <cell r="HC20" t="str">
            <v>X</v>
          </cell>
          <cell r="HD20" t="str">
            <v>X</v>
          </cell>
          <cell r="HH20">
            <v>0</v>
          </cell>
          <cell r="HI20">
            <v>0</v>
          </cell>
          <cell r="HM20" t="str">
            <v>CI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CI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X</v>
          </cell>
          <cell r="IH20" t="str">
            <v>X</v>
          </cell>
          <cell r="IL20">
            <v>0</v>
          </cell>
          <cell r="IM20">
            <v>0</v>
          </cell>
          <cell r="IQ20" t="str">
            <v>CI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CI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CI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CI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CI</v>
          </cell>
          <cell r="KP20" t="str">
            <v>H</v>
          </cell>
          <cell r="KT20" t="str">
            <v>Tidak Terlambat</v>
          </cell>
          <cell r="KU20">
            <v>0</v>
          </cell>
          <cell r="LJ20" t="str">
            <v>X</v>
          </cell>
          <cell r="LK20" t="str">
            <v>X</v>
          </cell>
          <cell r="LL20" t="str">
            <v>CI</v>
          </cell>
          <cell r="LM20" t="str">
            <v>CI</v>
          </cell>
          <cell r="LN20" t="str">
            <v>CI</v>
          </cell>
          <cell r="LO20" t="str">
            <v>DK</v>
          </cell>
          <cell r="LP20" t="str">
            <v>CT</v>
          </cell>
          <cell r="LQ20" t="str">
            <v>X</v>
          </cell>
          <cell r="LR20" t="str">
            <v>BC</v>
          </cell>
          <cell r="LS20" t="str">
            <v>CI</v>
          </cell>
          <cell r="LT20" t="str">
            <v>X</v>
          </cell>
          <cell r="LU20" t="str">
            <v>CI</v>
          </cell>
          <cell r="LV20" t="str">
            <v>CI</v>
          </cell>
          <cell r="LW20" t="str">
            <v>X</v>
          </cell>
          <cell r="LX20" t="str">
            <v>CI</v>
          </cell>
          <cell r="LY20" t="str">
            <v>CI</v>
          </cell>
          <cell r="LZ20" t="str">
            <v>DK</v>
          </cell>
          <cell r="MA20" t="str">
            <v>X</v>
          </cell>
          <cell r="MB20" t="str">
            <v>CA</v>
          </cell>
          <cell r="MC20" t="str">
            <v>CUD</v>
          </cell>
          <cell r="MD20" t="str">
            <v>X</v>
          </cell>
          <cell r="ME20" t="str">
            <v>CI</v>
          </cell>
          <cell r="MF20" t="str">
            <v>CI</v>
          </cell>
          <cell r="MG20" t="str">
            <v>X</v>
          </cell>
          <cell r="MH20" t="str">
            <v>CI</v>
          </cell>
          <cell r="MI20" t="str">
            <v>CI</v>
          </cell>
          <cell r="MJ20" t="str">
            <v>CI</v>
          </cell>
          <cell r="MK20" t="str">
            <v>CI</v>
          </cell>
          <cell r="ML20" t="str">
            <v>X</v>
          </cell>
          <cell r="MM20" t="str">
            <v>CI</v>
          </cell>
          <cell r="MN20">
            <v>0</v>
          </cell>
          <cell r="MP20" t="str">
            <v>X</v>
          </cell>
          <cell r="MQ20" t="str">
            <v>X</v>
          </cell>
          <cell r="MR20" t="str">
            <v>H</v>
          </cell>
          <cell r="MS20" t="str">
            <v>H</v>
          </cell>
          <cell r="MT20" t="str">
            <v>H</v>
          </cell>
          <cell r="MU20" t="str">
            <v>H</v>
          </cell>
          <cell r="MV20" t="str">
            <v>CT</v>
          </cell>
          <cell r="MW20" t="str">
            <v>X</v>
          </cell>
          <cell r="MX20" t="str">
            <v>H</v>
          </cell>
          <cell r="MY20" t="str">
            <v>H</v>
          </cell>
          <cell r="MZ20" t="str">
            <v>X</v>
          </cell>
          <cell r="NA20" t="str">
            <v>H</v>
          </cell>
          <cell r="NB20" t="str">
            <v>H</v>
          </cell>
          <cell r="NC20" t="str">
            <v>X</v>
          </cell>
          <cell r="ND20" t="str">
            <v>H</v>
          </cell>
          <cell r="NE20" t="str">
            <v>H</v>
          </cell>
          <cell r="NF20" t="str">
            <v>H</v>
          </cell>
          <cell r="NG20" t="str">
            <v>X</v>
          </cell>
          <cell r="NH20" t="str">
            <v>H</v>
          </cell>
          <cell r="NI20" t="str">
            <v>CUD</v>
          </cell>
          <cell r="NJ20" t="str">
            <v>X</v>
          </cell>
          <cell r="NK20" t="str">
            <v>H</v>
          </cell>
          <cell r="NL20" t="str">
            <v>H</v>
          </cell>
          <cell r="NM20" t="str">
            <v>X</v>
          </cell>
          <cell r="NN20" t="str">
            <v>H</v>
          </cell>
          <cell r="NO20" t="str">
            <v>H</v>
          </cell>
          <cell r="NP20" t="str">
            <v>H</v>
          </cell>
          <cell r="NQ20" t="str">
            <v>H</v>
          </cell>
          <cell r="NR20" t="str">
            <v>X</v>
          </cell>
          <cell r="NS20" t="str">
            <v>H</v>
          </cell>
          <cell r="NT20">
            <v>0</v>
          </cell>
          <cell r="NV20">
            <v>30</v>
          </cell>
          <cell r="NW20">
            <v>18</v>
          </cell>
          <cell r="NX20">
            <v>21</v>
          </cell>
          <cell r="NY20">
            <v>19</v>
          </cell>
          <cell r="NZ20">
            <v>9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1</v>
          </cell>
          <cell r="OJ20">
            <v>0</v>
          </cell>
          <cell r="OK20">
            <v>1</v>
          </cell>
          <cell r="OL20">
            <v>0</v>
          </cell>
          <cell r="OM20">
            <v>0</v>
          </cell>
        </row>
        <row r="21">
          <cell r="B21" t="str">
            <v>FREDY CAHYADI</v>
          </cell>
          <cell r="C21">
            <v>30568</v>
          </cell>
          <cell r="D21">
            <v>2322</v>
          </cell>
          <cell r="E21" t="str">
            <v>LAKI-LAKI</v>
          </cell>
          <cell r="F21">
            <v>10200200488</v>
          </cell>
          <cell r="G21" t="str">
            <v>TL INBOUND</v>
          </cell>
          <cell r="H21" t="str">
            <v>37</v>
          </cell>
          <cell r="I21" t="str">
            <v>ISLAM</v>
          </cell>
          <cell r="J21" t="str">
            <v>RIKA RIANY</v>
          </cell>
          <cell r="K21" t="str">
            <v>DK</v>
          </cell>
          <cell r="L21" t="str">
            <v>H</v>
          </cell>
          <cell r="P21" t="str">
            <v>Terlambat</v>
          </cell>
          <cell r="Q21" t="str">
            <v>00:06:12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X</v>
          </cell>
          <cell r="AF21" t="str">
            <v>X</v>
          </cell>
          <cell r="AJ21">
            <v>0</v>
          </cell>
          <cell r="AK21">
            <v>0</v>
          </cell>
          <cell r="AO21" t="str">
            <v>BC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CI</v>
          </cell>
          <cell r="AZ21" t="str">
            <v>H</v>
          </cell>
          <cell r="BD21" t="str">
            <v>Terlambat</v>
          </cell>
          <cell r="BE21" t="str">
            <v>00:01:11</v>
          </cell>
          <cell r="BI21" t="str">
            <v>CI</v>
          </cell>
          <cell r="BJ21" t="str">
            <v>H</v>
          </cell>
          <cell r="BN21" t="str">
            <v>Terlambat</v>
          </cell>
          <cell r="BO21" t="str">
            <v>00:04:31</v>
          </cell>
          <cell r="BS21" t="str">
            <v>X</v>
          </cell>
          <cell r="BT21" t="str">
            <v>X</v>
          </cell>
          <cell r="BX21">
            <v>0</v>
          </cell>
          <cell r="BY21">
            <v>0</v>
          </cell>
          <cell r="CC21" t="str">
            <v>CI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CI</v>
          </cell>
          <cell r="CN21" t="str">
            <v>H</v>
          </cell>
          <cell r="CR21" t="str">
            <v>Terlambat</v>
          </cell>
          <cell r="CS21" t="str">
            <v>00:05:09</v>
          </cell>
          <cell r="CW21" t="str">
            <v>CI</v>
          </cell>
          <cell r="CX21" t="str">
            <v>H</v>
          </cell>
          <cell r="DB21" t="str">
            <v>Terlambat</v>
          </cell>
          <cell r="DC21" t="str">
            <v>00:13:53</v>
          </cell>
          <cell r="DG21" t="str">
            <v>DK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CI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DK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CT</v>
          </cell>
          <cell r="FP21" t="str">
            <v>CT</v>
          </cell>
          <cell r="FT21">
            <v>0</v>
          </cell>
          <cell r="FU21">
            <v>0</v>
          </cell>
          <cell r="FY21" t="str">
            <v>CA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CI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CI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DK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CI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CI</v>
          </cell>
          <cell r="IH21" t="str">
            <v>H</v>
          </cell>
          <cell r="IL21" t="str">
            <v>Terlambat</v>
          </cell>
          <cell r="IM21" t="str">
            <v>00:03:32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CI</v>
          </cell>
          <cell r="JB21" t="str">
            <v>H</v>
          </cell>
          <cell r="JF21" t="str">
            <v>Terlambat</v>
          </cell>
          <cell r="JG21" t="str">
            <v>00:19:44</v>
          </cell>
          <cell r="JK21" t="str">
            <v>DK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X</v>
          </cell>
          <cell r="JV21" t="str">
            <v>X</v>
          </cell>
          <cell r="JZ21">
            <v>0</v>
          </cell>
          <cell r="KA21">
            <v>0</v>
          </cell>
          <cell r="KE21" t="str">
            <v>CI</v>
          </cell>
          <cell r="KF21" t="str">
            <v>H</v>
          </cell>
          <cell r="KJ21" t="str">
            <v>Terlambat</v>
          </cell>
          <cell r="KK21" t="str">
            <v>00:05:17</v>
          </cell>
          <cell r="KO21" t="str">
            <v>CI</v>
          </cell>
          <cell r="KP21" t="str">
            <v>H</v>
          </cell>
          <cell r="KT21" t="str">
            <v>Terlambat</v>
          </cell>
          <cell r="KU21" t="str">
            <v>00:05:03</v>
          </cell>
          <cell r="LJ21" t="str">
            <v>DK</v>
          </cell>
          <cell r="LK21" t="str">
            <v>X</v>
          </cell>
          <cell r="LL21" t="str">
            <v>X</v>
          </cell>
          <cell r="LM21" t="str">
            <v>BC</v>
          </cell>
          <cell r="LN21" t="str">
            <v>CI</v>
          </cell>
          <cell r="LO21" t="str">
            <v>CI</v>
          </cell>
          <cell r="LP21" t="str">
            <v>X</v>
          </cell>
          <cell r="LQ21" t="str">
            <v>CI</v>
          </cell>
          <cell r="LR21" t="str">
            <v>CI</v>
          </cell>
          <cell r="LS21" t="str">
            <v>CI</v>
          </cell>
          <cell r="LT21" t="str">
            <v>DK</v>
          </cell>
          <cell r="LU21" t="str">
            <v>X</v>
          </cell>
          <cell r="LV21" t="str">
            <v>CI</v>
          </cell>
          <cell r="LW21" t="str">
            <v>DK</v>
          </cell>
          <cell r="LX21" t="str">
            <v>X</v>
          </cell>
          <cell r="LY21" t="str">
            <v>X</v>
          </cell>
          <cell r="LZ21" t="str">
            <v>CT</v>
          </cell>
          <cell r="MA21" t="str">
            <v>CA</v>
          </cell>
          <cell r="MB21" t="str">
            <v>CI</v>
          </cell>
          <cell r="MC21" t="str">
            <v>CI</v>
          </cell>
          <cell r="MD21" t="str">
            <v>DK</v>
          </cell>
          <cell r="ME21" t="str">
            <v>X</v>
          </cell>
          <cell r="MF21" t="str">
            <v>CI</v>
          </cell>
          <cell r="MG21" t="str">
            <v>CI</v>
          </cell>
          <cell r="MH21" t="str">
            <v>X</v>
          </cell>
          <cell r="MI21" t="str">
            <v>CI</v>
          </cell>
          <cell r="MJ21" t="str">
            <v>DK</v>
          </cell>
          <cell r="MK21" t="str">
            <v>X</v>
          </cell>
          <cell r="ML21" t="str">
            <v>CI</v>
          </cell>
          <cell r="MM21" t="str">
            <v>CI</v>
          </cell>
          <cell r="MN21">
            <v>0</v>
          </cell>
          <cell r="MP21" t="str">
            <v>H</v>
          </cell>
          <cell r="MQ21" t="str">
            <v>X</v>
          </cell>
          <cell r="MR21" t="str">
            <v>X</v>
          </cell>
          <cell r="MS21" t="str">
            <v>H</v>
          </cell>
          <cell r="MT21" t="str">
            <v>H</v>
          </cell>
          <cell r="MU21" t="str">
            <v>H</v>
          </cell>
          <cell r="MV21" t="str">
            <v>X</v>
          </cell>
          <cell r="MW21" t="str">
            <v>H</v>
          </cell>
          <cell r="MX21" t="str">
            <v>H</v>
          </cell>
          <cell r="MY21" t="str">
            <v>H</v>
          </cell>
          <cell r="MZ21" t="str">
            <v>H</v>
          </cell>
          <cell r="NA21" t="str">
            <v>X</v>
          </cell>
          <cell r="NB21" t="str">
            <v>H</v>
          </cell>
          <cell r="NC21" t="str">
            <v>H</v>
          </cell>
          <cell r="ND21" t="str">
            <v>X</v>
          </cell>
          <cell r="NE21" t="str">
            <v>X</v>
          </cell>
          <cell r="NF21" t="str">
            <v>CT</v>
          </cell>
          <cell r="NG21" t="str">
            <v>H</v>
          </cell>
          <cell r="NH21" t="str">
            <v>H</v>
          </cell>
          <cell r="NI21" t="str">
            <v>H</v>
          </cell>
          <cell r="NJ21" t="str">
            <v>H</v>
          </cell>
          <cell r="NK21" t="str">
            <v>X</v>
          </cell>
          <cell r="NL21" t="str">
            <v>H</v>
          </cell>
          <cell r="NM21" t="str">
            <v>H</v>
          </cell>
          <cell r="NN21" t="str">
            <v>X</v>
          </cell>
          <cell r="NO21" t="str">
            <v>H</v>
          </cell>
          <cell r="NP21" t="str">
            <v>H</v>
          </cell>
          <cell r="NQ21" t="str">
            <v>X</v>
          </cell>
          <cell r="NR21" t="str">
            <v>H</v>
          </cell>
          <cell r="NS21" t="str">
            <v>H</v>
          </cell>
          <cell r="NT21">
            <v>0</v>
          </cell>
          <cell r="NV21">
            <v>30</v>
          </cell>
          <cell r="NW21">
            <v>19</v>
          </cell>
          <cell r="NX21">
            <v>21</v>
          </cell>
          <cell r="NY21">
            <v>20</v>
          </cell>
          <cell r="NZ21">
            <v>9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  <cell r="OE21">
            <v>0</v>
          </cell>
          <cell r="OF21">
            <v>0</v>
          </cell>
          <cell r="OG21">
            <v>0</v>
          </cell>
          <cell r="OH21">
            <v>0</v>
          </cell>
          <cell r="OI21">
            <v>1</v>
          </cell>
          <cell r="OJ21">
            <v>0</v>
          </cell>
          <cell r="OK21">
            <v>0</v>
          </cell>
          <cell r="OL21">
            <v>0</v>
          </cell>
          <cell r="OM21">
            <v>0</v>
          </cell>
        </row>
        <row r="22">
          <cell r="B22" t="str">
            <v>ILYAS AFANDI</v>
          </cell>
          <cell r="C22">
            <v>30355</v>
          </cell>
          <cell r="D22">
            <v>2370</v>
          </cell>
          <cell r="E22" t="str">
            <v>LAKI-LAKI</v>
          </cell>
          <cell r="F22">
            <v>10200200627</v>
          </cell>
          <cell r="G22" t="str">
            <v>TL INBOUND</v>
          </cell>
          <cell r="H22" t="str">
            <v>4</v>
          </cell>
          <cell r="I22" t="str">
            <v>ISLAM</v>
          </cell>
          <cell r="J22" t="str">
            <v>RIKA RIANY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TR</v>
          </cell>
          <cell r="V22" t="str">
            <v>TR</v>
          </cell>
          <cell r="Z22">
            <v>0</v>
          </cell>
          <cell r="AA22">
            <v>0</v>
          </cell>
          <cell r="AE22" t="str">
            <v>TR</v>
          </cell>
          <cell r="AF22" t="str">
            <v>TR</v>
          </cell>
          <cell r="AJ22">
            <v>0</v>
          </cell>
          <cell r="AK22">
            <v>0</v>
          </cell>
          <cell r="AO22" t="str">
            <v>CI</v>
          </cell>
          <cell r="AP22" t="str">
            <v>H</v>
          </cell>
          <cell r="AT22" t="str">
            <v>Terlambat</v>
          </cell>
          <cell r="AU22" t="str">
            <v>00:38:53</v>
          </cell>
          <cell r="AY22" t="str">
            <v>DK</v>
          </cell>
          <cell r="AZ22" t="str">
            <v>H</v>
          </cell>
          <cell r="BD22" t="str">
            <v>Terlambat</v>
          </cell>
          <cell r="BE22" t="str">
            <v>00:02:39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X</v>
          </cell>
          <cell r="BT22" t="str">
            <v>X</v>
          </cell>
          <cell r="BX22">
            <v>0</v>
          </cell>
          <cell r="BY22">
            <v>0</v>
          </cell>
          <cell r="CC22" t="str">
            <v>CI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DK</v>
          </cell>
          <cell r="CN22" t="str">
            <v>H</v>
          </cell>
          <cell r="CR22" t="str">
            <v>Terlambat</v>
          </cell>
          <cell r="CS22" t="str">
            <v>00:17:05</v>
          </cell>
          <cell r="CW22" t="str">
            <v>X</v>
          </cell>
          <cell r="CX22" t="str">
            <v>X</v>
          </cell>
          <cell r="DB22">
            <v>0</v>
          </cell>
          <cell r="DC22">
            <v>0</v>
          </cell>
          <cell r="DG22" t="str">
            <v>CA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CI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CI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X</v>
          </cell>
          <cell r="EL22" t="str">
            <v>X</v>
          </cell>
          <cell r="EP22">
            <v>0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BC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CI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CI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CI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CT</v>
          </cell>
          <cell r="HD22" t="str">
            <v>CT</v>
          </cell>
          <cell r="HH22">
            <v>0</v>
          </cell>
          <cell r="HI22">
            <v>0</v>
          </cell>
          <cell r="HM22" t="str">
            <v>CI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CI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DK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CI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CI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DK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CI</v>
          </cell>
          <cell r="KP22" t="str">
            <v>H</v>
          </cell>
          <cell r="KT22" t="str">
            <v>Tidak Terlambat</v>
          </cell>
          <cell r="KU22">
            <v>0</v>
          </cell>
          <cell r="LJ22" t="str">
            <v>X</v>
          </cell>
          <cell r="LK22" t="str">
            <v>TR</v>
          </cell>
          <cell r="LL22" t="str">
            <v>TR</v>
          </cell>
          <cell r="LM22" t="str">
            <v>CI</v>
          </cell>
          <cell r="LN22" t="str">
            <v>DK</v>
          </cell>
          <cell r="LO22" t="str">
            <v>X</v>
          </cell>
          <cell r="LP22" t="str">
            <v>X</v>
          </cell>
          <cell r="LQ22" t="str">
            <v>CI</v>
          </cell>
          <cell r="LR22" t="str">
            <v>DK</v>
          </cell>
          <cell r="LS22" t="str">
            <v>X</v>
          </cell>
          <cell r="LT22" t="str">
            <v>CA</v>
          </cell>
          <cell r="LU22" t="str">
            <v>CI</v>
          </cell>
          <cell r="LV22" t="str">
            <v>CI</v>
          </cell>
          <cell r="LW22" t="str">
            <v>X</v>
          </cell>
          <cell r="LX22" t="str">
            <v>X</v>
          </cell>
          <cell r="LY22" t="str">
            <v>BC</v>
          </cell>
          <cell r="LZ22" t="str">
            <v>CI</v>
          </cell>
          <cell r="MA22" t="str">
            <v>CI</v>
          </cell>
          <cell r="MB22" t="str">
            <v>CI</v>
          </cell>
          <cell r="MC22" t="str">
            <v>X</v>
          </cell>
          <cell r="MD22" t="str">
            <v>CT</v>
          </cell>
          <cell r="ME22" t="str">
            <v>CI</v>
          </cell>
          <cell r="MF22" t="str">
            <v>CI</v>
          </cell>
          <cell r="MG22" t="str">
            <v>DK</v>
          </cell>
          <cell r="MH22" t="str">
            <v>X</v>
          </cell>
          <cell r="MI22" t="str">
            <v>CI</v>
          </cell>
          <cell r="MJ22" t="str">
            <v>CI</v>
          </cell>
          <cell r="MK22" t="str">
            <v>DK</v>
          </cell>
          <cell r="ML22" t="str">
            <v>X</v>
          </cell>
          <cell r="MM22" t="str">
            <v>CI</v>
          </cell>
          <cell r="MN22">
            <v>0</v>
          </cell>
          <cell r="MP22" t="str">
            <v>X</v>
          </cell>
          <cell r="MQ22" t="str">
            <v>TR</v>
          </cell>
          <cell r="MR22" t="str">
            <v>TR</v>
          </cell>
          <cell r="MS22" t="str">
            <v>H</v>
          </cell>
          <cell r="MT22" t="str">
            <v>H</v>
          </cell>
          <cell r="MU22" t="str">
            <v>X</v>
          </cell>
          <cell r="MV22" t="str">
            <v>X</v>
          </cell>
          <cell r="MW22" t="str">
            <v>H</v>
          </cell>
          <cell r="MX22" t="str">
            <v>H</v>
          </cell>
          <cell r="MY22" t="str">
            <v>X</v>
          </cell>
          <cell r="MZ22" t="str">
            <v>H</v>
          </cell>
          <cell r="NA22" t="str">
            <v>H</v>
          </cell>
          <cell r="NB22" t="str">
            <v>H</v>
          </cell>
          <cell r="NC22" t="str">
            <v>X</v>
          </cell>
          <cell r="ND22" t="str">
            <v>X</v>
          </cell>
          <cell r="NE22" t="str">
            <v>H</v>
          </cell>
          <cell r="NF22" t="str">
            <v>H</v>
          </cell>
          <cell r="NG22" t="str">
            <v>H</v>
          </cell>
          <cell r="NH22" t="str">
            <v>H</v>
          </cell>
          <cell r="NI22" t="str">
            <v>X</v>
          </cell>
          <cell r="NJ22" t="str">
            <v>CT</v>
          </cell>
          <cell r="NK22" t="str">
            <v>H</v>
          </cell>
          <cell r="NL22" t="str">
            <v>H</v>
          </cell>
          <cell r="NM22" t="str">
            <v>H</v>
          </cell>
          <cell r="NN22" t="str">
            <v>X</v>
          </cell>
          <cell r="NO22" t="str">
            <v>H</v>
          </cell>
          <cell r="NP22" t="str">
            <v>H</v>
          </cell>
          <cell r="NQ22" t="str">
            <v>H</v>
          </cell>
          <cell r="NR22" t="str">
            <v>X</v>
          </cell>
          <cell r="NS22" t="str">
            <v>H</v>
          </cell>
          <cell r="NT22">
            <v>0</v>
          </cell>
          <cell r="NV22">
            <v>30</v>
          </cell>
          <cell r="NW22">
            <v>17</v>
          </cell>
          <cell r="NX22">
            <v>21</v>
          </cell>
          <cell r="NY22">
            <v>20</v>
          </cell>
          <cell r="NZ22">
            <v>9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1</v>
          </cell>
          <cell r="OJ22">
            <v>0</v>
          </cell>
          <cell r="OK22">
            <v>0</v>
          </cell>
          <cell r="OL22">
            <v>0</v>
          </cell>
          <cell r="OM22">
            <v>0</v>
          </cell>
        </row>
        <row r="23">
          <cell r="B23" t="str">
            <v>ANDRYAN ANAKOTTA PARY</v>
          </cell>
          <cell r="C23">
            <v>30543</v>
          </cell>
          <cell r="D23">
            <v>15011616</v>
          </cell>
          <cell r="E23" t="str">
            <v>LAKI-LAKI</v>
          </cell>
          <cell r="F23">
            <v>10200202869</v>
          </cell>
          <cell r="G23" t="str">
            <v>TL INBOUND</v>
          </cell>
          <cell r="H23" t="str">
            <v>108</v>
          </cell>
          <cell r="I23" t="str">
            <v>ISLAM</v>
          </cell>
          <cell r="J23" t="str">
            <v>RIKA RIANY</v>
          </cell>
          <cell r="K23" t="str">
            <v>CI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DK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X</v>
          </cell>
          <cell r="AF23" t="str">
            <v>X</v>
          </cell>
          <cell r="AJ23">
            <v>0</v>
          </cell>
          <cell r="AK23">
            <v>0</v>
          </cell>
          <cell r="AO23" t="str">
            <v>X</v>
          </cell>
          <cell r="AP23" t="str">
            <v>X</v>
          </cell>
          <cell r="AT23">
            <v>0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CT</v>
          </cell>
          <cell r="BT23" t="str">
            <v>CT</v>
          </cell>
          <cell r="BX23">
            <v>0</v>
          </cell>
          <cell r="BY23">
            <v>0</v>
          </cell>
          <cell r="CC23" t="str">
            <v>CA</v>
          </cell>
          <cell r="CD23" t="str">
            <v>H</v>
          </cell>
          <cell r="CH23" t="str">
            <v>Terlambat</v>
          </cell>
          <cell r="CI23" t="str">
            <v>00:15:51</v>
          </cell>
          <cell r="CM23" t="str">
            <v>CI</v>
          </cell>
          <cell r="CN23" t="str">
            <v>H</v>
          </cell>
          <cell r="CR23" t="str">
            <v>Tidak Terlambat</v>
          </cell>
          <cell r="CS23">
            <v>0</v>
          </cell>
          <cell r="CW23" t="str">
            <v>DK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X</v>
          </cell>
          <cell r="DH23" t="str">
            <v>X</v>
          </cell>
          <cell r="DL23">
            <v>0</v>
          </cell>
          <cell r="DM23">
            <v>0</v>
          </cell>
          <cell r="DQ23" t="str">
            <v>CI</v>
          </cell>
          <cell r="DR23" t="str">
            <v>H</v>
          </cell>
          <cell r="DV23" t="str">
            <v>Tidak Terlambat</v>
          </cell>
          <cell r="DW23">
            <v>0</v>
          </cell>
          <cell r="EA23" t="str">
            <v>DK</v>
          </cell>
          <cell r="EB23" t="str">
            <v>H</v>
          </cell>
          <cell r="EF23" t="str">
            <v>Tidak Terlambat</v>
          </cell>
          <cell r="EG23">
            <v>0</v>
          </cell>
          <cell r="EK23" t="str">
            <v>DK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X</v>
          </cell>
          <cell r="EV23" t="str">
            <v>X</v>
          </cell>
          <cell r="EZ23">
            <v>0</v>
          </cell>
          <cell r="FA23">
            <v>0</v>
          </cell>
          <cell r="FE23" t="str">
            <v>CI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CI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CI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DK</v>
          </cell>
          <cell r="GJ23" t="str">
            <v>H</v>
          </cell>
          <cell r="GN23" t="str">
            <v>Tidak Terlambat</v>
          </cell>
          <cell r="GO23">
            <v>0</v>
          </cell>
          <cell r="GS23" t="str">
            <v>DK</v>
          </cell>
          <cell r="GT23" t="str">
            <v>H</v>
          </cell>
          <cell r="GX23" t="str">
            <v>Tidak Terlambat</v>
          </cell>
          <cell r="GY23">
            <v>0</v>
          </cell>
          <cell r="HC23" t="str">
            <v>X</v>
          </cell>
          <cell r="HD23" t="str">
            <v>X</v>
          </cell>
          <cell r="HH23">
            <v>0</v>
          </cell>
          <cell r="HI23">
            <v>0</v>
          </cell>
          <cell r="HM23" t="str">
            <v>X</v>
          </cell>
          <cell r="HN23" t="str">
            <v>X</v>
          </cell>
          <cell r="HR23">
            <v>0</v>
          </cell>
          <cell r="HS23">
            <v>0</v>
          </cell>
          <cell r="HW23" t="str">
            <v>DK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DK</v>
          </cell>
          <cell r="IH23" t="str">
            <v>H</v>
          </cell>
          <cell r="IL23" t="str">
            <v>Tidak Terlambat</v>
          </cell>
          <cell r="IM23">
            <v>0</v>
          </cell>
          <cell r="IQ23" t="str">
            <v>DK</v>
          </cell>
          <cell r="IR23" t="str">
            <v>H</v>
          </cell>
          <cell r="IV23" t="str">
            <v>Tidak Terlambat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CI</v>
          </cell>
          <cell r="JL23" t="str">
            <v>H</v>
          </cell>
          <cell r="JP23" t="str">
            <v>Terlambat</v>
          </cell>
          <cell r="JQ23" t="str">
            <v>01:05:45</v>
          </cell>
          <cell r="JU23" t="str">
            <v>CI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CI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DK</v>
          </cell>
          <cell r="KP23" t="str">
            <v>H</v>
          </cell>
          <cell r="KT23" t="str">
            <v>Tidak Terlambat</v>
          </cell>
          <cell r="KU23">
            <v>0</v>
          </cell>
          <cell r="LJ23" t="str">
            <v>CI</v>
          </cell>
          <cell r="LK23" t="str">
            <v>DK</v>
          </cell>
          <cell r="LL23" t="str">
            <v>X</v>
          </cell>
          <cell r="LM23" t="str">
            <v>X</v>
          </cell>
          <cell r="LN23" t="str">
            <v>X</v>
          </cell>
          <cell r="LO23" t="str">
            <v>X</v>
          </cell>
          <cell r="LP23" t="str">
            <v>CT</v>
          </cell>
          <cell r="LQ23" t="str">
            <v>CA</v>
          </cell>
          <cell r="LR23" t="str">
            <v>CI</v>
          </cell>
          <cell r="LS23" t="str">
            <v>DK</v>
          </cell>
          <cell r="LT23" t="str">
            <v>X</v>
          </cell>
          <cell r="LU23" t="str">
            <v>CI</v>
          </cell>
          <cell r="LV23" t="str">
            <v>DK</v>
          </cell>
          <cell r="LW23" t="str">
            <v>DK</v>
          </cell>
          <cell r="LX23" t="str">
            <v>X</v>
          </cell>
          <cell r="LY23" t="str">
            <v>CI</v>
          </cell>
          <cell r="LZ23" t="str">
            <v>CI</v>
          </cell>
          <cell r="MA23" t="str">
            <v>CI</v>
          </cell>
          <cell r="MB23" t="str">
            <v>DK</v>
          </cell>
          <cell r="MC23" t="str">
            <v>DK</v>
          </cell>
          <cell r="MD23" t="str">
            <v>X</v>
          </cell>
          <cell r="ME23" t="str">
            <v>X</v>
          </cell>
          <cell r="MF23" t="str">
            <v>DK</v>
          </cell>
          <cell r="MG23" t="str">
            <v>DK</v>
          </cell>
          <cell r="MH23" t="str">
            <v>DK</v>
          </cell>
          <cell r="MI23" t="str">
            <v>X</v>
          </cell>
          <cell r="MJ23" t="str">
            <v>CI</v>
          </cell>
          <cell r="MK23" t="str">
            <v>CI</v>
          </cell>
          <cell r="ML23" t="str">
            <v>CI</v>
          </cell>
          <cell r="MM23" t="str">
            <v>DK</v>
          </cell>
          <cell r="MN23">
            <v>0</v>
          </cell>
          <cell r="MP23" t="str">
            <v>H</v>
          </cell>
          <cell r="MQ23" t="str">
            <v>H</v>
          </cell>
          <cell r="MR23" t="str">
            <v>X</v>
          </cell>
          <cell r="MS23" t="str">
            <v>X</v>
          </cell>
          <cell r="MT23" t="str">
            <v>X</v>
          </cell>
          <cell r="MU23" t="str">
            <v>X</v>
          </cell>
          <cell r="MV23" t="str">
            <v>CT</v>
          </cell>
          <cell r="MW23" t="str">
            <v>H</v>
          </cell>
          <cell r="MX23" t="str">
            <v>H</v>
          </cell>
          <cell r="MY23" t="str">
            <v>H</v>
          </cell>
          <cell r="MZ23" t="str">
            <v>X</v>
          </cell>
          <cell r="NA23" t="str">
            <v>H</v>
          </cell>
          <cell r="NB23" t="str">
            <v>H</v>
          </cell>
          <cell r="NC23" t="str">
            <v>H</v>
          </cell>
          <cell r="ND23" t="str">
            <v>X</v>
          </cell>
          <cell r="NE23" t="str">
            <v>H</v>
          </cell>
          <cell r="NF23" t="str">
            <v>H</v>
          </cell>
          <cell r="NG23" t="str">
            <v>H</v>
          </cell>
          <cell r="NH23" t="str">
            <v>H</v>
          </cell>
          <cell r="NI23" t="str">
            <v>H</v>
          </cell>
          <cell r="NJ23" t="str">
            <v>X</v>
          </cell>
          <cell r="NK23" t="str">
            <v>X</v>
          </cell>
          <cell r="NL23" t="str">
            <v>H</v>
          </cell>
          <cell r="NM23" t="str">
            <v>H</v>
          </cell>
          <cell r="NN23" t="str">
            <v>H</v>
          </cell>
          <cell r="NO23" t="str">
            <v>X</v>
          </cell>
          <cell r="NP23" t="str">
            <v>H</v>
          </cell>
          <cell r="NQ23" t="str">
            <v>H</v>
          </cell>
          <cell r="NR23" t="str">
            <v>H</v>
          </cell>
          <cell r="NS23" t="str">
            <v>H</v>
          </cell>
          <cell r="NT23">
            <v>0</v>
          </cell>
          <cell r="NV23">
            <v>30</v>
          </cell>
          <cell r="NW23">
            <v>20</v>
          </cell>
          <cell r="NX23">
            <v>21</v>
          </cell>
          <cell r="NY23">
            <v>20</v>
          </cell>
          <cell r="NZ23">
            <v>9</v>
          </cell>
          <cell r="OA23">
            <v>0</v>
          </cell>
          <cell r="OB23">
            <v>0</v>
          </cell>
          <cell r="OC23">
            <v>0</v>
          </cell>
          <cell r="OD23">
            <v>0</v>
          </cell>
          <cell r="OE23">
            <v>0</v>
          </cell>
          <cell r="OF23">
            <v>0</v>
          </cell>
          <cell r="OG23">
            <v>0</v>
          </cell>
          <cell r="OH23">
            <v>0</v>
          </cell>
          <cell r="OI23">
            <v>1</v>
          </cell>
          <cell r="OJ23">
            <v>0</v>
          </cell>
          <cell r="OK23">
            <v>0</v>
          </cell>
          <cell r="OL23">
            <v>0</v>
          </cell>
          <cell r="OM23">
            <v>0</v>
          </cell>
        </row>
        <row r="24">
          <cell r="B24" t="str">
            <v>HENDRA</v>
          </cell>
          <cell r="C24">
            <v>28413</v>
          </cell>
          <cell r="D24">
            <v>2347</v>
          </cell>
          <cell r="E24" t="str">
            <v>LAKI-LAKI</v>
          </cell>
          <cell r="G24" t="str">
            <v>TL INBOUND</v>
          </cell>
          <cell r="H24" t="str">
            <v>-</v>
          </cell>
          <cell r="I24" t="str">
            <v>ISLAM</v>
          </cell>
          <cell r="J24" t="str">
            <v>RIKA RIANY</v>
          </cell>
          <cell r="K24" t="str">
            <v>CI</v>
          </cell>
          <cell r="L24" t="str">
            <v>H</v>
          </cell>
          <cell r="P24" t="str">
            <v>Terlambat</v>
          </cell>
          <cell r="Q24" t="str">
            <v>00:57:05</v>
          </cell>
          <cell r="U24" t="str">
            <v>X</v>
          </cell>
          <cell r="V24" t="str">
            <v>X</v>
          </cell>
          <cell r="Z24">
            <v>0</v>
          </cell>
          <cell r="AA24">
            <v>0</v>
          </cell>
          <cell r="AE24" t="str">
            <v>CI</v>
          </cell>
          <cell r="AF24" t="str">
            <v>H</v>
          </cell>
          <cell r="AJ24" t="str">
            <v>Tidak Terlambat</v>
          </cell>
          <cell r="AK24">
            <v>0</v>
          </cell>
          <cell r="AO24" t="str">
            <v>CI</v>
          </cell>
          <cell r="AP24" t="str">
            <v>H</v>
          </cell>
          <cell r="AT24" t="str">
            <v>Tidak Terlambat</v>
          </cell>
          <cell r="AU24">
            <v>0</v>
          </cell>
          <cell r="AY24" t="str">
            <v>CI</v>
          </cell>
          <cell r="AZ24" t="str">
            <v>H</v>
          </cell>
          <cell r="BD24" t="str">
            <v>Tidak Terlambat</v>
          </cell>
          <cell r="BE24">
            <v>0</v>
          </cell>
          <cell r="BI24" t="str">
            <v>DK</v>
          </cell>
          <cell r="BJ24" t="str">
            <v>H</v>
          </cell>
          <cell r="BN24" t="str">
            <v>Tidak Terlambat</v>
          </cell>
          <cell r="BO24">
            <v>0</v>
          </cell>
          <cell r="BS24" t="str">
            <v>X</v>
          </cell>
          <cell r="BT24" t="str">
            <v>X</v>
          </cell>
          <cell r="BX24">
            <v>0</v>
          </cell>
          <cell r="BY24">
            <v>0</v>
          </cell>
          <cell r="CC24" t="str">
            <v>CI</v>
          </cell>
          <cell r="CD24" t="str">
            <v>H</v>
          </cell>
          <cell r="CH24" t="str">
            <v>Terlambat</v>
          </cell>
          <cell r="CI24" t="str">
            <v>00:41:45</v>
          </cell>
          <cell r="CM24" t="str">
            <v>CI</v>
          </cell>
          <cell r="CN24" t="str">
            <v>H</v>
          </cell>
          <cell r="CR24" t="str">
            <v>Tidak Terlambat</v>
          </cell>
          <cell r="CS24">
            <v>0</v>
          </cell>
          <cell r="CW24" t="str">
            <v>CI</v>
          </cell>
          <cell r="CX24" t="str">
            <v>H</v>
          </cell>
          <cell r="DB24" t="str">
            <v>Tidak Terlambat</v>
          </cell>
          <cell r="DC24">
            <v>0</v>
          </cell>
          <cell r="DG24" t="str">
            <v>CI</v>
          </cell>
          <cell r="DH24" t="str">
            <v>H</v>
          </cell>
          <cell r="DL24" t="str">
            <v>Tidak Terlambat</v>
          </cell>
          <cell r="DM24">
            <v>0</v>
          </cell>
          <cell r="DQ24" t="str">
            <v>X</v>
          </cell>
          <cell r="DR24" t="str">
            <v>X</v>
          </cell>
          <cell r="DV24">
            <v>0</v>
          </cell>
          <cell r="DW24">
            <v>0</v>
          </cell>
          <cell r="EA24" t="str">
            <v>X</v>
          </cell>
          <cell r="EB24" t="str">
            <v>X</v>
          </cell>
          <cell r="EF24">
            <v>0</v>
          </cell>
          <cell r="EG24">
            <v>0</v>
          </cell>
          <cell r="EK24" t="str">
            <v>CI</v>
          </cell>
          <cell r="EL24" t="str">
            <v>H</v>
          </cell>
          <cell r="EP24" t="str">
            <v>Tidak Terlambat</v>
          </cell>
          <cell r="EQ24">
            <v>0</v>
          </cell>
          <cell r="EU24" t="str">
            <v>DK</v>
          </cell>
          <cell r="EV24" t="str">
            <v>H</v>
          </cell>
          <cell r="EZ24" t="str">
            <v>Tidak Terlambat</v>
          </cell>
          <cell r="FA24">
            <v>0</v>
          </cell>
          <cell r="FE24" t="str">
            <v>X</v>
          </cell>
          <cell r="FF24" t="str">
            <v>X</v>
          </cell>
          <cell r="FJ24">
            <v>0</v>
          </cell>
          <cell r="FK24">
            <v>0</v>
          </cell>
          <cell r="FO24" t="str">
            <v>CI</v>
          </cell>
          <cell r="FP24" t="str">
            <v>H</v>
          </cell>
          <cell r="FT24" t="str">
            <v>Tidak Terlambat</v>
          </cell>
          <cell r="FU24">
            <v>0</v>
          </cell>
          <cell r="FY24" t="str">
            <v>CI</v>
          </cell>
          <cell r="FZ24" t="str">
            <v>H</v>
          </cell>
          <cell r="GD24" t="str">
            <v>Tidak Terlambat</v>
          </cell>
          <cell r="GE24">
            <v>0</v>
          </cell>
          <cell r="GI24" t="str">
            <v>CI</v>
          </cell>
          <cell r="GJ24" t="str">
            <v>H</v>
          </cell>
          <cell r="GN24" t="str">
            <v>Tidak Terlambat</v>
          </cell>
          <cell r="GO24">
            <v>0</v>
          </cell>
          <cell r="GS24" t="str">
            <v>DK</v>
          </cell>
          <cell r="GT24" t="str">
            <v>H</v>
          </cell>
          <cell r="GX24" t="str">
            <v>Tidak Terlambat</v>
          </cell>
          <cell r="GY24">
            <v>0</v>
          </cell>
          <cell r="HC24" t="str">
            <v>X</v>
          </cell>
          <cell r="HD24" t="str">
            <v>X</v>
          </cell>
          <cell r="HH24">
            <v>0</v>
          </cell>
          <cell r="HI24">
            <v>0</v>
          </cell>
          <cell r="HM24" t="str">
            <v>X</v>
          </cell>
          <cell r="HN24" t="str">
            <v>X</v>
          </cell>
          <cell r="HR24">
            <v>0</v>
          </cell>
          <cell r="HS24">
            <v>0</v>
          </cell>
          <cell r="HW24" t="str">
            <v>CI</v>
          </cell>
          <cell r="HX24" t="str">
            <v>H</v>
          </cell>
          <cell r="IB24" t="str">
            <v>Tidak Terlambat</v>
          </cell>
          <cell r="IC24">
            <v>0</v>
          </cell>
          <cell r="IG24" t="str">
            <v>CI</v>
          </cell>
          <cell r="IH24" t="str">
            <v>H</v>
          </cell>
          <cell r="IL24" t="str">
            <v>Tidak Terlambat</v>
          </cell>
          <cell r="IM24">
            <v>0</v>
          </cell>
          <cell r="IQ24" t="str">
            <v>CI</v>
          </cell>
          <cell r="IR24" t="str">
            <v>H</v>
          </cell>
          <cell r="IV24" t="str">
            <v>Tidak Terlambat</v>
          </cell>
          <cell r="IW24">
            <v>0</v>
          </cell>
          <cell r="JA24" t="str">
            <v>CI</v>
          </cell>
          <cell r="JB24" t="str">
            <v>H</v>
          </cell>
          <cell r="JF24" t="str">
            <v>Tidak Terlambat</v>
          </cell>
          <cell r="JG24">
            <v>0</v>
          </cell>
          <cell r="JK24" t="str">
            <v>X</v>
          </cell>
          <cell r="JL24" t="str">
            <v>X</v>
          </cell>
          <cell r="JP24">
            <v>0</v>
          </cell>
          <cell r="JQ24">
            <v>0</v>
          </cell>
          <cell r="JU24" t="str">
            <v>X</v>
          </cell>
          <cell r="JV24" t="str">
            <v>X</v>
          </cell>
          <cell r="JZ24">
            <v>0</v>
          </cell>
          <cell r="KA24">
            <v>0</v>
          </cell>
          <cell r="KE24" t="str">
            <v>CT</v>
          </cell>
          <cell r="KF24" t="str">
            <v>CT</v>
          </cell>
          <cell r="KJ24">
            <v>0</v>
          </cell>
          <cell r="KK24">
            <v>0</v>
          </cell>
          <cell r="KO24" t="str">
            <v>CI</v>
          </cell>
          <cell r="KP24" t="str">
            <v>H</v>
          </cell>
          <cell r="KT24" t="str">
            <v>Tidak Terlambat</v>
          </cell>
          <cell r="KU24">
            <v>0</v>
          </cell>
          <cell r="LJ24" t="str">
            <v>CI</v>
          </cell>
          <cell r="LK24" t="str">
            <v>X</v>
          </cell>
          <cell r="LL24" t="str">
            <v>CI</v>
          </cell>
          <cell r="LM24" t="str">
            <v>CI</v>
          </cell>
          <cell r="LN24" t="str">
            <v>CI</v>
          </cell>
          <cell r="LO24" t="str">
            <v>DK</v>
          </cell>
          <cell r="LP24" t="str">
            <v>X</v>
          </cell>
          <cell r="LQ24" t="str">
            <v>CI</v>
          </cell>
          <cell r="LR24" t="str">
            <v>CI</v>
          </cell>
          <cell r="LS24" t="str">
            <v>CI</v>
          </cell>
          <cell r="LT24" t="str">
            <v>CI</v>
          </cell>
          <cell r="LU24" t="str">
            <v>X</v>
          </cell>
          <cell r="LV24" t="str">
            <v>X</v>
          </cell>
          <cell r="LW24" t="str">
            <v>CI</v>
          </cell>
          <cell r="LX24" t="str">
            <v>DK</v>
          </cell>
          <cell r="LY24" t="str">
            <v>X</v>
          </cell>
          <cell r="LZ24" t="str">
            <v>CI</v>
          </cell>
          <cell r="MA24" t="str">
            <v>CI</v>
          </cell>
          <cell r="MB24" t="str">
            <v>CI</v>
          </cell>
          <cell r="MC24" t="str">
            <v>DK</v>
          </cell>
          <cell r="MD24" t="str">
            <v>X</v>
          </cell>
          <cell r="ME24" t="str">
            <v>X</v>
          </cell>
          <cell r="MF24" t="str">
            <v>CI</v>
          </cell>
          <cell r="MG24" t="str">
            <v>CI</v>
          </cell>
          <cell r="MH24" t="str">
            <v>CI</v>
          </cell>
          <cell r="MI24" t="str">
            <v>CI</v>
          </cell>
          <cell r="MJ24" t="str">
            <v>X</v>
          </cell>
          <cell r="MK24" t="str">
            <v>X</v>
          </cell>
          <cell r="ML24" t="str">
            <v>CT</v>
          </cell>
          <cell r="MM24" t="str">
            <v>CI</v>
          </cell>
          <cell r="MN24">
            <v>0</v>
          </cell>
          <cell r="MP24" t="str">
            <v>H</v>
          </cell>
          <cell r="MQ24" t="str">
            <v>X</v>
          </cell>
          <cell r="MR24" t="str">
            <v>H</v>
          </cell>
          <cell r="MS24" t="str">
            <v>H</v>
          </cell>
          <cell r="MT24" t="str">
            <v>H</v>
          </cell>
          <cell r="MU24" t="str">
            <v>H</v>
          </cell>
          <cell r="MV24" t="str">
            <v>X</v>
          </cell>
          <cell r="MW24" t="str">
            <v>H</v>
          </cell>
          <cell r="MX24" t="str">
            <v>H</v>
          </cell>
          <cell r="MY24" t="str">
            <v>H</v>
          </cell>
          <cell r="MZ24" t="str">
            <v>H</v>
          </cell>
          <cell r="NA24" t="str">
            <v>X</v>
          </cell>
          <cell r="NB24" t="str">
            <v>X</v>
          </cell>
          <cell r="NC24" t="str">
            <v>H</v>
          </cell>
          <cell r="ND24" t="str">
            <v>H</v>
          </cell>
          <cell r="NE24" t="str">
            <v>X</v>
          </cell>
          <cell r="NF24" t="str">
            <v>H</v>
          </cell>
          <cell r="NG24" t="str">
            <v>H</v>
          </cell>
          <cell r="NH24" t="str">
            <v>H</v>
          </cell>
          <cell r="NI24" t="str">
            <v>H</v>
          </cell>
          <cell r="NJ24" t="str">
            <v>X</v>
          </cell>
          <cell r="NK24" t="str">
            <v>X</v>
          </cell>
          <cell r="NL24" t="str">
            <v>H</v>
          </cell>
          <cell r="NM24" t="str">
            <v>H</v>
          </cell>
          <cell r="NN24" t="str">
            <v>H</v>
          </cell>
          <cell r="NO24" t="str">
            <v>H</v>
          </cell>
          <cell r="NP24" t="str">
            <v>X</v>
          </cell>
          <cell r="NQ24" t="str">
            <v>X</v>
          </cell>
          <cell r="NR24" t="str">
            <v>CT</v>
          </cell>
          <cell r="NS24" t="str">
            <v>H</v>
          </cell>
          <cell r="NT24">
            <v>0</v>
          </cell>
          <cell r="NV24">
            <v>30</v>
          </cell>
          <cell r="NW24">
            <v>20</v>
          </cell>
          <cell r="NX24">
            <v>21</v>
          </cell>
          <cell r="NY24">
            <v>20</v>
          </cell>
          <cell r="NZ24">
            <v>9</v>
          </cell>
          <cell r="OA24">
            <v>0</v>
          </cell>
          <cell r="OB24">
            <v>0</v>
          </cell>
          <cell r="OC24">
            <v>0</v>
          </cell>
          <cell r="OD24">
            <v>0</v>
          </cell>
          <cell r="OE24">
            <v>0</v>
          </cell>
          <cell r="OF24">
            <v>0</v>
          </cell>
          <cell r="OG24">
            <v>0</v>
          </cell>
          <cell r="OH24">
            <v>0</v>
          </cell>
          <cell r="OI24">
            <v>1</v>
          </cell>
          <cell r="OJ24">
            <v>0</v>
          </cell>
          <cell r="OK24">
            <v>0</v>
          </cell>
          <cell r="OL24">
            <v>0</v>
          </cell>
          <cell r="OM24">
            <v>0</v>
          </cell>
        </row>
        <row r="25">
          <cell r="B25" t="str">
            <v>IMAN RINALDI</v>
          </cell>
          <cell r="C25">
            <v>30581</v>
          </cell>
          <cell r="D25">
            <v>2375</v>
          </cell>
          <cell r="E25" t="str">
            <v>LAKI-LAKI</v>
          </cell>
          <cell r="F25">
            <v>10200200490</v>
          </cell>
          <cell r="G25" t="str">
            <v>TL INBOUND</v>
          </cell>
          <cell r="H25" t="str">
            <v>37</v>
          </cell>
          <cell r="I25" t="str">
            <v>ISLAM</v>
          </cell>
          <cell r="J25" t="str">
            <v>RIKA RIANY</v>
          </cell>
          <cell r="K25" t="str">
            <v>CI</v>
          </cell>
          <cell r="L25" t="str">
            <v>H</v>
          </cell>
          <cell r="P25" t="str">
            <v>Tidak Terlambat</v>
          </cell>
          <cell r="Q25">
            <v>0</v>
          </cell>
          <cell r="U25" t="str">
            <v>DK</v>
          </cell>
          <cell r="V25" t="str">
            <v>H</v>
          </cell>
          <cell r="Z25" t="str">
            <v>Terlambat</v>
          </cell>
          <cell r="AA25" t="str">
            <v>00:01:36</v>
          </cell>
          <cell r="AE25" t="str">
            <v>X</v>
          </cell>
          <cell r="AF25" t="str">
            <v>X</v>
          </cell>
          <cell r="AJ25">
            <v>0</v>
          </cell>
          <cell r="AK25">
            <v>0</v>
          </cell>
          <cell r="AO25" t="str">
            <v>CI</v>
          </cell>
          <cell r="AP25" t="str">
            <v>H</v>
          </cell>
          <cell r="AT25" t="str">
            <v>Tidak Terlambat</v>
          </cell>
          <cell r="AU25">
            <v>0</v>
          </cell>
          <cell r="AY25" t="str">
            <v>CI</v>
          </cell>
          <cell r="AZ25" t="str">
            <v>H</v>
          </cell>
          <cell r="BD25" t="str">
            <v>Tidak Terlambat</v>
          </cell>
          <cell r="BE25">
            <v>0</v>
          </cell>
          <cell r="BI25" t="str">
            <v>CI</v>
          </cell>
          <cell r="BJ25" t="str">
            <v>H</v>
          </cell>
          <cell r="BN25" t="str">
            <v>Tidak Terlambat</v>
          </cell>
          <cell r="BO25">
            <v>0</v>
          </cell>
          <cell r="BS25" t="str">
            <v>DK</v>
          </cell>
          <cell r="BT25" t="str">
            <v>H</v>
          </cell>
          <cell r="BX25" t="str">
            <v>Tidak Terlambat</v>
          </cell>
          <cell r="BY25">
            <v>0</v>
          </cell>
          <cell r="CC25" t="str">
            <v>X</v>
          </cell>
          <cell r="CD25" t="str">
            <v>X</v>
          </cell>
          <cell r="CH25">
            <v>0</v>
          </cell>
          <cell r="CI25">
            <v>0</v>
          </cell>
          <cell r="CM25" t="str">
            <v>X</v>
          </cell>
          <cell r="CN25" t="str">
            <v>X</v>
          </cell>
          <cell r="CR25">
            <v>0</v>
          </cell>
          <cell r="CS25">
            <v>0</v>
          </cell>
          <cell r="CW25" t="str">
            <v>BC</v>
          </cell>
          <cell r="CX25" t="str">
            <v>H</v>
          </cell>
          <cell r="DB25" t="str">
            <v>Tidak Terlambat</v>
          </cell>
          <cell r="DC25">
            <v>0</v>
          </cell>
          <cell r="DG25" t="str">
            <v>CI</v>
          </cell>
          <cell r="DH25" t="str">
            <v>H</v>
          </cell>
          <cell r="DL25" t="str">
            <v>Tidak Terlambat</v>
          </cell>
          <cell r="DM25">
            <v>0</v>
          </cell>
          <cell r="DQ25" t="str">
            <v>CI</v>
          </cell>
          <cell r="DR25" t="str">
            <v>H</v>
          </cell>
          <cell r="DV25" t="str">
            <v>Tidak Terlambat</v>
          </cell>
          <cell r="DW25">
            <v>0</v>
          </cell>
          <cell r="EA25" t="str">
            <v>CI</v>
          </cell>
          <cell r="EB25" t="str">
            <v>H</v>
          </cell>
          <cell r="EF25" t="str">
            <v>Tidak Terlambat</v>
          </cell>
          <cell r="EG25">
            <v>0</v>
          </cell>
          <cell r="EK25" t="str">
            <v>X</v>
          </cell>
          <cell r="EL25" t="str">
            <v>X</v>
          </cell>
          <cell r="EP25">
            <v>0</v>
          </cell>
          <cell r="EQ25">
            <v>0</v>
          </cell>
          <cell r="EU25" t="str">
            <v>CI</v>
          </cell>
          <cell r="EV25" t="str">
            <v>H</v>
          </cell>
          <cell r="EZ25" t="str">
            <v>Tidak Terlambat</v>
          </cell>
          <cell r="FA25">
            <v>0</v>
          </cell>
          <cell r="FE25" t="str">
            <v>CI</v>
          </cell>
          <cell r="FF25" t="str">
            <v>H</v>
          </cell>
          <cell r="FJ25" t="str">
            <v>Tidak Terlambat</v>
          </cell>
          <cell r="FK25">
            <v>0</v>
          </cell>
          <cell r="FO25" t="str">
            <v>DK</v>
          </cell>
          <cell r="FP25" t="str">
            <v>H</v>
          </cell>
          <cell r="FT25" t="str">
            <v>Tidak Terlambat</v>
          </cell>
          <cell r="FU25">
            <v>0</v>
          </cell>
          <cell r="FY25" t="str">
            <v>X</v>
          </cell>
          <cell r="FZ25" t="str">
            <v>X</v>
          </cell>
          <cell r="GD25">
            <v>0</v>
          </cell>
          <cell r="GE25">
            <v>0</v>
          </cell>
          <cell r="GI25" t="str">
            <v>X</v>
          </cell>
          <cell r="GJ25" t="str">
            <v>X</v>
          </cell>
          <cell r="GN25">
            <v>0</v>
          </cell>
          <cell r="GO25">
            <v>0</v>
          </cell>
          <cell r="GS25" t="str">
            <v>CI</v>
          </cell>
          <cell r="GT25" t="str">
            <v>H</v>
          </cell>
          <cell r="GX25" t="str">
            <v>Tidak Terlambat</v>
          </cell>
          <cell r="GY25">
            <v>0</v>
          </cell>
          <cell r="HC25" t="str">
            <v>CI</v>
          </cell>
          <cell r="HD25" t="str">
            <v>H</v>
          </cell>
          <cell r="HH25" t="str">
            <v>Tidak Terlambat</v>
          </cell>
          <cell r="HI25">
            <v>0</v>
          </cell>
          <cell r="HM25" t="str">
            <v>DK</v>
          </cell>
          <cell r="HN25" t="str">
            <v>H</v>
          </cell>
          <cell r="HR25" t="str">
            <v>Tidak Terlambat</v>
          </cell>
          <cell r="HS25">
            <v>0</v>
          </cell>
          <cell r="HW25" t="str">
            <v>X</v>
          </cell>
          <cell r="HX25" t="str">
            <v>X</v>
          </cell>
          <cell r="IB25">
            <v>0</v>
          </cell>
          <cell r="IC25">
            <v>0</v>
          </cell>
          <cell r="IG25" t="str">
            <v>X</v>
          </cell>
          <cell r="IH25" t="str">
            <v>X</v>
          </cell>
          <cell r="IL25">
            <v>0</v>
          </cell>
          <cell r="IM25">
            <v>0</v>
          </cell>
          <cell r="IQ25" t="str">
            <v>CT</v>
          </cell>
          <cell r="IR25" t="str">
            <v>CT</v>
          </cell>
          <cell r="IV25">
            <v>0</v>
          </cell>
          <cell r="IW25">
            <v>0</v>
          </cell>
          <cell r="JA25" t="str">
            <v>CI</v>
          </cell>
          <cell r="JB25" t="str">
            <v>H</v>
          </cell>
          <cell r="JF25" t="str">
            <v>Tidak Terlambat</v>
          </cell>
          <cell r="JG25">
            <v>0</v>
          </cell>
          <cell r="JK25" t="str">
            <v>DK</v>
          </cell>
          <cell r="JL25" t="str">
            <v>H</v>
          </cell>
          <cell r="JP25" t="str">
            <v>Tidak Terlambat</v>
          </cell>
          <cell r="JQ25">
            <v>0</v>
          </cell>
          <cell r="JU25" t="str">
            <v>X</v>
          </cell>
          <cell r="JV25" t="str">
            <v>X</v>
          </cell>
          <cell r="JZ25">
            <v>0</v>
          </cell>
          <cell r="KA25">
            <v>0</v>
          </cell>
          <cell r="KE25" t="str">
            <v>CI</v>
          </cell>
          <cell r="KF25" t="str">
            <v>H</v>
          </cell>
          <cell r="KJ25" t="str">
            <v>Terlambat</v>
          </cell>
          <cell r="KK25" t="str">
            <v>00:01:06</v>
          </cell>
          <cell r="KO25" t="str">
            <v>CI</v>
          </cell>
          <cell r="KP25" t="str">
            <v>H</v>
          </cell>
          <cell r="KT25" t="str">
            <v>Tidak Terlambat</v>
          </cell>
          <cell r="KU25">
            <v>0</v>
          </cell>
          <cell r="LJ25" t="str">
            <v>CI</v>
          </cell>
          <cell r="LK25" t="str">
            <v>DK</v>
          </cell>
          <cell r="LL25" t="str">
            <v>X</v>
          </cell>
          <cell r="LM25" t="str">
            <v>CI</v>
          </cell>
          <cell r="LN25" t="str">
            <v>CI</v>
          </cell>
          <cell r="LO25" t="str">
            <v>CI</v>
          </cell>
          <cell r="LP25" t="str">
            <v>DK</v>
          </cell>
          <cell r="LQ25" t="str">
            <v>X</v>
          </cell>
          <cell r="LR25" t="str">
            <v>X</v>
          </cell>
          <cell r="LS25" t="str">
            <v>BC</v>
          </cell>
          <cell r="LT25" t="str">
            <v>CI</v>
          </cell>
          <cell r="LU25" t="str">
            <v>CI</v>
          </cell>
          <cell r="LV25" t="str">
            <v>CI</v>
          </cell>
          <cell r="LW25" t="str">
            <v>X</v>
          </cell>
          <cell r="LX25" t="str">
            <v>CI</v>
          </cell>
          <cell r="LY25" t="str">
            <v>CI</v>
          </cell>
          <cell r="LZ25" t="str">
            <v>DK</v>
          </cell>
          <cell r="MA25" t="str">
            <v>X</v>
          </cell>
          <cell r="MB25" t="str">
            <v>X</v>
          </cell>
          <cell r="MC25" t="str">
            <v>CI</v>
          </cell>
          <cell r="MD25" t="str">
            <v>CI</v>
          </cell>
          <cell r="ME25" t="str">
            <v>DK</v>
          </cell>
          <cell r="MF25" t="str">
            <v>X</v>
          </cell>
          <cell r="MG25" t="str">
            <v>X</v>
          </cell>
          <cell r="MH25" t="str">
            <v>CT</v>
          </cell>
          <cell r="MI25" t="str">
            <v>CI</v>
          </cell>
          <cell r="MJ25" t="str">
            <v>DK</v>
          </cell>
          <cell r="MK25" t="str">
            <v>X</v>
          </cell>
          <cell r="ML25" t="str">
            <v>CI</v>
          </cell>
          <cell r="MM25" t="str">
            <v>CI</v>
          </cell>
          <cell r="MN25">
            <v>0</v>
          </cell>
          <cell r="MP25" t="str">
            <v>H</v>
          </cell>
          <cell r="MQ25" t="str">
            <v>H</v>
          </cell>
          <cell r="MR25" t="str">
            <v>X</v>
          </cell>
          <cell r="MS25" t="str">
            <v>H</v>
          </cell>
          <cell r="MT25" t="str">
            <v>H</v>
          </cell>
          <cell r="MU25" t="str">
            <v>H</v>
          </cell>
          <cell r="MV25" t="str">
            <v>H</v>
          </cell>
          <cell r="MW25" t="str">
            <v>X</v>
          </cell>
          <cell r="MX25" t="str">
            <v>X</v>
          </cell>
          <cell r="MY25" t="str">
            <v>H</v>
          </cell>
          <cell r="MZ25" t="str">
            <v>H</v>
          </cell>
          <cell r="NA25" t="str">
            <v>H</v>
          </cell>
          <cell r="NB25" t="str">
            <v>H</v>
          </cell>
          <cell r="NC25" t="str">
            <v>X</v>
          </cell>
          <cell r="ND25" t="str">
            <v>H</v>
          </cell>
          <cell r="NE25" t="str">
            <v>H</v>
          </cell>
          <cell r="NF25" t="str">
            <v>H</v>
          </cell>
          <cell r="NG25" t="str">
            <v>X</v>
          </cell>
          <cell r="NH25" t="str">
            <v>X</v>
          </cell>
          <cell r="NI25" t="str">
            <v>H</v>
          </cell>
          <cell r="NJ25" t="str">
            <v>H</v>
          </cell>
          <cell r="NK25" t="str">
            <v>H</v>
          </cell>
          <cell r="NL25" t="str">
            <v>X</v>
          </cell>
          <cell r="NM25" t="str">
            <v>X</v>
          </cell>
          <cell r="NN25" t="str">
            <v>CT</v>
          </cell>
          <cell r="NO25" t="str">
            <v>H</v>
          </cell>
          <cell r="NP25" t="str">
            <v>H</v>
          </cell>
          <cell r="NQ25" t="str">
            <v>X</v>
          </cell>
          <cell r="NR25" t="str">
            <v>H</v>
          </cell>
          <cell r="NS25" t="str">
            <v>H</v>
          </cell>
          <cell r="NT25">
            <v>0</v>
          </cell>
          <cell r="NV25">
            <v>30</v>
          </cell>
          <cell r="NW25">
            <v>19</v>
          </cell>
          <cell r="NX25">
            <v>21</v>
          </cell>
          <cell r="NY25">
            <v>20</v>
          </cell>
          <cell r="NZ25">
            <v>9</v>
          </cell>
          <cell r="OA25">
            <v>0</v>
          </cell>
          <cell r="OB25">
            <v>0</v>
          </cell>
          <cell r="OC25">
            <v>0</v>
          </cell>
          <cell r="OD25">
            <v>0</v>
          </cell>
          <cell r="OE25">
            <v>0</v>
          </cell>
          <cell r="OF25">
            <v>0</v>
          </cell>
          <cell r="OG25">
            <v>0</v>
          </cell>
          <cell r="OH25">
            <v>0</v>
          </cell>
          <cell r="OI25">
            <v>1</v>
          </cell>
          <cell r="OJ25">
            <v>0</v>
          </cell>
          <cell r="OK25">
            <v>0</v>
          </cell>
          <cell r="OL25">
            <v>0</v>
          </cell>
          <cell r="OM25">
            <v>0</v>
          </cell>
        </row>
        <row r="26">
          <cell r="B26" t="str">
            <v>MOHAMAD RAMDAN HILMI SOFYAN</v>
          </cell>
          <cell r="C26">
            <v>154707</v>
          </cell>
          <cell r="D26">
            <v>8010701</v>
          </cell>
          <cell r="E26" t="str">
            <v>LAKI-LAKI</v>
          </cell>
          <cell r="F26">
            <v>78100107913</v>
          </cell>
          <cell r="G26" t="str">
            <v>TL INBOUND</v>
          </cell>
          <cell r="H26" t="str">
            <v>9</v>
          </cell>
          <cell r="I26" t="str">
            <v>ISLAM</v>
          </cell>
          <cell r="J26" t="str">
            <v>RIKA RIANY</v>
          </cell>
          <cell r="K26" t="str">
            <v>X</v>
          </cell>
          <cell r="L26" t="str">
            <v>X</v>
          </cell>
          <cell r="P26">
            <v>0</v>
          </cell>
          <cell r="Q26">
            <v>0</v>
          </cell>
          <cell r="U26" t="str">
            <v>CA</v>
          </cell>
          <cell r="V26" t="str">
            <v>H</v>
          </cell>
          <cell r="Z26" t="str">
            <v>Tidak Terlambat</v>
          </cell>
          <cell r="AA26">
            <v>0</v>
          </cell>
          <cell r="AE26" t="str">
            <v>CI</v>
          </cell>
          <cell r="AF26" t="str">
            <v>H</v>
          </cell>
          <cell r="AJ26" t="str">
            <v>Tidak Terlambat</v>
          </cell>
          <cell r="AK26">
            <v>0</v>
          </cell>
          <cell r="AO26" t="str">
            <v>DK</v>
          </cell>
          <cell r="AP26" t="str">
            <v>H</v>
          </cell>
          <cell r="AT26" t="str">
            <v>Tidak Terlambat</v>
          </cell>
          <cell r="AU26">
            <v>0</v>
          </cell>
          <cell r="AY26" t="str">
            <v>X</v>
          </cell>
          <cell r="AZ26" t="str">
            <v>X</v>
          </cell>
          <cell r="BD26">
            <v>0</v>
          </cell>
          <cell r="BE26">
            <v>0</v>
          </cell>
          <cell r="BI26" t="str">
            <v>CI</v>
          </cell>
          <cell r="BJ26" t="str">
            <v>H</v>
          </cell>
          <cell r="BN26" t="str">
            <v>Tidak Terlambat</v>
          </cell>
          <cell r="BO26">
            <v>0</v>
          </cell>
          <cell r="BS26" t="str">
            <v>CI</v>
          </cell>
          <cell r="BT26" t="str">
            <v>H</v>
          </cell>
          <cell r="BX26" t="str">
            <v>Tidak Terlambat</v>
          </cell>
          <cell r="BY26">
            <v>0</v>
          </cell>
          <cell r="CC26" t="str">
            <v>DK</v>
          </cell>
          <cell r="CD26" t="str">
            <v>H</v>
          </cell>
          <cell r="CH26" t="str">
            <v>Tidak Terlambat</v>
          </cell>
          <cell r="CI26">
            <v>0</v>
          </cell>
          <cell r="CM26" t="str">
            <v>DK</v>
          </cell>
          <cell r="CN26" t="str">
            <v>H</v>
          </cell>
          <cell r="CR26" t="str">
            <v>Terlambat</v>
          </cell>
          <cell r="CS26" t="str">
            <v>00:16:59</v>
          </cell>
          <cell r="CW26" t="str">
            <v>CT</v>
          </cell>
          <cell r="CX26" t="str">
            <v>CT</v>
          </cell>
          <cell r="DB26">
            <v>0</v>
          </cell>
          <cell r="DC26">
            <v>0</v>
          </cell>
          <cell r="DG26" t="str">
            <v>X</v>
          </cell>
          <cell r="DH26" t="str">
            <v>X</v>
          </cell>
          <cell r="DL26">
            <v>0</v>
          </cell>
          <cell r="DM26">
            <v>0</v>
          </cell>
          <cell r="DQ26" t="str">
            <v>X</v>
          </cell>
          <cell r="DR26" t="str">
            <v>X</v>
          </cell>
          <cell r="DV26">
            <v>0</v>
          </cell>
          <cell r="DW26">
            <v>0</v>
          </cell>
          <cell r="EA26" t="str">
            <v>CA</v>
          </cell>
          <cell r="EB26" t="str">
            <v>H</v>
          </cell>
          <cell r="EF26" t="str">
            <v>Tidak Terlambat</v>
          </cell>
          <cell r="EG26">
            <v>0</v>
          </cell>
          <cell r="EK26" t="str">
            <v>CI</v>
          </cell>
          <cell r="EL26" t="str">
            <v>H</v>
          </cell>
          <cell r="EP26" t="str">
            <v>Tidak Terlambat</v>
          </cell>
          <cell r="EQ26">
            <v>0</v>
          </cell>
          <cell r="EU26" t="str">
            <v>DK</v>
          </cell>
          <cell r="EV26" t="str">
            <v>H</v>
          </cell>
          <cell r="EZ26" t="str">
            <v>Tidak Terlambat</v>
          </cell>
          <cell r="FA26">
            <v>0</v>
          </cell>
          <cell r="FE26" t="str">
            <v>X</v>
          </cell>
          <cell r="FF26" t="str">
            <v>X</v>
          </cell>
          <cell r="FJ26">
            <v>0</v>
          </cell>
          <cell r="FK26">
            <v>0</v>
          </cell>
          <cell r="FO26" t="str">
            <v>CI</v>
          </cell>
          <cell r="FP26" t="str">
            <v>H</v>
          </cell>
          <cell r="FT26" t="str">
            <v>Tidak Terlambat</v>
          </cell>
          <cell r="FU26">
            <v>0</v>
          </cell>
          <cell r="FY26" t="str">
            <v>CI</v>
          </cell>
          <cell r="FZ26" t="str">
            <v>H</v>
          </cell>
          <cell r="GD26" t="str">
            <v>Tidak Terlambat</v>
          </cell>
          <cell r="GE26">
            <v>0</v>
          </cell>
          <cell r="GI26" t="str">
            <v>X</v>
          </cell>
          <cell r="GJ26" t="str">
            <v>X</v>
          </cell>
          <cell r="GN26">
            <v>0</v>
          </cell>
          <cell r="GO26">
            <v>0</v>
          </cell>
          <cell r="GS26" t="str">
            <v>CI</v>
          </cell>
          <cell r="GT26" t="str">
            <v>H</v>
          </cell>
          <cell r="GX26" t="str">
            <v>Tidak Terlambat</v>
          </cell>
          <cell r="GY26">
            <v>0</v>
          </cell>
          <cell r="HC26" t="str">
            <v>CI</v>
          </cell>
          <cell r="HD26" t="str">
            <v>H</v>
          </cell>
          <cell r="HH26" t="str">
            <v>Tidak Terlambat</v>
          </cell>
          <cell r="HI26">
            <v>0</v>
          </cell>
          <cell r="HM26" t="str">
            <v>CI</v>
          </cell>
          <cell r="HN26" t="str">
            <v>H</v>
          </cell>
          <cell r="HR26" t="str">
            <v>Tidak Terlambat</v>
          </cell>
          <cell r="HS26">
            <v>0</v>
          </cell>
          <cell r="HW26" t="str">
            <v>DK</v>
          </cell>
          <cell r="HX26" t="str">
            <v>H</v>
          </cell>
          <cell r="IB26" t="str">
            <v>Tidak Terlambat</v>
          </cell>
          <cell r="IC26">
            <v>0</v>
          </cell>
          <cell r="IG26" t="str">
            <v>X</v>
          </cell>
          <cell r="IH26" t="str">
            <v>X</v>
          </cell>
          <cell r="IL26">
            <v>0</v>
          </cell>
          <cell r="IM26">
            <v>0</v>
          </cell>
          <cell r="IQ26" t="str">
            <v>CI</v>
          </cell>
          <cell r="IR26" t="str">
            <v>H</v>
          </cell>
          <cell r="IV26" t="str">
            <v>Tidak Terlambat</v>
          </cell>
          <cell r="IW26">
            <v>0</v>
          </cell>
          <cell r="JA26" t="str">
            <v>DK</v>
          </cell>
          <cell r="JB26" t="str">
            <v>H</v>
          </cell>
          <cell r="JF26" t="str">
            <v>Tidak Terlambat</v>
          </cell>
          <cell r="JG26">
            <v>0</v>
          </cell>
          <cell r="JK26" t="str">
            <v>X</v>
          </cell>
          <cell r="JL26" t="str">
            <v>X</v>
          </cell>
          <cell r="JP26">
            <v>0</v>
          </cell>
          <cell r="JQ26">
            <v>0</v>
          </cell>
          <cell r="JU26" t="str">
            <v>CI</v>
          </cell>
          <cell r="JV26" t="str">
            <v>H</v>
          </cell>
          <cell r="JZ26" t="str">
            <v>Tidak Terlambat</v>
          </cell>
          <cell r="KA26">
            <v>0</v>
          </cell>
          <cell r="KE26" t="str">
            <v>DK</v>
          </cell>
          <cell r="KF26" t="str">
            <v>H</v>
          </cell>
          <cell r="KJ26" t="str">
            <v>Tidak Terlambat</v>
          </cell>
          <cell r="KK26">
            <v>0</v>
          </cell>
          <cell r="KO26" t="str">
            <v>X</v>
          </cell>
          <cell r="KP26" t="str">
            <v>X</v>
          </cell>
          <cell r="KT26">
            <v>0</v>
          </cell>
          <cell r="KU26">
            <v>0</v>
          </cell>
          <cell r="LJ26" t="str">
            <v>X</v>
          </cell>
          <cell r="LK26" t="str">
            <v>CA</v>
          </cell>
          <cell r="LL26" t="str">
            <v>CI</v>
          </cell>
          <cell r="LM26" t="str">
            <v>DK</v>
          </cell>
          <cell r="LN26" t="str">
            <v>X</v>
          </cell>
          <cell r="LO26" t="str">
            <v>CI</v>
          </cell>
          <cell r="LP26" t="str">
            <v>CI</v>
          </cell>
          <cell r="LQ26" t="str">
            <v>DK</v>
          </cell>
          <cell r="LR26" t="str">
            <v>DK</v>
          </cell>
          <cell r="LS26" t="str">
            <v>CT</v>
          </cell>
          <cell r="LT26" t="str">
            <v>X</v>
          </cell>
          <cell r="LU26" t="str">
            <v>X</v>
          </cell>
          <cell r="LV26" t="str">
            <v>CA</v>
          </cell>
          <cell r="LW26" t="str">
            <v>CI</v>
          </cell>
          <cell r="LX26" t="str">
            <v>DK</v>
          </cell>
          <cell r="LY26" t="str">
            <v>X</v>
          </cell>
          <cell r="LZ26" t="str">
            <v>CI</v>
          </cell>
          <cell r="MA26" t="str">
            <v>CI</v>
          </cell>
          <cell r="MB26" t="str">
            <v>X</v>
          </cell>
          <cell r="MC26" t="str">
            <v>CI</v>
          </cell>
          <cell r="MD26" t="str">
            <v>CI</v>
          </cell>
          <cell r="ME26" t="str">
            <v>CI</v>
          </cell>
          <cell r="MF26" t="str">
            <v>DK</v>
          </cell>
          <cell r="MG26" t="str">
            <v>X</v>
          </cell>
          <cell r="MH26" t="str">
            <v>CI</v>
          </cell>
          <cell r="MI26" t="str">
            <v>DK</v>
          </cell>
          <cell r="MJ26" t="str">
            <v>X</v>
          </cell>
          <cell r="MK26" t="str">
            <v>CI</v>
          </cell>
          <cell r="ML26" t="str">
            <v>DK</v>
          </cell>
          <cell r="MM26" t="str">
            <v>X</v>
          </cell>
          <cell r="MN26">
            <v>0</v>
          </cell>
          <cell r="MP26" t="str">
            <v>X</v>
          </cell>
          <cell r="MQ26" t="str">
            <v>H</v>
          </cell>
          <cell r="MR26" t="str">
            <v>H</v>
          </cell>
          <cell r="MS26" t="str">
            <v>H</v>
          </cell>
          <cell r="MT26" t="str">
            <v>X</v>
          </cell>
          <cell r="MU26" t="str">
            <v>H</v>
          </cell>
          <cell r="MV26" t="str">
            <v>H</v>
          </cell>
          <cell r="MW26" t="str">
            <v>H</v>
          </cell>
          <cell r="MX26" t="str">
            <v>H</v>
          </cell>
          <cell r="MY26" t="str">
            <v>CT</v>
          </cell>
          <cell r="MZ26" t="str">
            <v>X</v>
          </cell>
          <cell r="NA26" t="str">
            <v>X</v>
          </cell>
          <cell r="NB26" t="str">
            <v>H</v>
          </cell>
          <cell r="NC26" t="str">
            <v>H</v>
          </cell>
          <cell r="ND26" t="str">
            <v>H</v>
          </cell>
          <cell r="NE26" t="str">
            <v>X</v>
          </cell>
          <cell r="NF26" t="str">
            <v>H</v>
          </cell>
          <cell r="NG26" t="str">
            <v>H</v>
          </cell>
          <cell r="NH26" t="str">
            <v>X</v>
          </cell>
          <cell r="NI26" t="str">
            <v>H</v>
          </cell>
          <cell r="NJ26" t="str">
            <v>H</v>
          </cell>
          <cell r="NK26" t="str">
            <v>H</v>
          </cell>
          <cell r="NL26" t="str">
            <v>H</v>
          </cell>
          <cell r="NM26" t="str">
            <v>X</v>
          </cell>
          <cell r="NN26" t="str">
            <v>H</v>
          </cell>
          <cell r="NO26" t="str">
            <v>H</v>
          </cell>
          <cell r="NP26" t="str">
            <v>X</v>
          </cell>
          <cell r="NQ26" t="str">
            <v>H</v>
          </cell>
          <cell r="NR26" t="str">
            <v>H</v>
          </cell>
          <cell r="NS26" t="str">
            <v>X</v>
          </cell>
          <cell r="NT26">
            <v>0</v>
          </cell>
          <cell r="NV26">
            <v>30</v>
          </cell>
          <cell r="NW26">
            <v>20</v>
          </cell>
          <cell r="NX26">
            <v>21</v>
          </cell>
          <cell r="NY26">
            <v>20</v>
          </cell>
          <cell r="NZ26">
            <v>9</v>
          </cell>
          <cell r="OA26">
            <v>0</v>
          </cell>
          <cell r="OB26">
            <v>0</v>
          </cell>
          <cell r="OC26">
            <v>0</v>
          </cell>
          <cell r="OD26">
            <v>0</v>
          </cell>
          <cell r="OE26">
            <v>0</v>
          </cell>
          <cell r="OF26">
            <v>0</v>
          </cell>
          <cell r="OG26">
            <v>0</v>
          </cell>
          <cell r="OH26">
            <v>0</v>
          </cell>
          <cell r="OI26">
            <v>1</v>
          </cell>
          <cell r="OJ26">
            <v>0</v>
          </cell>
          <cell r="OK26">
            <v>0</v>
          </cell>
          <cell r="OL26">
            <v>0</v>
          </cell>
          <cell r="OM26">
            <v>0</v>
          </cell>
        </row>
        <row r="27">
          <cell r="B27" t="str">
            <v>SLAMET GUMELAR</v>
          </cell>
          <cell r="C27">
            <v>30330</v>
          </cell>
          <cell r="D27">
            <v>16009533</v>
          </cell>
          <cell r="E27" t="str">
            <v>LAKI-LAKI</v>
          </cell>
          <cell r="F27">
            <v>10200203097</v>
          </cell>
          <cell r="G27" t="str">
            <v>TL INBOUND</v>
          </cell>
          <cell r="H27" t="str">
            <v>63</v>
          </cell>
          <cell r="I27" t="str">
            <v>ISLAM</v>
          </cell>
          <cell r="J27" t="str">
            <v>RIKA RIANY</v>
          </cell>
          <cell r="K27" t="str">
            <v>BC</v>
          </cell>
          <cell r="L27" t="str">
            <v>H</v>
          </cell>
          <cell r="P27" t="str">
            <v>Tidak Terlambat</v>
          </cell>
          <cell r="Q27">
            <v>0</v>
          </cell>
          <cell r="U27" t="str">
            <v>CI</v>
          </cell>
          <cell r="V27" t="str">
            <v>H</v>
          </cell>
          <cell r="Z27" t="str">
            <v>Tidak Terlambat</v>
          </cell>
          <cell r="AA27">
            <v>0</v>
          </cell>
          <cell r="AE27" t="str">
            <v>DK</v>
          </cell>
          <cell r="AF27" t="str">
            <v>H</v>
          </cell>
          <cell r="AJ27" t="str">
            <v>Tidak Terlambat</v>
          </cell>
          <cell r="AK27">
            <v>0</v>
          </cell>
          <cell r="AO27" t="str">
            <v>X</v>
          </cell>
          <cell r="AP27" t="str">
            <v>X</v>
          </cell>
          <cell r="AT27">
            <v>0</v>
          </cell>
          <cell r="AU27">
            <v>0</v>
          </cell>
          <cell r="AY27" t="str">
            <v>CI</v>
          </cell>
          <cell r="AZ27" t="str">
            <v>H</v>
          </cell>
          <cell r="BD27" t="str">
            <v>Tidak Terlambat</v>
          </cell>
          <cell r="BE27">
            <v>0</v>
          </cell>
          <cell r="BI27" t="str">
            <v>CI</v>
          </cell>
          <cell r="BJ27" t="str">
            <v>H</v>
          </cell>
          <cell r="BN27" t="str">
            <v>Tidak Terlambat</v>
          </cell>
          <cell r="BO27">
            <v>0</v>
          </cell>
          <cell r="BS27" t="str">
            <v>CI</v>
          </cell>
          <cell r="BT27" t="str">
            <v>H</v>
          </cell>
          <cell r="BX27" t="str">
            <v>Tidak Terlambat</v>
          </cell>
          <cell r="BY27">
            <v>0</v>
          </cell>
          <cell r="CC27" t="str">
            <v>DK</v>
          </cell>
          <cell r="CD27" t="str">
            <v>H</v>
          </cell>
          <cell r="CH27" t="str">
            <v>Tidak Terlambat</v>
          </cell>
          <cell r="CI27">
            <v>0</v>
          </cell>
          <cell r="CM27" t="str">
            <v>X</v>
          </cell>
          <cell r="CN27" t="str">
            <v>X</v>
          </cell>
          <cell r="CR27">
            <v>0</v>
          </cell>
          <cell r="CS27">
            <v>0</v>
          </cell>
          <cell r="CW27" t="str">
            <v>CI</v>
          </cell>
          <cell r="CX27" t="str">
            <v>H</v>
          </cell>
          <cell r="DB27" t="str">
            <v>Tidak Terlambat</v>
          </cell>
          <cell r="DC27">
            <v>0</v>
          </cell>
          <cell r="DG27" t="str">
            <v>CI</v>
          </cell>
          <cell r="DH27" t="str">
            <v>H</v>
          </cell>
          <cell r="DL27" t="str">
            <v>Tidak Terlambat</v>
          </cell>
          <cell r="DM27">
            <v>0</v>
          </cell>
          <cell r="DQ27" t="str">
            <v>DK</v>
          </cell>
          <cell r="DR27" t="str">
            <v>H</v>
          </cell>
          <cell r="DV27" t="str">
            <v>Tidak Terlambat</v>
          </cell>
          <cell r="DW27">
            <v>0</v>
          </cell>
          <cell r="EA27" t="str">
            <v>X</v>
          </cell>
          <cell r="EB27" t="str">
            <v>X</v>
          </cell>
          <cell r="EF27">
            <v>0</v>
          </cell>
          <cell r="EG27">
            <v>0</v>
          </cell>
          <cell r="EK27" t="str">
            <v>CA</v>
          </cell>
          <cell r="EL27" t="str">
            <v>H</v>
          </cell>
          <cell r="EP27" t="str">
            <v>Tidak Terlambat</v>
          </cell>
          <cell r="EQ27">
            <v>0</v>
          </cell>
          <cell r="EU27" t="str">
            <v>CI</v>
          </cell>
          <cell r="EV27" t="str">
            <v>H</v>
          </cell>
          <cell r="EZ27" t="str">
            <v>Tidak Terlambat</v>
          </cell>
          <cell r="FA27">
            <v>0</v>
          </cell>
          <cell r="FE27" t="str">
            <v>X</v>
          </cell>
          <cell r="FF27" t="str">
            <v>X</v>
          </cell>
          <cell r="FJ27">
            <v>0</v>
          </cell>
          <cell r="FK27">
            <v>0</v>
          </cell>
          <cell r="FO27" t="str">
            <v>CI</v>
          </cell>
          <cell r="FP27" t="str">
            <v>H</v>
          </cell>
          <cell r="FT27" t="str">
            <v>Tidak Terlambat</v>
          </cell>
          <cell r="FU27">
            <v>0</v>
          </cell>
          <cell r="FY27" t="str">
            <v>DK</v>
          </cell>
          <cell r="FZ27" t="str">
            <v>H</v>
          </cell>
          <cell r="GD27" t="str">
            <v>Tidak Terlambat</v>
          </cell>
          <cell r="GE27">
            <v>0</v>
          </cell>
          <cell r="GI27" t="str">
            <v>X</v>
          </cell>
          <cell r="GJ27" t="str">
            <v>X</v>
          </cell>
          <cell r="GN27">
            <v>0</v>
          </cell>
          <cell r="GO27">
            <v>0</v>
          </cell>
          <cell r="GS27" t="str">
            <v>X</v>
          </cell>
          <cell r="GT27" t="str">
            <v>X</v>
          </cell>
          <cell r="GX27">
            <v>0</v>
          </cell>
          <cell r="GY27">
            <v>0</v>
          </cell>
          <cell r="HC27" t="str">
            <v>CI</v>
          </cell>
          <cell r="HD27" t="str">
            <v>H</v>
          </cell>
          <cell r="HH27" t="str">
            <v>Tidak Terlambat</v>
          </cell>
          <cell r="HI27">
            <v>0</v>
          </cell>
          <cell r="HM27" t="str">
            <v>CI</v>
          </cell>
          <cell r="HN27" t="str">
            <v>H</v>
          </cell>
          <cell r="HR27" t="str">
            <v>Tidak Terlambat</v>
          </cell>
          <cell r="HS27">
            <v>0</v>
          </cell>
          <cell r="HW27" t="str">
            <v>TR</v>
          </cell>
          <cell r="HX27" t="str">
            <v>TR</v>
          </cell>
          <cell r="IB27">
            <v>0</v>
          </cell>
          <cell r="IC27">
            <v>0</v>
          </cell>
          <cell r="IG27" t="str">
            <v>TR</v>
          </cell>
          <cell r="IH27" t="str">
            <v>TR</v>
          </cell>
          <cell r="IL27">
            <v>0</v>
          </cell>
          <cell r="IM27">
            <v>0</v>
          </cell>
          <cell r="IQ27" t="str">
            <v>X</v>
          </cell>
          <cell r="IR27" t="str">
            <v>X</v>
          </cell>
          <cell r="IV27">
            <v>0</v>
          </cell>
          <cell r="IW27">
            <v>0</v>
          </cell>
          <cell r="JA27" t="str">
            <v>X</v>
          </cell>
          <cell r="JB27" t="str">
            <v>X</v>
          </cell>
          <cell r="JF27">
            <v>0</v>
          </cell>
          <cell r="JG27">
            <v>0</v>
          </cell>
          <cell r="JK27" t="str">
            <v>X</v>
          </cell>
          <cell r="JL27" t="str">
            <v>X</v>
          </cell>
          <cell r="JP27">
            <v>0</v>
          </cell>
          <cell r="JQ27">
            <v>0</v>
          </cell>
          <cell r="JU27" t="str">
            <v>DK</v>
          </cell>
          <cell r="JV27" t="str">
            <v>H</v>
          </cell>
          <cell r="JZ27" t="str">
            <v>Tidak Terlambat</v>
          </cell>
          <cell r="KA27">
            <v>0</v>
          </cell>
          <cell r="KE27" t="str">
            <v>CI</v>
          </cell>
          <cell r="KF27" t="str">
            <v>H</v>
          </cell>
          <cell r="KJ27" t="str">
            <v>Tidak Terlambat</v>
          </cell>
          <cell r="KK27">
            <v>0</v>
          </cell>
          <cell r="KO27" t="str">
            <v>CT</v>
          </cell>
          <cell r="KP27" t="str">
            <v>CT</v>
          </cell>
          <cell r="KT27">
            <v>0</v>
          </cell>
          <cell r="KU27">
            <v>0</v>
          </cell>
          <cell r="LJ27" t="str">
            <v>BC</v>
          </cell>
          <cell r="LK27" t="str">
            <v>CI</v>
          </cell>
          <cell r="LL27" t="str">
            <v>DK</v>
          </cell>
          <cell r="LM27" t="str">
            <v>X</v>
          </cell>
          <cell r="LN27" t="str">
            <v>CI</v>
          </cell>
          <cell r="LO27" t="str">
            <v>CI</v>
          </cell>
          <cell r="LP27" t="str">
            <v>CI</v>
          </cell>
          <cell r="LQ27" t="str">
            <v>DK</v>
          </cell>
          <cell r="LR27" t="str">
            <v>X</v>
          </cell>
          <cell r="LS27" t="str">
            <v>CI</v>
          </cell>
          <cell r="LT27" t="str">
            <v>CI</v>
          </cell>
          <cell r="LU27" t="str">
            <v>DK</v>
          </cell>
          <cell r="LV27" t="str">
            <v>X</v>
          </cell>
          <cell r="LW27" t="str">
            <v>CA</v>
          </cell>
          <cell r="LX27" t="str">
            <v>CI</v>
          </cell>
          <cell r="LY27" t="str">
            <v>X</v>
          </cell>
          <cell r="LZ27" t="str">
            <v>CI</v>
          </cell>
          <cell r="MA27" t="str">
            <v>DK</v>
          </cell>
          <cell r="MB27" t="str">
            <v>X</v>
          </cell>
          <cell r="MC27" t="str">
            <v>X</v>
          </cell>
          <cell r="MD27" t="str">
            <v>CI</v>
          </cell>
          <cell r="ME27" t="str">
            <v>CI</v>
          </cell>
          <cell r="MF27" t="str">
            <v>TR</v>
          </cell>
          <cell r="MG27" t="str">
            <v>TR</v>
          </cell>
          <cell r="MH27" t="str">
            <v>X</v>
          </cell>
          <cell r="MI27" t="str">
            <v>X</v>
          </cell>
          <cell r="MJ27" t="str">
            <v>X</v>
          </cell>
          <cell r="MK27" t="str">
            <v>DK</v>
          </cell>
          <cell r="ML27" t="str">
            <v>CI</v>
          </cell>
          <cell r="MM27" t="str">
            <v>CT</v>
          </cell>
          <cell r="MN27">
            <v>0</v>
          </cell>
          <cell r="MP27" t="str">
            <v>H</v>
          </cell>
          <cell r="MQ27" t="str">
            <v>H</v>
          </cell>
          <cell r="MR27" t="str">
            <v>H</v>
          </cell>
          <cell r="MS27" t="str">
            <v>X</v>
          </cell>
          <cell r="MT27" t="str">
            <v>H</v>
          </cell>
          <cell r="MU27" t="str">
            <v>H</v>
          </cell>
          <cell r="MV27" t="str">
            <v>H</v>
          </cell>
          <cell r="MW27" t="str">
            <v>H</v>
          </cell>
          <cell r="MX27" t="str">
            <v>X</v>
          </cell>
          <cell r="MY27" t="str">
            <v>H</v>
          </cell>
          <cell r="MZ27" t="str">
            <v>H</v>
          </cell>
          <cell r="NA27" t="str">
            <v>H</v>
          </cell>
          <cell r="NB27" t="str">
            <v>X</v>
          </cell>
          <cell r="NC27" t="str">
            <v>H</v>
          </cell>
          <cell r="ND27" t="str">
            <v>H</v>
          </cell>
          <cell r="NE27" t="str">
            <v>X</v>
          </cell>
          <cell r="NF27" t="str">
            <v>H</v>
          </cell>
          <cell r="NG27" t="str">
            <v>H</v>
          </cell>
          <cell r="NH27" t="str">
            <v>X</v>
          </cell>
          <cell r="NI27" t="str">
            <v>X</v>
          </cell>
          <cell r="NJ27" t="str">
            <v>H</v>
          </cell>
          <cell r="NK27" t="str">
            <v>H</v>
          </cell>
          <cell r="NL27" t="str">
            <v>TR</v>
          </cell>
          <cell r="NM27" t="str">
            <v>TR</v>
          </cell>
          <cell r="NN27" t="str">
            <v>X</v>
          </cell>
          <cell r="NO27" t="str">
            <v>X</v>
          </cell>
          <cell r="NP27" t="str">
            <v>X</v>
          </cell>
          <cell r="NQ27" t="str">
            <v>H</v>
          </cell>
          <cell r="NR27" t="str">
            <v>H</v>
          </cell>
          <cell r="NS27" t="str">
            <v>CT</v>
          </cell>
          <cell r="NT27">
            <v>0</v>
          </cell>
          <cell r="NV27">
            <v>30</v>
          </cell>
          <cell r="NW27">
            <v>17</v>
          </cell>
          <cell r="NX27">
            <v>21</v>
          </cell>
          <cell r="NY27">
            <v>20</v>
          </cell>
          <cell r="NZ27">
            <v>9</v>
          </cell>
          <cell r="OA27">
            <v>0</v>
          </cell>
          <cell r="OB27">
            <v>0</v>
          </cell>
          <cell r="OC27">
            <v>0</v>
          </cell>
          <cell r="OD27">
            <v>0</v>
          </cell>
          <cell r="OE27">
            <v>0</v>
          </cell>
          <cell r="OF27">
            <v>0</v>
          </cell>
          <cell r="OG27">
            <v>0</v>
          </cell>
          <cell r="OH27">
            <v>0</v>
          </cell>
          <cell r="OI27">
            <v>1</v>
          </cell>
          <cell r="OJ27">
            <v>0</v>
          </cell>
          <cell r="OK27">
            <v>0</v>
          </cell>
          <cell r="OL27">
            <v>0</v>
          </cell>
          <cell r="OM27">
            <v>0</v>
          </cell>
        </row>
        <row r="28">
          <cell r="B28" t="str">
            <v>WELLY FERDINANT NUGRAHA</v>
          </cell>
          <cell r="C28">
            <v>54165</v>
          </cell>
          <cell r="D28">
            <v>2851</v>
          </cell>
          <cell r="E28" t="str">
            <v>LAKI-LAKI</v>
          </cell>
          <cell r="F28">
            <v>10200200996</v>
          </cell>
          <cell r="G28" t="str">
            <v>TL INBOUND</v>
          </cell>
          <cell r="H28" t="str">
            <v>4</v>
          </cell>
          <cell r="I28" t="str">
            <v>ISLAM</v>
          </cell>
          <cell r="J28" t="str">
            <v>RIKA RIANY</v>
          </cell>
          <cell r="K28" t="str">
            <v>X</v>
          </cell>
          <cell r="L28" t="str">
            <v>X</v>
          </cell>
          <cell r="P28">
            <v>0</v>
          </cell>
          <cell r="Q28">
            <v>0</v>
          </cell>
          <cell r="U28" t="str">
            <v>CI</v>
          </cell>
          <cell r="V28" t="str">
            <v>H</v>
          </cell>
          <cell r="Z28" t="str">
            <v>Tidak Terlambat</v>
          </cell>
          <cell r="AA28">
            <v>0</v>
          </cell>
          <cell r="AE28" t="str">
            <v>CI</v>
          </cell>
          <cell r="AF28" t="str">
            <v>H</v>
          </cell>
          <cell r="AJ28" t="str">
            <v>Terlambat</v>
          </cell>
          <cell r="AK28" t="str">
            <v>00:01:25</v>
          </cell>
          <cell r="AO28" t="str">
            <v>CI</v>
          </cell>
          <cell r="AP28" t="str">
            <v>H</v>
          </cell>
          <cell r="AT28" t="str">
            <v>Tidak Terlambat</v>
          </cell>
          <cell r="AU28">
            <v>0</v>
          </cell>
          <cell r="AY28" t="str">
            <v>DK</v>
          </cell>
          <cell r="AZ28" t="str">
            <v>H</v>
          </cell>
          <cell r="BD28" t="str">
            <v>Terlambat</v>
          </cell>
          <cell r="BE28" t="str">
            <v>00:05:18</v>
          </cell>
          <cell r="BI28" t="str">
            <v>X</v>
          </cell>
          <cell r="BJ28" t="str">
            <v>X</v>
          </cell>
          <cell r="BN28">
            <v>0</v>
          </cell>
          <cell r="BO28">
            <v>0</v>
          </cell>
          <cell r="BS28" t="str">
            <v>CI</v>
          </cell>
          <cell r="BT28" t="str">
            <v>H</v>
          </cell>
          <cell r="BX28" t="str">
            <v>Terlambat</v>
          </cell>
          <cell r="BY28" t="str">
            <v>00:17:28</v>
          </cell>
          <cell r="CC28" t="str">
            <v>CI</v>
          </cell>
          <cell r="CD28" t="str">
            <v>H</v>
          </cell>
          <cell r="CH28" t="str">
            <v>Tidak Terlambat</v>
          </cell>
          <cell r="CI28">
            <v>0</v>
          </cell>
          <cell r="CM28" t="str">
            <v>CI</v>
          </cell>
          <cell r="CN28" t="str">
            <v>H</v>
          </cell>
          <cell r="CR28" t="str">
            <v>Tidak Terlambat</v>
          </cell>
          <cell r="CS28">
            <v>0</v>
          </cell>
          <cell r="CW28" t="str">
            <v>DK</v>
          </cell>
          <cell r="CX28" t="str">
            <v>H</v>
          </cell>
          <cell r="DB28" t="str">
            <v>Tidak Terlambat</v>
          </cell>
          <cell r="DC28">
            <v>0</v>
          </cell>
          <cell r="DG28" t="str">
            <v>X</v>
          </cell>
          <cell r="DH28" t="str">
            <v>X</v>
          </cell>
          <cell r="DL28">
            <v>0</v>
          </cell>
          <cell r="DM28">
            <v>0</v>
          </cell>
          <cell r="DQ28" t="str">
            <v>X</v>
          </cell>
          <cell r="DR28" t="str">
            <v>X</v>
          </cell>
          <cell r="DV28">
            <v>0</v>
          </cell>
          <cell r="DW28">
            <v>0</v>
          </cell>
          <cell r="EA28" t="str">
            <v>CI</v>
          </cell>
          <cell r="EB28" t="str">
            <v>H</v>
          </cell>
          <cell r="EF28" t="str">
            <v>Terlambat</v>
          </cell>
          <cell r="EG28" t="str">
            <v>00:07:57</v>
          </cell>
          <cell r="EK28" t="str">
            <v>CI</v>
          </cell>
          <cell r="EL28" t="str">
            <v>H</v>
          </cell>
          <cell r="EP28" t="str">
            <v>Terlambat</v>
          </cell>
          <cell r="EQ28" t="str">
            <v>00:02:42</v>
          </cell>
          <cell r="EU28" t="str">
            <v>X</v>
          </cell>
          <cell r="EV28" t="str">
            <v>X</v>
          </cell>
          <cell r="EZ28">
            <v>0</v>
          </cell>
          <cell r="FA28">
            <v>0</v>
          </cell>
          <cell r="FE28" t="str">
            <v>CI</v>
          </cell>
          <cell r="FF28" t="str">
            <v>H</v>
          </cell>
          <cell r="FJ28" t="str">
            <v>Tidak Terlambat</v>
          </cell>
          <cell r="FK28">
            <v>0</v>
          </cell>
          <cell r="FO28" t="str">
            <v>CI</v>
          </cell>
          <cell r="FP28" t="str">
            <v>H</v>
          </cell>
          <cell r="FT28" t="str">
            <v>Terlambat</v>
          </cell>
          <cell r="FU28" t="str">
            <v>00:01:24</v>
          </cell>
          <cell r="FY28" t="str">
            <v>DK</v>
          </cell>
          <cell r="FZ28" t="str">
            <v>H</v>
          </cell>
          <cell r="GD28" t="str">
            <v>Tidak Terlambat</v>
          </cell>
          <cell r="GE28">
            <v>0</v>
          </cell>
          <cell r="GI28" t="str">
            <v>X</v>
          </cell>
          <cell r="GJ28" t="str">
            <v>X</v>
          </cell>
          <cell r="GN28">
            <v>0</v>
          </cell>
          <cell r="GO28">
            <v>0</v>
          </cell>
          <cell r="GS28" t="str">
            <v>CI</v>
          </cell>
          <cell r="GT28" t="str">
            <v>H</v>
          </cell>
          <cell r="GX28" t="str">
            <v>Terlambat</v>
          </cell>
          <cell r="GY28" t="str">
            <v>00:15:16</v>
          </cell>
          <cell r="HC28" t="str">
            <v>CI</v>
          </cell>
          <cell r="HD28" t="str">
            <v>H</v>
          </cell>
          <cell r="HH28" t="str">
            <v>Tidak Terlambat</v>
          </cell>
          <cell r="HI28">
            <v>0</v>
          </cell>
          <cell r="HM28" t="str">
            <v>X</v>
          </cell>
          <cell r="HN28" t="str">
            <v>X</v>
          </cell>
          <cell r="HR28">
            <v>0</v>
          </cell>
          <cell r="HS28">
            <v>0</v>
          </cell>
          <cell r="HW28" t="str">
            <v>X</v>
          </cell>
          <cell r="HX28" t="str">
            <v>X</v>
          </cell>
          <cell r="IB28">
            <v>0</v>
          </cell>
          <cell r="IC28">
            <v>0</v>
          </cell>
          <cell r="IG28" t="str">
            <v>CI</v>
          </cell>
          <cell r="IH28" t="str">
            <v>H</v>
          </cell>
          <cell r="IL28" t="str">
            <v>Terlambat</v>
          </cell>
          <cell r="IM28" t="str">
            <v>00:08:48</v>
          </cell>
          <cell r="IQ28" t="str">
            <v>CI</v>
          </cell>
          <cell r="IR28" t="str">
            <v>H</v>
          </cell>
          <cell r="IV28" t="str">
            <v>Tidak Terlambat</v>
          </cell>
          <cell r="IW28">
            <v>0</v>
          </cell>
          <cell r="JA28" t="str">
            <v>DK</v>
          </cell>
          <cell r="JB28" t="str">
            <v>H</v>
          </cell>
          <cell r="JF28" t="str">
            <v>Tidak Terlambat</v>
          </cell>
          <cell r="JG28">
            <v>0</v>
          </cell>
          <cell r="JK28" t="str">
            <v>X</v>
          </cell>
          <cell r="JL28" t="str">
            <v>X</v>
          </cell>
          <cell r="JP28">
            <v>0</v>
          </cell>
          <cell r="JQ28">
            <v>0</v>
          </cell>
          <cell r="JU28" t="str">
            <v>CI</v>
          </cell>
          <cell r="JV28" t="str">
            <v>H</v>
          </cell>
          <cell r="JZ28" t="str">
            <v>Tidak Terlambat</v>
          </cell>
          <cell r="KA28">
            <v>0</v>
          </cell>
          <cell r="KE28" t="str">
            <v>CI</v>
          </cell>
          <cell r="KF28" t="str">
            <v>H</v>
          </cell>
          <cell r="KJ28" t="str">
            <v>Tidak Terlambat</v>
          </cell>
          <cell r="KK28">
            <v>0</v>
          </cell>
          <cell r="KO28" t="str">
            <v>DK</v>
          </cell>
          <cell r="KP28" t="str">
            <v>H</v>
          </cell>
          <cell r="KT28" t="str">
            <v>Terlambat</v>
          </cell>
          <cell r="KU28" t="str">
            <v>00:05:10</v>
          </cell>
          <cell r="LJ28" t="str">
            <v>X</v>
          </cell>
          <cell r="LK28" t="str">
            <v>CI</v>
          </cell>
          <cell r="LL28" t="str">
            <v>CI</v>
          </cell>
          <cell r="LM28" t="str">
            <v>CI</v>
          </cell>
          <cell r="LN28" t="str">
            <v>DK</v>
          </cell>
          <cell r="LO28" t="str">
            <v>X</v>
          </cell>
          <cell r="LP28" t="str">
            <v>CI</v>
          </cell>
          <cell r="LQ28" t="str">
            <v>CI</v>
          </cell>
          <cell r="LR28" t="str">
            <v>CI</v>
          </cell>
          <cell r="LS28" t="str">
            <v>DK</v>
          </cell>
          <cell r="LT28" t="str">
            <v>X</v>
          </cell>
          <cell r="LU28" t="str">
            <v>X</v>
          </cell>
          <cell r="LV28" t="str">
            <v>CI</v>
          </cell>
          <cell r="LW28" t="str">
            <v>CI</v>
          </cell>
          <cell r="LX28" t="str">
            <v>X</v>
          </cell>
          <cell r="LY28" t="str">
            <v>CI</v>
          </cell>
          <cell r="LZ28" t="str">
            <v>CI</v>
          </cell>
          <cell r="MA28" t="str">
            <v>DK</v>
          </cell>
          <cell r="MB28" t="str">
            <v>X</v>
          </cell>
          <cell r="MC28" t="str">
            <v>CI</v>
          </cell>
          <cell r="MD28" t="str">
            <v>CI</v>
          </cell>
          <cell r="ME28" t="str">
            <v>X</v>
          </cell>
          <cell r="MF28" t="str">
            <v>X</v>
          </cell>
          <cell r="MG28" t="str">
            <v>CI</v>
          </cell>
          <cell r="MH28" t="str">
            <v>CI</v>
          </cell>
          <cell r="MI28" t="str">
            <v>DK</v>
          </cell>
          <cell r="MJ28" t="str">
            <v>X</v>
          </cell>
          <cell r="MK28" t="str">
            <v>CI</v>
          </cell>
          <cell r="ML28" t="str">
            <v>CI</v>
          </cell>
          <cell r="MM28" t="str">
            <v>DK</v>
          </cell>
          <cell r="MN28">
            <v>0</v>
          </cell>
          <cell r="MP28" t="str">
            <v>X</v>
          </cell>
          <cell r="MQ28" t="str">
            <v>H</v>
          </cell>
          <cell r="MR28" t="str">
            <v>H</v>
          </cell>
          <cell r="MS28" t="str">
            <v>H</v>
          </cell>
          <cell r="MT28" t="str">
            <v>H</v>
          </cell>
          <cell r="MU28" t="str">
            <v>X</v>
          </cell>
          <cell r="MV28" t="str">
            <v>H</v>
          </cell>
          <cell r="MW28" t="str">
            <v>H</v>
          </cell>
          <cell r="MX28" t="str">
            <v>H</v>
          </cell>
          <cell r="MY28" t="str">
            <v>H</v>
          </cell>
          <cell r="MZ28" t="str">
            <v>X</v>
          </cell>
          <cell r="NA28" t="str">
            <v>X</v>
          </cell>
          <cell r="NB28" t="str">
            <v>H</v>
          </cell>
          <cell r="NC28" t="str">
            <v>H</v>
          </cell>
          <cell r="ND28" t="str">
            <v>X</v>
          </cell>
          <cell r="NE28" t="str">
            <v>H</v>
          </cell>
          <cell r="NF28" t="str">
            <v>H</v>
          </cell>
          <cell r="NG28" t="str">
            <v>H</v>
          </cell>
          <cell r="NH28" t="str">
            <v>X</v>
          </cell>
          <cell r="NI28" t="str">
            <v>H</v>
          </cell>
          <cell r="NJ28" t="str">
            <v>H</v>
          </cell>
          <cell r="NK28" t="str">
            <v>X</v>
          </cell>
          <cell r="NL28" t="str">
            <v>X</v>
          </cell>
          <cell r="NM28" t="str">
            <v>H</v>
          </cell>
          <cell r="NN28" t="str">
            <v>H</v>
          </cell>
          <cell r="NO28" t="str">
            <v>H</v>
          </cell>
          <cell r="NP28" t="str">
            <v>X</v>
          </cell>
          <cell r="NQ28" t="str">
            <v>H</v>
          </cell>
          <cell r="NR28" t="str">
            <v>H</v>
          </cell>
          <cell r="NS28" t="str">
            <v>H</v>
          </cell>
          <cell r="NT28">
            <v>0</v>
          </cell>
          <cell r="NV28">
            <v>30</v>
          </cell>
          <cell r="NW28">
            <v>21</v>
          </cell>
          <cell r="NX28">
            <v>21</v>
          </cell>
          <cell r="NY28">
            <v>21</v>
          </cell>
          <cell r="NZ28">
            <v>9</v>
          </cell>
          <cell r="OA28">
            <v>0</v>
          </cell>
          <cell r="OB28">
            <v>0</v>
          </cell>
          <cell r="OC28">
            <v>0</v>
          </cell>
          <cell r="OD28">
            <v>0</v>
          </cell>
          <cell r="OE28">
            <v>0</v>
          </cell>
          <cell r="OF28">
            <v>0</v>
          </cell>
          <cell r="OG28">
            <v>0</v>
          </cell>
          <cell r="OH28">
            <v>0</v>
          </cell>
          <cell r="OI28">
            <v>0</v>
          </cell>
          <cell r="OJ28">
            <v>0</v>
          </cell>
          <cell r="OK28">
            <v>0</v>
          </cell>
          <cell r="OL28">
            <v>0</v>
          </cell>
          <cell r="OM28">
            <v>0</v>
          </cell>
        </row>
        <row r="29">
          <cell r="B29" t="str">
            <v>JEANNY ANASTASYA</v>
          </cell>
          <cell r="C29">
            <v>30321</v>
          </cell>
          <cell r="D29">
            <v>15011674</v>
          </cell>
          <cell r="E29" t="str">
            <v>PEREMPUAN</v>
          </cell>
          <cell r="F29">
            <v>10200202882</v>
          </cell>
          <cell r="G29" t="str">
            <v>TL INBOUND</v>
          </cell>
          <cell r="H29" t="str">
            <v>8 (2010)</v>
          </cell>
          <cell r="I29" t="str">
            <v>ISLAM</v>
          </cell>
          <cell r="J29" t="str">
            <v>RIKA RIANY</v>
          </cell>
          <cell r="K29" t="str">
            <v>BC</v>
          </cell>
          <cell r="L29" t="str">
            <v>H</v>
          </cell>
          <cell r="P29" t="str">
            <v>Terlambat</v>
          </cell>
          <cell r="Q29" t="str">
            <v>00:04:52</v>
          </cell>
          <cell r="U29" t="str">
            <v>BC</v>
          </cell>
          <cell r="V29" t="str">
            <v>H</v>
          </cell>
          <cell r="Z29" t="str">
            <v>Terlambat</v>
          </cell>
          <cell r="AA29" t="str">
            <v>00:08:05</v>
          </cell>
          <cell r="AE29" t="str">
            <v>BC</v>
          </cell>
          <cell r="AF29" t="str">
            <v>H</v>
          </cell>
          <cell r="AJ29" t="str">
            <v>Terlambat</v>
          </cell>
          <cell r="AK29" t="str">
            <v>00:02:03</v>
          </cell>
          <cell r="AO29" t="str">
            <v>BC</v>
          </cell>
          <cell r="AP29" t="str">
            <v>H</v>
          </cell>
          <cell r="AT29" t="str">
            <v>Terlambat</v>
          </cell>
          <cell r="AU29" t="str">
            <v>00:16:38</v>
          </cell>
          <cell r="AY29" t="str">
            <v>CT</v>
          </cell>
          <cell r="AZ29" t="str">
            <v>CT</v>
          </cell>
          <cell r="BD29">
            <v>0</v>
          </cell>
          <cell r="BE29">
            <v>0</v>
          </cell>
          <cell r="BI29" t="str">
            <v>BC</v>
          </cell>
          <cell r="BJ29" t="str">
            <v>H</v>
          </cell>
          <cell r="BN29" t="str">
            <v>Terlambat</v>
          </cell>
          <cell r="BO29" t="str">
            <v>00:13:43</v>
          </cell>
          <cell r="BS29" t="str">
            <v>BC</v>
          </cell>
          <cell r="BT29" t="str">
            <v>H</v>
          </cell>
          <cell r="BX29" t="str">
            <v>Terlambat</v>
          </cell>
          <cell r="BY29" t="str">
            <v>00:14:36</v>
          </cell>
          <cell r="CC29" t="str">
            <v>X</v>
          </cell>
          <cell r="CD29" t="str">
            <v>X</v>
          </cell>
          <cell r="CH29">
            <v>0</v>
          </cell>
          <cell r="CI29">
            <v>0</v>
          </cell>
          <cell r="CM29" t="str">
            <v>BC</v>
          </cell>
          <cell r="CN29" t="str">
            <v>H</v>
          </cell>
          <cell r="CR29" t="str">
            <v>Tidak Terlambat</v>
          </cell>
          <cell r="CS29">
            <v>0</v>
          </cell>
          <cell r="CW29" t="str">
            <v>BC</v>
          </cell>
          <cell r="CX29" t="str">
            <v>H</v>
          </cell>
          <cell r="DB29" t="str">
            <v>Terlambat</v>
          </cell>
          <cell r="DC29" t="str">
            <v>00:02:12</v>
          </cell>
          <cell r="DG29" t="str">
            <v>X</v>
          </cell>
          <cell r="DH29" t="str">
            <v>X</v>
          </cell>
          <cell r="DL29">
            <v>0</v>
          </cell>
          <cell r="DM29">
            <v>0</v>
          </cell>
          <cell r="DQ29" t="str">
            <v>X</v>
          </cell>
          <cell r="DR29" t="str">
            <v>X</v>
          </cell>
          <cell r="DV29">
            <v>0</v>
          </cell>
          <cell r="DW29">
            <v>0</v>
          </cell>
          <cell r="EA29" t="str">
            <v>BC</v>
          </cell>
          <cell r="EB29" t="str">
            <v>H</v>
          </cell>
          <cell r="EF29" t="str">
            <v>Tidak Terlambat</v>
          </cell>
          <cell r="EG29">
            <v>0</v>
          </cell>
          <cell r="EK29" t="str">
            <v>BC</v>
          </cell>
          <cell r="EL29" t="str">
            <v>H</v>
          </cell>
          <cell r="EP29" t="str">
            <v>Tidak Terlambat</v>
          </cell>
          <cell r="EQ29">
            <v>0</v>
          </cell>
          <cell r="EU29" t="str">
            <v>X</v>
          </cell>
          <cell r="EV29" t="str">
            <v>X</v>
          </cell>
          <cell r="EZ29">
            <v>0</v>
          </cell>
          <cell r="FA29">
            <v>0</v>
          </cell>
          <cell r="FE29" t="str">
            <v>BC</v>
          </cell>
          <cell r="FF29" t="str">
            <v>H</v>
          </cell>
          <cell r="FJ29" t="str">
            <v>Tidak Terlambat</v>
          </cell>
          <cell r="FK29">
            <v>0</v>
          </cell>
          <cell r="FO29" t="str">
            <v>BC</v>
          </cell>
          <cell r="FP29" t="str">
            <v>H</v>
          </cell>
          <cell r="FT29" t="str">
            <v>Tidak Terlambat</v>
          </cell>
          <cell r="FU29">
            <v>0</v>
          </cell>
          <cell r="FY29" t="str">
            <v>X</v>
          </cell>
          <cell r="FZ29" t="str">
            <v>X</v>
          </cell>
          <cell r="GD29">
            <v>0</v>
          </cell>
          <cell r="GE29">
            <v>0</v>
          </cell>
          <cell r="GI29" t="str">
            <v>BC</v>
          </cell>
          <cell r="GJ29" t="str">
            <v>H</v>
          </cell>
          <cell r="GN29" t="str">
            <v>Tidak Terlambat</v>
          </cell>
          <cell r="GO29">
            <v>0</v>
          </cell>
          <cell r="GS29" t="str">
            <v>BC</v>
          </cell>
          <cell r="GT29" t="str">
            <v>H</v>
          </cell>
          <cell r="GX29" t="str">
            <v>Tidak Terlambat</v>
          </cell>
          <cell r="GY29">
            <v>0</v>
          </cell>
          <cell r="HC29" t="str">
            <v>BC</v>
          </cell>
          <cell r="HD29" t="str">
            <v>H</v>
          </cell>
          <cell r="HH29" t="str">
            <v>Tidak Terlambat</v>
          </cell>
          <cell r="HI29">
            <v>0</v>
          </cell>
          <cell r="HM29" t="str">
            <v>X</v>
          </cell>
          <cell r="HN29" t="str">
            <v>X</v>
          </cell>
          <cell r="HR29">
            <v>0</v>
          </cell>
          <cell r="HS29">
            <v>0</v>
          </cell>
          <cell r="HW29" t="str">
            <v>BC</v>
          </cell>
          <cell r="HX29" t="str">
            <v>H</v>
          </cell>
          <cell r="IB29" t="str">
            <v>Tidak Terlambat</v>
          </cell>
          <cell r="IC29">
            <v>0</v>
          </cell>
          <cell r="IG29" t="str">
            <v>BC</v>
          </cell>
          <cell r="IH29" t="str">
            <v>H</v>
          </cell>
          <cell r="IL29" t="str">
            <v>Tidak Terlambat</v>
          </cell>
          <cell r="IM29">
            <v>0</v>
          </cell>
          <cell r="IQ29" t="str">
            <v>BC</v>
          </cell>
          <cell r="IR29" t="str">
            <v>H</v>
          </cell>
          <cell r="IV29" t="str">
            <v>Tidak Terlambat</v>
          </cell>
          <cell r="IW29">
            <v>0</v>
          </cell>
          <cell r="JA29" t="str">
            <v>X</v>
          </cell>
          <cell r="JB29" t="str">
            <v>X</v>
          </cell>
          <cell r="JF29">
            <v>0</v>
          </cell>
          <cell r="JG29">
            <v>0</v>
          </cell>
          <cell r="JK29" t="str">
            <v>X</v>
          </cell>
          <cell r="JL29" t="str">
            <v>X</v>
          </cell>
          <cell r="JP29">
            <v>0</v>
          </cell>
          <cell r="JQ29">
            <v>0</v>
          </cell>
          <cell r="JU29" t="str">
            <v>BC</v>
          </cell>
          <cell r="JV29" t="str">
            <v>H</v>
          </cell>
          <cell r="JZ29" t="str">
            <v>Tidak Terlambat</v>
          </cell>
          <cell r="KA29">
            <v>0</v>
          </cell>
          <cell r="KE29" t="str">
            <v>BC</v>
          </cell>
          <cell r="KF29" t="str">
            <v>H</v>
          </cell>
          <cell r="KJ29" t="str">
            <v>Tidak Terlambat</v>
          </cell>
          <cell r="KK29">
            <v>0</v>
          </cell>
          <cell r="KO29" t="str">
            <v>X</v>
          </cell>
          <cell r="KP29" t="str">
            <v>X</v>
          </cell>
          <cell r="KT29">
            <v>0</v>
          </cell>
          <cell r="KU29">
            <v>0</v>
          </cell>
          <cell r="LJ29" t="str">
            <v>BC</v>
          </cell>
          <cell r="LK29" t="str">
            <v>BC</v>
          </cell>
          <cell r="LL29" t="str">
            <v>BC</v>
          </cell>
          <cell r="LM29" t="str">
            <v>BC</v>
          </cell>
          <cell r="LN29" t="str">
            <v>CT</v>
          </cell>
          <cell r="LO29" t="str">
            <v>BC</v>
          </cell>
          <cell r="LP29" t="str">
            <v>BC</v>
          </cell>
          <cell r="LQ29" t="str">
            <v>X</v>
          </cell>
          <cell r="LR29" t="str">
            <v>BC</v>
          </cell>
          <cell r="LS29" t="str">
            <v>BC</v>
          </cell>
          <cell r="LT29" t="str">
            <v>X</v>
          </cell>
          <cell r="LU29" t="str">
            <v>X</v>
          </cell>
          <cell r="LV29" t="str">
            <v>BC</v>
          </cell>
          <cell r="LW29" t="str">
            <v>BC</v>
          </cell>
          <cell r="LX29" t="str">
            <v>X</v>
          </cell>
          <cell r="LY29" t="str">
            <v>BC</v>
          </cell>
          <cell r="LZ29" t="str">
            <v>BC</v>
          </cell>
          <cell r="MA29" t="str">
            <v>X</v>
          </cell>
          <cell r="MB29" t="str">
            <v>BC</v>
          </cell>
          <cell r="MC29" t="str">
            <v>BC</v>
          </cell>
          <cell r="MD29" t="str">
            <v>BC</v>
          </cell>
          <cell r="ME29" t="str">
            <v>X</v>
          </cell>
          <cell r="MF29" t="str">
            <v>BC</v>
          </cell>
          <cell r="MG29" t="str">
            <v>BC</v>
          </cell>
          <cell r="MH29" t="str">
            <v>BC</v>
          </cell>
          <cell r="MI29" t="str">
            <v>X</v>
          </cell>
          <cell r="MJ29" t="str">
            <v>X</v>
          </cell>
          <cell r="MK29" t="str">
            <v>BC</v>
          </cell>
          <cell r="ML29" t="str">
            <v>BC</v>
          </cell>
          <cell r="MM29" t="str">
            <v>X</v>
          </cell>
          <cell r="MN29">
            <v>0</v>
          </cell>
          <cell r="MP29" t="str">
            <v>H</v>
          </cell>
          <cell r="MQ29" t="str">
            <v>H</v>
          </cell>
          <cell r="MR29" t="str">
            <v>H</v>
          </cell>
          <cell r="MS29" t="str">
            <v>H</v>
          </cell>
          <cell r="MT29" t="str">
            <v>CT</v>
          </cell>
          <cell r="MU29" t="str">
            <v>H</v>
          </cell>
          <cell r="MV29" t="str">
            <v>H</v>
          </cell>
          <cell r="MW29" t="str">
            <v>X</v>
          </cell>
          <cell r="MX29" t="str">
            <v>H</v>
          </cell>
          <cell r="MY29" t="str">
            <v>H</v>
          </cell>
          <cell r="MZ29" t="str">
            <v>X</v>
          </cell>
          <cell r="NA29" t="str">
            <v>X</v>
          </cell>
          <cell r="NB29" t="str">
            <v>H</v>
          </cell>
          <cell r="NC29" t="str">
            <v>H</v>
          </cell>
          <cell r="ND29" t="str">
            <v>X</v>
          </cell>
          <cell r="NE29" t="str">
            <v>H</v>
          </cell>
          <cell r="NF29" t="str">
            <v>H</v>
          </cell>
          <cell r="NG29" t="str">
            <v>X</v>
          </cell>
          <cell r="NH29" t="str">
            <v>H</v>
          </cell>
          <cell r="NI29" t="str">
            <v>H</v>
          </cell>
          <cell r="NJ29" t="str">
            <v>H</v>
          </cell>
          <cell r="NK29" t="str">
            <v>X</v>
          </cell>
          <cell r="NL29" t="str">
            <v>H</v>
          </cell>
          <cell r="NM29" t="str">
            <v>H</v>
          </cell>
          <cell r="NN29" t="str">
            <v>H</v>
          </cell>
          <cell r="NO29" t="str">
            <v>X</v>
          </cell>
          <cell r="NP29" t="str">
            <v>X</v>
          </cell>
          <cell r="NQ29" t="str">
            <v>H</v>
          </cell>
          <cell r="NR29" t="str">
            <v>H</v>
          </cell>
          <cell r="NS29" t="str">
            <v>X</v>
          </cell>
          <cell r="NT29">
            <v>0</v>
          </cell>
          <cell r="NV29">
            <v>30</v>
          </cell>
          <cell r="NW29">
            <v>0</v>
          </cell>
          <cell r="NX29">
            <v>21</v>
          </cell>
          <cell r="NY29">
            <v>20</v>
          </cell>
          <cell r="NZ29">
            <v>9</v>
          </cell>
          <cell r="OA29">
            <v>0</v>
          </cell>
          <cell r="OB29">
            <v>0</v>
          </cell>
          <cell r="OC29">
            <v>0</v>
          </cell>
          <cell r="OD29">
            <v>0</v>
          </cell>
          <cell r="OE29">
            <v>0</v>
          </cell>
          <cell r="OF29">
            <v>0</v>
          </cell>
          <cell r="OG29">
            <v>0</v>
          </cell>
          <cell r="OH29">
            <v>0</v>
          </cell>
          <cell r="OI29">
            <v>1</v>
          </cell>
          <cell r="OJ29">
            <v>0</v>
          </cell>
          <cell r="OK29">
            <v>0</v>
          </cell>
          <cell r="OL29">
            <v>0</v>
          </cell>
          <cell r="OM29">
            <v>0</v>
          </cell>
        </row>
        <row r="30">
          <cell r="B30" t="str">
            <v>ANGGITA SITI NUR MARFUAH</v>
          </cell>
          <cell r="C30">
            <v>50083</v>
          </cell>
          <cell r="D30">
            <v>16012151</v>
          </cell>
          <cell r="E30" t="str">
            <v>PEREMPUAN</v>
          </cell>
          <cell r="G30" t="str">
            <v>TL INBOUND</v>
          </cell>
          <cell r="H30" t="str">
            <v>24</v>
          </cell>
          <cell r="I30" t="str">
            <v>ISLAM</v>
          </cell>
          <cell r="J30" t="str">
            <v>RIKA RIANY</v>
          </cell>
          <cell r="K30" t="str">
            <v>X</v>
          </cell>
          <cell r="L30" t="str">
            <v>X</v>
          </cell>
          <cell r="P30">
            <v>0</v>
          </cell>
          <cell r="Q30">
            <v>0</v>
          </cell>
          <cell r="U30" t="str">
            <v>X</v>
          </cell>
          <cell r="V30" t="str">
            <v>X</v>
          </cell>
          <cell r="Z30">
            <v>0</v>
          </cell>
          <cell r="AA30">
            <v>0</v>
          </cell>
          <cell r="AE30" t="str">
            <v>CT</v>
          </cell>
          <cell r="AF30" t="str">
            <v>CT</v>
          </cell>
          <cell r="AJ30">
            <v>0</v>
          </cell>
          <cell r="AK30">
            <v>0</v>
          </cell>
          <cell r="AO30" t="str">
            <v>BC</v>
          </cell>
          <cell r="AP30" t="str">
            <v>H</v>
          </cell>
          <cell r="AT30" t="str">
            <v>Tidak Terlambat</v>
          </cell>
          <cell r="AU30">
            <v>0</v>
          </cell>
          <cell r="AY30" t="str">
            <v>BC</v>
          </cell>
          <cell r="AZ30" t="str">
            <v>H</v>
          </cell>
          <cell r="BD30" t="str">
            <v>Terlambat</v>
          </cell>
          <cell r="BE30" t="str">
            <v>00:38:17</v>
          </cell>
          <cell r="BI30" t="str">
            <v>X</v>
          </cell>
          <cell r="BJ30" t="str">
            <v>X</v>
          </cell>
          <cell r="BN30">
            <v>0</v>
          </cell>
          <cell r="BO30">
            <v>0</v>
          </cell>
          <cell r="BS30" t="str">
            <v>X</v>
          </cell>
          <cell r="BT30" t="str">
            <v>X</v>
          </cell>
          <cell r="BX30">
            <v>0</v>
          </cell>
          <cell r="BY30">
            <v>0</v>
          </cell>
          <cell r="CC30" t="str">
            <v>BC</v>
          </cell>
          <cell r="CD30" t="str">
            <v>H</v>
          </cell>
          <cell r="CH30" t="str">
            <v>Tidak Terlambat</v>
          </cell>
          <cell r="CI30">
            <v>0</v>
          </cell>
          <cell r="CM30" t="str">
            <v>BC</v>
          </cell>
          <cell r="CN30" t="str">
            <v>H</v>
          </cell>
          <cell r="CR30" t="str">
            <v>Terlambat</v>
          </cell>
          <cell r="CS30" t="str">
            <v>00:44:52</v>
          </cell>
          <cell r="CW30" t="str">
            <v>BC</v>
          </cell>
          <cell r="CX30" t="str">
            <v>H</v>
          </cell>
          <cell r="DB30" t="str">
            <v>Terlambat</v>
          </cell>
          <cell r="DC30" t="str">
            <v>00:29:28</v>
          </cell>
          <cell r="DG30" t="str">
            <v>X</v>
          </cell>
          <cell r="DH30" t="str">
            <v>X</v>
          </cell>
          <cell r="DL30">
            <v>0</v>
          </cell>
          <cell r="DM30">
            <v>0</v>
          </cell>
          <cell r="DQ30" t="str">
            <v>BC</v>
          </cell>
          <cell r="DR30" t="str">
            <v>H</v>
          </cell>
          <cell r="DV30" t="str">
            <v>Terlambat</v>
          </cell>
          <cell r="DW30" t="str">
            <v>01:02:22</v>
          </cell>
          <cell r="EA30" t="str">
            <v>BC</v>
          </cell>
          <cell r="EB30" t="str">
            <v>H</v>
          </cell>
          <cell r="EF30" t="str">
            <v>Tidak Terlambat</v>
          </cell>
          <cell r="EG30">
            <v>0</v>
          </cell>
          <cell r="EK30" t="str">
            <v>X</v>
          </cell>
          <cell r="EL30" t="str">
            <v>X</v>
          </cell>
          <cell r="EP30">
            <v>0</v>
          </cell>
          <cell r="EQ30">
            <v>0</v>
          </cell>
          <cell r="EU30" t="str">
            <v>BC</v>
          </cell>
          <cell r="EV30" t="str">
            <v>H</v>
          </cell>
          <cell r="EZ30" t="str">
            <v>Terlambat</v>
          </cell>
          <cell r="FA30" t="str">
            <v>00:18:06</v>
          </cell>
          <cell r="FE30" t="str">
            <v>BC</v>
          </cell>
          <cell r="FF30" t="str">
            <v>H</v>
          </cell>
          <cell r="FJ30" t="str">
            <v>Tidak Terlambat</v>
          </cell>
          <cell r="FK30">
            <v>0</v>
          </cell>
          <cell r="FO30" t="str">
            <v>BC</v>
          </cell>
          <cell r="FP30" t="str">
            <v>H</v>
          </cell>
          <cell r="FT30" t="str">
            <v>Tidak Terlambat</v>
          </cell>
          <cell r="FU30">
            <v>0</v>
          </cell>
          <cell r="FY30" t="str">
            <v>X</v>
          </cell>
          <cell r="FZ30" t="str">
            <v>X</v>
          </cell>
          <cell r="GD30">
            <v>0</v>
          </cell>
          <cell r="GE30">
            <v>0</v>
          </cell>
          <cell r="GI30" t="str">
            <v>BC</v>
          </cell>
          <cell r="GJ30" t="str">
            <v>H</v>
          </cell>
          <cell r="GN30" t="str">
            <v>Tidak Terlambat</v>
          </cell>
          <cell r="GO30">
            <v>0</v>
          </cell>
          <cell r="GS30" t="str">
            <v>BC</v>
          </cell>
          <cell r="GT30" t="str">
            <v>H</v>
          </cell>
          <cell r="GX30" t="str">
            <v>Tidak Terlambat</v>
          </cell>
          <cell r="GY30">
            <v>0</v>
          </cell>
          <cell r="HC30" t="str">
            <v>X</v>
          </cell>
          <cell r="HD30" t="str">
            <v>X</v>
          </cell>
          <cell r="HH30">
            <v>0</v>
          </cell>
          <cell r="HI30">
            <v>0</v>
          </cell>
          <cell r="HM30" t="str">
            <v>BC</v>
          </cell>
          <cell r="HN30" t="str">
            <v>H</v>
          </cell>
          <cell r="HR30" t="str">
            <v>Terlambat</v>
          </cell>
          <cell r="HS30" t="str">
            <v>00:03:49</v>
          </cell>
          <cell r="HW30" t="str">
            <v>TR</v>
          </cell>
          <cell r="HX30" t="str">
            <v>TR</v>
          </cell>
          <cell r="IB30">
            <v>0</v>
          </cell>
          <cell r="IC30">
            <v>0</v>
          </cell>
          <cell r="IG30" t="str">
            <v>TR</v>
          </cell>
          <cell r="IH30" t="str">
            <v>TR</v>
          </cell>
          <cell r="IL30">
            <v>0</v>
          </cell>
          <cell r="IM30">
            <v>0</v>
          </cell>
          <cell r="IQ30" t="str">
            <v>X</v>
          </cell>
          <cell r="IR30" t="str">
            <v>X</v>
          </cell>
          <cell r="IV30">
            <v>0</v>
          </cell>
          <cell r="IW30">
            <v>0</v>
          </cell>
          <cell r="JA30" t="str">
            <v>BC</v>
          </cell>
          <cell r="JB30" t="str">
            <v>H</v>
          </cell>
          <cell r="JF30" t="str">
            <v>Terlambat</v>
          </cell>
          <cell r="JG30" t="str">
            <v>00:13:35</v>
          </cell>
          <cell r="JK30" t="str">
            <v>BC</v>
          </cell>
          <cell r="JL30" t="str">
            <v>H</v>
          </cell>
          <cell r="JP30" t="str">
            <v>Terlambat</v>
          </cell>
          <cell r="JQ30" t="str">
            <v>08:10:42</v>
          </cell>
          <cell r="JU30" t="str">
            <v>BC</v>
          </cell>
          <cell r="JV30" t="str">
            <v>H</v>
          </cell>
          <cell r="JZ30" t="str">
            <v>Terlambat</v>
          </cell>
          <cell r="KA30" t="str">
            <v>01:39:41</v>
          </cell>
          <cell r="KE30" t="str">
            <v>BC</v>
          </cell>
          <cell r="KF30" t="str">
            <v>H</v>
          </cell>
          <cell r="KJ30" t="str">
            <v>Tidak Terlambat</v>
          </cell>
          <cell r="KK30">
            <v>0</v>
          </cell>
          <cell r="KO30" t="str">
            <v>BC</v>
          </cell>
          <cell r="KP30" t="str">
            <v>H</v>
          </cell>
          <cell r="KT30" t="str">
            <v>Terlambat</v>
          </cell>
          <cell r="KU30" t="str">
            <v>00:25:38</v>
          </cell>
          <cell r="LJ30" t="str">
            <v>X</v>
          </cell>
          <cell r="LK30" t="str">
            <v>X</v>
          </cell>
          <cell r="LL30" t="str">
            <v>CT</v>
          </cell>
          <cell r="LM30" t="str">
            <v>BC</v>
          </cell>
          <cell r="LN30" t="str">
            <v>BC</v>
          </cell>
          <cell r="LO30" t="str">
            <v>X</v>
          </cell>
          <cell r="LP30" t="str">
            <v>X</v>
          </cell>
          <cell r="LQ30" t="str">
            <v>BC</v>
          </cell>
          <cell r="LR30" t="str">
            <v>BC</v>
          </cell>
          <cell r="LS30" t="str">
            <v>BC</v>
          </cell>
          <cell r="LT30" t="str">
            <v>X</v>
          </cell>
          <cell r="LU30" t="str">
            <v>BC</v>
          </cell>
          <cell r="LV30" t="str">
            <v>BC</v>
          </cell>
          <cell r="LW30" t="str">
            <v>X</v>
          </cell>
          <cell r="LX30" t="str">
            <v>BC</v>
          </cell>
          <cell r="LY30" t="str">
            <v>BC</v>
          </cell>
          <cell r="LZ30" t="str">
            <v>BC</v>
          </cell>
          <cell r="MA30" t="str">
            <v>X</v>
          </cell>
          <cell r="MB30" t="str">
            <v>BC</v>
          </cell>
          <cell r="MC30" t="str">
            <v>BC</v>
          </cell>
          <cell r="MD30" t="str">
            <v>X</v>
          </cell>
          <cell r="ME30" t="str">
            <v>BC</v>
          </cell>
          <cell r="MF30" t="str">
            <v>TR</v>
          </cell>
          <cell r="MG30" t="str">
            <v>TR</v>
          </cell>
          <cell r="MH30" t="str">
            <v>X</v>
          </cell>
          <cell r="MI30" t="str">
            <v>BC</v>
          </cell>
          <cell r="MJ30" t="str">
            <v>BC</v>
          </cell>
          <cell r="MK30" t="str">
            <v>BC</v>
          </cell>
          <cell r="ML30" t="str">
            <v>BC</v>
          </cell>
          <cell r="MM30" t="str">
            <v>BC</v>
          </cell>
          <cell r="MN30">
            <v>0</v>
          </cell>
          <cell r="MP30" t="str">
            <v>X</v>
          </cell>
          <cell r="MQ30" t="str">
            <v>X</v>
          </cell>
          <cell r="MR30" t="str">
            <v>CT</v>
          </cell>
          <cell r="MS30" t="str">
            <v>H</v>
          </cell>
          <cell r="MT30" t="str">
            <v>H</v>
          </cell>
          <cell r="MU30" t="str">
            <v>X</v>
          </cell>
          <cell r="MV30" t="str">
            <v>X</v>
          </cell>
          <cell r="MW30" t="str">
            <v>H</v>
          </cell>
          <cell r="MX30" t="str">
            <v>H</v>
          </cell>
          <cell r="MY30" t="str">
            <v>H</v>
          </cell>
          <cell r="MZ30" t="str">
            <v>X</v>
          </cell>
          <cell r="NA30" t="str">
            <v>H</v>
          </cell>
          <cell r="NB30" t="str">
            <v>H</v>
          </cell>
          <cell r="NC30" t="str">
            <v>X</v>
          </cell>
          <cell r="ND30" t="str">
            <v>H</v>
          </cell>
          <cell r="NE30" t="str">
            <v>H</v>
          </cell>
          <cell r="NF30" t="str">
            <v>H</v>
          </cell>
          <cell r="NG30" t="str">
            <v>X</v>
          </cell>
          <cell r="NH30" t="str">
            <v>H</v>
          </cell>
          <cell r="NI30" t="str">
            <v>H</v>
          </cell>
          <cell r="NJ30" t="str">
            <v>X</v>
          </cell>
          <cell r="NK30" t="str">
            <v>H</v>
          </cell>
          <cell r="NL30" t="str">
            <v>TR</v>
          </cell>
          <cell r="NM30" t="str">
            <v>TR</v>
          </cell>
          <cell r="NN30" t="str">
            <v>X</v>
          </cell>
          <cell r="NO30" t="str">
            <v>H</v>
          </cell>
          <cell r="NP30" t="str">
            <v>H</v>
          </cell>
          <cell r="NQ30" t="str">
            <v>H</v>
          </cell>
          <cell r="NR30" t="str">
            <v>H</v>
          </cell>
          <cell r="NS30" t="str">
            <v>H</v>
          </cell>
          <cell r="NT30">
            <v>0</v>
          </cell>
          <cell r="NV30">
            <v>30</v>
          </cell>
          <cell r="NW30">
            <v>0</v>
          </cell>
          <cell r="NX30">
            <v>21</v>
          </cell>
          <cell r="NY30">
            <v>20</v>
          </cell>
          <cell r="NZ30">
            <v>9</v>
          </cell>
          <cell r="OA30">
            <v>0</v>
          </cell>
          <cell r="OB30">
            <v>0</v>
          </cell>
          <cell r="OC30">
            <v>0</v>
          </cell>
          <cell r="OD30">
            <v>0</v>
          </cell>
          <cell r="OE30">
            <v>0</v>
          </cell>
          <cell r="OF30">
            <v>0</v>
          </cell>
          <cell r="OG30">
            <v>0</v>
          </cell>
          <cell r="OH30">
            <v>0</v>
          </cell>
          <cell r="OI30">
            <v>1</v>
          </cell>
          <cell r="OJ30">
            <v>0</v>
          </cell>
          <cell r="OK30">
            <v>0</v>
          </cell>
          <cell r="OL30">
            <v>0</v>
          </cell>
          <cell r="OM30">
            <v>0</v>
          </cell>
        </row>
        <row r="31">
          <cell r="B31" t="str">
            <v>RITA</v>
          </cell>
          <cell r="C31">
            <v>70846</v>
          </cell>
          <cell r="D31">
            <v>16009166</v>
          </cell>
          <cell r="E31" t="str">
            <v>PEREMPUAN</v>
          </cell>
          <cell r="F31" t="str">
            <v>10200203061</v>
          </cell>
          <cell r="G31" t="str">
            <v>POH TL INBOUND</v>
          </cell>
          <cell r="H31" t="str">
            <v>7</v>
          </cell>
          <cell r="I31" t="str">
            <v>ISLAM</v>
          </cell>
          <cell r="J31" t="str">
            <v>RIKA RIANY</v>
          </cell>
          <cell r="K31" t="str">
            <v>BC</v>
          </cell>
          <cell r="L31" t="str">
            <v>H</v>
          </cell>
          <cell r="P31" t="str">
            <v>Tidak Terlambat</v>
          </cell>
          <cell r="Q31">
            <v>0</v>
          </cell>
          <cell r="U31" t="str">
            <v>BC</v>
          </cell>
          <cell r="V31" t="str">
            <v>H</v>
          </cell>
          <cell r="Z31" t="str">
            <v>Tidak Terlambat</v>
          </cell>
          <cell r="AA31">
            <v>0</v>
          </cell>
          <cell r="AE31" t="str">
            <v>BC</v>
          </cell>
          <cell r="AF31" t="str">
            <v>H</v>
          </cell>
          <cell r="AJ31" t="str">
            <v>Tidak Terlambat</v>
          </cell>
          <cell r="AK31">
            <v>0</v>
          </cell>
          <cell r="AO31" t="str">
            <v>X</v>
          </cell>
          <cell r="AP31" t="str">
            <v>X</v>
          </cell>
          <cell r="AT31">
            <v>0</v>
          </cell>
          <cell r="AU31">
            <v>0</v>
          </cell>
          <cell r="AY31" t="str">
            <v>BC</v>
          </cell>
          <cell r="AZ31" t="str">
            <v>H</v>
          </cell>
          <cell r="BD31" t="str">
            <v>Tidak Terlambat</v>
          </cell>
          <cell r="BE31">
            <v>0</v>
          </cell>
          <cell r="BI31" t="str">
            <v>BC</v>
          </cell>
          <cell r="BJ31" t="str">
            <v>H</v>
          </cell>
          <cell r="BN31" t="str">
            <v>Tidak Terlambat</v>
          </cell>
          <cell r="BO31">
            <v>0</v>
          </cell>
          <cell r="BS31" t="str">
            <v>BC</v>
          </cell>
          <cell r="BT31" t="str">
            <v>H</v>
          </cell>
          <cell r="BX31" t="str">
            <v>Tidak Terlambat</v>
          </cell>
          <cell r="BY31">
            <v>0</v>
          </cell>
          <cell r="CC31" t="str">
            <v>BC</v>
          </cell>
          <cell r="CD31" t="str">
            <v>H</v>
          </cell>
          <cell r="CH31" t="str">
            <v>Tidak Terlambat</v>
          </cell>
          <cell r="CI31">
            <v>0</v>
          </cell>
          <cell r="CM31" t="str">
            <v>CT</v>
          </cell>
          <cell r="CN31" t="str">
            <v>CT</v>
          </cell>
          <cell r="CR31">
            <v>0</v>
          </cell>
          <cell r="CS31">
            <v>0</v>
          </cell>
          <cell r="CW31" t="str">
            <v>X</v>
          </cell>
          <cell r="CX31" t="str">
            <v>X</v>
          </cell>
          <cell r="DB31">
            <v>0</v>
          </cell>
          <cell r="DC31">
            <v>0</v>
          </cell>
          <cell r="DG31" t="str">
            <v>X</v>
          </cell>
          <cell r="DH31" t="str">
            <v>X</v>
          </cell>
          <cell r="DL31">
            <v>0</v>
          </cell>
          <cell r="DM31">
            <v>0</v>
          </cell>
          <cell r="DQ31" t="str">
            <v>BC</v>
          </cell>
          <cell r="DR31" t="str">
            <v>H</v>
          </cell>
          <cell r="DV31" t="str">
            <v>Tidak Terlambat</v>
          </cell>
          <cell r="DW31">
            <v>0</v>
          </cell>
          <cell r="EA31" t="str">
            <v>BC</v>
          </cell>
          <cell r="EB31" t="str">
            <v>H</v>
          </cell>
          <cell r="EF31" t="str">
            <v>Tidak Terlambat</v>
          </cell>
          <cell r="EG31">
            <v>0</v>
          </cell>
          <cell r="EK31" t="str">
            <v>BC</v>
          </cell>
          <cell r="EL31" t="str">
            <v>H</v>
          </cell>
          <cell r="EP31" t="str">
            <v>Tidak Terlambat</v>
          </cell>
          <cell r="EQ31">
            <v>0</v>
          </cell>
          <cell r="EU31" t="str">
            <v>X</v>
          </cell>
          <cell r="EV31" t="str">
            <v>X</v>
          </cell>
          <cell r="EZ31">
            <v>0</v>
          </cell>
          <cell r="FA31">
            <v>0</v>
          </cell>
          <cell r="FE31" t="str">
            <v>X</v>
          </cell>
          <cell r="FF31" t="str">
            <v>X</v>
          </cell>
          <cell r="FJ31">
            <v>0</v>
          </cell>
          <cell r="FK31">
            <v>0</v>
          </cell>
          <cell r="FO31" t="str">
            <v>TR</v>
          </cell>
          <cell r="FP31" t="str">
            <v>TR</v>
          </cell>
          <cell r="FT31">
            <v>0</v>
          </cell>
          <cell r="FU31">
            <v>0</v>
          </cell>
          <cell r="FY31" t="str">
            <v>BC</v>
          </cell>
          <cell r="FZ31" t="str">
            <v>H</v>
          </cell>
          <cell r="GD31" t="str">
            <v>Tidak Terlambat</v>
          </cell>
          <cell r="GE31">
            <v>0</v>
          </cell>
          <cell r="GI31" t="str">
            <v>BC</v>
          </cell>
          <cell r="GJ31" t="str">
            <v>H</v>
          </cell>
          <cell r="GN31" t="str">
            <v>Tidak Terlambat</v>
          </cell>
          <cell r="GO31">
            <v>0</v>
          </cell>
          <cell r="GS31" t="str">
            <v>X</v>
          </cell>
          <cell r="GT31" t="str">
            <v>X</v>
          </cell>
          <cell r="GX31">
            <v>0</v>
          </cell>
          <cell r="GY31">
            <v>0</v>
          </cell>
          <cell r="HC31" t="str">
            <v>BC</v>
          </cell>
          <cell r="HD31" t="str">
            <v>H</v>
          </cell>
          <cell r="HH31" t="str">
            <v>Tidak Terlambat</v>
          </cell>
          <cell r="HI31">
            <v>0</v>
          </cell>
          <cell r="HM31" t="str">
            <v>BC</v>
          </cell>
          <cell r="HN31" t="str">
            <v>H</v>
          </cell>
          <cell r="HR31" t="str">
            <v>Tidak Terlambat</v>
          </cell>
          <cell r="HS31">
            <v>0</v>
          </cell>
          <cell r="HW31" t="str">
            <v>BC</v>
          </cell>
          <cell r="HX31" t="str">
            <v>H</v>
          </cell>
          <cell r="IB31" t="str">
            <v>Terlambat</v>
          </cell>
          <cell r="IC31" t="str">
            <v>00:00:34</v>
          </cell>
          <cell r="IG31" t="str">
            <v>BC</v>
          </cell>
          <cell r="IH31" t="str">
            <v>H</v>
          </cell>
          <cell r="IL31" t="str">
            <v>Tidak Terlambat</v>
          </cell>
          <cell r="IM31">
            <v>0</v>
          </cell>
          <cell r="IQ31" t="str">
            <v>X</v>
          </cell>
          <cell r="IR31" t="str">
            <v>X</v>
          </cell>
          <cell r="IV31">
            <v>0</v>
          </cell>
          <cell r="IW31">
            <v>0</v>
          </cell>
          <cell r="JA31" t="str">
            <v>BC</v>
          </cell>
          <cell r="JB31" t="str">
            <v>H</v>
          </cell>
          <cell r="JF31" t="str">
            <v>Terlambat</v>
          </cell>
          <cell r="JG31" t="str">
            <v>00:01:10</v>
          </cell>
          <cell r="JK31" t="str">
            <v>BC</v>
          </cell>
          <cell r="JL31" t="str">
            <v>H</v>
          </cell>
          <cell r="JP31" t="str">
            <v>Tidak Terlambat</v>
          </cell>
          <cell r="JQ31">
            <v>0</v>
          </cell>
          <cell r="JU31" t="str">
            <v>X</v>
          </cell>
          <cell r="JV31" t="str">
            <v>X</v>
          </cell>
          <cell r="JZ31">
            <v>0</v>
          </cell>
          <cell r="KA31">
            <v>0</v>
          </cell>
          <cell r="KE31" t="str">
            <v>X</v>
          </cell>
          <cell r="KF31" t="str">
            <v>X</v>
          </cell>
          <cell r="KJ31">
            <v>0</v>
          </cell>
          <cell r="KK31">
            <v>0</v>
          </cell>
          <cell r="KO31" t="str">
            <v>BC</v>
          </cell>
          <cell r="KP31" t="str">
            <v>H</v>
          </cell>
          <cell r="KT31" t="str">
            <v>Tidak Terlambat</v>
          </cell>
          <cell r="KU31">
            <v>0</v>
          </cell>
          <cell r="LJ31" t="str">
            <v>BC</v>
          </cell>
          <cell r="LK31" t="str">
            <v>BC</v>
          </cell>
          <cell r="LL31" t="str">
            <v>BC</v>
          </cell>
          <cell r="LM31" t="str">
            <v>X</v>
          </cell>
          <cell r="LN31" t="str">
            <v>BC</v>
          </cell>
          <cell r="LO31" t="str">
            <v>BC</v>
          </cell>
          <cell r="LP31" t="str">
            <v>BC</v>
          </cell>
          <cell r="LQ31" t="str">
            <v>BC</v>
          </cell>
          <cell r="LR31" t="str">
            <v>CT</v>
          </cell>
          <cell r="LS31" t="str">
            <v>X</v>
          </cell>
          <cell r="LT31" t="str">
            <v>X</v>
          </cell>
          <cell r="LU31" t="str">
            <v>BC</v>
          </cell>
          <cell r="LV31" t="str">
            <v>BC</v>
          </cell>
          <cell r="LW31" t="str">
            <v>BC</v>
          </cell>
          <cell r="LX31" t="str">
            <v>X</v>
          </cell>
          <cell r="LY31" t="str">
            <v>X</v>
          </cell>
          <cell r="LZ31" t="str">
            <v>TR</v>
          </cell>
          <cell r="MA31" t="str">
            <v>BC</v>
          </cell>
          <cell r="MB31" t="str">
            <v>BC</v>
          </cell>
          <cell r="MC31" t="str">
            <v>X</v>
          </cell>
          <cell r="MD31" t="str">
            <v>BC</v>
          </cell>
          <cell r="ME31" t="str">
            <v>BC</v>
          </cell>
          <cell r="MF31" t="str">
            <v>BC</v>
          </cell>
          <cell r="MG31" t="str">
            <v>BC</v>
          </cell>
          <cell r="MH31" t="str">
            <v>X</v>
          </cell>
          <cell r="MI31" t="str">
            <v>BC</v>
          </cell>
          <cell r="MJ31" t="str">
            <v>BC</v>
          </cell>
          <cell r="MK31" t="str">
            <v>X</v>
          </cell>
          <cell r="ML31" t="str">
            <v>X</v>
          </cell>
          <cell r="MM31" t="str">
            <v>BC</v>
          </cell>
          <cell r="MN31">
            <v>0</v>
          </cell>
          <cell r="MP31" t="str">
            <v>H</v>
          </cell>
          <cell r="MQ31" t="str">
            <v>H</v>
          </cell>
          <cell r="MR31" t="str">
            <v>H</v>
          </cell>
          <cell r="MS31" t="str">
            <v>X</v>
          </cell>
          <cell r="MT31" t="str">
            <v>H</v>
          </cell>
          <cell r="MU31" t="str">
            <v>H</v>
          </cell>
          <cell r="MV31" t="str">
            <v>H</v>
          </cell>
          <cell r="MW31" t="str">
            <v>H</v>
          </cell>
          <cell r="MX31" t="str">
            <v>CT</v>
          </cell>
          <cell r="MY31" t="str">
            <v>X</v>
          </cell>
          <cell r="MZ31" t="str">
            <v>X</v>
          </cell>
          <cell r="NA31" t="str">
            <v>H</v>
          </cell>
          <cell r="NB31" t="str">
            <v>H</v>
          </cell>
          <cell r="NC31" t="str">
            <v>H</v>
          </cell>
          <cell r="ND31" t="str">
            <v>X</v>
          </cell>
          <cell r="NE31" t="str">
            <v>X</v>
          </cell>
          <cell r="NF31" t="str">
            <v>TR</v>
          </cell>
          <cell r="NG31" t="str">
            <v>H</v>
          </cell>
          <cell r="NH31" t="str">
            <v>H</v>
          </cell>
          <cell r="NI31" t="str">
            <v>X</v>
          </cell>
          <cell r="NJ31" t="str">
            <v>H</v>
          </cell>
          <cell r="NK31" t="str">
            <v>H</v>
          </cell>
          <cell r="NL31" t="str">
            <v>H</v>
          </cell>
          <cell r="NM31" t="str">
            <v>H</v>
          </cell>
          <cell r="NN31" t="str">
            <v>X</v>
          </cell>
          <cell r="NO31" t="str">
            <v>H</v>
          </cell>
          <cell r="NP31" t="str">
            <v>H</v>
          </cell>
          <cell r="NQ31" t="str">
            <v>X</v>
          </cell>
          <cell r="NR31" t="str">
            <v>X</v>
          </cell>
          <cell r="NS31" t="str">
            <v>H</v>
          </cell>
          <cell r="NT31">
            <v>0</v>
          </cell>
          <cell r="NV31">
            <v>30</v>
          </cell>
          <cell r="NW31">
            <v>0</v>
          </cell>
          <cell r="NX31">
            <v>21</v>
          </cell>
          <cell r="NY31">
            <v>20</v>
          </cell>
          <cell r="NZ31">
            <v>9</v>
          </cell>
          <cell r="OA31">
            <v>0</v>
          </cell>
          <cell r="OB31">
            <v>0</v>
          </cell>
          <cell r="OC31">
            <v>0</v>
          </cell>
          <cell r="OD31">
            <v>0</v>
          </cell>
          <cell r="OE31">
            <v>0</v>
          </cell>
          <cell r="OF31">
            <v>0</v>
          </cell>
          <cell r="OG31">
            <v>0</v>
          </cell>
          <cell r="OH31">
            <v>0</v>
          </cell>
          <cell r="OI31">
            <v>1</v>
          </cell>
          <cell r="OJ31">
            <v>0</v>
          </cell>
          <cell r="OK31">
            <v>0</v>
          </cell>
          <cell r="OL31">
            <v>0</v>
          </cell>
          <cell r="OM31">
            <v>0</v>
          </cell>
        </row>
        <row r="32">
          <cell r="B32" t="str">
            <v>HILMAN MAULANA</v>
          </cell>
          <cell r="C32">
            <v>33506</v>
          </cell>
          <cell r="D32">
            <v>11008329</v>
          </cell>
          <cell r="E32" t="str">
            <v>LAKI-LAKI</v>
          </cell>
          <cell r="F32">
            <v>10200201199</v>
          </cell>
          <cell r="G32" t="str">
            <v>TL QCO</v>
          </cell>
          <cell r="H32" t="str">
            <v>119</v>
          </cell>
          <cell r="I32" t="str">
            <v>ISLAM</v>
          </cell>
          <cell r="J32" t="str">
            <v>RIKA RIANY</v>
          </cell>
          <cell r="K32" t="str">
            <v>BG</v>
          </cell>
          <cell r="L32" t="str">
            <v>H</v>
          </cell>
          <cell r="P32" t="str">
            <v>Tidak Terlambat</v>
          </cell>
          <cell r="Q32">
            <v>0</v>
          </cell>
          <cell r="U32" t="str">
            <v>BG</v>
          </cell>
          <cell r="V32" t="str">
            <v>H</v>
          </cell>
          <cell r="Z32" t="str">
            <v>Tidak Terlambat</v>
          </cell>
          <cell r="AA32">
            <v>0</v>
          </cell>
          <cell r="AE32" t="str">
            <v>BG</v>
          </cell>
          <cell r="AF32" t="str">
            <v>H</v>
          </cell>
          <cell r="AJ32" t="str">
            <v>Tidak Terlambat</v>
          </cell>
          <cell r="AK32">
            <v>0</v>
          </cell>
          <cell r="AO32" t="str">
            <v>BG</v>
          </cell>
          <cell r="AP32" t="str">
            <v>H</v>
          </cell>
          <cell r="AT32" t="str">
            <v>Tidak Terlambat</v>
          </cell>
          <cell r="AU32">
            <v>0</v>
          </cell>
          <cell r="AY32" t="str">
            <v>BG</v>
          </cell>
          <cell r="AZ32" t="str">
            <v>H</v>
          </cell>
          <cell r="BD32" t="str">
            <v>Tidak Terlambat</v>
          </cell>
          <cell r="BE32">
            <v>0</v>
          </cell>
          <cell r="BI32" t="str">
            <v>X</v>
          </cell>
          <cell r="BJ32" t="str">
            <v>X</v>
          </cell>
          <cell r="BN32">
            <v>0</v>
          </cell>
          <cell r="BO32">
            <v>0</v>
          </cell>
          <cell r="BS32" t="str">
            <v>X</v>
          </cell>
          <cell r="BT32" t="str">
            <v>X</v>
          </cell>
          <cell r="BX32">
            <v>0</v>
          </cell>
          <cell r="BY32">
            <v>0</v>
          </cell>
          <cell r="CC32" t="str">
            <v>BG</v>
          </cell>
          <cell r="CD32" t="str">
            <v>H</v>
          </cell>
          <cell r="CH32" t="str">
            <v>Tidak Terlambat</v>
          </cell>
          <cell r="CI32">
            <v>0</v>
          </cell>
          <cell r="CM32" t="str">
            <v>BG</v>
          </cell>
          <cell r="CN32" t="str">
            <v>H</v>
          </cell>
          <cell r="CR32" t="str">
            <v>Tidak Terlambat</v>
          </cell>
          <cell r="CS32">
            <v>0</v>
          </cell>
          <cell r="CW32" t="str">
            <v>BG</v>
          </cell>
          <cell r="CX32" t="str">
            <v>H</v>
          </cell>
          <cell r="DB32" t="str">
            <v>Tidak Terlambat</v>
          </cell>
          <cell r="DC32">
            <v>0</v>
          </cell>
          <cell r="DG32" t="str">
            <v>BG</v>
          </cell>
          <cell r="DH32" t="str">
            <v>H</v>
          </cell>
          <cell r="DL32" t="str">
            <v>Tidak Terlambat</v>
          </cell>
          <cell r="DM32">
            <v>0</v>
          </cell>
          <cell r="DQ32" t="str">
            <v>BG</v>
          </cell>
          <cell r="DR32" t="str">
            <v>H</v>
          </cell>
          <cell r="DV32" t="str">
            <v>Tidak Terlambat</v>
          </cell>
          <cell r="DW32">
            <v>0</v>
          </cell>
          <cell r="EA32" t="str">
            <v>X</v>
          </cell>
          <cell r="EB32" t="str">
            <v>X</v>
          </cell>
          <cell r="EF32">
            <v>0</v>
          </cell>
          <cell r="EG32">
            <v>0</v>
          </cell>
          <cell r="EK32" t="str">
            <v>X</v>
          </cell>
          <cell r="EL32" t="str">
            <v>X</v>
          </cell>
          <cell r="EP32">
            <v>0</v>
          </cell>
          <cell r="EQ32">
            <v>0</v>
          </cell>
          <cell r="EU32" t="str">
            <v>BG</v>
          </cell>
          <cell r="EV32" t="str">
            <v>H</v>
          </cell>
          <cell r="EZ32" t="str">
            <v>Tidak Terlambat</v>
          </cell>
          <cell r="FA32">
            <v>0</v>
          </cell>
          <cell r="FE32" t="str">
            <v>BG</v>
          </cell>
          <cell r="FF32" t="str">
            <v>H</v>
          </cell>
          <cell r="FJ32" t="str">
            <v>Tidak Terlambat</v>
          </cell>
          <cell r="FK32">
            <v>0</v>
          </cell>
          <cell r="FO32" t="str">
            <v>BG</v>
          </cell>
          <cell r="FP32" t="str">
            <v>H</v>
          </cell>
          <cell r="FT32" t="str">
            <v>Tidak Terlambat</v>
          </cell>
          <cell r="FU32">
            <v>0</v>
          </cell>
          <cell r="FY32" t="str">
            <v>BG</v>
          </cell>
          <cell r="FZ32" t="str">
            <v>H</v>
          </cell>
          <cell r="GD32" t="str">
            <v>Tidak Terlambat</v>
          </cell>
          <cell r="GE32">
            <v>0</v>
          </cell>
          <cell r="GI32" t="str">
            <v>BG</v>
          </cell>
          <cell r="GJ32" t="str">
            <v>H</v>
          </cell>
          <cell r="GN32" t="str">
            <v>Tidak Terlambat</v>
          </cell>
          <cell r="GO32">
            <v>0</v>
          </cell>
          <cell r="GS32" t="str">
            <v>X</v>
          </cell>
          <cell r="GT32" t="str">
            <v>X</v>
          </cell>
          <cell r="GX32">
            <v>0</v>
          </cell>
          <cell r="GY32">
            <v>0</v>
          </cell>
          <cell r="HC32" t="str">
            <v>X</v>
          </cell>
          <cell r="HD32" t="str">
            <v>X</v>
          </cell>
          <cell r="HH32">
            <v>0</v>
          </cell>
          <cell r="HI32">
            <v>0</v>
          </cell>
          <cell r="HM32" t="str">
            <v>BG</v>
          </cell>
          <cell r="HN32" t="str">
            <v>H</v>
          </cell>
          <cell r="HR32" t="str">
            <v>Tidak Terlambat</v>
          </cell>
          <cell r="HS32">
            <v>0</v>
          </cell>
          <cell r="HW32" t="str">
            <v>BG</v>
          </cell>
          <cell r="HX32" t="str">
            <v>H</v>
          </cell>
          <cell r="IB32" t="str">
            <v>Tidak Terlambat</v>
          </cell>
          <cell r="IC32">
            <v>0</v>
          </cell>
          <cell r="IG32" t="str">
            <v>BG</v>
          </cell>
          <cell r="IH32" t="str">
            <v>H</v>
          </cell>
          <cell r="IL32" t="str">
            <v>Tidak Terlambat</v>
          </cell>
          <cell r="IM32">
            <v>0</v>
          </cell>
          <cell r="IQ32" t="str">
            <v>BG</v>
          </cell>
          <cell r="IR32" t="str">
            <v>H</v>
          </cell>
          <cell r="IV32" t="str">
            <v>Tidak Terlambat</v>
          </cell>
          <cell r="IW32">
            <v>0</v>
          </cell>
          <cell r="JA32" t="str">
            <v>BG</v>
          </cell>
          <cell r="JB32" t="str">
            <v>H</v>
          </cell>
          <cell r="JF32" t="str">
            <v>Tidak Terlambat</v>
          </cell>
          <cell r="JG32">
            <v>0</v>
          </cell>
          <cell r="JK32" t="str">
            <v>X</v>
          </cell>
          <cell r="JL32" t="str">
            <v>X</v>
          </cell>
          <cell r="JP32">
            <v>0</v>
          </cell>
          <cell r="JQ32">
            <v>0</v>
          </cell>
          <cell r="JU32" t="str">
            <v>X</v>
          </cell>
          <cell r="JV32" t="str">
            <v>X</v>
          </cell>
          <cell r="JZ32">
            <v>0</v>
          </cell>
          <cell r="KA32">
            <v>0</v>
          </cell>
          <cell r="KE32" t="str">
            <v>BG</v>
          </cell>
          <cell r="KF32" t="str">
            <v>H</v>
          </cell>
          <cell r="KJ32" t="str">
            <v>Terlambat</v>
          </cell>
          <cell r="KK32" t="str">
            <v>00:00:58</v>
          </cell>
          <cell r="KO32" t="str">
            <v>BG</v>
          </cell>
          <cell r="KP32" t="str">
            <v>H</v>
          </cell>
          <cell r="KT32" t="str">
            <v>Tidak Terlambat</v>
          </cell>
          <cell r="KU32">
            <v>0</v>
          </cell>
          <cell r="LJ32" t="str">
            <v>BG</v>
          </cell>
          <cell r="LK32" t="str">
            <v>BG</v>
          </cell>
          <cell r="LL32" t="str">
            <v>BG</v>
          </cell>
          <cell r="LM32" t="str">
            <v>BG</v>
          </cell>
          <cell r="LN32" t="str">
            <v>BG</v>
          </cell>
          <cell r="LO32" t="str">
            <v>X</v>
          </cell>
          <cell r="LP32" t="str">
            <v>X</v>
          </cell>
          <cell r="LQ32" t="str">
            <v>BG</v>
          </cell>
          <cell r="LR32" t="str">
            <v>BG</v>
          </cell>
          <cell r="LS32" t="str">
            <v>BG</v>
          </cell>
          <cell r="LT32" t="str">
            <v>BG</v>
          </cell>
          <cell r="LU32" t="str">
            <v>BG</v>
          </cell>
          <cell r="LV32" t="str">
            <v>X</v>
          </cell>
          <cell r="LW32" t="str">
            <v>X</v>
          </cell>
          <cell r="LX32" t="str">
            <v>BG</v>
          </cell>
          <cell r="LY32" t="str">
            <v>BG</v>
          </cell>
          <cell r="LZ32" t="str">
            <v>BG</v>
          </cell>
          <cell r="MA32" t="str">
            <v>BG</v>
          </cell>
          <cell r="MB32" t="str">
            <v>BG</v>
          </cell>
          <cell r="MC32" t="str">
            <v>X</v>
          </cell>
          <cell r="MD32" t="str">
            <v>X</v>
          </cell>
          <cell r="ME32" t="str">
            <v>BG</v>
          </cell>
          <cell r="MF32" t="str">
            <v>BG</v>
          </cell>
          <cell r="MG32" t="str">
            <v>BG</v>
          </cell>
          <cell r="MH32" t="str">
            <v>BG</v>
          </cell>
          <cell r="MI32" t="str">
            <v>BG</v>
          </cell>
          <cell r="MJ32" t="str">
            <v>X</v>
          </cell>
          <cell r="MK32" t="str">
            <v>X</v>
          </cell>
          <cell r="ML32" t="str">
            <v>BG</v>
          </cell>
          <cell r="MM32" t="str">
            <v>BG</v>
          </cell>
          <cell r="MN32">
            <v>0</v>
          </cell>
          <cell r="MP32" t="str">
            <v>H</v>
          </cell>
          <cell r="MQ32" t="str">
            <v>H</v>
          </cell>
          <cell r="MR32" t="str">
            <v>H</v>
          </cell>
          <cell r="MS32" t="str">
            <v>H</v>
          </cell>
          <cell r="MT32" t="str">
            <v>H</v>
          </cell>
          <cell r="MU32" t="str">
            <v>X</v>
          </cell>
          <cell r="MV32" t="str">
            <v>X</v>
          </cell>
          <cell r="MW32" t="str">
            <v>H</v>
          </cell>
          <cell r="MX32" t="str">
            <v>H</v>
          </cell>
          <cell r="MY32" t="str">
            <v>H</v>
          </cell>
          <cell r="MZ32" t="str">
            <v>H</v>
          </cell>
          <cell r="NA32" t="str">
            <v>H</v>
          </cell>
          <cell r="NB32" t="str">
            <v>X</v>
          </cell>
          <cell r="NC32" t="str">
            <v>X</v>
          </cell>
          <cell r="ND32" t="str">
            <v>H</v>
          </cell>
          <cell r="NE32" t="str">
            <v>H</v>
          </cell>
          <cell r="NF32" t="str">
            <v>H</v>
          </cell>
          <cell r="NG32" t="str">
            <v>H</v>
          </cell>
          <cell r="NH32" t="str">
            <v>H</v>
          </cell>
          <cell r="NI32" t="str">
            <v>X</v>
          </cell>
          <cell r="NJ32" t="str">
            <v>X</v>
          </cell>
          <cell r="NK32" t="str">
            <v>H</v>
          </cell>
          <cell r="NL32" t="str">
            <v>H</v>
          </cell>
          <cell r="NM32" t="str">
            <v>H</v>
          </cell>
          <cell r="NN32" t="str">
            <v>H</v>
          </cell>
          <cell r="NO32" t="str">
            <v>H</v>
          </cell>
          <cell r="NP32" t="str">
            <v>X</v>
          </cell>
          <cell r="NQ32" t="str">
            <v>X</v>
          </cell>
          <cell r="NR32" t="str">
            <v>H</v>
          </cell>
          <cell r="NS32" t="str">
            <v>H</v>
          </cell>
          <cell r="NT32">
            <v>0</v>
          </cell>
          <cell r="NV32">
            <v>30</v>
          </cell>
          <cell r="NW32">
            <v>0</v>
          </cell>
          <cell r="NX32">
            <v>22</v>
          </cell>
          <cell r="NY32">
            <v>22</v>
          </cell>
          <cell r="NZ32">
            <v>8</v>
          </cell>
          <cell r="OA32">
            <v>0</v>
          </cell>
          <cell r="OB32">
            <v>0</v>
          </cell>
          <cell r="OC32">
            <v>0</v>
          </cell>
          <cell r="OD32">
            <v>0</v>
          </cell>
          <cell r="OE32">
            <v>0</v>
          </cell>
          <cell r="OF32">
            <v>0</v>
          </cell>
          <cell r="OG32">
            <v>0</v>
          </cell>
          <cell r="OH32">
            <v>0</v>
          </cell>
          <cell r="OI32">
            <v>0</v>
          </cell>
          <cell r="OJ32">
            <v>0</v>
          </cell>
          <cell r="OK32">
            <v>0</v>
          </cell>
          <cell r="OL32">
            <v>0</v>
          </cell>
          <cell r="OM32">
            <v>0</v>
          </cell>
        </row>
        <row r="33">
          <cell r="B33" t="str">
            <v>ADITYA AMRULLAH</v>
          </cell>
          <cell r="C33">
            <v>30538</v>
          </cell>
          <cell r="D33">
            <v>11008313</v>
          </cell>
          <cell r="E33" t="str">
            <v>LAKI-LAKI</v>
          </cell>
          <cell r="F33">
            <v>10200201193</v>
          </cell>
          <cell r="G33" t="str">
            <v>TL INBOUND</v>
          </cell>
          <cell r="H33" t="str">
            <v>109</v>
          </cell>
          <cell r="I33" t="str">
            <v>ISLAM</v>
          </cell>
          <cell r="J33" t="str">
            <v>RIKA RIANY</v>
          </cell>
          <cell r="K33" t="str">
            <v>DK</v>
          </cell>
          <cell r="L33" t="str">
            <v>H</v>
          </cell>
          <cell r="P33" t="str">
            <v>Terlambat</v>
          </cell>
          <cell r="Q33" t="str">
            <v>00:05:24</v>
          </cell>
          <cell r="U33" t="str">
            <v>X</v>
          </cell>
          <cell r="V33" t="str">
            <v>X</v>
          </cell>
          <cell r="Z33">
            <v>0</v>
          </cell>
          <cell r="AA33">
            <v>0</v>
          </cell>
          <cell r="AE33" t="str">
            <v>X</v>
          </cell>
          <cell r="AF33" t="str">
            <v>X</v>
          </cell>
          <cell r="AJ33">
            <v>0</v>
          </cell>
          <cell r="AK33">
            <v>0</v>
          </cell>
          <cell r="AO33" t="str">
            <v>CI</v>
          </cell>
          <cell r="AP33" t="str">
            <v>H</v>
          </cell>
          <cell r="AT33" t="str">
            <v>Tidak Terlambat</v>
          </cell>
          <cell r="AU33">
            <v>0</v>
          </cell>
          <cell r="AY33" t="str">
            <v>CI</v>
          </cell>
          <cell r="AZ33" t="str">
            <v>H</v>
          </cell>
          <cell r="BD33" t="str">
            <v>Terlambat</v>
          </cell>
          <cell r="BE33" t="str">
            <v>00:00:40</v>
          </cell>
          <cell r="BI33" t="str">
            <v>CI</v>
          </cell>
          <cell r="BJ33" t="str">
            <v>H</v>
          </cell>
          <cell r="BN33" t="str">
            <v>Terlambat</v>
          </cell>
          <cell r="BO33" t="str">
            <v>00:01:44</v>
          </cell>
          <cell r="BS33" t="str">
            <v>DK</v>
          </cell>
          <cell r="BT33" t="str">
            <v>H</v>
          </cell>
          <cell r="BX33" t="str">
            <v>Terlambat</v>
          </cell>
          <cell r="BY33" t="str">
            <v>00:11:48</v>
          </cell>
          <cell r="CC33" t="str">
            <v>X</v>
          </cell>
          <cell r="CD33" t="str">
            <v>X</v>
          </cell>
          <cell r="CH33">
            <v>0</v>
          </cell>
          <cell r="CI33">
            <v>0</v>
          </cell>
          <cell r="CM33" t="str">
            <v>CI</v>
          </cell>
          <cell r="CN33" t="str">
            <v>H</v>
          </cell>
          <cell r="CR33" t="str">
            <v>Tidak Terlambat</v>
          </cell>
          <cell r="CS33">
            <v>0</v>
          </cell>
          <cell r="CW33" t="str">
            <v>CI</v>
          </cell>
          <cell r="CX33" t="str">
            <v>H</v>
          </cell>
          <cell r="DB33" t="str">
            <v>Tidak Terlambat</v>
          </cell>
          <cell r="DC33">
            <v>0</v>
          </cell>
          <cell r="DG33" t="str">
            <v>DK</v>
          </cell>
          <cell r="DH33" t="str">
            <v>H</v>
          </cell>
          <cell r="DL33" t="str">
            <v>Tidak Terlambat</v>
          </cell>
          <cell r="DM33">
            <v>0</v>
          </cell>
          <cell r="DQ33" t="str">
            <v>X</v>
          </cell>
          <cell r="DR33" t="str">
            <v>X</v>
          </cell>
          <cell r="DV33">
            <v>0</v>
          </cell>
          <cell r="DW33">
            <v>0</v>
          </cell>
          <cell r="EA33" t="str">
            <v>CI</v>
          </cell>
          <cell r="EB33" t="str">
            <v>CUD</v>
          </cell>
          <cell r="EF33">
            <v>0</v>
          </cell>
          <cell r="EG33">
            <v>0</v>
          </cell>
          <cell r="EK33" t="str">
            <v>CI</v>
          </cell>
          <cell r="EL33" t="str">
            <v>H</v>
          </cell>
          <cell r="EP33" t="str">
            <v>Tidak Terlambat</v>
          </cell>
          <cell r="EQ33">
            <v>0</v>
          </cell>
          <cell r="EU33" t="str">
            <v>CI</v>
          </cell>
          <cell r="EV33" t="str">
            <v>H</v>
          </cell>
          <cell r="EZ33" t="str">
            <v>Tidak Terlambat</v>
          </cell>
          <cell r="FA33">
            <v>0</v>
          </cell>
          <cell r="FE33" t="str">
            <v>DK</v>
          </cell>
          <cell r="FF33" t="str">
            <v>H</v>
          </cell>
          <cell r="FJ33" t="str">
            <v>Tidak Terlambat</v>
          </cell>
          <cell r="FK33">
            <v>0</v>
          </cell>
          <cell r="FO33" t="str">
            <v>X</v>
          </cell>
          <cell r="FP33" t="str">
            <v>X</v>
          </cell>
          <cell r="FT33">
            <v>0</v>
          </cell>
          <cell r="FU33">
            <v>0</v>
          </cell>
          <cell r="FY33" t="str">
            <v>CI</v>
          </cell>
          <cell r="FZ33" t="str">
            <v>H</v>
          </cell>
          <cell r="GD33" t="str">
            <v>Tidak Terlambat</v>
          </cell>
          <cell r="GE33">
            <v>0</v>
          </cell>
          <cell r="GI33" t="str">
            <v>CI</v>
          </cell>
          <cell r="GJ33" t="str">
            <v>H</v>
          </cell>
          <cell r="GN33" t="str">
            <v>Tidak Terlambat</v>
          </cell>
          <cell r="GO33">
            <v>0</v>
          </cell>
          <cell r="GS33" t="str">
            <v>CI</v>
          </cell>
          <cell r="GT33" t="str">
            <v>H</v>
          </cell>
          <cell r="GX33" t="str">
            <v>Tidak Terlambat</v>
          </cell>
          <cell r="GY33">
            <v>0</v>
          </cell>
          <cell r="HC33" t="str">
            <v>DK</v>
          </cell>
          <cell r="HD33" t="str">
            <v>H</v>
          </cell>
          <cell r="HH33" t="str">
            <v>Tidak Terlambat</v>
          </cell>
          <cell r="HI33">
            <v>0</v>
          </cell>
          <cell r="HM33" t="str">
            <v>X</v>
          </cell>
          <cell r="HN33" t="str">
            <v>X</v>
          </cell>
          <cell r="HR33">
            <v>0</v>
          </cell>
          <cell r="HS33">
            <v>0</v>
          </cell>
          <cell r="HW33" t="str">
            <v>X</v>
          </cell>
          <cell r="HX33" t="str">
            <v>X</v>
          </cell>
          <cell r="IB33">
            <v>0</v>
          </cell>
          <cell r="IC33">
            <v>0</v>
          </cell>
          <cell r="IG33" t="str">
            <v>CT</v>
          </cell>
          <cell r="IH33" t="str">
            <v>CT</v>
          </cell>
          <cell r="IL33">
            <v>0</v>
          </cell>
          <cell r="IM33">
            <v>0</v>
          </cell>
          <cell r="IQ33" t="str">
            <v>CA</v>
          </cell>
          <cell r="IR33" t="str">
            <v>H</v>
          </cell>
          <cell r="IV33" t="str">
            <v>Tidak Terlambat</v>
          </cell>
          <cell r="IW33">
            <v>0</v>
          </cell>
          <cell r="JA33" t="str">
            <v>CI</v>
          </cell>
          <cell r="JB33" t="str">
            <v>H</v>
          </cell>
          <cell r="JF33" t="str">
            <v>Tidak Terlambat</v>
          </cell>
          <cell r="JG33">
            <v>0</v>
          </cell>
          <cell r="JK33" t="str">
            <v>CI</v>
          </cell>
          <cell r="JL33" t="str">
            <v>H</v>
          </cell>
          <cell r="JP33" t="str">
            <v>Terlambat</v>
          </cell>
          <cell r="JQ33" t="str">
            <v>00:13:11</v>
          </cell>
          <cell r="JU33" t="str">
            <v>CI</v>
          </cell>
          <cell r="JV33" t="str">
            <v>H</v>
          </cell>
          <cell r="JZ33" t="str">
            <v>Terlambat</v>
          </cell>
          <cell r="KA33" t="str">
            <v>00:42:35</v>
          </cell>
          <cell r="KE33" t="str">
            <v>X</v>
          </cell>
          <cell r="KF33" t="str">
            <v>X</v>
          </cell>
          <cell r="KJ33">
            <v>0</v>
          </cell>
          <cell r="KK33">
            <v>0</v>
          </cell>
          <cell r="KO33" t="str">
            <v>X</v>
          </cell>
          <cell r="KP33" t="str">
            <v>X</v>
          </cell>
          <cell r="KT33">
            <v>0</v>
          </cell>
          <cell r="KU33">
            <v>0</v>
          </cell>
          <cell r="LJ33" t="str">
            <v>DK</v>
          </cell>
          <cell r="LK33" t="str">
            <v>X</v>
          </cell>
          <cell r="LL33" t="str">
            <v>X</v>
          </cell>
          <cell r="LM33" t="str">
            <v>CI</v>
          </cell>
          <cell r="LN33" t="str">
            <v>CI</v>
          </cell>
          <cell r="LO33" t="str">
            <v>CI</v>
          </cell>
          <cell r="LP33" t="str">
            <v>DK</v>
          </cell>
          <cell r="LQ33" t="str">
            <v>X</v>
          </cell>
          <cell r="LR33" t="str">
            <v>CI</v>
          </cell>
          <cell r="LS33" t="str">
            <v>CI</v>
          </cell>
          <cell r="LT33" t="str">
            <v>DK</v>
          </cell>
          <cell r="LU33" t="str">
            <v>X</v>
          </cell>
          <cell r="LV33" t="str">
            <v>CI</v>
          </cell>
          <cell r="LW33" t="str">
            <v>CI</v>
          </cell>
          <cell r="LX33" t="str">
            <v>CI</v>
          </cell>
          <cell r="LY33" t="str">
            <v>DK</v>
          </cell>
          <cell r="LZ33" t="str">
            <v>X</v>
          </cell>
          <cell r="MA33" t="str">
            <v>CI</v>
          </cell>
          <cell r="MB33" t="str">
            <v>CI</v>
          </cell>
          <cell r="MC33" t="str">
            <v>CI</v>
          </cell>
          <cell r="MD33" t="str">
            <v>DK</v>
          </cell>
          <cell r="ME33" t="str">
            <v>X</v>
          </cell>
          <cell r="MF33" t="str">
            <v>X</v>
          </cell>
          <cell r="MG33" t="str">
            <v>CT</v>
          </cell>
          <cell r="MH33" t="str">
            <v>CA</v>
          </cell>
          <cell r="MI33" t="str">
            <v>CI</v>
          </cell>
          <cell r="MJ33" t="str">
            <v>CI</v>
          </cell>
          <cell r="MK33" t="str">
            <v>CI</v>
          </cell>
          <cell r="ML33" t="str">
            <v>X</v>
          </cell>
          <cell r="MM33" t="str">
            <v>X</v>
          </cell>
          <cell r="MN33">
            <v>0</v>
          </cell>
          <cell r="MP33" t="str">
            <v>H</v>
          </cell>
          <cell r="MQ33" t="str">
            <v>X</v>
          </cell>
          <cell r="MR33" t="str">
            <v>X</v>
          </cell>
          <cell r="MS33" t="str">
            <v>H</v>
          </cell>
          <cell r="MT33" t="str">
            <v>H</v>
          </cell>
          <cell r="MU33" t="str">
            <v>H</v>
          </cell>
          <cell r="MV33" t="str">
            <v>H</v>
          </cell>
          <cell r="MW33" t="str">
            <v>X</v>
          </cell>
          <cell r="MX33" t="str">
            <v>H</v>
          </cell>
          <cell r="MY33" t="str">
            <v>H</v>
          </cell>
          <cell r="MZ33" t="str">
            <v>H</v>
          </cell>
          <cell r="NA33" t="str">
            <v>X</v>
          </cell>
          <cell r="NB33" t="str">
            <v>CUD</v>
          </cell>
          <cell r="NC33" t="str">
            <v>H</v>
          </cell>
          <cell r="ND33" t="str">
            <v>H</v>
          </cell>
          <cell r="NE33" t="str">
            <v>H</v>
          </cell>
          <cell r="NF33" t="str">
            <v>X</v>
          </cell>
          <cell r="NG33" t="str">
            <v>H</v>
          </cell>
          <cell r="NH33" t="str">
            <v>H</v>
          </cell>
          <cell r="NI33" t="str">
            <v>H</v>
          </cell>
          <cell r="NJ33" t="str">
            <v>H</v>
          </cell>
          <cell r="NK33" t="str">
            <v>X</v>
          </cell>
          <cell r="NL33" t="str">
            <v>X</v>
          </cell>
          <cell r="NM33" t="str">
            <v>CT</v>
          </cell>
          <cell r="NN33" t="str">
            <v>H</v>
          </cell>
          <cell r="NO33" t="str">
            <v>H</v>
          </cell>
          <cell r="NP33" t="str">
            <v>H</v>
          </cell>
          <cell r="NQ33" t="str">
            <v>H</v>
          </cell>
          <cell r="NR33" t="str">
            <v>X</v>
          </cell>
          <cell r="NS33" t="str">
            <v>X</v>
          </cell>
          <cell r="NT33">
            <v>0</v>
          </cell>
          <cell r="NV33">
            <v>30</v>
          </cell>
          <cell r="NW33">
            <v>20</v>
          </cell>
          <cell r="NX33">
            <v>21</v>
          </cell>
          <cell r="NY33">
            <v>19</v>
          </cell>
          <cell r="NZ33">
            <v>9</v>
          </cell>
          <cell r="OA33">
            <v>0</v>
          </cell>
          <cell r="OB33">
            <v>0</v>
          </cell>
          <cell r="OC33">
            <v>0</v>
          </cell>
          <cell r="OD33">
            <v>0</v>
          </cell>
          <cell r="OE33">
            <v>0</v>
          </cell>
          <cell r="OF33">
            <v>0</v>
          </cell>
          <cell r="OG33">
            <v>0</v>
          </cell>
          <cell r="OH33">
            <v>0</v>
          </cell>
          <cell r="OI33">
            <v>1</v>
          </cell>
          <cell r="OJ33">
            <v>0</v>
          </cell>
          <cell r="OK33">
            <v>1</v>
          </cell>
          <cell r="OL33">
            <v>0</v>
          </cell>
          <cell r="OM33">
            <v>0</v>
          </cell>
        </row>
        <row r="34">
          <cell r="B34" t="str">
            <v>IRMA RISMAYASARI</v>
          </cell>
          <cell r="C34">
            <v>28314</v>
          </cell>
          <cell r="D34">
            <v>12009810</v>
          </cell>
          <cell r="E34" t="str">
            <v>PEREMPUAN</v>
          </cell>
          <cell r="F34">
            <v>10200201975</v>
          </cell>
          <cell r="G34" t="str">
            <v>TL INBOUND</v>
          </cell>
          <cell r="H34" t="str">
            <v>170</v>
          </cell>
          <cell r="I34" t="str">
            <v>ISLAM</v>
          </cell>
          <cell r="J34" t="str">
            <v>RIKA RIANY</v>
          </cell>
          <cell r="K34" t="str">
            <v>BG</v>
          </cell>
          <cell r="L34" t="str">
            <v>H</v>
          </cell>
          <cell r="P34" t="str">
            <v>Tidak Terlambat</v>
          </cell>
          <cell r="Q34">
            <v>0</v>
          </cell>
          <cell r="U34" t="str">
            <v>BG</v>
          </cell>
          <cell r="V34" t="str">
            <v>H</v>
          </cell>
          <cell r="Z34" t="str">
            <v>Tidak Terlambat</v>
          </cell>
          <cell r="AA34">
            <v>0</v>
          </cell>
          <cell r="AE34" t="str">
            <v>BG</v>
          </cell>
          <cell r="AF34" t="str">
            <v>H</v>
          </cell>
          <cell r="AJ34" t="str">
            <v>Tidak Terlambat</v>
          </cell>
          <cell r="AK34">
            <v>0</v>
          </cell>
          <cell r="AO34" t="str">
            <v>BG</v>
          </cell>
          <cell r="AP34" t="str">
            <v>H</v>
          </cell>
          <cell r="AT34" t="str">
            <v>Tidak Terlambat</v>
          </cell>
          <cell r="AU34">
            <v>0</v>
          </cell>
          <cell r="AY34" t="str">
            <v>BG</v>
          </cell>
          <cell r="AZ34" t="str">
            <v>H</v>
          </cell>
          <cell r="BD34" t="str">
            <v>Tidak Terlambat</v>
          </cell>
          <cell r="BE34">
            <v>0</v>
          </cell>
          <cell r="BI34" t="str">
            <v>BG</v>
          </cell>
          <cell r="BJ34" t="str">
            <v>H</v>
          </cell>
          <cell r="BN34" t="str">
            <v>Tidak Terlambat</v>
          </cell>
          <cell r="BO34">
            <v>0</v>
          </cell>
          <cell r="BS34" t="str">
            <v>BG</v>
          </cell>
          <cell r="BT34" t="str">
            <v>H</v>
          </cell>
          <cell r="BX34" t="str">
            <v>Tidak Terlambat</v>
          </cell>
          <cell r="BY34">
            <v>0</v>
          </cell>
          <cell r="CC34" t="str">
            <v>BG</v>
          </cell>
          <cell r="CD34" t="str">
            <v>H</v>
          </cell>
          <cell r="CH34" t="str">
            <v>Tidak Terlambat</v>
          </cell>
          <cell r="CI34">
            <v>0</v>
          </cell>
          <cell r="CM34" t="str">
            <v>X</v>
          </cell>
          <cell r="CN34" t="str">
            <v>X</v>
          </cell>
          <cell r="CR34">
            <v>0</v>
          </cell>
          <cell r="CS34">
            <v>0</v>
          </cell>
          <cell r="CW34" t="str">
            <v>X</v>
          </cell>
          <cell r="CX34" t="str">
            <v>X</v>
          </cell>
          <cell r="DB34">
            <v>0</v>
          </cell>
          <cell r="DC34">
            <v>0</v>
          </cell>
          <cell r="DG34" t="str">
            <v>BC</v>
          </cell>
          <cell r="DH34" t="str">
            <v>H</v>
          </cell>
          <cell r="DL34" t="str">
            <v>Tidak Terlambat</v>
          </cell>
          <cell r="DM34">
            <v>0</v>
          </cell>
          <cell r="DQ34" t="str">
            <v>BC</v>
          </cell>
          <cell r="DR34" t="str">
            <v>H</v>
          </cell>
          <cell r="DV34" t="str">
            <v>Tidak Terlambat</v>
          </cell>
          <cell r="DW34">
            <v>0</v>
          </cell>
          <cell r="EA34" t="str">
            <v>X</v>
          </cell>
          <cell r="EB34" t="str">
            <v>X</v>
          </cell>
          <cell r="EF34">
            <v>0</v>
          </cell>
          <cell r="EG34">
            <v>0</v>
          </cell>
          <cell r="EK34" t="str">
            <v>X</v>
          </cell>
          <cell r="EL34" t="str">
            <v>X</v>
          </cell>
          <cell r="EP34">
            <v>0</v>
          </cell>
          <cell r="EQ34">
            <v>0</v>
          </cell>
          <cell r="EU34" t="str">
            <v>CT</v>
          </cell>
          <cell r="EV34" t="str">
            <v>CT</v>
          </cell>
          <cell r="EZ34">
            <v>0</v>
          </cell>
          <cell r="FA34">
            <v>0</v>
          </cell>
          <cell r="FE34" t="str">
            <v>BC</v>
          </cell>
          <cell r="FF34" t="str">
            <v>H</v>
          </cell>
          <cell r="FJ34" t="str">
            <v>Terlambat</v>
          </cell>
          <cell r="FK34" t="str">
            <v>01:04:39</v>
          </cell>
          <cell r="FO34" t="str">
            <v>BC</v>
          </cell>
          <cell r="FP34" t="str">
            <v>H</v>
          </cell>
          <cell r="FT34" t="str">
            <v>Tidak Terlambat</v>
          </cell>
          <cell r="FU34">
            <v>0</v>
          </cell>
          <cell r="FY34" t="str">
            <v>BC</v>
          </cell>
          <cell r="FZ34" t="str">
            <v>H</v>
          </cell>
          <cell r="GD34" t="str">
            <v>Tidak Terlambat</v>
          </cell>
          <cell r="GE34">
            <v>0</v>
          </cell>
          <cell r="GI34" t="str">
            <v>X</v>
          </cell>
          <cell r="GJ34" t="str">
            <v>X</v>
          </cell>
          <cell r="GN34">
            <v>0</v>
          </cell>
          <cell r="GO34">
            <v>0</v>
          </cell>
          <cell r="GS34" t="str">
            <v>BC</v>
          </cell>
          <cell r="GT34" t="str">
            <v>H</v>
          </cell>
          <cell r="GX34" t="str">
            <v>Tidak Terlambat</v>
          </cell>
          <cell r="GY34">
            <v>0</v>
          </cell>
          <cell r="HC34" t="str">
            <v>BC</v>
          </cell>
          <cell r="HD34" t="str">
            <v>H</v>
          </cell>
          <cell r="HH34" t="str">
            <v>Tidak Terlambat</v>
          </cell>
          <cell r="HI34">
            <v>0</v>
          </cell>
          <cell r="HM34" t="str">
            <v>X</v>
          </cell>
          <cell r="HN34" t="str">
            <v>X</v>
          </cell>
          <cell r="HR34">
            <v>0</v>
          </cell>
          <cell r="HS34">
            <v>0</v>
          </cell>
          <cell r="HW34" t="str">
            <v>X</v>
          </cell>
          <cell r="HX34" t="str">
            <v>X</v>
          </cell>
          <cell r="IB34">
            <v>0</v>
          </cell>
          <cell r="IC34">
            <v>0</v>
          </cell>
          <cell r="IG34" t="str">
            <v>X</v>
          </cell>
          <cell r="IH34" t="str">
            <v>X</v>
          </cell>
          <cell r="IL34">
            <v>0</v>
          </cell>
          <cell r="IM34">
            <v>0</v>
          </cell>
          <cell r="IQ34" t="str">
            <v>BC</v>
          </cell>
          <cell r="IR34" t="str">
            <v>H</v>
          </cell>
          <cell r="IV34" t="str">
            <v>Terlambat</v>
          </cell>
          <cell r="IW34" t="str">
            <v>08:16:34</v>
          </cell>
          <cell r="JA34" t="str">
            <v>BC</v>
          </cell>
          <cell r="JB34" t="str">
            <v>H</v>
          </cell>
          <cell r="JF34" t="str">
            <v>Terlambat</v>
          </cell>
          <cell r="JG34" t="str">
            <v>00:03:38</v>
          </cell>
          <cell r="JK34" t="str">
            <v>BC</v>
          </cell>
          <cell r="JL34" t="str">
            <v>H</v>
          </cell>
          <cell r="JP34" t="str">
            <v>Terlambat</v>
          </cell>
          <cell r="JQ34" t="str">
            <v>07:37:03</v>
          </cell>
          <cell r="JU34" t="str">
            <v>X</v>
          </cell>
          <cell r="JV34" t="str">
            <v>X</v>
          </cell>
          <cell r="JZ34">
            <v>0</v>
          </cell>
          <cell r="KA34">
            <v>0</v>
          </cell>
          <cell r="KE34" t="str">
            <v>BC</v>
          </cell>
          <cell r="KF34" t="str">
            <v>H</v>
          </cell>
          <cell r="KJ34" t="str">
            <v>Tidak Terlambat</v>
          </cell>
          <cell r="KK34">
            <v>0</v>
          </cell>
          <cell r="KO34" t="str">
            <v>BC</v>
          </cell>
          <cell r="KP34" t="str">
            <v>H</v>
          </cell>
          <cell r="KT34" t="str">
            <v>Tidak Terlambat</v>
          </cell>
          <cell r="KU34">
            <v>0</v>
          </cell>
          <cell r="LJ34" t="str">
            <v>BG</v>
          </cell>
          <cell r="LK34" t="str">
            <v>BG</v>
          </cell>
          <cell r="LL34" t="str">
            <v>BG</v>
          </cell>
          <cell r="LM34" t="str">
            <v>BG</v>
          </cell>
          <cell r="LN34" t="str">
            <v>BG</v>
          </cell>
          <cell r="LO34" t="str">
            <v>BG</v>
          </cell>
          <cell r="LP34" t="str">
            <v>BG</v>
          </cell>
          <cell r="LQ34" t="str">
            <v>BG</v>
          </cell>
          <cell r="LR34" t="str">
            <v>X</v>
          </cell>
          <cell r="LS34" t="str">
            <v>X</v>
          </cell>
          <cell r="LT34" t="str">
            <v>BC</v>
          </cell>
          <cell r="LU34" t="str">
            <v>BC</v>
          </cell>
          <cell r="LV34" t="str">
            <v>X</v>
          </cell>
          <cell r="LW34" t="str">
            <v>X</v>
          </cell>
          <cell r="LX34" t="str">
            <v>CT</v>
          </cell>
          <cell r="LY34" t="str">
            <v>BC</v>
          </cell>
          <cell r="LZ34" t="str">
            <v>BC</v>
          </cell>
          <cell r="MA34" t="str">
            <v>BC</v>
          </cell>
          <cell r="MB34" t="str">
            <v>X</v>
          </cell>
          <cell r="MC34" t="str">
            <v>BC</v>
          </cell>
          <cell r="MD34" t="str">
            <v>BC</v>
          </cell>
          <cell r="ME34" t="str">
            <v>X</v>
          </cell>
          <cell r="MF34" t="str">
            <v>X</v>
          </cell>
          <cell r="MG34" t="str">
            <v>X</v>
          </cell>
          <cell r="MH34" t="str">
            <v>BC</v>
          </cell>
          <cell r="MI34" t="str">
            <v>BC</v>
          </cell>
          <cell r="MJ34" t="str">
            <v>BC</v>
          </cell>
          <cell r="MK34" t="str">
            <v>X</v>
          </cell>
          <cell r="ML34" t="str">
            <v>BC</v>
          </cell>
          <cell r="MM34" t="str">
            <v>BC</v>
          </cell>
          <cell r="MN34">
            <v>0</v>
          </cell>
          <cell r="MP34" t="str">
            <v>H</v>
          </cell>
          <cell r="MQ34" t="str">
            <v>H</v>
          </cell>
          <cell r="MR34" t="str">
            <v>H</v>
          </cell>
          <cell r="MS34" t="str">
            <v>H</v>
          </cell>
          <cell r="MT34" t="str">
            <v>H</v>
          </cell>
          <cell r="MU34" t="str">
            <v>H</v>
          </cell>
          <cell r="MV34" t="str">
            <v>H</v>
          </cell>
          <cell r="MW34" t="str">
            <v>H</v>
          </cell>
          <cell r="MX34" t="str">
            <v>X</v>
          </cell>
          <cell r="MY34" t="str">
            <v>X</v>
          </cell>
          <cell r="MZ34" t="str">
            <v>H</v>
          </cell>
          <cell r="NA34" t="str">
            <v>H</v>
          </cell>
          <cell r="NB34" t="str">
            <v>X</v>
          </cell>
          <cell r="NC34" t="str">
            <v>X</v>
          </cell>
          <cell r="ND34" t="str">
            <v>CT</v>
          </cell>
          <cell r="NE34" t="str">
            <v>H</v>
          </cell>
          <cell r="NF34" t="str">
            <v>H</v>
          </cell>
          <cell r="NG34" t="str">
            <v>H</v>
          </cell>
          <cell r="NH34" t="str">
            <v>X</v>
          </cell>
          <cell r="NI34" t="str">
            <v>H</v>
          </cell>
          <cell r="NJ34" t="str">
            <v>H</v>
          </cell>
          <cell r="NK34" t="str">
            <v>X</v>
          </cell>
          <cell r="NL34" t="str">
            <v>X</v>
          </cell>
          <cell r="NM34" t="str">
            <v>X</v>
          </cell>
          <cell r="NN34" t="str">
            <v>H</v>
          </cell>
          <cell r="NO34" t="str">
            <v>H</v>
          </cell>
          <cell r="NP34" t="str">
            <v>H</v>
          </cell>
          <cell r="NQ34" t="str">
            <v>X</v>
          </cell>
          <cell r="NR34" t="str">
            <v>H</v>
          </cell>
          <cell r="NS34" t="str">
            <v>H</v>
          </cell>
          <cell r="NT34">
            <v>0</v>
          </cell>
          <cell r="NV34">
            <v>30</v>
          </cell>
          <cell r="NW34">
            <v>0</v>
          </cell>
          <cell r="NX34">
            <v>21</v>
          </cell>
          <cell r="NY34">
            <v>20</v>
          </cell>
          <cell r="NZ34">
            <v>9</v>
          </cell>
          <cell r="OA34">
            <v>0</v>
          </cell>
          <cell r="OB34">
            <v>0</v>
          </cell>
          <cell r="OC34">
            <v>0</v>
          </cell>
          <cell r="OD34">
            <v>0</v>
          </cell>
          <cell r="OE34">
            <v>0</v>
          </cell>
          <cell r="OF34">
            <v>0</v>
          </cell>
          <cell r="OG34">
            <v>0</v>
          </cell>
          <cell r="OH34">
            <v>0</v>
          </cell>
          <cell r="OI34">
            <v>1</v>
          </cell>
          <cell r="OJ34">
            <v>0</v>
          </cell>
          <cell r="OK34">
            <v>0</v>
          </cell>
          <cell r="OL34">
            <v>0</v>
          </cell>
          <cell r="OM34">
            <v>0</v>
          </cell>
        </row>
        <row r="35">
          <cell r="B35" t="str">
            <v>TATAN SUDRAJAT</v>
          </cell>
          <cell r="C35">
            <v>30620</v>
          </cell>
          <cell r="D35">
            <v>14008156</v>
          </cell>
          <cell r="E35" t="str">
            <v>LAKI-LAKI</v>
          </cell>
          <cell r="F35">
            <v>10200201338</v>
          </cell>
          <cell r="G35" t="str">
            <v>TL INBOUND</v>
          </cell>
          <cell r="H35" t="str">
            <v>115</v>
          </cell>
          <cell r="I35" t="str">
            <v>ISLAM</v>
          </cell>
          <cell r="J35" t="str">
            <v>RIKA RIANY</v>
          </cell>
          <cell r="K35" t="str">
            <v>CI</v>
          </cell>
          <cell r="L35" t="str">
            <v>H</v>
          </cell>
          <cell r="P35" t="str">
            <v>Terlambat</v>
          </cell>
          <cell r="Q35" t="str">
            <v>00:12:17</v>
          </cell>
          <cell r="U35" t="str">
            <v>CI</v>
          </cell>
          <cell r="V35" t="str">
            <v>H</v>
          </cell>
          <cell r="Z35" t="str">
            <v>Tidak Terlambat</v>
          </cell>
          <cell r="AA35">
            <v>0</v>
          </cell>
          <cell r="AE35" t="str">
            <v>DK</v>
          </cell>
          <cell r="AF35" t="str">
            <v>H</v>
          </cell>
          <cell r="AJ35" t="str">
            <v>Tidak Terlambat</v>
          </cell>
          <cell r="AK35">
            <v>0</v>
          </cell>
          <cell r="AO35" t="str">
            <v>X</v>
          </cell>
          <cell r="AP35" t="str">
            <v>X</v>
          </cell>
          <cell r="AT35">
            <v>0</v>
          </cell>
          <cell r="AU35">
            <v>0</v>
          </cell>
          <cell r="AY35" t="str">
            <v>X</v>
          </cell>
          <cell r="AZ35" t="str">
            <v>X</v>
          </cell>
          <cell r="BD35">
            <v>0</v>
          </cell>
          <cell r="BE35">
            <v>0</v>
          </cell>
          <cell r="BI35" t="str">
            <v>BC</v>
          </cell>
          <cell r="BJ35" t="str">
            <v>H</v>
          </cell>
          <cell r="BN35" t="str">
            <v>Terlambat</v>
          </cell>
          <cell r="BO35" t="str">
            <v>00:15:28</v>
          </cell>
          <cell r="BS35" t="str">
            <v>CI</v>
          </cell>
          <cell r="BT35" t="str">
            <v>H</v>
          </cell>
          <cell r="BX35" t="str">
            <v>Tidak Terlambat</v>
          </cell>
          <cell r="BY35">
            <v>0</v>
          </cell>
          <cell r="CC35" t="str">
            <v>CI</v>
          </cell>
          <cell r="CD35" t="str">
            <v>H</v>
          </cell>
          <cell r="CH35" t="str">
            <v>Terlambat</v>
          </cell>
          <cell r="CI35" t="str">
            <v>00:08:41</v>
          </cell>
          <cell r="CM35" t="str">
            <v>X</v>
          </cell>
          <cell r="CN35" t="str">
            <v>X</v>
          </cell>
          <cell r="CR35">
            <v>0</v>
          </cell>
          <cell r="CS35">
            <v>0</v>
          </cell>
          <cell r="CW35" t="str">
            <v>CA</v>
          </cell>
          <cell r="CX35" t="str">
            <v>H</v>
          </cell>
          <cell r="DB35" t="str">
            <v>Tidak Terlambat</v>
          </cell>
          <cell r="DC35">
            <v>0</v>
          </cell>
          <cell r="DG35" t="str">
            <v>CI</v>
          </cell>
          <cell r="DH35" t="str">
            <v>H</v>
          </cell>
          <cell r="DL35" t="str">
            <v>Tidak Terlambat</v>
          </cell>
          <cell r="DM35">
            <v>0</v>
          </cell>
          <cell r="DQ35" t="str">
            <v>DK</v>
          </cell>
          <cell r="DR35" t="str">
            <v>H</v>
          </cell>
          <cell r="DV35" t="str">
            <v>Tidak Terlambat</v>
          </cell>
          <cell r="DW35">
            <v>0</v>
          </cell>
          <cell r="EA35" t="str">
            <v>X</v>
          </cell>
          <cell r="EB35" t="str">
            <v>X</v>
          </cell>
          <cell r="EF35">
            <v>0</v>
          </cell>
          <cell r="EG35">
            <v>0</v>
          </cell>
          <cell r="EK35" t="str">
            <v>CI</v>
          </cell>
          <cell r="EL35" t="str">
            <v>H</v>
          </cell>
          <cell r="EP35" t="str">
            <v>Tidak Terlambat</v>
          </cell>
          <cell r="EQ35">
            <v>0</v>
          </cell>
          <cell r="EU35" t="str">
            <v>CI</v>
          </cell>
          <cell r="EV35" t="str">
            <v>H</v>
          </cell>
          <cell r="EZ35" t="str">
            <v>Tidak Terlambat</v>
          </cell>
          <cell r="FA35">
            <v>0</v>
          </cell>
          <cell r="FE35" t="str">
            <v>DK</v>
          </cell>
          <cell r="FF35" t="str">
            <v>H</v>
          </cell>
          <cell r="FJ35" t="str">
            <v>Tidak Terlambat</v>
          </cell>
          <cell r="FK35">
            <v>0</v>
          </cell>
          <cell r="FO35" t="str">
            <v>X</v>
          </cell>
          <cell r="FP35" t="str">
            <v>X</v>
          </cell>
          <cell r="FT35">
            <v>0</v>
          </cell>
          <cell r="FU35">
            <v>0</v>
          </cell>
          <cell r="FY35" t="str">
            <v>X</v>
          </cell>
          <cell r="FZ35" t="str">
            <v>X</v>
          </cell>
          <cell r="GD35">
            <v>0</v>
          </cell>
          <cell r="GE35">
            <v>0</v>
          </cell>
          <cell r="GI35" t="str">
            <v>CI</v>
          </cell>
          <cell r="GJ35" t="str">
            <v>H</v>
          </cell>
          <cell r="GN35" t="str">
            <v>Terlambat</v>
          </cell>
          <cell r="GO35" t="str">
            <v>00:03:10</v>
          </cell>
          <cell r="GS35" t="str">
            <v>CI</v>
          </cell>
          <cell r="GT35" t="str">
            <v>H</v>
          </cell>
          <cell r="GX35" t="str">
            <v>Terlambat</v>
          </cell>
          <cell r="GY35" t="str">
            <v>00:30:57</v>
          </cell>
          <cell r="HC35" t="str">
            <v>CI</v>
          </cell>
          <cell r="HD35" t="str">
            <v>H</v>
          </cell>
          <cell r="HH35" t="str">
            <v>Tidak Terlambat</v>
          </cell>
          <cell r="HI35">
            <v>0</v>
          </cell>
          <cell r="HM35" t="str">
            <v>DK</v>
          </cell>
          <cell r="HN35" t="str">
            <v>H</v>
          </cell>
          <cell r="HR35" t="str">
            <v>Tidak Terlambat</v>
          </cell>
          <cell r="HS35">
            <v>0</v>
          </cell>
          <cell r="HW35" t="str">
            <v>X</v>
          </cell>
          <cell r="HX35" t="str">
            <v>X</v>
          </cell>
          <cell r="IB35">
            <v>0</v>
          </cell>
          <cell r="IC35">
            <v>0</v>
          </cell>
          <cell r="IG35" t="str">
            <v>CI</v>
          </cell>
          <cell r="IH35" t="str">
            <v>H</v>
          </cell>
          <cell r="IL35" t="str">
            <v>Terlambat</v>
          </cell>
          <cell r="IM35" t="str">
            <v>00:34:53</v>
          </cell>
          <cell r="IQ35" t="str">
            <v>CI</v>
          </cell>
          <cell r="IR35" t="str">
            <v>H</v>
          </cell>
          <cell r="IV35" t="str">
            <v>Terlambat</v>
          </cell>
          <cell r="IW35" t="str">
            <v>00:12:05</v>
          </cell>
          <cell r="JA35" t="str">
            <v>CI</v>
          </cell>
          <cell r="JB35" t="str">
            <v>H</v>
          </cell>
          <cell r="JF35" t="str">
            <v>Tidak Terlambat</v>
          </cell>
          <cell r="JG35">
            <v>0</v>
          </cell>
          <cell r="JK35" t="str">
            <v>CI</v>
          </cell>
          <cell r="JL35" t="str">
            <v>H</v>
          </cell>
          <cell r="JP35" t="str">
            <v>Tidak Terlambat</v>
          </cell>
          <cell r="JQ35">
            <v>0</v>
          </cell>
          <cell r="JU35" t="str">
            <v>X</v>
          </cell>
          <cell r="JV35" t="str">
            <v>X</v>
          </cell>
          <cell r="JZ35">
            <v>0</v>
          </cell>
          <cell r="KA35">
            <v>0</v>
          </cell>
          <cell r="KE35" t="str">
            <v>X</v>
          </cell>
          <cell r="KF35" t="str">
            <v>X</v>
          </cell>
          <cell r="KJ35">
            <v>0</v>
          </cell>
          <cell r="KK35">
            <v>0</v>
          </cell>
          <cell r="KO35" t="str">
            <v>CT</v>
          </cell>
          <cell r="KP35" t="str">
            <v>CT</v>
          </cell>
          <cell r="KT35">
            <v>0</v>
          </cell>
          <cell r="KU35">
            <v>0</v>
          </cell>
          <cell r="LJ35" t="str">
            <v>CI</v>
          </cell>
          <cell r="LK35" t="str">
            <v>CI</v>
          </cell>
          <cell r="LL35" t="str">
            <v>DK</v>
          </cell>
          <cell r="LM35" t="str">
            <v>X</v>
          </cell>
          <cell r="LN35" t="str">
            <v>X</v>
          </cell>
          <cell r="LO35" t="str">
            <v>BC</v>
          </cell>
          <cell r="LP35" t="str">
            <v>CI</v>
          </cell>
          <cell r="LQ35" t="str">
            <v>CI</v>
          </cell>
          <cell r="LR35" t="str">
            <v>X</v>
          </cell>
          <cell r="LS35" t="str">
            <v>CA</v>
          </cell>
          <cell r="LT35" t="str">
            <v>CI</v>
          </cell>
          <cell r="LU35" t="str">
            <v>DK</v>
          </cell>
          <cell r="LV35" t="str">
            <v>X</v>
          </cell>
          <cell r="LW35" t="str">
            <v>CI</v>
          </cell>
          <cell r="LX35" t="str">
            <v>CI</v>
          </cell>
          <cell r="LY35" t="str">
            <v>DK</v>
          </cell>
          <cell r="LZ35" t="str">
            <v>X</v>
          </cell>
          <cell r="MA35" t="str">
            <v>X</v>
          </cell>
          <cell r="MB35" t="str">
            <v>CI</v>
          </cell>
          <cell r="MC35" t="str">
            <v>CI</v>
          </cell>
          <cell r="MD35" t="str">
            <v>CI</v>
          </cell>
          <cell r="ME35" t="str">
            <v>DK</v>
          </cell>
          <cell r="MF35" t="str">
            <v>X</v>
          </cell>
          <cell r="MG35" t="str">
            <v>CI</v>
          </cell>
          <cell r="MH35" t="str">
            <v>CI</v>
          </cell>
          <cell r="MI35" t="str">
            <v>CI</v>
          </cell>
          <cell r="MJ35" t="str">
            <v>CI</v>
          </cell>
          <cell r="MK35" t="str">
            <v>X</v>
          </cell>
          <cell r="ML35" t="str">
            <v>X</v>
          </cell>
          <cell r="MM35" t="str">
            <v>CT</v>
          </cell>
          <cell r="MN35">
            <v>0</v>
          </cell>
          <cell r="MP35" t="str">
            <v>H</v>
          </cell>
          <cell r="MQ35" t="str">
            <v>H</v>
          </cell>
          <cell r="MR35" t="str">
            <v>H</v>
          </cell>
          <cell r="MS35" t="str">
            <v>X</v>
          </cell>
          <cell r="MT35" t="str">
            <v>X</v>
          </cell>
          <cell r="MU35" t="str">
            <v>H</v>
          </cell>
          <cell r="MV35" t="str">
            <v>H</v>
          </cell>
          <cell r="MW35" t="str">
            <v>H</v>
          </cell>
          <cell r="MX35" t="str">
            <v>X</v>
          </cell>
          <cell r="MY35" t="str">
            <v>H</v>
          </cell>
          <cell r="MZ35" t="str">
            <v>H</v>
          </cell>
          <cell r="NA35" t="str">
            <v>H</v>
          </cell>
          <cell r="NB35" t="str">
            <v>X</v>
          </cell>
          <cell r="NC35" t="str">
            <v>H</v>
          </cell>
          <cell r="ND35" t="str">
            <v>H</v>
          </cell>
          <cell r="NE35" t="str">
            <v>H</v>
          </cell>
          <cell r="NF35" t="str">
            <v>X</v>
          </cell>
          <cell r="NG35" t="str">
            <v>X</v>
          </cell>
          <cell r="NH35" t="str">
            <v>H</v>
          </cell>
          <cell r="NI35" t="str">
            <v>H</v>
          </cell>
          <cell r="NJ35" t="str">
            <v>H</v>
          </cell>
          <cell r="NK35" t="str">
            <v>H</v>
          </cell>
          <cell r="NL35" t="str">
            <v>X</v>
          </cell>
          <cell r="NM35" t="str">
            <v>H</v>
          </cell>
          <cell r="NN35" t="str">
            <v>H</v>
          </cell>
          <cell r="NO35" t="str">
            <v>H</v>
          </cell>
          <cell r="NP35" t="str">
            <v>H</v>
          </cell>
          <cell r="NQ35" t="str">
            <v>X</v>
          </cell>
          <cell r="NR35" t="str">
            <v>X</v>
          </cell>
          <cell r="NS35" t="str">
            <v>CT</v>
          </cell>
          <cell r="NT35">
            <v>0</v>
          </cell>
          <cell r="NV35">
            <v>30</v>
          </cell>
          <cell r="NW35">
            <v>19</v>
          </cell>
          <cell r="NX35">
            <v>21</v>
          </cell>
          <cell r="NY35">
            <v>20</v>
          </cell>
          <cell r="NZ35">
            <v>9</v>
          </cell>
          <cell r="OA35">
            <v>0</v>
          </cell>
          <cell r="OB35">
            <v>0</v>
          </cell>
          <cell r="OC35">
            <v>0</v>
          </cell>
          <cell r="OD35">
            <v>0</v>
          </cell>
          <cell r="OE35">
            <v>0</v>
          </cell>
          <cell r="OF35">
            <v>0</v>
          </cell>
          <cell r="OG35">
            <v>0</v>
          </cell>
          <cell r="OH35">
            <v>0</v>
          </cell>
          <cell r="OI35">
            <v>1</v>
          </cell>
          <cell r="OJ35">
            <v>0</v>
          </cell>
          <cell r="OK35">
            <v>0</v>
          </cell>
          <cell r="OL35">
            <v>0</v>
          </cell>
          <cell r="OM35">
            <v>0</v>
          </cell>
        </row>
        <row r="36">
          <cell r="B36" t="str">
            <v>WIDA MIRAWATI</v>
          </cell>
          <cell r="C36">
            <v>70846</v>
          </cell>
          <cell r="D36">
            <v>16009166</v>
          </cell>
          <cell r="E36" t="str">
            <v>PEREMPUAN</v>
          </cell>
          <cell r="F36" t="str">
            <v>10200203061</v>
          </cell>
          <cell r="G36" t="str">
            <v>TL INBOUND</v>
          </cell>
          <cell r="H36" t="str">
            <v>7</v>
          </cell>
          <cell r="I36" t="str">
            <v>ISLAM</v>
          </cell>
          <cell r="J36" t="str">
            <v>RIKA RIANY</v>
          </cell>
          <cell r="K36" t="str">
            <v>X</v>
          </cell>
          <cell r="L36" t="str">
            <v>X</v>
          </cell>
          <cell r="P36">
            <v>0</v>
          </cell>
          <cell r="Q36">
            <v>0</v>
          </cell>
          <cell r="U36" t="str">
            <v>X</v>
          </cell>
          <cell r="V36" t="str">
            <v>X</v>
          </cell>
          <cell r="Z36">
            <v>0</v>
          </cell>
          <cell r="AA36">
            <v>0</v>
          </cell>
          <cell r="AE36" t="str">
            <v>BC</v>
          </cell>
          <cell r="AF36" t="str">
            <v>H</v>
          </cell>
          <cell r="AJ36" t="str">
            <v>Tidak Terlambat</v>
          </cell>
          <cell r="AK36">
            <v>0</v>
          </cell>
          <cell r="AO36" t="str">
            <v>BC</v>
          </cell>
          <cell r="AP36" t="str">
            <v>H</v>
          </cell>
          <cell r="AT36" t="str">
            <v>Tidak Terlambat</v>
          </cell>
          <cell r="AU36">
            <v>0</v>
          </cell>
          <cell r="AY36" t="str">
            <v>BC</v>
          </cell>
          <cell r="AZ36" t="str">
            <v>H</v>
          </cell>
          <cell r="BD36" t="str">
            <v>Tidak Terlambat</v>
          </cell>
          <cell r="BE36">
            <v>0</v>
          </cell>
          <cell r="BI36" t="str">
            <v>X</v>
          </cell>
          <cell r="BJ36" t="str">
            <v>X</v>
          </cell>
          <cell r="BN36">
            <v>0</v>
          </cell>
          <cell r="BO36">
            <v>0</v>
          </cell>
          <cell r="BS36" t="str">
            <v>BC</v>
          </cell>
          <cell r="BT36" t="str">
            <v>H</v>
          </cell>
          <cell r="BX36" t="str">
            <v>Terlambat</v>
          </cell>
          <cell r="BY36" t="str">
            <v>00:10:25</v>
          </cell>
          <cell r="CC36" t="str">
            <v>BC</v>
          </cell>
          <cell r="CD36" t="str">
            <v>H</v>
          </cell>
          <cell r="CH36" t="str">
            <v>Tidak Terlambat</v>
          </cell>
          <cell r="CI36">
            <v>0</v>
          </cell>
          <cell r="CM36" t="str">
            <v>X</v>
          </cell>
          <cell r="CN36" t="str">
            <v>X</v>
          </cell>
          <cell r="CR36">
            <v>0</v>
          </cell>
          <cell r="CS36">
            <v>0</v>
          </cell>
          <cell r="CW36" t="str">
            <v>BC</v>
          </cell>
          <cell r="CX36" t="str">
            <v>H</v>
          </cell>
          <cell r="DB36" t="str">
            <v>Tidak Terlambat</v>
          </cell>
          <cell r="DC36">
            <v>0</v>
          </cell>
          <cell r="DG36" t="str">
            <v>BC</v>
          </cell>
          <cell r="DH36" t="str">
            <v>H</v>
          </cell>
          <cell r="DL36" t="str">
            <v>Tidak Terlambat</v>
          </cell>
          <cell r="DM36">
            <v>0</v>
          </cell>
          <cell r="DQ36" t="str">
            <v>BC</v>
          </cell>
          <cell r="DR36" t="str">
            <v>H</v>
          </cell>
          <cell r="DV36" t="str">
            <v>Tidak Terlambat</v>
          </cell>
          <cell r="DW36">
            <v>0</v>
          </cell>
          <cell r="EA36" t="str">
            <v>X</v>
          </cell>
          <cell r="EB36" t="str">
            <v>X</v>
          </cell>
          <cell r="EF36">
            <v>0</v>
          </cell>
          <cell r="EG36">
            <v>0</v>
          </cell>
          <cell r="EK36" t="str">
            <v>CT</v>
          </cell>
          <cell r="EL36" t="str">
            <v>CT</v>
          </cell>
          <cell r="EP36">
            <v>0</v>
          </cell>
          <cell r="EQ36">
            <v>0</v>
          </cell>
          <cell r="EU36" t="str">
            <v>BC</v>
          </cell>
          <cell r="EV36" t="str">
            <v>H</v>
          </cell>
          <cell r="EZ36" t="str">
            <v>Tidak Terlambat</v>
          </cell>
          <cell r="FA36">
            <v>0</v>
          </cell>
          <cell r="FE36" t="str">
            <v>BC</v>
          </cell>
          <cell r="FF36" t="str">
            <v>H</v>
          </cell>
          <cell r="FJ36" t="str">
            <v>Tidak Terlambat</v>
          </cell>
          <cell r="FK36">
            <v>0</v>
          </cell>
          <cell r="FO36" t="str">
            <v>BC</v>
          </cell>
          <cell r="FP36" t="str">
            <v>H</v>
          </cell>
          <cell r="FT36" t="str">
            <v>Tidak Terlambat</v>
          </cell>
          <cell r="FU36">
            <v>0</v>
          </cell>
          <cell r="FY36" t="str">
            <v>X</v>
          </cell>
          <cell r="FZ36" t="str">
            <v>X</v>
          </cell>
          <cell r="GD36">
            <v>0</v>
          </cell>
          <cell r="GE36">
            <v>0</v>
          </cell>
          <cell r="GI36" t="str">
            <v>X</v>
          </cell>
          <cell r="GJ36" t="str">
            <v>X</v>
          </cell>
          <cell r="GN36">
            <v>0</v>
          </cell>
          <cell r="GO36">
            <v>0</v>
          </cell>
          <cell r="GS36" t="str">
            <v>BC</v>
          </cell>
          <cell r="GT36" t="str">
            <v>H</v>
          </cell>
          <cell r="GX36" t="str">
            <v>Tidak Terlambat</v>
          </cell>
          <cell r="GY36">
            <v>0</v>
          </cell>
          <cell r="HC36" t="str">
            <v>BC</v>
          </cell>
          <cell r="HD36" t="str">
            <v>CUD</v>
          </cell>
          <cell r="HH36">
            <v>0</v>
          </cell>
          <cell r="HI36">
            <v>0</v>
          </cell>
          <cell r="HM36" t="str">
            <v>BC</v>
          </cell>
          <cell r="HN36" t="str">
            <v>H</v>
          </cell>
          <cell r="HR36" t="str">
            <v>Tidak Terlambat</v>
          </cell>
          <cell r="HS36">
            <v>0</v>
          </cell>
          <cell r="HW36" t="str">
            <v>BC</v>
          </cell>
          <cell r="HX36" t="str">
            <v>H</v>
          </cell>
          <cell r="IB36" t="str">
            <v>Tidak Terlambat</v>
          </cell>
          <cell r="IC36">
            <v>0</v>
          </cell>
          <cell r="IG36" t="str">
            <v>X</v>
          </cell>
          <cell r="IH36" t="str">
            <v>X</v>
          </cell>
          <cell r="IL36">
            <v>0</v>
          </cell>
          <cell r="IM36">
            <v>0</v>
          </cell>
          <cell r="IQ36" t="str">
            <v>BC</v>
          </cell>
          <cell r="IR36" t="str">
            <v>H</v>
          </cell>
          <cell r="IV36" t="str">
            <v>Tidak Terlambat</v>
          </cell>
          <cell r="IW36">
            <v>0</v>
          </cell>
          <cell r="JA36" t="str">
            <v>BC</v>
          </cell>
          <cell r="JB36" t="str">
            <v>H</v>
          </cell>
          <cell r="JF36" t="str">
            <v>Tidak Terlambat</v>
          </cell>
          <cell r="JG36">
            <v>0</v>
          </cell>
          <cell r="JK36" t="str">
            <v>BC</v>
          </cell>
          <cell r="JL36" t="str">
            <v>H</v>
          </cell>
          <cell r="JP36" t="str">
            <v>Terlambat</v>
          </cell>
          <cell r="JQ36" t="str">
            <v>00:19:17</v>
          </cell>
          <cell r="JU36" t="str">
            <v>X</v>
          </cell>
          <cell r="JV36" t="str">
            <v>X</v>
          </cell>
          <cell r="JZ36">
            <v>0</v>
          </cell>
          <cell r="KA36">
            <v>0</v>
          </cell>
          <cell r="KE36" t="str">
            <v>BC</v>
          </cell>
          <cell r="KF36" t="str">
            <v>H</v>
          </cell>
          <cell r="KJ36" t="str">
            <v>Tidak Terlambat</v>
          </cell>
          <cell r="KK36">
            <v>0</v>
          </cell>
          <cell r="KO36" t="str">
            <v>BC</v>
          </cell>
          <cell r="KP36" t="str">
            <v>H</v>
          </cell>
          <cell r="KT36" t="str">
            <v>Tidak Terlambat</v>
          </cell>
          <cell r="KU36">
            <v>0</v>
          </cell>
          <cell r="LJ36" t="str">
            <v>X</v>
          </cell>
          <cell r="LK36" t="str">
            <v>X</v>
          </cell>
          <cell r="LL36" t="str">
            <v>BC</v>
          </cell>
          <cell r="LM36" t="str">
            <v>BC</v>
          </cell>
          <cell r="LN36" t="str">
            <v>BC</v>
          </cell>
          <cell r="LO36" t="str">
            <v>X</v>
          </cell>
          <cell r="LP36" t="str">
            <v>BC</v>
          </cell>
          <cell r="LQ36" t="str">
            <v>BC</v>
          </cell>
          <cell r="LR36" t="str">
            <v>X</v>
          </cell>
          <cell r="LS36" t="str">
            <v>BC</v>
          </cell>
          <cell r="LT36" t="str">
            <v>BC</v>
          </cell>
          <cell r="LU36" t="str">
            <v>BC</v>
          </cell>
          <cell r="LV36" t="str">
            <v>X</v>
          </cell>
          <cell r="LW36" t="str">
            <v>CT</v>
          </cell>
          <cell r="LX36" t="str">
            <v>BC</v>
          </cell>
          <cell r="LY36" t="str">
            <v>BC</v>
          </cell>
          <cell r="LZ36" t="str">
            <v>BC</v>
          </cell>
          <cell r="MA36" t="str">
            <v>X</v>
          </cell>
          <cell r="MB36" t="str">
            <v>X</v>
          </cell>
          <cell r="MC36" t="str">
            <v>BC</v>
          </cell>
          <cell r="MD36" t="str">
            <v>BC</v>
          </cell>
          <cell r="ME36" t="str">
            <v>BC</v>
          </cell>
          <cell r="MF36" t="str">
            <v>BC</v>
          </cell>
          <cell r="MG36" t="str">
            <v>X</v>
          </cell>
          <cell r="MH36" t="str">
            <v>BC</v>
          </cell>
          <cell r="MI36" t="str">
            <v>BC</v>
          </cell>
          <cell r="MJ36" t="str">
            <v>BC</v>
          </cell>
          <cell r="MK36" t="str">
            <v>X</v>
          </cell>
          <cell r="ML36" t="str">
            <v>BC</v>
          </cell>
          <cell r="MM36" t="str">
            <v>BC</v>
          </cell>
          <cell r="MN36">
            <v>0</v>
          </cell>
          <cell r="MP36" t="str">
            <v>X</v>
          </cell>
          <cell r="MQ36" t="str">
            <v>X</v>
          </cell>
          <cell r="MR36" t="str">
            <v>H</v>
          </cell>
          <cell r="MS36" t="str">
            <v>H</v>
          </cell>
          <cell r="MT36" t="str">
            <v>H</v>
          </cell>
          <cell r="MU36" t="str">
            <v>X</v>
          </cell>
          <cell r="MV36" t="str">
            <v>H</v>
          </cell>
          <cell r="MW36" t="str">
            <v>H</v>
          </cell>
          <cell r="MX36" t="str">
            <v>X</v>
          </cell>
          <cell r="MY36" t="str">
            <v>H</v>
          </cell>
          <cell r="MZ36" t="str">
            <v>H</v>
          </cell>
          <cell r="NA36" t="str">
            <v>H</v>
          </cell>
          <cell r="NB36" t="str">
            <v>X</v>
          </cell>
          <cell r="NC36" t="str">
            <v>CT</v>
          </cell>
          <cell r="ND36" t="str">
            <v>H</v>
          </cell>
          <cell r="NE36" t="str">
            <v>H</v>
          </cell>
          <cell r="NF36" t="str">
            <v>H</v>
          </cell>
          <cell r="NG36" t="str">
            <v>X</v>
          </cell>
          <cell r="NH36" t="str">
            <v>X</v>
          </cell>
          <cell r="NI36" t="str">
            <v>H</v>
          </cell>
          <cell r="NJ36" t="str">
            <v>CUD</v>
          </cell>
          <cell r="NK36" t="str">
            <v>H</v>
          </cell>
          <cell r="NL36" t="str">
            <v>H</v>
          </cell>
          <cell r="NM36" t="str">
            <v>X</v>
          </cell>
          <cell r="NN36" t="str">
            <v>H</v>
          </cell>
          <cell r="NO36" t="str">
            <v>H</v>
          </cell>
          <cell r="NP36" t="str">
            <v>H</v>
          </cell>
          <cell r="NQ36" t="str">
            <v>X</v>
          </cell>
          <cell r="NR36" t="str">
            <v>H</v>
          </cell>
          <cell r="NS36" t="str">
            <v>H</v>
          </cell>
          <cell r="NT36">
            <v>0</v>
          </cell>
          <cell r="NV36">
            <v>30</v>
          </cell>
          <cell r="NW36">
            <v>0</v>
          </cell>
          <cell r="NX36">
            <v>21</v>
          </cell>
          <cell r="NY36">
            <v>19</v>
          </cell>
          <cell r="NZ36">
            <v>9</v>
          </cell>
          <cell r="OA36">
            <v>0</v>
          </cell>
          <cell r="OB36">
            <v>0</v>
          </cell>
          <cell r="OC36">
            <v>0</v>
          </cell>
          <cell r="OD36">
            <v>0</v>
          </cell>
          <cell r="OE36">
            <v>0</v>
          </cell>
          <cell r="OF36">
            <v>0</v>
          </cell>
          <cell r="OG36">
            <v>0</v>
          </cell>
          <cell r="OH36">
            <v>0</v>
          </cell>
          <cell r="OI36">
            <v>1</v>
          </cell>
          <cell r="OJ36">
            <v>0</v>
          </cell>
          <cell r="OK36">
            <v>1</v>
          </cell>
          <cell r="OL36">
            <v>0</v>
          </cell>
          <cell r="OM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28"/>
  <sheetViews>
    <sheetView showGridLines="0" tabSelected="1" zoomScale="86" zoomScaleNormal="86" workbookViewId="0">
      <pane xSplit="4" ySplit="11" topLeftCell="E12" activePane="bottomRight" state="frozen"/>
      <selection pane="topRight"/>
      <selection pane="bottomLeft"/>
      <selection pane="bottomRight" activeCell="E17" sqref="E17"/>
    </sheetView>
  </sheetViews>
  <sheetFormatPr defaultColWidth="9" defaultRowHeight="15" x14ac:dyDescent="0.25"/>
  <cols>
    <col min="1" max="1" width="3.28515625" style="7" customWidth="1"/>
    <col min="2" max="2" width="9" style="7"/>
    <col min="3" max="3" width="28.5703125" style="7" customWidth="1"/>
    <col min="4" max="4" width="8.5703125" style="7" customWidth="1"/>
    <col min="5" max="5" width="13" style="7" customWidth="1"/>
    <col min="6" max="6" width="12.42578125" style="7" customWidth="1"/>
    <col min="7" max="7" width="11" style="7" customWidth="1"/>
    <col min="8" max="8" width="14.42578125" style="7" customWidth="1"/>
    <col min="9" max="9" width="11" style="7" customWidth="1"/>
    <col min="10" max="62" width="9" style="7"/>
    <col min="63" max="64" width="12.5703125" style="7" customWidth="1"/>
    <col min="65" max="66" width="15.5703125" style="7" customWidth="1"/>
    <col min="67" max="67" width="12.5703125" style="7" customWidth="1"/>
    <col min="68" max="71" width="9" style="7"/>
    <col min="72" max="72" width="11.28515625" style="7" customWidth="1"/>
    <col min="73" max="16384" width="9" style="7"/>
  </cols>
  <sheetData>
    <row r="1" spans="1:7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2"/>
      <c r="AB1" s="2"/>
      <c r="AC1" s="2"/>
      <c r="AD1" s="2"/>
      <c r="AE1" s="2"/>
      <c r="AF1" s="2"/>
      <c r="AG1" s="2"/>
      <c r="AH1" s="2"/>
      <c r="AI1" s="4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5"/>
      <c r="BC1" s="5"/>
      <c r="BD1" s="5"/>
      <c r="BE1" s="5"/>
      <c r="BF1" s="5"/>
      <c r="BG1" s="5"/>
      <c r="BH1" s="5"/>
      <c r="BI1" s="5"/>
      <c r="BJ1" s="5"/>
      <c r="BK1" s="2"/>
      <c r="BL1" s="2"/>
      <c r="BM1" s="2"/>
      <c r="BN1" s="2"/>
      <c r="BO1" s="2"/>
      <c r="BP1" s="6"/>
      <c r="BQ1" s="6"/>
      <c r="BR1" s="6"/>
      <c r="BS1" s="6"/>
    </row>
    <row r="2" spans="1:72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"/>
      <c r="AF2" s="2"/>
      <c r="AG2" s="2"/>
      <c r="AH2" s="2"/>
      <c r="AI2" s="4"/>
      <c r="AJ2" s="2"/>
      <c r="AK2" s="2"/>
      <c r="AL2" s="2"/>
      <c r="AM2" s="2"/>
      <c r="AN2" s="2"/>
      <c r="AO2" s="2"/>
      <c r="AP2" s="2"/>
      <c r="AQ2" s="5"/>
      <c r="AR2" s="5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5"/>
      <c r="BE2" s="5"/>
      <c r="BF2" s="5"/>
      <c r="BG2" s="5"/>
      <c r="BH2" s="5"/>
      <c r="BI2" s="5"/>
      <c r="BJ2" s="5"/>
      <c r="BK2" s="2"/>
      <c r="BL2" s="2"/>
      <c r="BM2" s="2"/>
      <c r="BN2" s="2"/>
      <c r="BO2" s="2"/>
      <c r="BP2" s="2"/>
      <c r="BQ2" s="2"/>
      <c r="BR2" s="6"/>
      <c r="BS2" s="6"/>
    </row>
    <row r="3" spans="1:72" x14ac:dyDescent="0.25">
      <c r="A3" s="1"/>
      <c r="B3" s="8" t="str">
        <f>'[1]DATA UNTUK TL'!C4</f>
        <v>PERIODE   : JANUARI 2022</v>
      </c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 t="s">
        <v>2</v>
      </c>
      <c r="AF3" s="2"/>
      <c r="AG3" s="2"/>
      <c r="AH3" s="2"/>
      <c r="AI3" s="4"/>
      <c r="AJ3" s="2"/>
      <c r="AK3" s="2"/>
      <c r="AL3" s="2"/>
      <c r="AM3" s="2"/>
      <c r="AN3" s="2"/>
      <c r="AO3" s="5"/>
      <c r="AP3" s="5"/>
      <c r="AQ3" s="5"/>
      <c r="AR3" s="5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5"/>
      <c r="BE3" s="5"/>
      <c r="BF3" s="5"/>
      <c r="BG3" s="5"/>
      <c r="BH3" s="5"/>
      <c r="BI3" s="5"/>
      <c r="BJ3" s="5"/>
      <c r="BK3" s="2"/>
      <c r="BL3" s="2"/>
      <c r="BM3" s="2"/>
      <c r="BN3" s="2"/>
      <c r="BO3" s="2"/>
      <c r="BP3" s="2"/>
      <c r="BQ3" s="2"/>
      <c r="BR3" s="6"/>
      <c r="BS3" s="6"/>
    </row>
    <row r="4" spans="1:72" x14ac:dyDescent="0.25">
      <c r="A4" s="1"/>
      <c r="B4" s="1"/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4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4"/>
      <c r="AW4" s="2"/>
      <c r="AX4" s="2"/>
      <c r="AY4" s="2"/>
      <c r="AZ4" s="2"/>
      <c r="BA4" s="2"/>
      <c r="BB4" s="5"/>
      <c r="BC4" s="5"/>
      <c r="BD4" s="5"/>
      <c r="BE4" s="5"/>
      <c r="BF4" s="5"/>
      <c r="BG4" s="5"/>
      <c r="BH4" s="5"/>
      <c r="BI4" s="5"/>
      <c r="BJ4" s="5"/>
      <c r="BK4" s="2"/>
      <c r="BL4" s="2"/>
      <c r="BM4" s="2"/>
      <c r="BN4" s="2"/>
      <c r="BO4" s="2"/>
      <c r="BP4" s="6"/>
      <c r="BQ4" s="6"/>
      <c r="BR4" s="6"/>
      <c r="BS4" s="6"/>
    </row>
    <row r="5" spans="1:72" x14ac:dyDescent="0.25">
      <c r="A5" s="1"/>
      <c r="B5" s="10" t="s">
        <v>3</v>
      </c>
      <c r="C5" s="10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3" t="s">
        <v>18</v>
      </c>
      <c r="R5" s="13" t="s">
        <v>19</v>
      </c>
      <c r="S5" s="13" t="s">
        <v>20</v>
      </c>
      <c r="T5" s="14" t="s">
        <v>21</v>
      </c>
      <c r="U5" s="14" t="s">
        <v>22</v>
      </c>
      <c r="V5" s="15" t="s">
        <v>23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  <c r="AH5" s="18" t="s">
        <v>24</v>
      </c>
      <c r="AI5" s="19" t="s">
        <v>25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20" t="s">
        <v>26</v>
      </c>
      <c r="BC5" s="21" t="s">
        <v>27</v>
      </c>
      <c r="BD5" s="21"/>
      <c r="BE5" s="21"/>
      <c r="BF5" s="21"/>
      <c r="BG5" s="21"/>
      <c r="BH5" s="21"/>
      <c r="BI5" s="20" t="s">
        <v>28</v>
      </c>
      <c r="BJ5" s="20" t="s">
        <v>29</v>
      </c>
      <c r="BK5" s="22" t="s">
        <v>30</v>
      </c>
      <c r="BL5" s="23" t="s">
        <v>31</v>
      </c>
      <c r="BM5" s="24" t="s">
        <v>32</v>
      </c>
      <c r="BN5" s="24" t="s">
        <v>33</v>
      </c>
      <c r="BO5" s="25" t="s">
        <v>34</v>
      </c>
      <c r="BP5" s="26" t="s">
        <v>35</v>
      </c>
      <c r="BQ5" s="26" t="s">
        <v>36</v>
      </c>
      <c r="BR5" s="27" t="s">
        <v>37</v>
      </c>
      <c r="BS5" s="6"/>
    </row>
    <row r="6" spans="1:72" x14ac:dyDescent="0.25">
      <c r="A6" s="1"/>
      <c r="B6" s="28"/>
      <c r="C6" s="28"/>
      <c r="D6" s="29"/>
      <c r="E6" s="29"/>
      <c r="F6" s="29"/>
      <c r="G6" s="29"/>
      <c r="H6" s="30"/>
      <c r="I6" s="30"/>
      <c r="J6" s="30"/>
      <c r="K6" s="30"/>
      <c r="L6" s="30"/>
      <c r="M6" s="31"/>
      <c r="N6" s="31"/>
      <c r="O6" s="31"/>
      <c r="P6" s="31"/>
      <c r="Q6" s="31"/>
      <c r="R6" s="31"/>
      <c r="S6" s="31"/>
      <c r="T6" s="32"/>
      <c r="U6" s="32"/>
      <c r="V6" s="33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5"/>
      <c r="AH6" s="18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36"/>
      <c r="BC6" s="21"/>
      <c r="BD6" s="21"/>
      <c r="BE6" s="21"/>
      <c r="BF6" s="21"/>
      <c r="BG6" s="21"/>
      <c r="BH6" s="21"/>
      <c r="BI6" s="36"/>
      <c r="BJ6" s="36"/>
      <c r="BK6" s="37"/>
      <c r="BL6" s="38"/>
      <c r="BM6" s="39"/>
      <c r="BN6" s="39"/>
      <c r="BO6" s="40"/>
      <c r="BP6" s="26"/>
      <c r="BQ6" s="26"/>
      <c r="BR6" s="27"/>
      <c r="BS6" s="6"/>
    </row>
    <row r="7" spans="1:72" x14ac:dyDescent="0.25">
      <c r="A7" s="1"/>
      <c r="B7" s="28"/>
      <c r="C7" s="28"/>
      <c r="D7" s="29"/>
      <c r="E7" s="29"/>
      <c r="F7" s="29"/>
      <c r="G7" s="29"/>
      <c r="H7" s="30"/>
      <c r="I7" s="30"/>
      <c r="J7" s="30"/>
      <c r="K7" s="30"/>
      <c r="L7" s="30"/>
      <c r="M7" s="31"/>
      <c r="N7" s="31"/>
      <c r="O7" s="31"/>
      <c r="P7" s="31"/>
      <c r="Q7" s="31"/>
      <c r="R7" s="31"/>
      <c r="S7" s="31"/>
      <c r="T7" s="32"/>
      <c r="U7" s="32"/>
      <c r="V7" s="41">
        <v>0.11</v>
      </c>
      <c r="W7" s="41"/>
      <c r="X7" s="41"/>
      <c r="Y7" s="42">
        <v>0.08</v>
      </c>
      <c r="Z7" s="43"/>
      <c r="AA7" s="44"/>
      <c r="AB7" s="41">
        <v>0.11</v>
      </c>
      <c r="AC7" s="41"/>
      <c r="AD7" s="41"/>
      <c r="AE7" s="45">
        <v>0.1</v>
      </c>
      <c r="AF7" s="45"/>
      <c r="AG7" s="45"/>
      <c r="AH7" s="18"/>
      <c r="AI7" s="46">
        <v>0.05</v>
      </c>
      <c r="AJ7" s="46"/>
      <c r="AK7" s="46"/>
      <c r="AL7" s="41">
        <v>0.1</v>
      </c>
      <c r="AM7" s="41"/>
      <c r="AN7" s="41"/>
      <c r="AO7" s="47">
        <v>0.09</v>
      </c>
      <c r="AP7" s="48"/>
      <c r="AQ7" s="48"/>
      <c r="AR7" s="41">
        <v>0.1</v>
      </c>
      <c r="AS7" s="41"/>
      <c r="AT7" s="41"/>
      <c r="AU7" s="46">
        <v>0.08</v>
      </c>
      <c r="AV7" s="46"/>
      <c r="AW7" s="46"/>
      <c r="AX7" s="46"/>
      <c r="AY7" s="41">
        <v>0.08</v>
      </c>
      <c r="AZ7" s="41"/>
      <c r="BA7" s="41"/>
      <c r="BB7" s="36"/>
      <c r="BC7" s="49">
        <v>0.05</v>
      </c>
      <c r="BD7" s="21"/>
      <c r="BE7" s="21"/>
      <c r="BF7" s="49">
        <v>0.05</v>
      </c>
      <c r="BG7" s="21"/>
      <c r="BH7" s="21"/>
      <c r="BI7" s="36"/>
      <c r="BJ7" s="36"/>
      <c r="BK7" s="37"/>
      <c r="BL7" s="38"/>
      <c r="BM7" s="39"/>
      <c r="BN7" s="39"/>
      <c r="BO7" s="40"/>
      <c r="BP7" s="26"/>
      <c r="BQ7" s="26"/>
      <c r="BR7" s="27"/>
      <c r="BS7" s="6"/>
    </row>
    <row r="8" spans="1:72" ht="34.5" customHeight="1" x14ac:dyDescent="0.25">
      <c r="A8" s="1"/>
      <c r="B8" s="28"/>
      <c r="C8" s="28"/>
      <c r="D8" s="29"/>
      <c r="E8" s="29"/>
      <c r="F8" s="29"/>
      <c r="G8" s="29"/>
      <c r="H8" s="30"/>
      <c r="I8" s="30"/>
      <c r="J8" s="30"/>
      <c r="K8" s="30"/>
      <c r="L8" s="30"/>
      <c r="M8" s="31"/>
      <c r="N8" s="31"/>
      <c r="O8" s="31"/>
      <c r="P8" s="31"/>
      <c r="Q8" s="31"/>
      <c r="R8" s="31"/>
      <c r="S8" s="31"/>
      <c r="T8" s="32"/>
      <c r="U8" s="32"/>
      <c r="V8" s="50" t="s">
        <v>38</v>
      </c>
      <c r="W8" s="50"/>
      <c r="X8" s="50"/>
      <c r="Y8" s="51" t="s">
        <v>39</v>
      </c>
      <c r="Z8" s="52"/>
      <c r="AA8" s="53"/>
      <c r="AB8" s="50" t="s">
        <v>40</v>
      </c>
      <c r="AC8" s="50"/>
      <c r="AD8" s="50"/>
      <c r="AE8" s="50" t="s">
        <v>41</v>
      </c>
      <c r="AF8" s="50"/>
      <c r="AG8" s="50"/>
      <c r="AH8" s="18"/>
      <c r="AI8" s="54" t="s">
        <v>42</v>
      </c>
      <c r="AJ8" s="55"/>
      <c r="AK8" s="56"/>
      <c r="AL8" s="54" t="s">
        <v>43</v>
      </c>
      <c r="AM8" s="55"/>
      <c r="AN8" s="56"/>
      <c r="AO8" s="54" t="s">
        <v>44</v>
      </c>
      <c r="AP8" s="55"/>
      <c r="AQ8" s="55"/>
      <c r="AR8" s="50" t="s">
        <v>45</v>
      </c>
      <c r="AS8" s="50"/>
      <c r="AT8" s="50"/>
      <c r="AU8" s="57" t="s">
        <v>46</v>
      </c>
      <c r="AV8" s="57"/>
      <c r="AW8" s="57"/>
      <c r="AX8" s="57"/>
      <c r="AY8" s="50" t="s">
        <v>47</v>
      </c>
      <c r="AZ8" s="50"/>
      <c r="BA8" s="50"/>
      <c r="BB8" s="36"/>
      <c r="BC8" s="58" t="s">
        <v>48</v>
      </c>
      <c r="BD8" s="58"/>
      <c r="BE8" s="58"/>
      <c r="BF8" s="58" t="s">
        <v>49</v>
      </c>
      <c r="BG8" s="58"/>
      <c r="BH8" s="58"/>
      <c r="BI8" s="36"/>
      <c r="BJ8" s="36"/>
      <c r="BK8" s="37"/>
      <c r="BL8" s="38"/>
      <c r="BM8" s="39"/>
      <c r="BN8" s="39"/>
      <c r="BO8" s="40"/>
      <c r="BP8" s="26"/>
      <c r="BQ8" s="26"/>
      <c r="BR8" s="27"/>
      <c r="BS8" s="6"/>
    </row>
    <row r="9" spans="1:72" ht="30" x14ac:dyDescent="0.25">
      <c r="A9" s="59"/>
      <c r="B9" s="60"/>
      <c r="C9" s="60"/>
      <c r="D9" s="61"/>
      <c r="E9" s="61"/>
      <c r="F9" s="61"/>
      <c r="G9" s="61"/>
      <c r="H9" s="62"/>
      <c r="I9" s="62"/>
      <c r="J9" s="62"/>
      <c r="K9" s="62"/>
      <c r="L9" s="62"/>
      <c r="M9" s="63"/>
      <c r="N9" s="63"/>
      <c r="O9" s="63"/>
      <c r="P9" s="63"/>
      <c r="Q9" s="63"/>
      <c r="R9" s="63"/>
      <c r="S9" s="63"/>
      <c r="T9" s="64"/>
      <c r="U9" s="64"/>
      <c r="V9" s="65" t="s">
        <v>50</v>
      </c>
      <c r="W9" s="66" t="s">
        <v>51</v>
      </c>
      <c r="X9" s="67" t="s">
        <v>52</v>
      </c>
      <c r="Y9" s="65" t="s">
        <v>50</v>
      </c>
      <c r="Z9" s="68" t="s">
        <v>51</v>
      </c>
      <c r="AA9" s="68" t="s">
        <v>52</v>
      </c>
      <c r="AB9" s="65" t="s">
        <v>50</v>
      </c>
      <c r="AC9" s="66" t="s">
        <v>51</v>
      </c>
      <c r="AD9" s="67" t="s">
        <v>52</v>
      </c>
      <c r="AE9" s="66" t="s">
        <v>50</v>
      </c>
      <c r="AF9" s="66" t="s">
        <v>51</v>
      </c>
      <c r="AG9" s="69" t="s">
        <v>53</v>
      </c>
      <c r="AH9" s="18"/>
      <c r="AI9" s="70" t="s">
        <v>50</v>
      </c>
      <c r="AJ9" s="66" t="s">
        <v>51</v>
      </c>
      <c r="AK9" s="67" t="s">
        <v>52</v>
      </c>
      <c r="AL9" s="66" t="s">
        <v>50</v>
      </c>
      <c r="AM9" s="66" t="s">
        <v>51</v>
      </c>
      <c r="AN9" s="67" t="s">
        <v>52</v>
      </c>
      <c r="AO9" s="66" t="s">
        <v>50</v>
      </c>
      <c r="AP9" s="66" t="s">
        <v>51</v>
      </c>
      <c r="AQ9" s="67" t="s">
        <v>52</v>
      </c>
      <c r="AR9" s="66" t="s">
        <v>50</v>
      </c>
      <c r="AS9" s="66" t="s">
        <v>51</v>
      </c>
      <c r="AT9" s="67" t="s">
        <v>52</v>
      </c>
      <c r="AU9" s="66" t="s">
        <v>54</v>
      </c>
      <c r="AV9" s="70" t="s">
        <v>50</v>
      </c>
      <c r="AW9" s="66" t="s">
        <v>51</v>
      </c>
      <c r="AX9" s="67" t="s">
        <v>52</v>
      </c>
      <c r="AY9" s="66" t="s">
        <v>50</v>
      </c>
      <c r="AZ9" s="66" t="s">
        <v>51</v>
      </c>
      <c r="BA9" s="67" t="s">
        <v>52</v>
      </c>
      <c r="BB9" s="71"/>
      <c r="BC9" s="70" t="s">
        <v>50</v>
      </c>
      <c r="BD9" s="66" t="s">
        <v>51</v>
      </c>
      <c r="BE9" s="67" t="s">
        <v>52</v>
      </c>
      <c r="BF9" s="70" t="s">
        <v>50</v>
      </c>
      <c r="BG9" s="66" t="s">
        <v>51</v>
      </c>
      <c r="BH9" s="67" t="s">
        <v>52</v>
      </c>
      <c r="BI9" s="71"/>
      <c r="BJ9" s="71"/>
      <c r="BK9" s="72"/>
      <c r="BL9" s="73"/>
      <c r="BM9" s="74"/>
      <c r="BN9" s="74"/>
      <c r="BO9" s="75"/>
      <c r="BP9" s="26"/>
      <c r="BQ9" s="26"/>
      <c r="BR9" s="27"/>
      <c r="BS9" s="6"/>
    </row>
    <row r="10" spans="1:72" x14ac:dyDescent="0.25">
      <c r="A10" s="76"/>
      <c r="B10" s="77">
        <v>1</v>
      </c>
      <c r="C10" s="78" t="s">
        <v>55</v>
      </c>
      <c r="D10" s="79">
        <v>75040</v>
      </c>
      <c r="E10" s="80">
        <v>43831</v>
      </c>
      <c r="F10" s="80">
        <v>44561</v>
      </c>
      <c r="G10" s="80" t="s">
        <v>56</v>
      </c>
      <c r="H10" s="80" t="s">
        <v>57</v>
      </c>
      <c r="I10" s="80" t="s">
        <v>58</v>
      </c>
      <c r="J10" s="81" t="s">
        <v>59</v>
      </c>
      <c r="K10" s="82"/>
      <c r="L10" s="82"/>
      <c r="M10" s="82">
        <v>22</v>
      </c>
      <c r="N10" s="83">
        <f>VLOOKUP($C10,'[2]ABSENSI ALL'!$B$11:$OM$36,387,0)</f>
        <v>21</v>
      </c>
      <c r="O10" s="83">
        <f>VLOOKUP($C10,'[2]ABSENSI ALL'!$B$11:$OM$36,392,0)</f>
        <v>0</v>
      </c>
      <c r="P10" s="83">
        <f>VLOOKUP($C10,'[2]ABSENSI ALL'!$B$11:$OM$36,396,0)</f>
        <v>0</v>
      </c>
      <c r="Q10" s="83">
        <f>VLOOKUP($C10,'[2]ABSENSI ALL'!$B$11:$OM$36,400,0)</f>
        <v>0</v>
      </c>
      <c r="R10" s="83">
        <f>VLOOKUP($C10,'[2]ABSENSI ALL'!$B$11:$OM$36,398,0)</f>
        <v>1</v>
      </c>
      <c r="S10" s="83">
        <f>VLOOKUP($C10,'[2]ABSENSI ALL'!$B$11:$OM$36,391,0)</f>
        <v>0</v>
      </c>
      <c r="T10" s="84">
        <f>N10-O10-P10-S10</f>
        <v>21</v>
      </c>
      <c r="U10" s="85">
        <f>N10-(R10+S10)</f>
        <v>20</v>
      </c>
      <c r="V10" s="86">
        <f>VLOOKUP($C10,'[1]DATA UNTUK TL'!$C$222:$AA$9823,25,0)</f>
        <v>1</v>
      </c>
      <c r="W10" s="87">
        <f>IF(P10&gt;0,0,IF(V10&lt;80%,1,IF(AND(V10&gt;=80%,V10&lt;90%),2,IF(V10=90%,3,IF(AND(V10&gt;90%,V10&lt;100%),4,5)))))</f>
        <v>5</v>
      </c>
      <c r="X10" s="88">
        <f>W10*$V$7/5</f>
        <v>0.11000000000000001</v>
      </c>
      <c r="Y10" s="86">
        <f>VLOOKUP($C10,'[1]DATA UNTUK TL'!$C$222:$BB$9823,33,0)</f>
        <v>1</v>
      </c>
      <c r="Z10" s="89">
        <f>IF(P10&gt;0,0,IF(Y10&lt;70%,1,IF(AND(Y10&gt;=70%,Y10&lt;80%),2,IF(AND(Y10&gt;=80%,Y10&lt;90%),3,IF(AND(Y10&gt;=90%,Y10&lt;100%),4,5)))))</f>
        <v>5</v>
      </c>
      <c r="AA10" s="90">
        <f>Z10*$Y$7/5</f>
        <v>0.08</v>
      </c>
      <c r="AB10" s="91">
        <f>VLOOKUP($C10,'[1]DATA UNTUK TL'!$C$222:$BB$9823,38,0)</f>
        <v>287.45960720793698</v>
      </c>
      <c r="AC10" s="87">
        <f>IF(AB10&lt;300,5,IF(AB10=300,3,1))</f>
        <v>5</v>
      </c>
      <c r="AD10" s="92">
        <f>AC10*$AB$7/5</f>
        <v>0.11000000000000001</v>
      </c>
      <c r="AE10" s="93">
        <v>1</v>
      </c>
      <c r="AF10" s="94">
        <f>IF(P10&gt;0,0,IF(AE10=100%,5,1))</f>
        <v>5</v>
      </c>
      <c r="AG10" s="95">
        <f>AF10*AE$7/5</f>
        <v>0.1</v>
      </c>
      <c r="AH10" s="96">
        <f>X10+AA10+AD10+AG10</f>
        <v>0.4</v>
      </c>
      <c r="AI10" s="86">
        <v>0.95250000000000001</v>
      </c>
      <c r="AJ10" s="87">
        <f>IF(AI10&gt;=92%,5,1)</f>
        <v>5</v>
      </c>
      <c r="AK10" s="97">
        <f>AJ10*$AI$7/5</f>
        <v>0.05</v>
      </c>
      <c r="AL10" s="86">
        <f>VLOOKUP($C10,'[1]DATA UNTUK TL'!$C$222:BU9823,48,0)</f>
        <v>0.63636363636363635</v>
      </c>
      <c r="AM10" s="87">
        <f>IF(AL10&lt;95%,1,IF(AND(AL10&gt;=95%,AL10&lt;100%),3,5))</f>
        <v>1</v>
      </c>
      <c r="AN10" s="92">
        <f>AM10*$AL$7/5</f>
        <v>0.02</v>
      </c>
      <c r="AO10" s="86">
        <f>VLOOKUP($C10,'[1]DATA UNTUK TL'!$C$222:BX9823,51,0)</f>
        <v>1</v>
      </c>
      <c r="AP10" s="98">
        <f>IF(AO10&lt;70%,1,IF(AND(AO10&gt;=70%,AO10&lt;80%),2,IF(AND(AO10&gt;=80%,AO10&lt;90%),3,IF(AND(AO10&gt;=90%,AO10&lt;100%),4,5))))</f>
        <v>5</v>
      </c>
      <c r="AQ10" s="92">
        <f>AP10*$AO$7/5</f>
        <v>0.09</v>
      </c>
      <c r="AR10" s="86">
        <f>VLOOKUP($C10,'[1]DATA UNTUK TL'!$C$222:BU9823,43,0)</f>
        <v>0.81818181818181823</v>
      </c>
      <c r="AS10" s="87">
        <f>IF(AR10&lt;95%,1,IF(AND(AR10&gt;=95%,AR10&lt;100%),3,5))</f>
        <v>1</v>
      </c>
      <c r="AT10" s="92">
        <f>AS10*$AR$7/5</f>
        <v>0.02</v>
      </c>
      <c r="AU10" s="99">
        <v>0.85</v>
      </c>
      <c r="AV10" s="86">
        <f>VLOOKUP($C10,'[1]DATA UNTUK TL'!$C$222:BU9823,54,0)</f>
        <v>0.89440560325727791</v>
      </c>
      <c r="AW10" s="100">
        <f>IF(AV10&gt;=AU10,5,IF(AND(AV10&gt;=70%,AV10&lt;85%),3,1))</f>
        <v>5</v>
      </c>
      <c r="AX10" s="97">
        <f>AW10*$AU$7/5</f>
        <v>0.08</v>
      </c>
      <c r="AY10" s="86">
        <f>VLOOKUP($C10,'[1]DATA UNTUK TL'!$C$222:CE9823,59,0)</f>
        <v>0.67719737443057593</v>
      </c>
      <c r="AZ10" s="87">
        <f>IF(AY10&gt;=40%,5,IF(AND(AY10&gt;=30%,AY10&lt;40%),3,1))</f>
        <v>5</v>
      </c>
      <c r="BA10" s="92">
        <f>AZ10*$AY$7/5</f>
        <v>0.08</v>
      </c>
      <c r="BB10" s="101">
        <f>AK10+AN10+AQ10+AT10+BA10+AX10</f>
        <v>0.34</v>
      </c>
      <c r="BC10" s="86">
        <f>VLOOKUP($C10,'[1]DATA UNTUK TL'!$C$222:CI9823,63,0)</f>
        <v>1</v>
      </c>
      <c r="BD10" s="87">
        <f>IF(BC10&lt;95%,1,IF(AND(BC10&gt;=95%,BC10&lt;100%),3,5))</f>
        <v>5</v>
      </c>
      <c r="BE10" s="102">
        <f>BD10*$BC$7/5</f>
        <v>0.05</v>
      </c>
      <c r="BF10" s="103">
        <v>2</v>
      </c>
      <c r="BG10" s="104">
        <f>IF(BF10&gt;1,5,IF(BF10=1,3,1))</f>
        <v>5</v>
      </c>
      <c r="BH10" s="102">
        <f>BG10*$BF$7/5</f>
        <v>0.05</v>
      </c>
      <c r="BI10" s="105">
        <f>BE10+BH10</f>
        <v>0.1</v>
      </c>
      <c r="BJ10" s="106">
        <f>BI10+BB10+AH10</f>
        <v>0.84000000000000008</v>
      </c>
      <c r="BK10" s="107">
        <f>IF(G10="tl postpaid",1184003,753232)</f>
        <v>753232</v>
      </c>
      <c r="BL10" s="108" t="str">
        <f>IF(L10="TIDAK","GUGUR","TERIMA")</f>
        <v>TERIMA</v>
      </c>
      <c r="BM10" s="109">
        <f>BK10*BJ10</f>
        <v>632714.88</v>
      </c>
      <c r="BN10" s="110">
        <f>IF(S10&gt;0,(T10/M10)*BM10,BM10)</f>
        <v>632714.88</v>
      </c>
      <c r="BO10" s="111">
        <f>(IF(K10="YA",(T10/M10)*BN10,IF(L10="YA",(T10/M10)*BN10,IF(BP10&gt;0,BN10*85%,IF(BQ10&gt;0,BN10*60%,IF(BR10&gt;0,BN10*0%,BN10))))))*N10/M10</f>
        <v>603955.11272727279</v>
      </c>
      <c r="BP10" s="112"/>
      <c r="BQ10" s="112"/>
      <c r="BR10" s="112"/>
      <c r="BS10" s="113">
        <f>BJ10/2</f>
        <v>0.42000000000000004</v>
      </c>
    </row>
    <row r="11" spans="1:72" x14ac:dyDescent="0.25">
      <c r="A11" s="76"/>
      <c r="B11" s="77">
        <v>2</v>
      </c>
      <c r="C11" s="114" t="s">
        <v>60</v>
      </c>
      <c r="D11" s="79">
        <v>30471</v>
      </c>
      <c r="E11" s="80">
        <v>44387</v>
      </c>
      <c r="F11" s="80">
        <v>44690</v>
      </c>
      <c r="G11" s="80" t="s">
        <v>56</v>
      </c>
      <c r="H11" s="80" t="s">
        <v>57</v>
      </c>
      <c r="I11" s="80" t="s">
        <v>61</v>
      </c>
      <c r="J11" s="81" t="s">
        <v>59</v>
      </c>
      <c r="K11" s="82"/>
      <c r="L11" s="82"/>
      <c r="M11" s="82">
        <v>22</v>
      </c>
      <c r="N11" s="83">
        <f>VLOOKUP($C11,'[2]ABSENSI ALL'!$B$11:$OM$36,387,0)</f>
        <v>21</v>
      </c>
      <c r="O11" s="83">
        <f>VLOOKUP($C11,'[2]ABSENSI ALL'!$B$11:$OM$36,392,0)</f>
        <v>0</v>
      </c>
      <c r="P11" s="83">
        <f>VLOOKUP($C11,'[2]ABSENSI ALL'!$B$11:$OM$36,396,0)</f>
        <v>0</v>
      </c>
      <c r="Q11" s="83">
        <f>VLOOKUP($C11,'[2]ABSENSI ALL'!$B$11:$OM$36,400,0)</f>
        <v>0</v>
      </c>
      <c r="R11" s="83">
        <f>VLOOKUP($C11,'[2]ABSENSI ALL'!$B$11:$OM$36,398,0)</f>
        <v>1</v>
      </c>
      <c r="S11" s="83">
        <f>VLOOKUP($C11,'[2]ABSENSI ALL'!$B$11:$OM$36,391,0)</f>
        <v>0</v>
      </c>
      <c r="T11" s="84">
        <f t="shared" ref="T11:T28" si="0">N11-O11-P11-S11</f>
        <v>21</v>
      </c>
      <c r="U11" s="85">
        <f t="shared" ref="U11:U28" si="1">N11-(R11+S11)</f>
        <v>20</v>
      </c>
      <c r="V11" s="86">
        <f>VLOOKUP($C11,'[1]DATA UNTUK TL'!$C$222:$AA$9823,25,0)</f>
        <v>1</v>
      </c>
      <c r="W11" s="87">
        <f t="shared" ref="W11:W28" si="2">IF(P11&gt;0,0,IF(V11&lt;80%,1,IF(AND(V11&gt;=80%,V11&lt;90%),2,IF(V11=90%,3,IF(AND(V11&gt;90%,V11&lt;100%),4,5)))))</f>
        <v>5</v>
      </c>
      <c r="X11" s="88">
        <f t="shared" ref="X11:X28" si="3">W11*$V$7/5</f>
        <v>0.11000000000000001</v>
      </c>
      <c r="Y11" s="86">
        <f>VLOOKUP($C11,'[1]DATA UNTUK TL'!$C$222:$BB$9823,33,0)</f>
        <v>1</v>
      </c>
      <c r="Z11" s="89">
        <f t="shared" ref="Z11:Z28" si="4">IF(P11&gt;0,0,IF(Y11&lt;70%,1,IF(AND(Y11&gt;=70%,Y11&lt;80%),2,IF(AND(Y11&gt;=80%,Y11&lt;90%),3,IF(AND(Y11&gt;=90%,Y11&lt;100%),4,5)))))</f>
        <v>5</v>
      </c>
      <c r="AA11" s="90">
        <f t="shared" ref="AA11:AA28" si="5">Z11*$Y$7/5</f>
        <v>0.08</v>
      </c>
      <c r="AB11" s="91">
        <f>VLOOKUP($C11,'[1]DATA UNTUK TL'!$C$222:$BB$9823,38,0)</f>
        <v>289.72049602898102</v>
      </c>
      <c r="AC11" s="87">
        <f t="shared" ref="AC11:AC28" si="6">IF(AB11&lt;300,5,IF(AB11=300,3,1))</f>
        <v>5</v>
      </c>
      <c r="AD11" s="92">
        <f t="shared" ref="AD11:AD28" si="7">AC11*$AB$7/5</f>
        <v>0.11000000000000001</v>
      </c>
      <c r="AE11" s="93">
        <v>1</v>
      </c>
      <c r="AF11" s="94">
        <f t="shared" ref="AF11:AF28" si="8">IF(P11&gt;0,0,IF(AE11=100%,5,1))</f>
        <v>5</v>
      </c>
      <c r="AG11" s="95">
        <f t="shared" ref="AG11:AG28" si="9">AF11*AE$7/5</f>
        <v>0.1</v>
      </c>
      <c r="AH11" s="96">
        <f t="shared" ref="AH11:AH28" si="10">X11+AA11+AD11+AG11</f>
        <v>0.4</v>
      </c>
      <c r="AI11" s="86">
        <v>0.95250000000000001</v>
      </c>
      <c r="AJ11" s="87">
        <f t="shared" ref="AJ11:AJ28" si="11">IF(AI11&gt;=92%,5,1)</f>
        <v>5</v>
      </c>
      <c r="AK11" s="97">
        <f t="shared" ref="AK11:AK28" si="12">AJ11*$AI$7/5</f>
        <v>0.05</v>
      </c>
      <c r="AL11" s="86">
        <f>VLOOKUP($C11,'[1]DATA UNTUK TL'!$C$222:BU9824,48,0)</f>
        <v>0.72727272727272729</v>
      </c>
      <c r="AM11" s="87">
        <f t="shared" ref="AM11:AM28" si="13">IF(AL11&lt;95%,1,IF(AND(AL11&gt;=95%,AL11&lt;100%),3,5))</f>
        <v>1</v>
      </c>
      <c r="AN11" s="92">
        <f t="shared" ref="AN11:AN28" si="14">AM11*$AL$7/5</f>
        <v>0.02</v>
      </c>
      <c r="AO11" s="86">
        <f>VLOOKUP($C11,'[1]DATA UNTUK TL'!$C$222:BX9824,51,0)</f>
        <v>1</v>
      </c>
      <c r="AP11" s="98">
        <f t="shared" ref="AP11:AP28" si="15">IF(AO11&lt;70%,1,IF(AND(AO11&gt;=70%,AO11&lt;80%),2,IF(AND(AO11&gt;=80%,AO11&lt;90%),3,IF(AND(AO11&gt;=90%,AO11&lt;100%),4,5))))</f>
        <v>5</v>
      </c>
      <c r="AQ11" s="92">
        <f t="shared" ref="AQ11:AQ28" si="16">AP11*$AO$7/5</f>
        <v>0.09</v>
      </c>
      <c r="AR11" s="86">
        <f>VLOOKUP($C11,'[1]DATA UNTUK TL'!$C$222:BU9824,43,0)</f>
        <v>0.81818181818181823</v>
      </c>
      <c r="AS11" s="87">
        <f t="shared" ref="AS11:AS28" si="17">IF(AR11&lt;95%,1,IF(AND(AR11&gt;=95%,AR11&lt;100%),3,5))</f>
        <v>1</v>
      </c>
      <c r="AT11" s="92">
        <f t="shared" ref="AT11:AT28" si="18">AS11*$AR$7/5</f>
        <v>0.02</v>
      </c>
      <c r="AU11" s="99">
        <v>0.85</v>
      </c>
      <c r="AV11" s="86">
        <f>VLOOKUP($C11,'[1]DATA UNTUK TL'!$C$222:BU9824,54,0)</f>
        <v>0.85718127398392452</v>
      </c>
      <c r="AW11" s="100">
        <f t="shared" ref="AW11:AW28" si="19">IF(AV11&gt;=AU11,5,IF(AND(AV11&gt;=70%,AV11&lt;85%),3,1))</f>
        <v>5</v>
      </c>
      <c r="AX11" s="97">
        <f t="shared" ref="AX11:AX28" si="20">AW11*$AU$7/5</f>
        <v>0.08</v>
      </c>
      <c r="AY11" s="86">
        <f>VLOOKUP($C11,'[1]DATA UNTUK TL'!$C$222:CE9824,59,0)</f>
        <v>0.73648008515743257</v>
      </c>
      <c r="AZ11" s="87">
        <f t="shared" ref="AZ11:AZ28" si="21">IF(AY11&gt;=40%,5,IF(AND(AY11&gt;=30%,AY11&lt;40%),3,1))</f>
        <v>5</v>
      </c>
      <c r="BA11" s="92">
        <f t="shared" ref="BA11:BA28" si="22">AZ11*$AY$7/5</f>
        <v>0.08</v>
      </c>
      <c r="BB11" s="101">
        <f t="shared" ref="BB11:BB28" si="23">AK11+AN11+AQ11+AT11+BA11+AX11</f>
        <v>0.34</v>
      </c>
      <c r="BC11" s="86">
        <f>VLOOKUP($C11,'[1]DATA UNTUK TL'!$C$222:CI9824,63,0)</f>
        <v>1</v>
      </c>
      <c r="BD11" s="87">
        <f t="shared" ref="BD11:BD28" si="24">IF(BC11&lt;95%,1,IF(AND(BC11&gt;=95%,BC11&lt;100%),3,5))</f>
        <v>5</v>
      </c>
      <c r="BE11" s="102">
        <f t="shared" ref="BE11:BE28" si="25">BD11*$BC$7/5</f>
        <v>0.05</v>
      </c>
      <c r="BF11" s="103">
        <v>2</v>
      </c>
      <c r="BG11" s="104">
        <f t="shared" ref="BG11:BG28" si="26">IF(BF11&gt;1,5,IF(BF11=1,3,1))</f>
        <v>5</v>
      </c>
      <c r="BH11" s="102">
        <f t="shared" ref="BH11:BH28" si="27">BG11*$BF$7/5</f>
        <v>0.05</v>
      </c>
      <c r="BI11" s="105">
        <f t="shared" ref="BI11:BI28" si="28">BE11+BH11</f>
        <v>0.1</v>
      </c>
      <c r="BJ11" s="106">
        <f t="shared" ref="BJ11:BJ28" si="29">BI11+BB11+AH11</f>
        <v>0.84000000000000008</v>
      </c>
      <c r="BK11" s="107">
        <f t="shared" ref="BK11:BK28" si="30">IF(G11="tl postpaid",1184003,753232)</f>
        <v>753232</v>
      </c>
      <c r="BL11" s="108" t="str">
        <f t="shared" ref="BL11:BL28" si="31">IF(L11="TIDAK","GUGUR","TERIMA")</f>
        <v>TERIMA</v>
      </c>
      <c r="BM11" s="109">
        <f t="shared" ref="BM11:BM28" si="32">BK11*BJ11</f>
        <v>632714.88</v>
      </c>
      <c r="BN11" s="110">
        <f t="shared" ref="BN11:BN28" si="33">IF(S11&gt;0,(T11/M11)*BM11,BM11)</f>
        <v>632714.88</v>
      </c>
      <c r="BO11" s="111">
        <f t="shared" ref="BO11:BO28" si="34">(IF(K11="YA",(T11/M11)*BN11,IF(L11="YA",(T11/M11)*BN11,IF(BP11&gt;0,BN11*85%,IF(BQ11&gt;0,BN11*60%,IF(BR11&gt;0,BN11*0%,BN11))))))*N11/M11</f>
        <v>603955.11272727279</v>
      </c>
      <c r="BP11" s="112"/>
      <c r="BQ11" s="112"/>
      <c r="BR11" s="112"/>
      <c r="BS11" s="113">
        <f>BJ11/2</f>
        <v>0.42000000000000004</v>
      </c>
      <c r="BT11" s="115"/>
    </row>
    <row r="12" spans="1:72" s="116" customFormat="1" x14ac:dyDescent="0.25">
      <c r="B12" s="77">
        <v>3</v>
      </c>
      <c r="C12" s="78" t="s">
        <v>62</v>
      </c>
      <c r="D12" s="79">
        <v>70846</v>
      </c>
      <c r="E12" s="80">
        <v>44313</v>
      </c>
      <c r="F12" s="80">
        <v>44618</v>
      </c>
      <c r="G12" s="117" t="s">
        <v>56</v>
      </c>
      <c r="H12" s="117" t="s">
        <v>57</v>
      </c>
      <c r="I12" s="80" t="s">
        <v>58</v>
      </c>
      <c r="J12" s="118" t="s">
        <v>59</v>
      </c>
      <c r="K12" s="114"/>
      <c r="L12" s="114"/>
      <c r="M12" s="114">
        <v>22</v>
      </c>
      <c r="N12" s="83">
        <f>VLOOKUP($C12,'[2]ABSENSI ALL'!$B$11:$OM$36,387,0)</f>
        <v>21</v>
      </c>
      <c r="O12" s="83">
        <f>VLOOKUP($C12,'[2]ABSENSI ALL'!$B$11:$OM$36,392,0)</f>
        <v>0</v>
      </c>
      <c r="P12" s="83">
        <f>VLOOKUP($C12,'[2]ABSENSI ALL'!$B$11:$OM$36,396,0)</f>
        <v>0</v>
      </c>
      <c r="Q12" s="83">
        <f>VLOOKUP($C12,'[2]ABSENSI ALL'!$B$11:$OM$36,400,0)</f>
        <v>1</v>
      </c>
      <c r="R12" s="83">
        <f>VLOOKUP($C12,'[2]ABSENSI ALL'!$B$11:$OM$36,398,0)</f>
        <v>1</v>
      </c>
      <c r="S12" s="83">
        <f>VLOOKUP($C12,'[2]ABSENSI ALL'!$B$11:$OM$36,391,0)</f>
        <v>0</v>
      </c>
      <c r="T12" s="84">
        <f t="shared" si="0"/>
        <v>21</v>
      </c>
      <c r="U12" s="85">
        <f t="shared" si="1"/>
        <v>20</v>
      </c>
      <c r="V12" s="86">
        <f>VLOOKUP($C12,'[1]DATA UNTUK TL'!$C$222:$AA$9823,25,0)</f>
        <v>1</v>
      </c>
      <c r="W12" s="87">
        <f t="shared" si="2"/>
        <v>5</v>
      </c>
      <c r="X12" s="88">
        <f t="shared" si="3"/>
        <v>0.11000000000000001</v>
      </c>
      <c r="Y12" s="86">
        <f>VLOOKUP($C12,'[1]DATA UNTUK TL'!$C$222:$BB$9823,33,0)</f>
        <v>1</v>
      </c>
      <c r="Z12" s="89">
        <f t="shared" si="4"/>
        <v>5</v>
      </c>
      <c r="AA12" s="90">
        <f t="shared" si="5"/>
        <v>0.08</v>
      </c>
      <c r="AB12" s="91">
        <f>VLOOKUP($C12,'[1]DATA UNTUK TL'!$C$222:$BB$9823,38,0)</f>
        <v>297.86187885915899</v>
      </c>
      <c r="AC12" s="89">
        <f t="shared" si="6"/>
        <v>5</v>
      </c>
      <c r="AD12" s="92">
        <f t="shared" si="7"/>
        <v>0.11000000000000001</v>
      </c>
      <c r="AE12" s="93">
        <v>1</v>
      </c>
      <c r="AF12" s="118">
        <f t="shared" si="8"/>
        <v>5</v>
      </c>
      <c r="AG12" s="95">
        <f t="shared" si="9"/>
        <v>0.1</v>
      </c>
      <c r="AH12" s="96">
        <f t="shared" si="10"/>
        <v>0.4</v>
      </c>
      <c r="AI12" s="86">
        <v>0.95250000000000001</v>
      </c>
      <c r="AJ12" s="89">
        <f t="shared" si="11"/>
        <v>5</v>
      </c>
      <c r="AK12" s="97">
        <f t="shared" si="12"/>
        <v>0.05</v>
      </c>
      <c r="AL12" s="86">
        <f>VLOOKUP($C12,'[1]DATA UNTUK TL'!$C$222:BU9825,48,0)</f>
        <v>0.66666666666666663</v>
      </c>
      <c r="AM12" s="89">
        <f t="shared" si="13"/>
        <v>1</v>
      </c>
      <c r="AN12" s="92">
        <f t="shared" si="14"/>
        <v>0.02</v>
      </c>
      <c r="AO12" s="86">
        <f>VLOOKUP($C12,'[1]DATA UNTUK TL'!$C$222:BX9825,51,0)</f>
        <v>1</v>
      </c>
      <c r="AP12" s="98">
        <f t="shared" si="15"/>
        <v>5</v>
      </c>
      <c r="AQ12" s="92">
        <f t="shared" si="16"/>
        <v>0.09</v>
      </c>
      <c r="AR12" s="86">
        <f>VLOOKUP($C12,'[1]DATA UNTUK TL'!$C$222:BU9825,43,0)</f>
        <v>0.88888888888888884</v>
      </c>
      <c r="AS12" s="89">
        <f t="shared" si="17"/>
        <v>1</v>
      </c>
      <c r="AT12" s="92">
        <f t="shared" si="18"/>
        <v>0.02</v>
      </c>
      <c r="AU12" s="90">
        <v>0.85</v>
      </c>
      <c r="AV12" s="86">
        <f>VLOOKUP($C12,'[1]DATA UNTUK TL'!$C$222:BU9825,54,0)</f>
        <v>0.89618725150034451</v>
      </c>
      <c r="AW12" s="119">
        <f t="shared" si="19"/>
        <v>5</v>
      </c>
      <c r="AX12" s="97">
        <f t="shared" si="20"/>
        <v>0.08</v>
      </c>
      <c r="AY12" s="86">
        <f>VLOOKUP($C12,'[1]DATA UNTUK TL'!$C$222:CE9825,59,0)</f>
        <v>0.67969521077835349</v>
      </c>
      <c r="AZ12" s="89">
        <f t="shared" si="21"/>
        <v>5</v>
      </c>
      <c r="BA12" s="92">
        <f t="shared" si="22"/>
        <v>0.08</v>
      </c>
      <c r="BB12" s="101">
        <f t="shared" si="23"/>
        <v>0.34</v>
      </c>
      <c r="BC12" s="86">
        <f>VLOOKUP($C12,'[1]DATA UNTUK TL'!$C$222:CI9825,63,0)</f>
        <v>1</v>
      </c>
      <c r="BD12" s="89">
        <f t="shared" si="24"/>
        <v>5</v>
      </c>
      <c r="BE12" s="102">
        <f t="shared" si="25"/>
        <v>0.05</v>
      </c>
      <c r="BF12" s="103">
        <v>2</v>
      </c>
      <c r="BG12" s="104">
        <f t="shared" si="26"/>
        <v>5</v>
      </c>
      <c r="BH12" s="102">
        <f t="shared" si="27"/>
        <v>0.05</v>
      </c>
      <c r="BI12" s="105">
        <f t="shared" si="28"/>
        <v>0.1</v>
      </c>
      <c r="BJ12" s="106">
        <f t="shared" si="29"/>
        <v>0.84000000000000008</v>
      </c>
      <c r="BK12" s="120">
        <f t="shared" si="30"/>
        <v>753232</v>
      </c>
      <c r="BL12" s="108" t="str">
        <f t="shared" si="31"/>
        <v>TERIMA</v>
      </c>
      <c r="BM12" s="109">
        <f t="shared" si="32"/>
        <v>632714.88</v>
      </c>
      <c r="BN12" s="110">
        <f t="shared" si="33"/>
        <v>632714.88</v>
      </c>
      <c r="BO12" s="111">
        <f t="shared" si="34"/>
        <v>603955.11272727279</v>
      </c>
      <c r="BP12" s="112"/>
      <c r="BQ12" s="112"/>
      <c r="BR12" s="112"/>
      <c r="BS12" s="121">
        <f t="shared" ref="BS12:BS28" si="35">BJ12/2</f>
        <v>0.42000000000000004</v>
      </c>
    </row>
    <row r="13" spans="1:72" x14ac:dyDescent="0.25">
      <c r="B13" s="77">
        <v>4</v>
      </c>
      <c r="C13" s="78" t="s">
        <v>63</v>
      </c>
      <c r="D13" s="79">
        <v>30538</v>
      </c>
      <c r="E13" s="80">
        <v>44216</v>
      </c>
      <c r="F13" s="80">
        <v>44580</v>
      </c>
      <c r="G13" s="80" t="s">
        <v>56</v>
      </c>
      <c r="H13" s="80" t="s">
        <v>64</v>
      </c>
      <c r="I13" s="80" t="s">
        <v>61</v>
      </c>
      <c r="J13" s="81" t="s">
        <v>59</v>
      </c>
      <c r="K13" s="82"/>
      <c r="L13" s="82"/>
      <c r="M13" s="82">
        <v>22</v>
      </c>
      <c r="N13" s="83">
        <f>VLOOKUP($C13,'[2]ABSENSI ALL'!$B$11:$OM$36,387,0)</f>
        <v>21</v>
      </c>
      <c r="O13" s="83">
        <f>VLOOKUP($C13,'[2]ABSENSI ALL'!$B$11:$OM$36,392,0)</f>
        <v>0</v>
      </c>
      <c r="P13" s="83">
        <f>VLOOKUP($C13,'[2]ABSENSI ALL'!$B$11:$OM$36,396,0)</f>
        <v>0</v>
      </c>
      <c r="Q13" s="83">
        <f>VLOOKUP($C13,'[2]ABSENSI ALL'!$B$11:$OM$36,400,0)</f>
        <v>1</v>
      </c>
      <c r="R13" s="83">
        <f>VLOOKUP($C13,'[2]ABSENSI ALL'!$B$11:$OM$36,398,0)</f>
        <v>1</v>
      </c>
      <c r="S13" s="83">
        <f>VLOOKUP($C13,'[2]ABSENSI ALL'!$B$11:$OM$36,391,0)</f>
        <v>0</v>
      </c>
      <c r="T13" s="84">
        <f t="shared" si="0"/>
        <v>21</v>
      </c>
      <c r="U13" s="85">
        <f t="shared" si="1"/>
        <v>20</v>
      </c>
      <c r="V13" s="86">
        <f>VLOOKUP($C13,'[1]DATA UNTUK TL'!$C$222:$AA$9823,25,0)</f>
        <v>1</v>
      </c>
      <c r="W13" s="87">
        <f t="shared" si="2"/>
        <v>5</v>
      </c>
      <c r="X13" s="88">
        <f t="shared" si="3"/>
        <v>0.11000000000000001</v>
      </c>
      <c r="Y13" s="86">
        <f>VLOOKUP($C13,'[1]DATA UNTUK TL'!$C$222:$BB$9823,33,0)</f>
        <v>0.88888888888888884</v>
      </c>
      <c r="Z13" s="89">
        <f t="shared" si="4"/>
        <v>3</v>
      </c>
      <c r="AA13" s="90">
        <f t="shared" si="5"/>
        <v>4.8000000000000001E-2</v>
      </c>
      <c r="AB13" s="91">
        <f>VLOOKUP($C13,'[1]DATA UNTUK TL'!$C$222:$BB$9823,38,0)</f>
        <v>271.32158982076902</v>
      </c>
      <c r="AC13" s="87">
        <f t="shared" si="6"/>
        <v>5</v>
      </c>
      <c r="AD13" s="92">
        <f t="shared" si="7"/>
        <v>0.11000000000000001</v>
      </c>
      <c r="AE13" s="93">
        <v>1</v>
      </c>
      <c r="AF13" s="94">
        <f t="shared" si="8"/>
        <v>5</v>
      </c>
      <c r="AG13" s="95">
        <f t="shared" si="9"/>
        <v>0.1</v>
      </c>
      <c r="AH13" s="96">
        <f t="shared" si="10"/>
        <v>0.36799999999999999</v>
      </c>
      <c r="AI13" s="86">
        <v>0.95250000000000001</v>
      </c>
      <c r="AJ13" s="87">
        <f t="shared" si="11"/>
        <v>5</v>
      </c>
      <c r="AK13" s="97">
        <f t="shared" si="12"/>
        <v>0.05</v>
      </c>
      <c r="AL13" s="86">
        <f>VLOOKUP($C13,'[1]DATA UNTUK TL'!$C$222:BU9826,48,0)</f>
        <v>0.88888888888888884</v>
      </c>
      <c r="AM13" s="87">
        <f t="shared" si="13"/>
        <v>1</v>
      </c>
      <c r="AN13" s="92">
        <f t="shared" si="14"/>
        <v>0.02</v>
      </c>
      <c r="AO13" s="86">
        <f>VLOOKUP($C13,'[1]DATA UNTUK TL'!$C$222:BX9826,51,0)</f>
        <v>1</v>
      </c>
      <c r="AP13" s="98">
        <f t="shared" si="15"/>
        <v>5</v>
      </c>
      <c r="AQ13" s="92">
        <f t="shared" si="16"/>
        <v>0.09</v>
      </c>
      <c r="AR13" s="86">
        <f>VLOOKUP($C13,'[1]DATA UNTUK TL'!$C$222:BU9826,43,0)</f>
        <v>0.77777777777777779</v>
      </c>
      <c r="AS13" s="87">
        <f t="shared" si="17"/>
        <v>1</v>
      </c>
      <c r="AT13" s="92">
        <f t="shared" si="18"/>
        <v>0.02</v>
      </c>
      <c r="AU13" s="99">
        <v>0.85</v>
      </c>
      <c r="AV13" s="86">
        <f>VLOOKUP($C13,'[1]DATA UNTUK TL'!$C$222:BU9826,54,0)</f>
        <v>0.85920475698638465</v>
      </c>
      <c r="AW13" s="100">
        <f t="shared" si="19"/>
        <v>5</v>
      </c>
      <c r="AX13" s="97">
        <f t="shared" si="20"/>
        <v>0.08</v>
      </c>
      <c r="AY13" s="86">
        <f>VLOOKUP($C13,'[1]DATA UNTUK TL'!$C$222:CE9826,59,0)</f>
        <v>0.68150741667758608</v>
      </c>
      <c r="AZ13" s="87">
        <f t="shared" si="21"/>
        <v>5</v>
      </c>
      <c r="BA13" s="92">
        <f t="shared" si="22"/>
        <v>0.08</v>
      </c>
      <c r="BB13" s="101">
        <f t="shared" si="23"/>
        <v>0.34</v>
      </c>
      <c r="BC13" s="86">
        <f>VLOOKUP($C13,'[1]DATA UNTUK TL'!$C$222:CI9826,63,0)</f>
        <v>1</v>
      </c>
      <c r="BD13" s="87">
        <f t="shared" si="24"/>
        <v>5</v>
      </c>
      <c r="BE13" s="102">
        <f t="shared" si="25"/>
        <v>0.05</v>
      </c>
      <c r="BF13" s="103">
        <v>2</v>
      </c>
      <c r="BG13" s="104">
        <f t="shared" si="26"/>
        <v>5</v>
      </c>
      <c r="BH13" s="102">
        <f t="shared" si="27"/>
        <v>0.05</v>
      </c>
      <c r="BI13" s="105">
        <f t="shared" si="28"/>
        <v>0.1</v>
      </c>
      <c r="BJ13" s="106">
        <f t="shared" si="29"/>
        <v>0.80800000000000005</v>
      </c>
      <c r="BK13" s="107">
        <f t="shared" si="30"/>
        <v>753232</v>
      </c>
      <c r="BL13" s="108" t="str">
        <f t="shared" si="31"/>
        <v>TERIMA</v>
      </c>
      <c r="BM13" s="109">
        <f t="shared" si="32"/>
        <v>608611.45600000001</v>
      </c>
      <c r="BN13" s="110">
        <f t="shared" si="33"/>
        <v>608611.45600000001</v>
      </c>
      <c r="BO13" s="111">
        <f t="shared" si="34"/>
        <v>580947.29890909093</v>
      </c>
      <c r="BP13" s="112"/>
      <c r="BQ13" s="112"/>
      <c r="BR13" s="112"/>
      <c r="BS13" s="113">
        <f t="shared" si="35"/>
        <v>0.40400000000000003</v>
      </c>
    </row>
    <row r="14" spans="1:72" x14ac:dyDescent="0.25">
      <c r="B14" s="77">
        <v>5</v>
      </c>
      <c r="C14" s="122" t="s">
        <v>65</v>
      </c>
      <c r="D14" s="79">
        <v>30643</v>
      </c>
      <c r="E14" s="80">
        <v>44442</v>
      </c>
      <c r="F14" s="80">
        <v>44806</v>
      </c>
      <c r="G14" s="80" t="s">
        <v>56</v>
      </c>
      <c r="H14" s="80" t="s">
        <v>64</v>
      </c>
      <c r="I14" s="80" t="s">
        <v>58</v>
      </c>
      <c r="J14" s="81" t="s">
        <v>59</v>
      </c>
      <c r="K14" s="123"/>
      <c r="L14" s="123"/>
      <c r="M14" s="82">
        <v>22</v>
      </c>
      <c r="N14" s="83">
        <f>VLOOKUP($C14,'[2]ABSENSI ALL'!$B$11:$OM$36,387,0)</f>
        <v>21</v>
      </c>
      <c r="O14" s="83">
        <f>VLOOKUP($C14,'[2]ABSENSI ALL'!$B$11:$OM$36,392,0)</f>
        <v>0</v>
      </c>
      <c r="P14" s="83">
        <f>VLOOKUP($C14,'[2]ABSENSI ALL'!$B$11:$OM$36,396,0)</f>
        <v>0</v>
      </c>
      <c r="Q14" s="83">
        <f>VLOOKUP($C14,'[2]ABSENSI ALL'!$B$11:$OM$36,400,0)</f>
        <v>0</v>
      </c>
      <c r="R14" s="83">
        <f>VLOOKUP($C14,'[2]ABSENSI ALL'!$B$11:$OM$36,398,0)</f>
        <v>2</v>
      </c>
      <c r="S14" s="83">
        <f>VLOOKUP($C14,'[2]ABSENSI ALL'!$B$11:$OM$36,391,0)</f>
        <v>0</v>
      </c>
      <c r="T14" s="84">
        <f t="shared" si="0"/>
        <v>21</v>
      </c>
      <c r="U14" s="85">
        <f t="shared" si="1"/>
        <v>19</v>
      </c>
      <c r="V14" s="86">
        <f>VLOOKUP($C14,'[1]DATA UNTUK TL'!$C$222:$AA$9823,25,0)</f>
        <v>1</v>
      </c>
      <c r="W14" s="87">
        <f t="shared" si="2"/>
        <v>5</v>
      </c>
      <c r="X14" s="88">
        <f t="shared" si="3"/>
        <v>0.11000000000000001</v>
      </c>
      <c r="Y14" s="86">
        <f>VLOOKUP($C14,'[1]DATA UNTUK TL'!$C$222:$BB$9823,33,0)</f>
        <v>0.90909090909090906</v>
      </c>
      <c r="Z14" s="89">
        <f t="shared" si="4"/>
        <v>4</v>
      </c>
      <c r="AA14" s="90">
        <f t="shared" si="5"/>
        <v>6.4000000000000001E-2</v>
      </c>
      <c r="AB14" s="91">
        <f>VLOOKUP($C14,'[1]DATA UNTUK TL'!$C$222:$BB$9823,38,0)</f>
        <v>285.58294671727799</v>
      </c>
      <c r="AC14" s="87">
        <f t="shared" si="6"/>
        <v>5</v>
      </c>
      <c r="AD14" s="92">
        <f t="shared" si="7"/>
        <v>0.11000000000000001</v>
      </c>
      <c r="AE14" s="93">
        <v>1</v>
      </c>
      <c r="AF14" s="94">
        <f t="shared" si="8"/>
        <v>5</v>
      </c>
      <c r="AG14" s="95">
        <f t="shared" si="9"/>
        <v>0.1</v>
      </c>
      <c r="AH14" s="96">
        <f t="shared" si="10"/>
        <v>0.38400000000000001</v>
      </c>
      <c r="AI14" s="86">
        <v>0.95250000000000001</v>
      </c>
      <c r="AJ14" s="87">
        <f t="shared" si="11"/>
        <v>5</v>
      </c>
      <c r="AK14" s="97">
        <f t="shared" si="12"/>
        <v>0.05</v>
      </c>
      <c r="AL14" s="86">
        <f>VLOOKUP($C14,'[1]DATA UNTUK TL'!$C$222:BU9827,48,0)</f>
        <v>0.90909090909090906</v>
      </c>
      <c r="AM14" s="87">
        <f t="shared" si="13"/>
        <v>1</v>
      </c>
      <c r="AN14" s="92">
        <f t="shared" si="14"/>
        <v>0.02</v>
      </c>
      <c r="AO14" s="86">
        <f>VLOOKUP($C14,'[1]DATA UNTUK TL'!$C$222:BX9827,51,0)</f>
        <v>1</v>
      </c>
      <c r="AP14" s="98">
        <f t="shared" si="15"/>
        <v>5</v>
      </c>
      <c r="AQ14" s="92">
        <f t="shared" si="16"/>
        <v>0.09</v>
      </c>
      <c r="AR14" s="86">
        <f>VLOOKUP($C14,'[1]DATA UNTUK TL'!$C$222:BU9827,43,0)</f>
        <v>0.90909090909090906</v>
      </c>
      <c r="AS14" s="87">
        <f t="shared" si="17"/>
        <v>1</v>
      </c>
      <c r="AT14" s="92">
        <f t="shared" si="18"/>
        <v>0.02</v>
      </c>
      <c r="AU14" s="99">
        <v>0.85</v>
      </c>
      <c r="AV14" s="86">
        <f>VLOOKUP($C14,'[1]DATA UNTUK TL'!$C$222:BU9827,54,0)</f>
        <v>0.89285001460368751</v>
      </c>
      <c r="AW14" s="100">
        <f t="shared" si="19"/>
        <v>5</v>
      </c>
      <c r="AX14" s="97">
        <f t="shared" si="20"/>
        <v>0.08</v>
      </c>
      <c r="AY14" s="86">
        <f>VLOOKUP($C14,'[1]DATA UNTUK TL'!$C$222:CE9827,59,0)</f>
        <v>0.69262863580055567</v>
      </c>
      <c r="AZ14" s="87">
        <f t="shared" si="21"/>
        <v>5</v>
      </c>
      <c r="BA14" s="92">
        <f t="shared" si="22"/>
        <v>0.08</v>
      </c>
      <c r="BB14" s="101">
        <f t="shared" si="23"/>
        <v>0.34</v>
      </c>
      <c r="BC14" s="86">
        <f>VLOOKUP($C14,'[1]DATA UNTUK TL'!$C$222:CI9827,63,0)</f>
        <v>1</v>
      </c>
      <c r="BD14" s="87">
        <f t="shared" si="24"/>
        <v>5</v>
      </c>
      <c r="BE14" s="102">
        <f t="shared" si="25"/>
        <v>0.05</v>
      </c>
      <c r="BF14" s="103">
        <v>2</v>
      </c>
      <c r="BG14" s="104">
        <f t="shared" si="26"/>
        <v>5</v>
      </c>
      <c r="BH14" s="102">
        <f t="shared" si="27"/>
        <v>0.05</v>
      </c>
      <c r="BI14" s="105">
        <f t="shared" si="28"/>
        <v>0.1</v>
      </c>
      <c r="BJ14" s="106">
        <f t="shared" si="29"/>
        <v>0.82400000000000007</v>
      </c>
      <c r="BK14" s="107">
        <f t="shared" si="30"/>
        <v>753232</v>
      </c>
      <c r="BL14" s="108" t="str">
        <f t="shared" si="31"/>
        <v>TERIMA</v>
      </c>
      <c r="BM14" s="109">
        <f t="shared" si="32"/>
        <v>620663.16800000006</v>
      </c>
      <c r="BN14" s="110">
        <f t="shared" si="33"/>
        <v>620663.16800000006</v>
      </c>
      <c r="BO14" s="111">
        <f t="shared" si="34"/>
        <v>592451.20581818186</v>
      </c>
      <c r="BP14" s="112"/>
      <c r="BQ14" s="112"/>
      <c r="BR14" s="112"/>
      <c r="BS14" s="113">
        <f t="shared" si="35"/>
        <v>0.41200000000000003</v>
      </c>
    </row>
    <row r="15" spans="1:72" x14ac:dyDescent="0.25">
      <c r="B15" s="77">
        <v>6</v>
      </c>
      <c r="C15" s="78" t="s">
        <v>66</v>
      </c>
      <c r="D15" s="79">
        <v>13165</v>
      </c>
      <c r="E15" s="80">
        <v>44314</v>
      </c>
      <c r="F15" s="80">
        <v>44619</v>
      </c>
      <c r="G15" s="80" t="s">
        <v>56</v>
      </c>
      <c r="H15" s="80" t="s">
        <v>64</v>
      </c>
      <c r="I15" s="80" t="s">
        <v>58</v>
      </c>
      <c r="J15" s="81" t="s">
        <v>59</v>
      </c>
      <c r="K15" s="124"/>
      <c r="L15" s="124"/>
      <c r="M15" s="82">
        <v>22</v>
      </c>
      <c r="N15" s="83">
        <f>VLOOKUP($C15,'[2]ABSENSI ALL'!$B$11:$OM$36,387,0)</f>
        <v>21</v>
      </c>
      <c r="O15" s="83">
        <f>VLOOKUP($C15,'[2]ABSENSI ALL'!$B$11:$OM$36,392,0)</f>
        <v>0</v>
      </c>
      <c r="P15" s="83">
        <f>VLOOKUP($C15,'[2]ABSENSI ALL'!$B$11:$OM$36,396,0)</f>
        <v>0</v>
      </c>
      <c r="Q15" s="83">
        <f>VLOOKUP($C15,'[2]ABSENSI ALL'!$B$11:$OM$36,400,0)</f>
        <v>1</v>
      </c>
      <c r="R15" s="83">
        <f>VLOOKUP($C15,'[2]ABSENSI ALL'!$B$11:$OM$36,398,0)</f>
        <v>1</v>
      </c>
      <c r="S15" s="83">
        <f>VLOOKUP($C15,'[2]ABSENSI ALL'!$B$11:$OM$36,391,0)</f>
        <v>0</v>
      </c>
      <c r="T15" s="84">
        <f t="shared" si="0"/>
        <v>21</v>
      </c>
      <c r="U15" s="85">
        <f t="shared" si="1"/>
        <v>20</v>
      </c>
      <c r="V15" s="86">
        <f>VLOOKUP($C15,'[1]DATA UNTUK TL'!$C$222:$AA$9823,25,0)</f>
        <v>1</v>
      </c>
      <c r="W15" s="87">
        <f t="shared" si="2"/>
        <v>5</v>
      </c>
      <c r="X15" s="88">
        <f t="shared" si="3"/>
        <v>0.11000000000000001</v>
      </c>
      <c r="Y15" s="86">
        <f>VLOOKUP($C15,'[1]DATA UNTUK TL'!$C$222:$BB$9823,33,0)</f>
        <v>1</v>
      </c>
      <c r="Z15" s="89">
        <f t="shared" si="4"/>
        <v>5</v>
      </c>
      <c r="AA15" s="90">
        <f t="shared" si="5"/>
        <v>0.08</v>
      </c>
      <c r="AB15" s="91">
        <f>VLOOKUP($C15,'[1]DATA UNTUK TL'!$C$222:$BB$9823,38,0)</f>
        <v>289.43678760336701</v>
      </c>
      <c r="AC15" s="87">
        <f t="shared" si="6"/>
        <v>5</v>
      </c>
      <c r="AD15" s="92">
        <f t="shared" si="7"/>
        <v>0.11000000000000001</v>
      </c>
      <c r="AE15" s="93">
        <v>1</v>
      </c>
      <c r="AF15" s="94">
        <f t="shared" si="8"/>
        <v>5</v>
      </c>
      <c r="AG15" s="95">
        <f t="shared" si="9"/>
        <v>0.1</v>
      </c>
      <c r="AH15" s="96">
        <f t="shared" si="10"/>
        <v>0.4</v>
      </c>
      <c r="AI15" s="86">
        <v>0.95250000000000001</v>
      </c>
      <c r="AJ15" s="87">
        <f t="shared" si="11"/>
        <v>5</v>
      </c>
      <c r="AK15" s="97">
        <f t="shared" si="12"/>
        <v>0.05</v>
      </c>
      <c r="AL15" s="86">
        <f>VLOOKUP($C15,'[1]DATA UNTUK TL'!$C$222:BU9829,48,0)</f>
        <v>0.375</v>
      </c>
      <c r="AM15" s="87">
        <f t="shared" si="13"/>
        <v>1</v>
      </c>
      <c r="AN15" s="92">
        <f t="shared" si="14"/>
        <v>0.02</v>
      </c>
      <c r="AO15" s="86">
        <f>VLOOKUP($C15,'[1]DATA UNTUK TL'!$C$222:BX9829,51,0)</f>
        <v>1</v>
      </c>
      <c r="AP15" s="98">
        <f t="shared" si="15"/>
        <v>5</v>
      </c>
      <c r="AQ15" s="92">
        <f t="shared" si="16"/>
        <v>0.09</v>
      </c>
      <c r="AR15" s="86">
        <f>VLOOKUP($C15,'[1]DATA UNTUK TL'!$C$222:BU9829,43,0)</f>
        <v>0.75</v>
      </c>
      <c r="AS15" s="87">
        <f t="shared" si="17"/>
        <v>1</v>
      </c>
      <c r="AT15" s="92">
        <f t="shared" si="18"/>
        <v>0.02</v>
      </c>
      <c r="AU15" s="99">
        <v>0.85</v>
      </c>
      <c r="AV15" s="86">
        <f>VLOOKUP($C15,'[1]DATA UNTUK TL'!$C$222:BU9829,54,0)</f>
        <v>0.82262344790066566</v>
      </c>
      <c r="AW15" s="100">
        <f t="shared" si="19"/>
        <v>3</v>
      </c>
      <c r="AX15" s="97">
        <f t="shared" si="20"/>
        <v>4.8000000000000001E-2</v>
      </c>
      <c r="AY15" s="86">
        <f>VLOOKUP($C15,'[1]DATA UNTUK TL'!$C$222:CE9829,59,0)</f>
        <v>0.50051769650777866</v>
      </c>
      <c r="AZ15" s="87">
        <f t="shared" si="21"/>
        <v>5</v>
      </c>
      <c r="BA15" s="92">
        <f t="shared" si="22"/>
        <v>0.08</v>
      </c>
      <c r="BB15" s="101">
        <f t="shared" si="23"/>
        <v>0.308</v>
      </c>
      <c r="BC15" s="86">
        <f>VLOOKUP($C15,'[1]DATA UNTUK TL'!$C$222:CI9829,63,0)</f>
        <v>1</v>
      </c>
      <c r="BD15" s="87">
        <f t="shared" si="24"/>
        <v>5</v>
      </c>
      <c r="BE15" s="102">
        <f t="shared" si="25"/>
        <v>0.05</v>
      </c>
      <c r="BF15" s="103">
        <v>2</v>
      </c>
      <c r="BG15" s="104">
        <f t="shared" si="26"/>
        <v>5</v>
      </c>
      <c r="BH15" s="102">
        <f t="shared" si="27"/>
        <v>0.05</v>
      </c>
      <c r="BI15" s="105">
        <f t="shared" si="28"/>
        <v>0.1</v>
      </c>
      <c r="BJ15" s="106">
        <f t="shared" si="29"/>
        <v>0.80800000000000005</v>
      </c>
      <c r="BK15" s="107">
        <f t="shared" si="30"/>
        <v>753232</v>
      </c>
      <c r="BL15" s="108" t="str">
        <f t="shared" si="31"/>
        <v>TERIMA</v>
      </c>
      <c r="BM15" s="109">
        <f t="shared" si="32"/>
        <v>608611.45600000001</v>
      </c>
      <c r="BN15" s="110">
        <f t="shared" si="33"/>
        <v>608611.45600000001</v>
      </c>
      <c r="BO15" s="111">
        <f t="shared" si="34"/>
        <v>580947.29890909093</v>
      </c>
      <c r="BP15" s="112"/>
      <c r="BQ15" s="112"/>
      <c r="BR15" s="112"/>
      <c r="BS15" s="113">
        <f t="shared" si="35"/>
        <v>0.40400000000000003</v>
      </c>
    </row>
    <row r="16" spans="1:72" x14ac:dyDescent="0.25">
      <c r="B16" s="77">
        <v>7</v>
      </c>
      <c r="C16" s="122" t="s">
        <v>67</v>
      </c>
      <c r="D16" s="79">
        <v>30568</v>
      </c>
      <c r="E16" s="80">
        <v>44289</v>
      </c>
      <c r="F16" s="80">
        <v>44594</v>
      </c>
      <c r="G16" s="80" t="s">
        <v>56</v>
      </c>
      <c r="H16" s="80" t="s">
        <v>64</v>
      </c>
      <c r="I16" s="80" t="s">
        <v>61</v>
      </c>
      <c r="J16" s="118" t="s">
        <v>59</v>
      </c>
      <c r="K16" s="78"/>
      <c r="L16" s="78"/>
      <c r="M16" s="82">
        <v>22</v>
      </c>
      <c r="N16" s="83">
        <f>VLOOKUP($C16,'[2]ABSENSI ALL'!$B$11:$OM$36,387,0)</f>
        <v>21</v>
      </c>
      <c r="O16" s="83">
        <f>VLOOKUP($C16,'[2]ABSENSI ALL'!$B$11:$OM$36,392,0)</f>
        <v>0</v>
      </c>
      <c r="P16" s="83">
        <f>VLOOKUP($C16,'[2]ABSENSI ALL'!$B$11:$OM$36,396,0)</f>
        <v>0</v>
      </c>
      <c r="Q16" s="83">
        <f>VLOOKUP($C16,'[2]ABSENSI ALL'!$B$11:$OM$36,400,0)</f>
        <v>0</v>
      </c>
      <c r="R16" s="83">
        <f>VLOOKUP($C16,'[2]ABSENSI ALL'!$B$11:$OM$36,398,0)</f>
        <v>1</v>
      </c>
      <c r="S16" s="83">
        <f>VLOOKUP($C16,'[2]ABSENSI ALL'!$B$11:$OM$36,391,0)</f>
        <v>0</v>
      </c>
      <c r="T16" s="84">
        <f t="shared" si="0"/>
        <v>21</v>
      </c>
      <c r="U16" s="85">
        <f t="shared" si="1"/>
        <v>20</v>
      </c>
      <c r="V16" s="86">
        <f>VLOOKUP($C16,'[1]DATA UNTUK TL'!$C$222:$AA$9823,25,0)</f>
        <v>0.90909090909090906</v>
      </c>
      <c r="W16" s="87">
        <f t="shared" si="2"/>
        <v>4</v>
      </c>
      <c r="X16" s="88">
        <f t="shared" si="3"/>
        <v>8.7999999999999995E-2</v>
      </c>
      <c r="Y16" s="86">
        <f>VLOOKUP($C16,'[1]DATA UNTUK TL'!$C$222:$BB$9823,33,0)</f>
        <v>1</v>
      </c>
      <c r="Z16" s="89">
        <f t="shared" si="4"/>
        <v>5</v>
      </c>
      <c r="AA16" s="90">
        <f t="shared" si="5"/>
        <v>0.08</v>
      </c>
      <c r="AB16" s="91">
        <f>VLOOKUP($C16,'[1]DATA UNTUK TL'!$C$222:$BB$9823,38,0)</f>
        <v>282.15473206422303</v>
      </c>
      <c r="AC16" s="87">
        <f t="shared" si="6"/>
        <v>5</v>
      </c>
      <c r="AD16" s="92">
        <f t="shared" si="7"/>
        <v>0.11000000000000001</v>
      </c>
      <c r="AE16" s="93">
        <v>1</v>
      </c>
      <c r="AF16" s="94">
        <f t="shared" si="8"/>
        <v>5</v>
      </c>
      <c r="AG16" s="95">
        <f t="shared" si="9"/>
        <v>0.1</v>
      </c>
      <c r="AH16" s="96">
        <f t="shared" si="10"/>
        <v>0.378</v>
      </c>
      <c r="AI16" s="86">
        <v>0.95250000000000001</v>
      </c>
      <c r="AJ16" s="87">
        <f t="shared" si="11"/>
        <v>5</v>
      </c>
      <c r="AK16" s="97">
        <f t="shared" si="12"/>
        <v>0.05</v>
      </c>
      <c r="AL16" s="86">
        <f>VLOOKUP($C16,'[1]DATA UNTUK TL'!$C$222:BU9830,48,0)</f>
        <v>0.90909090909090906</v>
      </c>
      <c r="AM16" s="87">
        <f t="shared" si="13"/>
        <v>1</v>
      </c>
      <c r="AN16" s="92">
        <f t="shared" si="14"/>
        <v>0.02</v>
      </c>
      <c r="AO16" s="86">
        <f>VLOOKUP($C16,'[1]DATA UNTUK TL'!$C$222:BX9830,51,0)</f>
        <v>1</v>
      </c>
      <c r="AP16" s="98">
        <f t="shared" si="15"/>
        <v>5</v>
      </c>
      <c r="AQ16" s="92">
        <f t="shared" si="16"/>
        <v>0.09</v>
      </c>
      <c r="AR16" s="86">
        <f>VLOOKUP($C16,'[1]DATA UNTUK TL'!$C$222:BU9830,43,0)</f>
        <v>1</v>
      </c>
      <c r="AS16" s="87">
        <f t="shared" si="17"/>
        <v>5</v>
      </c>
      <c r="AT16" s="92">
        <f t="shared" si="18"/>
        <v>0.1</v>
      </c>
      <c r="AU16" s="99">
        <v>0.85</v>
      </c>
      <c r="AV16" s="86">
        <f>VLOOKUP($C16,'[1]DATA UNTUK TL'!$C$222:BU9830,54,0)</f>
        <v>0.896731774015879</v>
      </c>
      <c r="AW16" s="100">
        <f t="shared" si="19"/>
        <v>5</v>
      </c>
      <c r="AX16" s="97">
        <f t="shared" si="20"/>
        <v>0.08</v>
      </c>
      <c r="AY16" s="86">
        <f>VLOOKUP($C16,'[1]DATA UNTUK TL'!$C$222:CE9830,59,0)</f>
        <v>0.68219742713344589</v>
      </c>
      <c r="AZ16" s="87">
        <f t="shared" si="21"/>
        <v>5</v>
      </c>
      <c r="BA16" s="92">
        <f t="shared" si="22"/>
        <v>0.08</v>
      </c>
      <c r="BB16" s="101">
        <f t="shared" si="23"/>
        <v>0.42000000000000004</v>
      </c>
      <c r="BC16" s="86">
        <f>VLOOKUP($C16,'[1]DATA UNTUK TL'!$C$222:CI9830,63,0)</f>
        <v>1</v>
      </c>
      <c r="BD16" s="87">
        <f t="shared" si="24"/>
        <v>5</v>
      </c>
      <c r="BE16" s="102">
        <f t="shared" si="25"/>
        <v>0.05</v>
      </c>
      <c r="BF16" s="103">
        <v>2</v>
      </c>
      <c r="BG16" s="104">
        <f t="shared" si="26"/>
        <v>5</v>
      </c>
      <c r="BH16" s="102">
        <f t="shared" si="27"/>
        <v>0.05</v>
      </c>
      <c r="BI16" s="105">
        <f t="shared" si="28"/>
        <v>0.1</v>
      </c>
      <c r="BJ16" s="106">
        <f t="shared" si="29"/>
        <v>0.89800000000000002</v>
      </c>
      <c r="BK16" s="107">
        <f t="shared" si="30"/>
        <v>753232</v>
      </c>
      <c r="BL16" s="108" t="str">
        <f t="shared" si="31"/>
        <v>TERIMA</v>
      </c>
      <c r="BM16" s="109">
        <f t="shared" si="32"/>
        <v>676402.33600000001</v>
      </c>
      <c r="BN16" s="110">
        <f t="shared" si="33"/>
        <v>676402.33600000001</v>
      </c>
      <c r="BO16" s="111">
        <f t="shared" si="34"/>
        <v>645656.77527272725</v>
      </c>
      <c r="BP16" s="112"/>
      <c r="BQ16" s="112"/>
      <c r="BR16" s="112"/>
      <c r="BS16" s="113">
        <f t="shared" si="35"/>
        <v>0.44900000000000001</v>
      </c>
    </row>
    <row r="17" spans="2:71" x14ac:dyDescent="0.25">
      <c r="B17" s="77">
        <v>8</v>
      </c>
      <c r="C17" s="125" t="s">
        <v>68</v>
      </c>
      <c r="D17" s="79">
        <v>30355</v>
      </c>
      <c r="E17" s="80">
        <v>44184</v>
      </c>
      <c r="F17" s="80">
        <v>44548</v>
      </c>
      <c r="G17" s="80" t="s">
        <v>56</v>
      </c>
      <c r="H17" s="80" t="s">
        <v>64</v>
      </c>
      <c r="I17" s="80" t="s">
        <v>58</v>
      </c>
      <c r="J17" s="81" t="s">
        <v>59</v>
      </c>
      <c r="K17" s="124"/>
      <c r="L17" s="124"/>
      <c r="M17" s="82">
        <v>22</v>
      </c>
      <c r="N17" s="83">
        <f>VLOOKUP($C17,'[2]ABSENSI ALL'!$B$11:$OM$36,387,0)</f>
        <v>21</v>
      </c>
      <c r="O17" s="83">
        <f>VLOOKUP($C17,'[2]ABSENSI ALL'!$B$11:$OM$36,392,0)</f>
        <v>0</v>
      </c>
      <c r="P17" s="83">
        <f>VLOOKUP($C17,'[2]ABSENSI ALL'!$B$11:$OM$36,396,0)</f>
        <v>0</v>
      </c>
      <c r="Q17" s="83">
        <f>VLOOKUP($C17,'[2]ABSENSI ALL'!$B$11:$OM$36,400,0)</f>
        <v>0</v>
      </c>
      <c r="R17" s="83">
        <f>VLOOKUP($C17,'[2]ABSENSI ALL'!$B$11:$OM$36,398,0)</f>
        <v>1</v>
      </c>
      <c r="S17" s="83">
        <f>VLOOKUP($C17,'[2]ABSENSI ALL'!$B$11:$OM$36,391,0)</f>
        <v>0</v>
      </c>
      <c r="T17" s="84">
        <f t="shared" si="0"/>
        <v>21</v>
      </c>
      <c r="U17" s="85">
        <f t="shared" si="1"/>
        <v>20</v>
      </c>
      <c r="V17" s="86">
        <f>VLOOKUP($C17,'[1]DATA UNTUK TL'!$C$222:$AA$9823,25,0)</f>
        <v>1</v>
      </c>
      <c r="W17" s="87">
        <f t="shared" si="2"/>
        <v>5</v>
      </c>
      <c r="X17" s="88">
        <f t="shared" si="3"/>
        <v>0.11000000000000001</v>
      </c>
      <c r="Y17" s="86">
        <f>VLOOKUP($C17,'[1]DATA UNTUK TL'!$C$222:$BB$9823,33,0)</f>
        <v>0.9</v>
      </c>
      <c r="Z17" s="89">
        <f t="shared" si="4"/>
        <v>4</v>
      </c>
      <c r="AA17" s="90">
        <f t="shared" si="5"/>
        <v>6.4000000000000001E-2</v>
      </c>
      <c r="AB17" s="91">
        <f>VLOOKUP($C17,'[1]DATA UNTUK TL'!$C$222:$BB$9823,38,0)</f>
        <v>282.56678298314603</v>
      </c>
      <c r="AC17" s="87">
        <f t="shared" si="6"/>
        <v>5</v>
      </c>
      <c r="AD17" s="92">
        <f t="shared" si="7"/>
        <v>0.11000000000000001</v>
      </c>
      <c r="AE17" s="93">
        <v>1</v>
      </c>
      <c r="AF17" s="94">
        <f t="shared" si="8"/>
        <v>5</v>
      </c>
      <c r="AG17" s="95">
        <f t="shared" si="9"/>
        <v>0.1</v>
      </c>
      <c r="AH17" s="96">
        <f t="shared" si="10"/>
        <v>0.38400000000000001</v>
      </c>
      <c r="AI17" s="86">
        <v>0.95250000000000001</v>
      </c>
      <c r="AJ17" s="87">
        <f t="shared" si="11"/>
        <v>5</v>
      </c>
      <c r="AK17" s="97">
        <f t="shared" si="12"/>
        <v>0.05</v>
      </c>
      <c r="AL17" s="86">
        <f>VLOOKUP($C17,'[1]DATA UNTUK TL'!$C$222:BU9831,48,0)</f>
        <v>0.6</v>
      </c>
      <c r="AM17" s="87">
        <f t="shared" si="13"/>
        <v>1</v>
      </c>
      <c r="AN17" s="92">
        <f t="shared" si="14"/>
        <v>0.02</v>
      </c>
      <c r="AO17" s="86">
        <f>VLOOKUP($C17,'[1]DATA UNTUK TL'!$C$222:BX9831,51,0)</f>
        <v>1</v>
      </c>
      <c r="AP17" s="98">
        <f t="shared" si="15"/>
        <v>5</v>
      </c>
      <c r="AQ17" s="92">
        <f t="shared" si="16"/>
        <v>0.09</v>
      </c>
      <c r="AR17" s="86">
        <f>VLOOKUP($C17,'[1]DATA UNTUK TL'!$C$222:BU9831,43,0)</f>
        <v>0.9</v>
      </c>
      <c r="AS17" s="87">
        <f t="shared" si="17"/>
        <v>1</v>
      </c>
      <c r="AT17" s="92">
        <f t="shared" si="18"/>
        <v>0.02</v>
      </c>
      <c r="AU17" s="99">
        <v>0.85</v>
      </c>
      <c r="AV17" s="86">
        <f>VLOOKUP($C17,'[1]DATA UNTUK TL'!$C$222:BU9831,54,0)</f>
        <v>0.86302204653791326</v>
      </c>
      <c r="AW17" s="100">
        <f t="shared" si="19"/>
        <v>5</v>
      </c>
      <c r="AX17" s="97">
        <f t="shared" si="20"/>
        <v>0.08</v>
      </c>
      <c r="AY17" s="86">
        <f>VLOOKUP($C17,'[1]DATA UNTUK TL'!$C$222:CE9831,59,0)</f>
        <v>0.64569308141175652</v>
      </c>
      <c r="AZ17" s="87">
        <f t="shared" si="21"/>
        <v>5</v>
      </c>
      <c r="BA17" s="92">
        <f t="shared" si="22"/>
        <v>0.08</v>
      </c>
      <c r="BB17" s="101">
        <f t="shared" si="23"/>
        <v>0.34</v>
      </c>
      <c r="BC17" s="86">
        <f>VLOOKUP($C17,'[1]DATA UNTUK TL'!$C$222:CI9831,63,0)</f>
        <v>1</v>
      </c>
      <c r="BD17" s="87">
        <f t="shared" si="24"/>
        <v>5</v>
      </c>
      <c r="BE17" s="102">
        <f t="shared" si="25"/>
        <v>0.05</v>
      </c>
      <c r="BF17" s="103">
        <v>2</v>
      </c>
      <c r="BG17" s="104">
        <f t="shared" si="26"/>
        <v>5</v>
      </c>
      <c r="BH17" s="102">
        <f t="shared" si="27"/>
        <v>0.05</v>
      </c>
      <c r="BI17" s="105">
        <f t="shared" si="28"/>
        <v>0.1</v>
      </c>
      <c r="BJ17" s="106">
        <f t="shared" si="29"/>
        <v>0.82400000000000007</v>
      </c>
      <c r="BK17" s="107">
        <f t="shared" si="30"/>
        <v>753232</v>
      </c>
      <c r="BL17" s="108" t="str">
        <f t="shared" si="31"/>
        <v>TERIMA</v>
      </c>
      <c r="BM17" s="109">
        <f t="shared" si="32"/>
        <v>620663.16800000006</v>
      </c>
      <c r="BN17" s="110">
        <f t="shared" si="33"/>
        <v>620663.16800000006</v>
      </c>
      <c r="BO17" s="111">
        <f t="shared" si="34"/>
        <v>592451.20581818186</v>
      </c>
      <c r="BP17" s="112"/>
      <c r="BQ17" s="112"/>
      <c r="BR17" s="112"/>
      <c r="BS17" s="113">
        <f t="shared" si="35"/>
        <v>0.41200000000000003</v>
      </c>
    </row>
    <row r="18" spans="2:71" x14ac:dyDescent="0.25">
      <c r="B18" s="77">
        <v>9</v>
      </c>
      <c r="C18" s="78" t="s">
        <v>69</v>
      </c>
      <c r="D18" s="79">
        <v>30321</v>
      </c>
      <c r="E18" s="80">
        <v>44208</v>
      </c>
      <c r="F18" s="80">
        <v>44572</v>
      </c>
      <c r="G18" s="80" t="s">
        <v>56</v>
      </c>
      <c r="H18" s="80" t="s">
        <v>57</v>
      </c>
      <c r="I18" s="80" t="s">
        <v>58</v>
      </c>
      <c r="J18" s="81" t="s">
        <v>59</v>
      </c>
      <c r="K18" s="114"/>
      <c r="L18" s="114"/>
      <c r="M18" s="82">
        <v>22</v>
      </c>
      <c r="N18" s="83">
        <f>VLOOKUP($C18,'[2]ABSENSI ALL'!$B$11:$OM$36,387,0)</f>
        <v>21</v>
      </c>
      <c r="O18" s="83">
        <f>VLOOKUP($C18,'[2]ABSENSI ALL'!$B$11:$OM$36,392,0)</f>
        <v>0</v>
      </c>
      <c r="P18" s="83">
        <f>VLOOKUP($C18,'[2]ABSENSI ALL'!$B$11:$OM$36,396,0)</f>
        <v>0</v>
      </c>
      <c r="Q18" s="83">
        <f>VLOOKUP($C18,'[2]ABSENSI ALL'!$B$11:$OM$36,400,0)</f>
        <v>0</v>
      </c>
      <c r="R18" s="83">
        <f>VLOOKUP($C18,'[2]ABSENSI ALL'!$B$11:$OM$36,398,0)</f>
        <v>1</v>
      </c>
      <c r="S18" s="83">
        <f>VLOOKUP($C18,'[2]ABSENSI ALL'!$B$11:$OM$36,391,0)</f>
        <v>0</v>
      </c>
      <c r="T18" s="84">
        <f t="shared" si="0"/>
        <v>21</v>
      </c>
      <c r="U18" s="85">
        <f t="shared" si="1"/>
        <v>20</v>
      </c>
      <c r="V18" s="86">
        <f>VLOOKUP($C18,'[1]DATA UNTUK TL'!$C$222:$AA$9823,25,0)</f>
        <v>1</v>
      </c>
      <c r="W18" s="87">
        <f t="shared" si="2"/>
        <v>5</v>
      </c>
      <c r="X18" s="88">
        <f t="shared" si="3"/>
        <v>0.11000000000000001</v>
      </c>
      <c r="Y18" s="86">
        <f>VLOOKUP($C18,'[1]DATA UNTUK TL'!$C$222:$BB$9823,33,0)</f>
        <v>0.7</v>
      </c>
      <c r="Z18" s="89">
        <f t="shared" si="4"/>
        <v>2</v>
      </c>
      <c r="AA18" s="90">
        <f t="shared" si="5"/>
        <v>3.2000000000000001E-2</v>
      </c>
      <c r="AB18" s="91">
        <f>VLOOKUP($C18,'[1]DATA UNTUK TL'!$C$222:$BB$9823,38,0)</f>
        <v>288.66205250596698</v>
      </c>
      <c r="AC18" s="87">
        <f t="shared" si="6"/>
        <v>5</v>
      </c>
      <c r="AD18" s="92">
        <f t="shared" si="7"/>
        <v>0.11000000000000001</v>
      </c>
      <c r="AE18" s="93">
        <v>1</v>
      </c>
      <c r="AF18" s="94">
        <f t="shared" si="8"/>
        <v>5</v>
      </c>
      <c r="AG18" s="95">
        <f t="shared" si="9"/>
        <v>0.1</v>
      </c>
      <c r="AH18" s="96">
        <f t="shared" si="10"/>
        <v>0.35199999999999998</v>
      </c>
      <c r="AI18" s="86">
        <v>0.95250000000000001</v>
      </c>
      <c r="AJ18" s="87">
        <f t="shared" si="11"/>
        <v>5</v>
      </c>
      <c r="AK18" s="97">
        <f t="shared" si="12"/>
        <v>0.05</v>
      </c>
      <c r="AL18" s="86">
        <f>VLOOKUP($C18,'[1]DATA UNTUK TL'!$C$222:BU9832,48,0)</f>
        <v>0.8</v>
      </c>
      <c r="AM18" s="87">
        <f t="shared" si="13"/>
        <v>1</v>
      </c>
      <c r="AN18" s="92">
        <f t="shared" si="14"/>
        <v>0.02</v>
      </c>
      <c r="AO18" s="86">
        <f>VLOOKUP($C18,'[1]DATA UNTUK TL'!$C$222:BX9832,51,0)</f>
        <v>1</v>
      </c>
      <c r="AP18" s="98">
        <f t="shared" si="15"/>
        <v>5</v>
      </c>
      <c r="AQ18" s="92">
        <f t="shared" si="16"/>
        <v>0.09</v>
      </c>
      <c r="AR18" s="86">
        <f>VLOOKUP($C18,'[1]DATA UNTUK TL'!$C$222:BU9832,43,0)</f>
        <v>0.8</v>
      </c>
      <c r="AS18" s="87">
        <f t="shared" si="17"/>
        <v>1</v>
      </c>
      <c r="AT18" s="92">
        <f t="shared" si="18"/>
        <v>0.02</v>
      </c>
      <c r="AU18" s="99">
        <v>0.85</v>
      </c>
      <c r="AV18" s="86">
        <f>VLOOKUP($C18,'[1]DATA UNTUK TL'!$C$222:BU9832,54,0)</f>
        <v>0.92297889880143114</v>
      </c>
      <c r="AW18" s="100">
        <f t="shared" si="19"/>
        <v>5</v>
      </c>
      <c r="AX18" s="97">
        <f t="shared" si="20"/>
        <v>0.08</v>
      </c>
      <c r="AY18" s="86">
        <f>VLOOKUP($C18,'[1]DATA UNTUK TL'!$C$222:CE9832,59,0)</f>
        <v>0.71545373875613871</v>
      </c>
      <c r="AZ18" s="87">
        <f t="shared" si="21"/>
        <v>5</v>
      </c>
      <c r="BA18" s="92">
        <f t="shared" si="22"/>
        <v>0.08</v>
      </c>
      <c r="BB18" s="101">
        <f t="shared" si="23"/>
        <v>0.34</v>
      </c>
      <c r="BC18" s="86">
        <f>VLOOKUP($C18,'[1]DATA UNTUK TL'!$C$222:CI9832,63,0)</f>
        <v>1</v>
      </c>
      <c r="BD18" s="87">
        <f t="shared" si="24"/>
        <v>5</v>
      </c>
      <c r="BE18" s="102">
        <f t="shared" si="25"/>
        <v>0.05</v>
      </c>
      <c r="BF18" s="103">
        <v>2</v>
      </c>
      <c r="BG18" s="104">
        <f t="shared" si="26"/>
        <v>5</v>
      </c>
      <c r="BH18" s="102">
        <f t="shared" si="27"/>
        <v>0.05</v>
      </c>
      <c r="BI18" s="105">
        <f t="shared" si="28"/>
        <v>0.1</v>
      </c>
      <c r="BJ18" s="106">
        <f t="shared" si="29"/>
        <v>0.79200000000000004</v>
      </c>
      <c r="BK18" s="107">
        <f t="shared" si="30"/>
        <v>753232</v>
      </c>
      <c r="BL18" s="108" t="str">
        <f t="shared" si="31"/>
        <v>TERIMA</v>
      </c>
      <c r="BM18" s="109">
        <f t="shared" si="32"/>
        <v>596559.74400000006</v>
      </c>
      <c r="BN18" s="110">
        <f t="shared" si="33"/>
        <v>596559.74400000006</v>
      </c>
      <c r="BO18" s="111">
        <f t="shared" si="34"/>
        <v>569443.39200000011</v>
      </c>
      <c r="BP18" s="112"/>
      <c r="BQ18" s="112"/>
      <c r="BR18" s="112"/>
      <c r="BS18" s="113">
        <f t="shared" si="35"/>
        <v>0.39600000000000002</v>
      </c>
    </row>
    <row r="19" spans="2:71" x14ac:dyDescent="0.25">
      <c r="B19" s="77">
        <v>10</v>
      </c>
      <c r="C19" s="78" t="s">
        <v>70</v>
      </c>
      <c r="D19" s="79">
        <v>30543</v>
      </c>
      <c r="E19" s="80">
        <v>44235</v>
      </c>
      <c r="F19" s="80">
        <v>44537</v>
      </c>
      <c r="G19" s="80" t="s">
        <v>56</v>
      </c>
      <c r="H19" s="80" t="s">
        <v>64</v>
      </c>
      <c r="I19" s="80" t="s">
        <v>58</v>
      </c>
      <c r="J19" s="81" t="s">
        <v>59</v>
      </c>
      <c r="K19" s="82"/>
      <c r="L19" s="82"/>
      <c r="M19" s="82">
        <v>22</v>
      </c>
      <c r="N19" s="83">
        <f>VLOOKUP($C19,'[2]ABSENSI ALL'!$B$11:$OM$36,387,0)</f>
        <v>21</v>
      </c>
      <c r="O19" s="83">
        <f>VLOOKUP($C19,'[2]ABSENSI ALL'!$B$11:$OM$36,392,0)</f>
        <v>0</v>
      </c>
      <c r="P19" s="83">
        <f>VLOOKUP($C19,'[2]ABSENSI ALL'!$B$11:$OM$36,396,0)</f>
        <v>0</v>
      </c>
      <c r="Q19" s="83">
        <f>VLOOKUP($C19,'[2]ABSENSI ALL'!$B$11:$OM$36,400,0)</f>
        <v>0</v>
      </c>
      <c r="R19" s="83">
        <f>VLOOKUP($C19,'[2]ABSENSI ALL'!$B$11:$OM$36,398,0)</f>
        <v>1</v>
      </c>
      <c r="S19" s="83">
        <f>VLOOKUP($C19,'[2]ABSENSI ALL'!$B$11:$OM$36,391,0)</f>
        <v>0</v>
      </c>
      <c r="T19" s="84">
        <f t="shared" si="0"/>
        <v>21</v>
      </c>
      <c r="U19" s="85">
        <f t="shared" si="1"/>
        <v>20</v>
      </c>
      <c r="V19" s="86">
        <f>VLOOKUP($C19,'[1]DATA UNTUK TL'!$C$222:$AA$9823,25,0)</f>
        <v>0.90909090909090906</v>
      </c>
      <c r="W19" s="87">
        <f t="shared" si="2"/>
        <v>4</v>
      </c>
      <c r="X19" s="88">
        <f t="shared" si="3"/>
        <v>8.7999999999999995E-2</v>
      </c>
      <c r="Y19" s="86">
        <f>VLOOKUP($C19,'[1]DATA UNTUK TL'!$C$222:$BB$9823,33,0)</f>
        <v>0.90909090909090906</v>
      </c>
      <c r="Z19" s="89">
        <f t="shared" si="4"/>
        <v>4</v>
      </c>
      <c r="AA19" s="90">
        <f t="shared" si="5"/>
        <v>6.4000000000000001E-2</v>
      </c>
      <c r="AB19" s="91">
        <f>VLOOKUP($C19,'[1]DATA UNTUK TL'!$C$222:$BB$9823,38,0)</f>
        <v>278.98702723635</v>
      </c>
      <c r="AC19" s="87">
        <f t="shared" si="6"/>
        <v>5</v>
      </c>
      <c r="AD19" s="92">
        <f t="shared" si="7"/>
        <v>0.11000000000000001</v>
      </c>
      <c r="AE19" s="93">
        <v>1</v>
      </c>
      <c r="AF19" s="94">
        <f t="shared" si="8"/>
        <v>5</v>
      </c>
      <c r="AG19" s="95">
        <f t="shared" si="9"/>
        <v>0.1</v>
      </c>
      <c r="AH19" s="96">
        <f t="shared" si="10"/>
        <v>0.36199999999999999</v>
      </c>
      <c r="AI19" s="86">
        <v>0.95250000000000001</v>
      </c>
      <c r="AJ19" s="87">
        <f t="shared" si="11"/>
        <v>5</v>
      </c>
      <c r="AK19" s="97">
        <f t="shared" si="12"/>
        <v>0.05</v>
      </c>
      <c r="AL19" s="86">
        <f>VLOOKUP($C19,'[1]DATA UNTUK TL'!$C$222:BU9833,48,0)</f>
        <v>0.54545454545454541</v>
      </c>
      <c r="AM19" s="87">
        <f t="shared" si="13"/>
        <v>1</v>
      </c>
      <c r="AN19" s="92">
        <f t="shared" si="14"/>
        <v>0.02</v>
      </c>
      <c r="AO19" s="86">
        <f>VLOOKUP($C19,'[1]DATA UNTUK TL'!$C$222:BX9833,51,0)</f>
        <v>1</v>
      </c>
      <c r="AP19" s="98">
        <f t="shared" si="15"/>
        <v>5</v>
      </c>
      <c r="AQ19" s="92">
        <f t="shared" si="16"/>
        <v>0.09</v>
      </c>
      <c r="AR19" s="86">
        <f>VLOOKUP($C19,'[1]DATA UNTUK TL'!$C$222:BU9833,43,0)</f>
        <v>0.63636363636363635</v>
      </c>
      <c r="AS19" s="87">
        <f t="shared" si="17"/>
        <v>1</v>
      </c>
      <c r="AT19" s="92">
        <f t="shared" si="18"/>
        <v>0.02</v>
      </c>
      <c r="AU19" s="99">
        <v>0.85</v>
      </c>
      <c r="AV19" s="86">
        <f>VLOOKUP($C19,'[1]DATA UNTUK TL'!$C$222:BU9833,54,0)</f>
        <v>0.85678147612722444</v>
      </c>
      <c r="AW19" s="100">
        <f t="shared" si="19"/>
        <v>5</v>
      </c>
      <c r="AX19" s="97">
        <f t="shared" si="20"/>
        <v>0.08</v>
      </c>
      <c r="AY19" s="86">
        <f>VLOOKUP($C19,'[1]DATA UNTUK TL'!$C$222:CE9833,59,0)</f>
        <v>0.63127632095818742</v>
      </c>
      <c r="AZ19" s="87">
        <f t="shared" si="21"/>
        <v>5</v>
      </c>
      <c r="BA19" s="92">
        <f t="shared" si="22"/>
        <v>0.08</v>
      </c>
      <c r="BB19" s="101">
        <f t="shared" si="23"/>
        <v>0.34</v>
      </c>
      <c r="BC19" s="86">
        <f>VLOOKUP($C19,'[1]DATA UNTUK TL'!$C$222:CI9833,63,0)</f>
        <v>1</v>
      </c>
      <c r="BD19" s="87">
        <f t="shared" si="24"/>
        <v>5</v>
      </c>
      <c r="BE19" s="102">
        <f t="shared" si="25"/>
        <v>0.05</v>
      </c>
      <c r="BF19" s="103">
        <v>2</v>
      </c>
      <c r="BG19" s="104">
        <f t="shared" si="26"/>
        <v>5</v>
      </c>
      <c r="BH19" s="102">
        <f t="shared" si="27"/>
        <v>0.05</v>
      </c>
      <c r="BI19" s="105">
        <f t="shared" si="28"/>
        <v>0.1</v>
      </c>
      <c r="BJ19" s="106">
        <f t="shared" si="29"/>
        <v>0.80200000000000005</v>
      </c>
      <c r="BK19" s="107">
        <f t="shared" si="30"/>
        <v>753232</v>
      </c>
      <c r="BL19" s="108" t="str">
        <f t="shared" si="31"/>
        <v>TERIMA</v>
      </c>
      <c r="BM19" s="109">
        <f t="shared" si="32"/>
        <v>604092.06400000001</v>
      </c>
      <c r="BN19" s="110">
        <f t="shared" si="33"/>
        <v>604092.06400000001</v>
      </c>
      <c r="BO19" s="111">
        <f t="shared" si="34"/>
        <v>576633.33381818188</v>
      </c>
      <c r="BP19" s="112"/>
      <c r="BQ19" s="112"/>
      <c r="BR19" s="112"/>
      <c r="BS19" s="113">
        <f t="shared" si="35"/>
        <v>0.40100000000000002</v>
      </c>
    </row>
    <row r="20" spans="2:71" x14ac:dyDescent="0.25">
      <c r="B20" s="77">
        <v>11</v>
      </c>
      <c r="C20" s="114" t="s">
        <v>71</v>
      </c>
      <c r="D20" s="79">
        <v>28413</v>
      </c>
      <c r="E20" s="80">
        <v>44313</v>
      </c>
      <c r="F20" s="80">
        <v>44677</v>
      </c>
      <c r="G20" s="80" t="s">
        <v>56</v>
      </c>
      <c r="H20" s="80" t="s">
        <v>64</v>
      </c>
      <c r="I20" s="80" t="s">
        <v>61</v>
      </c>
      <c r="J20" s="81" t="s">
        <v>59</v>
      </c>
      <c r="K20" s="82"/>
      <c r="L20" s="82"/>
      <c r="M20" s="82">
        <v>22</v>
      </c>
      <c r="N20" s="83">
        <f>VLOOKUP($C20,'[2]ABSENSI ALL'!$B$11:$OM$36,387,0)</f>
        <v>21</v>
      </c>
      <c r="O20" s="83">
        <f>VLOOKUP($C20,'[2]ABSENSI ALL'!$B$11:$OM$36,392,0)</f>
        <v>0</v>
      </c>
      <c r="P20" s="83">
        <f>VLOOKUP($C20,'[2]ABSENSI ALL'!$B$11:$OM$36,396,0)</f>
        <v>0</v>
      </c>
      <c r="Q20" s="83">
        <f>VLOOKUP($C20,'[2]ABSENSI ALL'!$B$11:$OM$36,400,0)</f>
        <v>0</v>
      </c>
      <c r="R20" s="83">
        <f>VLOOKUP($C20,'[2]ABSENSI ALL'!$B$11:$OM$36,398,0)</f>
        <v>1</v>
      </c>
      <c r="S20" s="83">
        <f>VLOOKUP($C20,'[2]ABSENSI ALL'!$B$11:$OM$36,391,0)</f>
        <v>0</v>
      </c>
      <c r="T20" s="84">
        <f t="shared" si="0"/>
        <v>21</v>
      </c>
      <c r="U20" s="85">
        <f t="shared" si="1"/>
        <v>20</v>
      </c>
      <c r="V20" s="86">
        <f>VLOOKUP($C20,'[1]DATA UNTUK TL'!$C$222:$AA$9823,25,0)</f>
        <v>1</v>
      </c>
      <c r="W20" s="87">
        <f t="shared" si="2"/>
        <v>5</v>
      </c>
      <c r="X20" s="88">
        <f t="shared" si="3"/>
        <v>0.11000000000000001</v>
      </c>
      <c r="Y20" s="86">
        <f>VLOOKUP($C20,'[1]DATA UNTUK TL'!$C$222:$BB$9823,33,0)</f>
        <v>1</v>
      </c>
      <c r="Z20" s="89">
        <f t="shared" si="4"/>
        <v>5</v>
      </c>
      <c r="AA20" s="90">
        <f t="shared" si="5"/>
        <v>0.08</v>
      </c>
      <c r="AB20" s="91">
        <f>VLOOKUP($C20,'[1]DATA UNTUK TL'!$C$222:$BB$9823,38,0)</f>
        <v>286.56777748273998</v>
      </c>
      <c r="AC20" s="87">
        <f t="shared" si="6"/>
        <v>5</v>
      </c>
      <c r="AD20" s="92">
        <f t="shared" si="7"/>
        <v>0.11000000000000001</v>
      </c>
      <c r="AE20" s="93">
        <v>1</v>
      </c>
      <c r="AF20" s="94">
        <f t="shared" si="8"/>
        <v>5</v>
      </c>
      <c r="AG20" s="95">
        <f t="shared" si="9"/>
        <v>0.1</v>
      </c>
      <c r="AH20" s="96">
        <f t="shared" si="10"/>
        <v>0.4</v>
      </c>
      <c r="AI20" s="86">
        <v>0.95250000000000001</v>
      </c>
      <c r="AJ20" s="87">
        <f t="shared" si="11"/>
        <v>5</v>
      </c>
      <c r="AK20" s="97">
        <f t="shared" si="12"/>
        <v>0.05</v>
      </c>
      <c r="AL20" s="86">
        <f>VLOOKUP($C20,'[1]DATA UNTUK TL'!$C$222:BU9834,48,0)</f>
        <v>0.7</v>
      </c>
      <c r="AM20" s="87">
        <f t="shared" si="13"/>
        <v>1</v>
      </c>
      <c r="AN20" s="92">
        <f t="shared" si="14"/>
        <v>0.02</v>
      </c>
      <c r="AO20" s="86">
        <f>VLOOKUP($C20,'[1]DATA UNTUK TL'!$C$222:BX9834,51,0)</f>
        <v>1</v>
      </c>
      <c r="AP20" s="98">
        <f t="shared" si="15"/>
        <v>5</v>
      </c>
      <c r="AQ20" s="92">
        <f t="shared" si="16"/>
        <v>0.09</v>
      </c>
      <c r="AR20" s="86">
        <f>VLOOKUP($C20,'[1]DATA UNTUK TL'!$C$222:BU9834,43,0)</f>
        <v>0.9</v>
      </c>
      <c r="AS20" s="87">
        <f t="shared" si="17"/>
        <v>1</v>
      </c>
      <c r="AT20" s="92">
        <f t="shared" si="18"/>
        <v>0.02</v>
      </c>
      <c r="AU20" s="99">
        <v>0.85</v>
      </c>
      <c r="AV20" s="86">
        <f>VLOOKUP($C20,'[1]DATA UNTUK TL'!$C$222:BU9834,54,0)</f>
        <v>0.83481210904426406</v>
      </c>
      <c r="AW20" s="100">
        <f t="shared" si="19"/>
        <v>3</v>
      </c>
      <c r="AX20" s="97">
        <f t="shared" si="20"/>
        <v>4.8000000000000001E-2</v>
      </c>
      <c r="AY20" s="86">
        <f>VLOOKUP($C20,'[1]DATA UNTUK TL'!$C$222:CE9834,59,0)</f>
        <v>0.62088890610133496</v>
      </c>
      <c r="AZ20" s="87">
        <f t="shared" si="21"/>
        <v>5</v>
      </c>
      <c r="BA20" s="92">
        <f t="shared" si="22"/>
        <v>0.08</v>
      </c>
      <c r="BB20" s="101">
        <f t="shared" si="23"/>
        <v>0.308</v>
      </c>
      <c r="BC20" s="86">
        <f>VLOOKUP($C20,'[1]DATA UNTUK TL'!$C$222:CI9834,63,0)</f>
        <v>1</v>
      </c>
      <c r="BD20" s="87">
        <f t="shared" si="24"/>
        <v>5</v>
      </c>
      <c r="BE20" s="102">
        <f t="shared" si="25"/>
        <v>0.05</v>
      </c>
      <c r="BF20" s="103">
        <v>2</v>
      </c>
      <c r="BG20" s="104">
        <f t="shared" si="26"/>
        <v>5</v>
      </c>
      <c r="BH20" s="102">
        <f t="shared" si="27"/>
        <v>0.05</v>
      </c>
      <c r="BI20" s="105">
        <f t="shared" si="28"/>
        <v>0.1</v>
      </c>
      <c r="BJ20" s="106">
        <f t="shared" si="29"/>
        <v>0.80800000000000005</v>
      </c>
      <c r="BK20" s="107">
        <f t="shared" si="30"/>
        <v>753232</v>
      </c>
      <c r="BL20" s="108" t="str">
        <f t="shared" si="31"/>
        <v>TERIMA</v>
      </c>
      <c r="BM20" s="109">
        <f t="shared" si="32"/>
        <v>608611.45600000001</v>
      </c>
      <c r="BN20" s="110">
        <f t="shared" si="33"/>
        <v>608611.45600000001</v>
      </c>
      <c r="BO20" s="111">
        <f t="shared" si="34"/>
        <v>580947.29890909093</v>
      </c>
      <c r="BP20" s="112"/>
      <c r="BQ20" s="112"/>
      <c r="BR20" s="112"/>
      <c r="BS20" s="113">
        <f t="shared" si="35"/>
        <v>0.40400000000000003</v>
      </c>
    </row>
    <row r="21" spans="2:71" x14ac:dyDescent="0.25">
      <c r="B21" s="77">
        <v>12</v>
      </c>
      <c r="C21" s="78" t="s">
        <v>72</v>
      </c>
      <c r="D21" s="79">
        <v>30581</v>
      </c>
      <c r="E21" s="80">
        <v>44350</v>
      </c>
      <c r="F21" s="80">
        <v>44714</v>
      </c>
      <c r="G21" s="80" t="s">
        <v>56</v>
      </c>
      <c r="H21" s="80" t="s">
        <v>64</v>
      </c>
      <c r="I21" s="80" t="s">
        <v>61</v>
      </c>
      <c r="J21" s="81" t="s">
        <v>59</v>
      </c>
      <c r="K21" s="82"/>
      <c r="L21" s="82"/>
      <c r="M21" s="82">
        <v>22</v>
      </c>
      <c r="N21" s="83">
        <f>VLOOKUP($C21,'[2]ABSENSI ALL'!$B$11:$OM$36,387,0)</f>
        <v>21</v>
      </c>
      <c r="O21" s="83">
        <f>VLOOKUP($C21,'[2]ABSENSI ALL'!$B$11:$OM$36,392,0)</f>
        <v>0</v>
      </c>
      <c r="P21" s="83">
        <f>VLOOKUP($C21,'[2]ABSENSI ALL'!$B$11:$OM$36,396,0)</f>
        <v>0</v>
      </c>
      <c r="Q21" s="83">
        <f>VLOOKUP($C21,'[2]ABSENSI ALL'!$B$11:$OM$36,400,0)</f>
        <v>0</v>
      </c>
      <c r="R21" s="83">
        <f>VLOOKUP($C21,'[2]ABSENSI ALL'!$B$11:$OM$36,398,0)</f>
        <v>1</v>
      </c>
      <c r="S21" s="83">
        <f>VLOOKUP($C21,'[2]ABSENSI ALL'!$B$11:$OM$36,391,0)</f>
        <v>0</v>
      </c>
      <c r="T21" s="84">
        <f t="shared" si="0"/>
        <v>21</v>
      </c>
      <c r="U21" s="85">
        <f t="shared" si="1"/>
        <v>20</v>
      </c>
      <c r="V21" s="86">
        <f>VLOOKUP($C21,'[1]DATA UNTUK TL'!$C$222:$AA$9823,25,0)</f>
        <v>1</v>
      </c>
      <c r="W21" s="87">
        <f t="shared" si="2"/>
        <v>5</v>
      </c>
      <c r="X21" s="88">
        <f t="shared" si="3"/>
        <v>0.11000000000000001</v>
      </c>
      <c r="Y21" s="86">
        <f>VLOOKUP($C21,'[1]DATA UNTUK TL'!$C$222:$BB$9823,33,0)</f>
        <v>0.90909090909090906</v>
      </c>
      <c r="Z21" s="89">
        <f t="shared" si="4"/>
        <v>4</v>
      </c>
      <c r="AA21" s="90">
        <f t="shared" si="5"/>
        <v>6.4000000000000001E-2</v>
      </c>
      <c r="AB21" s="91">
        <f>VLOOKUP($C21,'[1]DATA UNTUK TL'!$C$222:$BB$9823,38,0)</f>
        <v>282.61162382732101</v>
      </c>
      <c r="AC21" s="87">
        <f t="shared" si="6"/>
        <v>5</v>
      </c>
      <c r="AD21" s="92">
        <f t="shared" si="7"/>
        <v>0.11000000000000001</v>
      </c>
      <c r="AE21" s="93">
        <v>1</v>
      </c>
      <c r="AF21" s="94">
        <f t="shared" si="8"/>
        <v>5</v>
      </c>
      <c r="AG21" s="95">
        <f t="shared" si="9"/>
        <v>0.1</v>
      </c>
      <c r="AH21" s="96">
        <f t="shared" si="10"/>
        <v>0.38400000000000001</v>
      </c>
      <c r="AI21" s="86">
        <v>0.95250000000000001</v>
      </c>
      <c r="AJ21" s="87">
        <f t="shared" si="11"/>
        <v>5</v>
      </c>
      <c r="AK21" s="97">
        <f t="shared" si="12"/>
        <v>0.05</v>
      </c>
      <c r="AL21" s="86">
        <f>VLOOKUP($C21,'[1]DATA UNTUK TL'!$C$222:BU9835,48,0)</f>
        <v>0.81818181818181823</v>
      </c>
      <c r="AM21" s="87">
        <f t="shared" si="13"/>
        <v>1</v>
      </c>
      <c r="AN21" s="92">
        <f t="shared" si="14"/>
        <v>0.02</v>
      </c>
      <c r="AO21" s="86">
        <f>VLOOKUP($C21,'[1]DATA UNTUK TL'!$C$222:BX9835,51,0)</f>
        <v>1</v>
      </c>
      <c r="AP21" s="98">
        <f t="shared" si="15"/>
        <v>5</v>
      </c>
      <c r="AQ21" s="92">
        <f t="shared" si="16"/>
        <v>0.09</v>
      </c>
      <c r="AR21" s="86">
        <f>VLOOKUP($C21,'[1]DATA UNTUK TL'!$C$222:BU9835,43,0)</f>
        <v>0.90909090909090906</v>
      </c>
      <c r="AS21" s="87">
        <f t="shared" si="17"/>
        <v>1</v>
      </c>
      <c r="AT21" s="92">
        <f t="shared" si="18"/>
        <v>0.02</v>
      </c>
      <c r="AU21" s="99">
        <v>0.85</v>
      </c>
      <c r="AV21" s="86">
        <f>VLOOKUP($C21,'[1]DATA UNTUK TL'!$C$222:BU9835,54,0)</f>
        <v>0.88929289262534494</v>
      </c>
      <c r="AW21" s="100">
        <f t="shared" si="19"/>
        <v>5</v>
      </c>
      <c r="AX21" s="97">
        <f t="shared" si="20"/>
        <v>0.08</v>
      </c>
      <c r="AY21" s="86">
        <f>VLOOKUP($C21,'[1]DATA UNTUK TL'!$C$222:CE9835,59,0)</f>
        <v>0.71861602717306605</v>
      </c>
      <c r="AZ21" s="87">
        <f t="shared" si="21"/>
        <v>5</v>
      </c>
      <c r="BA21" s="92">
        <f t="shared" si="22"/>
        <v>0.08</v>
      </c>
      <c r="BB21" s="101">
        <f t="shared" si="23"/>
        <v>0.34</v>
      </c>
      <c r="BC21" s="86">
        <f>VLOOKUP($C21,'[1]DATA UNTUK TL'!$C$222:CI9835,63,0)</f>
        <v>1</v>
      </c>
      <c r="BD21" s="87">
        <f t="shared" si="24"/>
        <v>5</v>
      </c>
      <c r="BE21" s="102">
        <f t="shared" si="25"/>
        <v>0.05</v>
      </c>
      <c r="BF21" s="103">
        <v>2</v>
      </c>
      <c r="BG21" s="104">
        <f t="shared" si="26"/>
        <v>5</v>
      </c>
      <c r="BH21" s="102">
        <f t="shared" si="27"/>
        <v>0.05</v>
      </c>
      <c r="BI21" s="105">
        <f t="shared" si="28"/>
        <v>0.1</v>
      </c>
      <c r="BJ21" s="106">
        <f t="shared" si="29"/>
        <v>0.82400000000000007</v>
      </c>
      <c r="BK21" s="107">
        <f t="shared" si="30"/>
        <v>753232</v>
      </c>
      <c r="BL21" s="108" t="str">
        <f t="shared" si="31"/>
        <v>TERIMA</v>
      </c>
      <c r="BM21" s="109">
        <f t="shared" si="32"/>
        <v>620663.16800000006</v>
      </c>
      <c r="BN21" s="110">
        <f t="shared" si="33"/>
        <v>620663.16800000006</v>
      </c>
      <c r="BO21" s="111">
        <f t="shared" si="34"/>
        <v>592451.20581818186</v>
      </c>
      <c r="BP21" s="112"/>
      <c r="BQ21" s="112"/>
      <c r="BR21" s="112"/>
      <c r="BS21" s="113">
        <f t="shared" si="35"/>
        <v>0.41200000000000003</v>
      </c>
    </row>
    <row r="22" spans="2:71" x14ac:dyDescent="0.25">
      <c r="B22" s="77">
        <v>13</v>
      </c>
      <c r="C22" s="125" t="s">
        <v>73</v>
      </c>
      <c r="D22" s="79">
        <v>28314</v>
      </c>
      <c r="E22" s="80">
        <v>44523</v>
      </c>
      <c r="F22" s="80">
        <v>44614</v>
      </c>
      <c r="G22" s="80" t="s">
        <v>56</v>
      </c>
      <c r="H22" s="80" t="s">
        <v>57</v>
      </c>
      <c r="I22" s="80" t="s">
        <v>61</v>
      </c>
      <c r="J22" s="81" t="s">
        <v>59</v>
      </c>
      <c r="K22" s="124"/>
      <c r="L22" s="124"/>
      <c r="M22" s="82">
        <v>22</v>
      </c>
      <c r="N22" s="83">
        <f>VLOOKUP($C22,'[2]ABSENSI ALL'!$B$11:$OM$36,387,0)</f>
        <v>21</v>
      </c>
      <c r="O22" s="83">
        <f>VLOOKUP($C22,'[2]ABSENSI ALL'!$B$11:$OM$36,392,0)</f>
        <v>0</v>
      </c>
      <c r="P22" s="83">
        <f>VLOOKUP($C22,'[2]ABSENSI ALL'!$B$11:$OM$36,396,0)</f>
        <v>0</v>
      </c>
      <c r="Q22" s="83">
        <f>VLOOKUP($C22,'[2]ABSENSI ALL'!$B$11:$OM$36,400,0)</f>
        <v>0</v>
      </c>
      <c r="R22" s="83">
        <f>VLOOKUP($C22,'[2]ABSENSI ALL'!$B$11:$OM$36,398,0)</f>
        <v>1</v>
      </c>
      <c r="S22" s="83">
        <f>VLOOKUP($C22,'[2]ABSENSI ALL'!$B$11:$OM$36,391,0)</f>
        <v>0</v>
      </c>
      <c r="T22" s="84">
        <f t="shared" si="0"/>
        <v>21</v>
      </c>
      <c r="U22" s="85">
        <f t="shared" si="1"/>
        <v>20</v>
      </c>
      <c r="V22" s="86">
        <f>VLOOKUP($C22,'[1]DATA UNTUK TL'!$C$222:$AA$9823,25,0)</f>
        <v>1</v>
      </c>
      <c r="W22" s="87">
        <f t="shared" si="2"/>
        <v>5</v>
      </c>
      <c r="X22" s="88">
        <f t="shared" si="3"/>
        <v>0.11000000000000001</v>
      </c>
      <c r="Y22" s="86">
        <f>VLOOKUP($C22,'[1]DATA UNTUK TL'!$C$222:$BB$9823,33,0)</f>
        <v>1</v>
      </c>
      <c r="Z22" s="89">
        <f t="shared" si="4"/>
        <v>5</v>
      </c>
      <c r="AA22" s="90">
        <f t="shared" si="5"/>
        <v>0.08</v>
      </c>
      <c r="AB22" s="91">
        <f>VLOOKUP($C22,'[1]DATA UNTUK TL'!$C$222:$BB$9823,38,0)</f>
        <v>277.70393628427001</v>
      </c>
      <c r="AC22" s="87">
        <f t="shared" si="6"/>
        <v>5</v>
      </c>
      <c r="AD22" s="92">
        <f t="shared" si="7"/>
        <v>0.11000000000000001</v>
      </c>
      <c r="AE22" s="93">
        <v>1</v>
      </c>
      <c r="AF22" s="94">
        <f t="shared" si="8"/>
        <v>5</v>
      </c>
      <c r="AG22" s="95">
        <f t="shared" si="9"/>
        <v>0.1</v>
      </c>
      <c r="AH22" s="96">
        <f t="shared" si="10"/>
        <v>0.4</v>
      </c>
      <c r="AI22" s="86">
        <v>0.95250000000000001</v>
      </c>
      <c r="AJ22" s="87">
        <f t="shared" si="11"/>
        <v>5</v>
      </c>
      <c r="AK22" s="97">
        <f t="shared" si="12"/>
        <v>0.05</v>
      </c>
      <c r="AL22" s="86">
        <f>VLOOKUP($C22,'[1]DATA UNTUK TL'!$C$222:BU9836,48,0)</f>
        <v>0.7</v>
      </c>
      <c r="AM22" s="87">
        <f t="shared" si="13"/>
        <v>1</v>
      </c>
      <c r="AN22" s="92">
        <f t="shared" si="14"/>
        <v>0.02</v>
      </c>
      <c r="AO22" s="86">
        <f>VLOOKUP($C22,'[1]DATA UNTUK TL'!$C$222:BX9836,51,0)</f>
        <v>1</v>
      </c>
      <c r="AP22" s="98">
        <f t="shared" si="15"/>
        <v>5</v>
      </c>
      <c r="AQ22" s="92">
        <f t="shared" si="16"/>
        <v>0.09</v>
      </c>
      <c r="AR22" s="86">
        <f>VLOOKUP($C22,'[1]DATA UNTUK TL'!$C$222:BU9836,43,0)</f>
        <v>0.8</v>
      </c>
      <c r="AS22" s="87">
        <f t="shared" si="17"/>
        <v>1</v>
      </c>
      <c r="AT22" s="92">
        <f t="shared" si="18"/>
        <v>0.02</v>
      </c>
      <c r="AU22" s="99">
        <v>0.85</v>
      </c>
      <c r="AV22" s="86">
        <f>VLOOKUP($C22,'[1]DATA UNTUK TL'!$C$222:BU9836,54,0)</f>
        <v>0.84734411213363592</v>
      </c>
      <c r="AW22" s="100">
        <f t="shared" si="19"/>
        <v>3</v>
      </c>
      <c r="AX22" s="97">
        <f t="shared" si="20"/>
        <v>4.8000000000000001E-2</v>
      </c>
      <c r="AY22" s="86">
        <f>VLOOKUP($C22,'[1]DATA UNTUK TL'!$C$222:CE9836,59,0)</f>
        <v>0.60955388669913291</v>
      </c>
      <c r="AZ22" s="87">
        <f t="shared" si="21"/>
        <v>5</v>
      </c>
      <c r="BA22" s="92">
        <f t="shared" si="22"/>
        <v>0.08</v>
      </c>
      <c r="BB22" s="101">
        <f t="shared" si="23"/>
        <v>0.308</v>
      </c>
      <c r="BC22" s="86">
        <f>VLOOKUP($C22,'[1]DATA UNTUK TL'!$C$222:CI9836,63,0)</f>
        <v>1</v>
      </c>
      <c r="BD22" s="87">
        <f t="shared" si="24"/>
        <v>5</v>
      </c>
      <c r="BE22" s="102">
        <f t="shared" si="25"/>
        <v>0.05</v>
      </c>
      <c r="BF22" s="103">
        <v>2</v>
      </c>
      <c r="BG22" s="104">
        <f t="shared" si="26"/>
        <v>5</v>
      </c>
      <c r="BH22" s="102">
        <f t="shared" si="27"/>
        <v>0.05</v>
      </c>
      <c r="BI22" s="105">
        <f t="shared" si="28"/>
        <v>0.1</v>
      </c>
      <c r="BJ22" s="106">
        <f t="shared" si="29"/>
        <v>0.80800000000000005</v>
      </c>
      <c r="BK22" s="107">
        <f t="shared" si="30"/>
        <v>753232</v>
      </c>
      <c r="BL22" s="108" t="str">
        <f t="shared" si="31"/>
        <v>TERIMA</v>
      </c>
      <c r="BM22" s="109">
        <f t="shared" si="32"/>
        <v>608611.45600000001</v>
      </c>
      <c r="BN22" s="110">
        <f t="shared" si="33"/>
        <v>608611.45600000001</v>
      </c>
      <c r="BO22" s="111">
        <f t="shared" si="34"/>
        <v>580947.29890909093</v>
      </c>
      <c r="BP22" s="112"/>
      <c r="BQ22" s="112"/>
      <c r="BR22" s="112"/>
      <c r="BS22" s="113">
        <f t="shared" si="35"/>
        <v>0.40400000000000003</v>
      </c>
    </row>
    <row r="23" spans="2:71" x14ac:dyDescent="0.25">
      <c r="B23" s="77">
        <v>14</v>
      </c>
      <c r="C23" s="125" t="s">
        <v>74</v>
      </c>
      <c r="D23" s="79">
        <v>154707</v>
      </c>
      <c r="E23" s="80">
        <v>44315</v>
      </c>
      <c r="F23" s="80">
        <v>44619</v>
      </c>
      <c r="G23" s="80" t="s">
        <v>56</v>
      </c>
      <c r="H23" s="80" t="s">
        <v>64</v>
      </c>
      <c r="I23" s="80" t="s">
        <v>61</v>
      </c>
      <c r="J23" s="81" t="s">
        <v>59</v>
      </c>
      <c r="K23" s="124"/>
      <c r="L23" s="124"/>
      <c r="M23" s="82">
        <v>22</v>
      </c>
      <c r="N23" s="83">
        <f>VLOOKUP($C23,'[2]ABSENSI ALL'!$B$11:$OM$36,387,0)</f>
        <v>21</v>
      </c>
      <c r="O23" s="83">
        <f>VLOOKUP($C23,'[2]ABSENSI ALL'!$B$11:$OM$36,392,0)</f>
        <v>0</v>
      </c>
      <c r="P23" s="83">
        <f>VLOOKUP($C23,'[2]ABSENSI ALL'!$B$11:$OM$36,396,0)</f>
        <v>0</v>
      </c>
      <c r="Q23" s="83">
        <f>VLOOKUP($C23,'[2]ABSENSI ALL'!$B$11:$OM$36,400,0)</f>
        <v>0</v>
      </c>
      <c r="R23" s="83">
        <f>VLOOKUP($C23,'[2]ABSENSI ALL'!$B$11:$OM$36,398,0)</f>
        <v>1</v>
      </c>
      <c r="S23" s="83">
        <f>VLOOKUP($C23,'[2]ABSENSI ALL'!$B$11:$OM$36,391,0)</f>
        <v>0</v>
      </c>
      <c r="T23" s="84">
        <f t="shared" si="0"/>
        <v>21</v>
      </c>
      <c r="U23" s="85">
        <f t="shared" si="1"/>
        <v>20</v>
      </c>
      <c r="V23" s="86">
        <f>VLOOKUP($C23,'[1]DATA UNTUK TL'!$C$222:$AA$9823,25,0)</f>
        <v>1</v>
      </c>
      <c r="W23" s="87">
        <f t="shared" si="2"/>
        <v>5</v>
      </c>
      <c r="X23" s="88">
        <f t="shared" si="3"/>
        <v>0.11000000000000001</v>
      </c>
      <c r="Y23" s="86">
        <f>VLOOKUP($C23,'[1]DATA UNTUK TL'!$C$222:$BB$9823,33,0)</f>
        <v>1</v>
      </c>
      <c r="Z23" s="89">
        <f t="shared" si="4"/>
        <v>5</v>
      </c>
      <c r="AA23" s="90">
        <f t="shared" si="5"/>
        <v>0.08</v>
      </c>
      <c r="AB23" s="91">
        <f>VLOOKUP($C23,'[1]DATA UNTUK TL'!$C$222:$BB$9823,38,0)</f>
        <v>295.44132129667599</v>
      </c>
      <c r="AC23" s="87">
        <f t="shared" si="6"/>
        <v>5</v>
      </c>
      <c r="AD23" s="92">
        <f t="shared" si="7"/>
        <v>0.11000000000000001</v>
      </c>
      <c r="AE23" s="93">
        <v>1</v>
      </c>
      <c r="AF23" s="94">
        <f t="shared" si="8"/>
        <v>5</v>
      </c>
      <c r="AG23" s="95">
        <f t="shared" si="9"/>
        <v>0.1</v>
      </c>
      <c r="AH23" s="96">
        <f t="shared" si="10"/>
        <v>0.4</v>
      </c>
      <c r="AI23" s="86">
        <v>0.95250000000000001</v>
      </c>
      <c r="AJ23" s="87">
        <f t="shared" si="11"/>
        <v>5</v>
      </c>
      <c r="AK23" s="97">
        <f t="shared" si="12"/>
        <v>0.05</v>
      </c>
      <c r="AL23" s="86">
        <f>VLOOKUP($C23,'[1]DATA UNTUK TL'!$C$222:BU9837,48,0)</f>
        <v>0.8</v>
      </c>
      <c r="AM23" s="87">
        <f t="shared" si="13"/>
        <v>1</v>
      </c>
      <c r="AN23" s="92">
        <f t="shared" si="14"/>
        <v>0.02</v>
      </c>
      <c r="AO23" s="86">
        <f>VLOOKUP($C23,'[1]DATA UNTUK TL'!$C$222:BX9837,51,0)</f>
        <v>1</v>
      </c>
      <c r="AP23" s="98">
        <f t="shared" si="15"/>
        <v>5</v>
      </c>
      <c r="AQ23" s="92">
        <f t="shared" si="16"/>
        <v>0.09</v>
      </c>
      <c r="AR23" s="86">
        <f>VLOOKUP($C23,'[1]DATA UNTUK TL'!$C$222:BU9837,43,0)</f>
        <v>1</v>
      </c>
      <c r="AS23" s="87">
        <f t="shared" si="17"/>
        <v>5</v>
      </c>
      <c r="AT23" s="92">
        <f t="shared" si="18"/>
        <v>0.1</v>
      </c>
      <c r="AU23" s="99">
        <v>0.85</v>
      </c>
      <c r="AV23" s="86">
        <f>VLOOKUP($C23,'[1]DATA UNTUK TL'!$C$222:BU9837,54,0)</f>
        <v>0.91732417586512582</v>
      </c>
      <c r="AW23" s="100">
        <f t="shared" si="19"/>
        <v>5</v>
      </c>
      <c r="AX23" s="97">
        <f t="shared" si="20"/>
        <v>0.08</v>
      </c>
      <c r="AY23" s="86">
        <f>VLOOKUP($C23,'[1]DATA UNTUK TL'!$C$222:CE9837,59,0)</f>
        <v>0.66544665166654382</v>
      </c>
      <c r="AZ23" s="87">
        <f t="shared" si="21"/>
        <v>5</v>
      </c>
      <c r="BA23" s="92">
        <f t="shared" si="22"/>
        <v>0.08</v>
      </c>
      <c r="BB23" s="101">
        <f t="shared" si="23"/>
        <v>0.42000000000000004</v>
      </c>
      <c r="BC23" s="86">
        <f>VLOOKUP($C23,'[1]DATA UNTUK TL'!$C$222:CI9837,63,0)</f>
        <v>1</v>
      </c>
      <c r="BD23" s="87">
        <f t="shared" si="24"/>
        <v>5</v>
      </c>
      <c r="BE23" s="102">
        <f t="shared" si="25"/>
        <v>0.05</v>
      </c>
      <c r="BF23" s="103">
        <v>2</v>
      </c>
      <c r="BG23" s="104">
        <f t="shared" si="26"/>
        <v>5</v>
      </c>
      <c r="BH23" s="102">
        <f t="shared" si="27"/>
        <v>0.05</v>
      </c>
      <c r="BI23" s="105">
        <f t="shared" si="28"/>
        <v>0.1</v>
      </c>
      <c r="BJ23" s="106">
        <f t="shared" si="29"/>
        <v>0.92</v>
      </c>
      <c r="BK23" s="107">
        <f t="shared" si="30"/>
        <v>753232</v>
      </c>
      <c r="BL23" s="108" t="str">
        <f t="shared" si="31"/>
        <v>TERIMA</v>
      </c>
      <c r="BM23" s="109">
        <f t="shared" si="32"/>
        <v>692973.44000000006</v>
      </c>
      <c r="BN23" s="110">
        <f t="shared" si="33"/>
        <v>692973.44000000006</v>
      </c>
      <c r="BO23" s="111">
        <f t="shared" si="34"/>
        <v>661474.64727272734</v>
      </c>
      <c r="BP23" s="112"/>
      <c r="BQ23" s="112"/>
      <c r="BR23" s="112"/>
      <c r="BS23" s="113">
        <f t="shared" si="35"/>
        <v>0.46</v>
      </c>
    </row>
    <row r="24" spans="2:71" x14ac:dyDescent="0.25">
      <c r="B24" s="77">
        <v>15</v>
      </c>
      <c r="C24" s="114" t="s">
        <v>75</v>
      </c>
      <c r="D24" s="79">
        <v>30330</v>
      </c>
      <c r="E24" s="80">
        <v>44313</v>
      </c>
      <c r="F24" s="80">
        <v>44618</v>
      </c>
      <c r="G24" s="80" t="s">
        <v>56</v>
      </c>
      <c r="H24" s="80" t="s">
        <v>64</v>
      </c>
      <c r="I24" s="80" t="s">
        <v>61</v>
      </c>
      <c r="J24" s="81" t="s">
        <v>59</v>
      </c>
      <c r="K24" s="82"/>
      <c r="L24" s="82"/>
      <c r="M24" s="82">
        <v>22</v>
      </c>
      <c r="N24" s="83">
        <f>VLOOKUP($C24,'[2]ABSENSI ALL'!$B$11:$OM$36,387,0)</f>
        <v>21</v>
      </c>
      <c r="O24" s="83">
        <f>VLOOKUP($C24,'[2]ABSENSI ALL'!$B$11:$OM$36,392,0)</f>
        <v>0</v>
      </c>
      <c r="P24" s="83">
        <f>VLOOKUP($C24,'[2]ABSENSI ALL'!$B$11:$OM$36,396,0)</f>
        <v>0</v>
      </c>
      <c r="Q24" s="83">
        <f>VLOOKUP($C24,'[2]ABSENSI ALL'!$B$11:$OM$36,400,0)</f>
        <v>0</v>
      </c>
      <c r="R24" s="83">
        <f>VLOOKUP($C24,'[2]ABSENSI ALL'!$B$11:$OM$36,398,0)</f>
        <v>1</v>
      </c>
      <c r="S24" s="83">
        <f>VLOOKUP($C24,'[2]ABSENSI ALL'!$B$11:$OM$36,391,0)</f>
        <v>0</v>
      </c>
      <c r="T24" s="84">
        <f t="shared" si="0"/>
        <v>21</v>
      </c>
      <c r="U24" s="85">
        <f t="shared" si="1"/>
        <v>20</v>
      </c>
      <c r="V24" s="86">
        <f>VLOOKUP($C24,'[1]DATA UNTUK TL'!$C$222:$AA$9823,25,0)</f>
        <v>0.9</v>
      </c>
      <c r="W24" s="87">
        <f t="shared" si="2"/>
        <v>3</v>
      </c>
      <c r="X24" s="88">
        <f t="shared" si="3"/>
        <v>6.6000000000000003E-2</v>
      </c>
      <c r="Y24" s="86">
        <f>VLOOKUP($C24,'[1]DATA UNTUK TL'!$C$222:$BB$9823,33,0)</f>
        <v>0.9</v>
      </c>
      <c r="Z24" s="89">
        <f t="shared" si="4"/>
        <v>4</v>
      </c>
      <c r="AA24" s="90">
        <f t="shared" si="5"/>
        <v>6.4000000000000001E-2</v>
      </c>
      <c r="AB24" s="91">
        <f>VLOOKUP($C24,'[1]DATA UNTUK TL'!$C$222:$BB$9823,38,0)</f>
        <v>293.05070463460697</v>
      </c>
      <c r="AC24" s="87">
        <f t="shared" si="6"/>
        <v>5</v>
      </c>
      <c r="AD24" s="92">
        <f t="shared" si="7"/>
        <v>0.11000000000000001</v>
      </c>
      <c r="AE24" s="93">
        <v>1</v>
      </c>
      <c r="AF24" s="94">
        <f t="shared" si="8"/>
        <v>5</v>
      </c>
      <c r="AG24" s="95">
        <f t="shared" si="9"/>
        <v>0.1</v>
      </c>
      <c r="AH24" s="96">
        <f t="shared" si="10"/>
        <v>0.34</v>
      </c>
      <c r="AI24" s="86">
        <v>0.95250000000000001</v>
      </c>
      <c r="AJ24" s="87">
        <f t="shared" si="11"/>
        <v>5</v>
      </c>
      <c r="AK24" s="97">
        <f t="shared" si="12"/>
        <v>0.05</v>
      </c>
      <c r="AL24" s="86">
        <f>VLOOKUP($C24,'[1]DATA UNTUK TL'!$C$222:BU9838,48,0)</f>
        <v>0.8</v>
      </c>
      <c r="AM24" s="87">
        <f t="shared" si="13"/>
        <v>1</v>
      </c>
      <c r="AN24" s="92">
        <f t="shared" si="14"/>
        <v>0.02</v>
      </c>
      <c r="AO24" s="86">
        <f>VLOOKUP($C24,'[1]DATA UNTUK TL'!$C$222:BX9838,51,0)</f>
        <v>1</v>
      </c>
      <c r="AP24" s="98">
        <f t="shared" si="15"/>
        <v>5</v>
      </c>
      <c r="AQ24" s="92">
        <f t="shared" si="16"/>
        <v>0.09</v>
      </c>
      <c r="AR24" s="86">
        <f>VLOOKUP($C24,'[1]DATA UNTUK TL'!$C$222:BU9838,43,0)</f>
        <v>0.8</v>
      </c>
      <c r="AS24" s="87">
        <f t="shared" si="17"/>
        <v>1</v>
      </c>
      <c r="AT24" s="92">
        <f t="shared" si="18"/>
        <v>0.02</v>
      </c>
      <c r="AU24" s="99">
        <v>0.85</v>
      </c>
      <c r="AV24" s="86">
        <f>VLOOKUP($C24,'[1]DATA UNTUK TL'!$C$222:BU9838,54,0)</f>
        <v>0.85420903512152913</v>
      </c>
      <c r="AW24" s="100">
        <f t="shared" si="19"/>
        <v>5</v>
      </c>
      <c r="AX24" s="97">
        <f t="shared" si="20"/>
        <v>0.08</v>
      </c>
      <c r="AY24" s="86">
        <f>VLOOKUP($C24,'[1]DATA UNTUK TL'!$C$222:CE9838,59,0)</f>
        <v>0.62625213195749807</v>
      </c>
      <c r="AZ24" s="87">
        <f t="shared" si="21"/>
        <v>5</v>
      </c>
      <c r="BA24" s="92">
        <f t="shared" si="22"/>
        <v>0.08</v>
      </c>
      <c r="BB24" s="101">
        <f t="shared" si="23"/>
        <v>0.34</v>
      </c>
      <c r="BC24" s="86">
        <f>VLOOKUP($C24,'[1]DATA UNTUK TL'!$C$222:CI9838,63,0)</f>
        <v>1</v>
      </c>
      <c r="BD24" s="87">
        <f t="shared" si="24"/>
        <v>5</v>
      </c>
      <c r="BE24" s="102">
        <f t="shared" si="25"/>
        <v>0.05</v>
      </c>
      <c r="BF24" s="103">
        <v>2</v>
      </c>
      <c r="BG24" s="104">
        <f t="shared" si="26"/>
        <v>5</v>
      </c>
      <c r="BH24" s="102">
        <f t="shared" si="27"/>
        <v>0.05</v>
      </c>
      <c r="BI24" s="105">
        <f t="shared" si="28"/>
        <v>0.1</v>
      </c>
      <c r="BJ24" s="106">
        <f t="shared" si="29"/>
        <v>0.78</v>
      </c>
      <c r="BK24" s="107">
        <f t="shared" si="30"/>
        <v>753232</v>
      </c>
      <c r="BL24" s="108" t="str">
        <f t="shared" si="31"/>
        <v>TERIMA</v>
      </c>
      <c r="BM24" s="109">
        <f t="shared" si="32"/>
        <v>587520.96</v>
      </c>
      <c r="BN24" s="110">
        <f t="shared" si="33"/>
        <v>587520.96</v>
      </c>
      <c r="BO24" s="111">
        <f t="shared" si="34"/>
        <v>560815.46181818179</v>
      </c>
      <c r="BP24" s="112"/>
      <c r="BQ24" s="112"/>
      <c r="BR24" s="112"/>
      <c r="BS24" s="113">
        <f t="shared" si="35"/>
        <v>0.39</v>
      </c>
    </row>
    <row r="25" spans="2:71" x14ac:dyDescent="0.25">
      <c r="B25" s="77">
        <v>16</v>
      </c>
      <c r="C25" s="78" t="s">
        <v>76</v>
      </c>
      <c r="D25" s="79">
        <v>30620</v>
      </c>
      <c r="E25" s="80">
        <v>44514</v>
      </c>
      <c r="F25" s="80">
        <v>44605</v>
      </c>
      <c r="G25" s="80" t="s">
        <v>56</v>
      </c>
      <c r="H25" s="80" t="s">
        <v>64</v>
      </c>
      <c r="I25" s="80" t="s">
        <v>61</v>
      </c>
      <c r="J25" s="81" t="s">
        <v>59</v>
      </c>
      <c r="K25" s="82"/>
      <c r="L25" s="82"/>
      <c r="M25" s="82">
        <v>22</v>
      </c>
      <c r="N25" s="83">
        <f>VLOOKUP($C25,'[2]ABSENSI ALL'!$B$11:$OM$36,387,0)</f>
        <v>21</v>
      </c>
      <c r="O25" s="83">
        <f>VLOOKUP($C25,'[2]ABSENSI ALL'!$B$11:$OM$36,392,0)</f>
        <v>0</v>
      </c>
      <c r="P25" s="83">
        <f>VLOOKUP($C25,'[2]ABSENSI ALL'!$B$11:$OM$36,396,0)</f>
        <v>0</v>
      </c>
      <c r="Q25" s="83">
        <f>VLOOKUP($C25,'[2]ABSENSI ALL'!$B$11:$OM$36,400,0)</f>
        <v>0</v>
      </c>
      <c r="R25" s="83">
        <f>VLOOKUP($C25,'[2]ABSENSI ALL'!$B$11:$OM$36,398,0)</f>
        <v>1</v>
      </c>
      <c r="S25" s="83">
        <f>VLOOKUP($C25,'[2]ABSENSI ALL'!$B$11:$OM$36,391,0)</f>
        <v>0</v>
      </c>
      <c r="T25" s="84">
        <f t="shared" si="0"/>
        <v>21</v>
      </c>
      <c r="U25" s="85">
        <f t="shared" si="1"/>
        <v>20</v>
      </c>
      <c r="V25" s="86">
        <f>VLOOKUP($C25,'[1]DATA UNTUK TL'!$C$222:$AA$9823,25,0)</f>
        <v>1</v>
      </c>
      <c r="W25" s="87">
        <f t="shared" si="2"/>
        <v>5</v>
      </c>
      <c r="X25" s="88">
        <f t="shared" si="3"/>
        <v>0.11000000000000001</v>
      </c>
      <c r="Y25" s="86">
        <f>VLOOKUP($C25,'[1]DATA UNTUK TL'!$C$222:$BB$9823,33,0)</f>
        <v>1</v>
      </c>
      <c r="Z25" s="89">
        <f t="shared" si="4"/>
        <v>5</v>
      </c>
      <c r="AA25" s="90">
        <f t="shared" si="5"/>
        <v>0.08</v>
      </c>
      <c r="AB25" s="91">
        <f>VLOOKUP($C25,'[1]DATA UNTUK TL'!$C$222:$BB$9823,38,0)</f>
        <v>281.689442676238</v>
      </c>
      <c r="AC25" s="87">
        <f t="shared" si="6"/>
        <v>5</v>
      </c>
      <c r="AD25" s="92">
        <f t="shared" si="7"/>
        <v>0.11000000000000001</v>
      </c>
      <c r="AE25" s="93">
        <v>1</v>
      </c>
      <c r="AF25" s="94">
        <f t="shared" si="8"/>
        <v>5</v>
      </c>
      <c r="AG25" s="95">
        <f t="shared" si="9"/>
        <v>0.1</v>
      </c>
      <c r="AH25" s="96">
        <f t="shared" si="10"/>
        <v>0.4</v>
      </c>
      <c r="AI25" s="86">
        <v>0.95250000000000001</v>
      </c>
      <c r="AJ25" s="87">
        <f t="shared" si="11"/>
        <v>5</v>
      </c>
      <c r="AK25" s="97">
        <f t="shared" si="12"/>
        <v>0.05</v>
      </c>
      <c r="AL25" s="86">
        <f>VLOOKUP($C25,'[1]DATA UNTUK TL'!$C$222:BU9839,48,0)</f>
        <v>0.5</v>
      </c>
      <c r="AM25" s="87">
        <f t="shared" si="13"/>
        <v>1</v>
      </c>
      <c r="AN25" s="92">
        <f t="shared" si="14"/>
        <v>0.02</v>
      </c>
      <c r="AO25" s="86">
        <f>VLOOKUP($C25,'[1]DATA UNTUK TL'!$C$222:BX9839,51,0)</f>
        <v>1</v>
      </c>
      <c r="AP25" s="98">
        <f t="shared" si="15"/>
        <v>5</v>
      </c>
      <c r="AQ25" s="92">
        <f t="shared" si="16"/>
        <v>0.09</v>
      </c>
      <c r="AR25" s="86">
        <f>VLOOKUP($C25,'[1]DATA UNTUK TL'!$C$222:BU9839,43,0)</f>
        <v>1</v>
      </c>
      <c r="AS25" s="87">
        <f t="shared" si="17"/>
        <v>5</v>
      </c>
      <c r="AT25" s="92">
        <f t="shared" si="18"/>
        <v>0.1</v>
      </c>
      <c r="AU25" s="99">
        <v>0.85</v>
      </c>
      <c r="AV25" s="86">
        <f>VLOOKUP($C25,'[1]DATA UNTUK TL'!$C$222:BU9839,54,0)</f>
        <v>0.87022361359570655</v>
      </c>
      <c r="AW25" s="100">
        <f t="shared" si="19"/>
        <v>5</v>
      </c>
      <c r="AX25" s="97">
        <f t="shared" si="20"/>
        <v>0.08</v>
      </c>
      <c r="AY25" s="86">
        <f>VLOOKUP($C25,'[1]DATA UNTUK TL'!$C$222:CE9839,59,0)</f>
        <v>0.61314813006542335</v>
      </c>
      <c r="AZ25" s="87">
        <f t="shared" si="21"/>
        <v>5</v>
      </c>
      <c r="BA25" s="92">
        <f t="shared" si="22"/>
        <v>0.08</v>
      </c>
      <c r="BB25" s="101">
        <f t="shared" si="23"/>
        <v>0.42000000000000004</v>
      </c>
      <c r="BC25" s="86">
        <f>VLOOKUP($C25,'[1]DATA UNTUK TL'!$C$222:CI9839,63,0)</f>
        <v>1</v>
      </c>
      <c r="BD25" s="87">
        <f t="shared" si="24"/>
        <v>5</v>
      </c>
      <c r="BE25" s="102">
        <f t="shared" si="25"/>
        <v>0.05</v>
      </c>
      <c r="BF25" s="103">
        <v>2</v>
      </c>
      <c r="BG25" s="104">
        <f t="shared" si="26"/>
        <v>5</v>
      </c>
      <c r="BH25" s="102">
        <f t="shared" si="27"/>
        <v>0.05</v>
      </c>
      <c r="BI25" s="105">
        <f t="shared" si="28"/>
        <v>0.1</v>
      </c>
      <c r="BJ25" s="106">
        <f t="shared" si="29"/>
        <v>0.92</v>
      </c>
      <c r="BK25" s="107">
        <f t="shared" si="30"/>
        <v>753232</v>
      </c>
      <c r="BL25" s="108" t="str">
        <f t="shared" si="31"/>
        <v>TERIMA</v>
      </c>
      <c r="BM25" s="109">
        <f t="shared" si="32"/>
        <v>692973.44000000006</v>
      </c>
      <c r="BN25" s="110">
        <f t="shared" si="33"/>
        <v>692973.44000000006</v>
      </c>
      <c r="BO25" s="111">
        <f t="shared" si="34"/>
        <v>661474.64727272734</v>
      </c>
      <c r="BP25" s="112"/>
      <c r="BQ25" s="112"/>
      <c r="BR25" s="112"/>
      <c r="BS25" s="113">
        <f t="shared" si="35"/>
        <v>0.46</v>
      </c>
    </row>
    <row r="26" spans="2:71" x14ac:dyDescent="0.25">
      <c r="B26" s="77">
        <v>17</v>
      </c>
      <c r="C26" s="78" t="s">
        <v>77</v>
      </c>
      <c r="D26" s="79">
        <v>54165</v>
      </c>
      <c r="E26" s="80">
        <v>44506</v>
      </c>
      <c r="F26" s="80">
        <v>44597</v>
      </c>
      <c r="G26" s="80" t="s">
        <v>56</v>
      </c>
      <c r="H26" s="80" t="s">
        <v>64</v>
      </c>
      <c r="I26" s="80" t="s">
        <v>58</v>
      </c>
      <c r="J26" s="81" t="s">
        <v>59</v>
      </c>
      <c r="K26" s="124"/>
      <c r="L26" s="124"/>
      <c r="M26" s="82">
        <v>22</v>
      </c>
      <c r="N26" s="83">
        <f>VLOOKUP($C26,'[2]ABSENSI ALL'!$B$11:$OM$36,387,0)</f>
        <v>21</v>
      </c>
      <c r="O26" s="83">
        <f>VLOOKUP($C26,'[2]ABSENSI ALL'!$B$11:$OM$36,392,0)</f>
        <v>0</v>
      </c>
      <c r="P26" s="83">
        <f>VLOOKUP($C26,'[2]ABSENSI ALL'!$B$11:$OM$36,396,0)</f>
        <v>0</v>
      </c>
      <c r="Q26" s="83">
        <f>VLOOKUP($C26,'[2]ABSENSI ALL'!$B$11:$OM$36,400,0)</f>
        <v>0</v>
      </c>
      <c r="R26" s="83">
        <f>VLOOKUP($C26,'[2]ABSENSI ALL'!$B$11:$OM$36,398,0)</f>
        <v>0</v>
      </c>
      <c r="S26" s="83">
        <f>VLOOKUP($C26,'[2]ABSENSI ALL'!$B$11:$OM$36,391,0)</f>
        <v>0</v>
      </c>
      <c r="T26" s="84">
        <f t="shared" si="0"/>
        <v>21</v>
      </c>
      <c r="U26" s="85">
        <f t="shared" si="1"/>
        <v>21</v>
      </c>
      <c r="V26" s="86">
        <f>VLOOKUP($C26,'[1]DATA UNTUK TL'!$C$222:$AA$9823,25,0)</f>
        <v>0.9</v>
      </c>
      <c r="W26" s="87">
        <f t="shared" si="2"/>
        <v>3</v>
      </c>
      <c r="X26" s="88">
        <f t="shared" si="3"/>
        <v>6.6000000000000003E-2</v>
      </c>
      <c r="Y26" s="86">
        <f>VLOOKUP($C26,'[1]DATA UNTUK TL'!$C$222:$BB$9823,33,0)</f>
        <v>0.9</v>
      </c>
      <c r="Z26" s="89">
        <f t="shared" si="4"/>
        <v>4</v>
      </c>
      <c r="AA26" s="90">
        <f t="shared" si="5"/>
        <v>6.4000000000000001E-2</v>
      </c>
      <c r="AB26" s="91">
        <f>VLOOKUP($C26,'[1]DATA UNTUK TL'!$C$222:$BB$9823,38,0)</f>
        <v>289.20591074478398</v>
      </c>
      <c r="AC26" s="87">
        <f t="shared" si="6"/>
        <v>5</v>
      </c>
      <c r="AD26" s="92">
        <f t="shared" si="7"/>
        <v>0.11000000000000001</v>
      </c>
      <c r="AE26" s="93">
        <v>1</v>
      </c>
      <c r="AF26" s="94">
        <f t="shared" si="8"/>
        <v>5</v>
      </c>
      <c r="AG26" s="95">
        <f t="shared" si="9"/>
        <v>0.1</v>
      </c>
      <c r="AH26" s="96">
        <f t="shared" si="10"/>
        <v>0.34</v>
      </c>
      <c r="AI26" s="86">
        <v>0.95250000000000001</v>
      </c>
      <c r="AJ26" s="87">
        <f t="shared" si="11"/>
        <v>5</v>
      </c>
      <c r="AK26" s="97">
        <f t="shared" si="12"/>
        <v>0.05</v>
      </c>
      <c r="AL26" s="86">
        <f>VLOOKUP($C26,'[1]DATA UNTUK TL'!$C$222:BU9840,48,0)</f>
        <v>0.9</v>
      </c>
      <c r="AM26" s="87">
        <f t="shared" si="13"/>
        <v>1</v>
      </c>
      <c r="AN26" s="92">
        <f t="shared" si="14"/>
        <v>0.02</v>
      </c>
      <c r="AO26" s="86">
        <f>VLOOKUP($C26,'[1]DATA UNTUK TL'!$C$222:BX9840,51,0)</f>
        <v>1</v>
      </c>
      <c r="AP26" s="98">
        <f t="shared" si="15"/>
        <v>5</v>
      </c>
      <c r="AQ26" s="92">
        <f t="shared" si="16"/>
        <v>0.09</v>
      </c>
      <c r="AR26" s="86">
        <f>VLOOKUP($C26,'[1]DATA UNTUK TL'!$C$222:BU9840,43,0)</f>
        <v>0.9</v>
      </c>
      <c r="AS26" s="87">
        <f t="shared" si="17"/>
        <v>1</v>
      </c>
      <c r="AT26" s="92">
        <f t="shared" si="18"/>
        <v>0.02</v>
      </c>
      <c r="AU26" s="99">
        <v>0.85</v>
      </c>
      <c r="AV26" s="86">
        <f>VLOOKUP($C26,'[1]DATA UNTUK TL'!$C$222:BU9840,54,0)</f>
        <v>0.87260446518736878</v>
      </c>
      <c r="AW26" s="100">
        <f t="shared" si="19"/>
        <v>5</v>
      </c>
      <c r="AX26" s="97">
        <f t="shared" si="20"/>
        <v>0.08</v>
      </c>
      <c r="AY26" s="86">
        <f>VLOOKUP($C26,'[1]DATA UNTUK TL'!$C$222:CE9840,59,0)</f>
        <v>0.68462652388727763</v>
      </c>
      <c r="AZ26" s="87">
        <f t="shared" si="21"/>
        <v>5</v>
      </c>
      <c r="BA26" s="92">
        <f t="shared" si="22"/>
        <v>0.08</v>
      </c>
      <c r="BB26" s="101">
        <f t="shared" si="23"/>
        <v>0.34</v>
      </c>
      <c r="BC26" s="86">
        <f>VLOOKUP($C26,'[1]DATA UNTUK TL'!$C$222:CI9840,63,0)</f>
        <v>1</v>
      </c>
      <c r="BD26" s="87">
        <f t="shared" si="24"/>
        <v>5</v>
      </c>
      <c r="BE26" s="102">
        <f t="shared" si="25"/>
        <v>0.05</v>
      </c>
      <c r="BF26" s="103">
        <v>2</v>
      </c>
      <c r="BG26" s="104">
        <f t="shared" si="26"/>
        <v>5</v>
      </c>
      <c r="BH26" s="102">
        <f t="shared" si="27"/>
        <v>0.05</v>
      </c>
      <c r="BI26" s="105">
        <f t="shared" si="28"/>
        <v>0.1</v>
      </c>
      <c r="BJ26" s="106">
        <f t="shared" si="29"/>
        <v>0.78</v>
      </c>
      <c r="BK26" s="107">
        <f t="shared" si="30"/>
        <v>753232</v>
      </c>
      <c r="BL26" s="108" t="str">
        <f t="shared" si="31"/>
        <v>TERIMA</v>
      </c>
      <c r="BM26" s="109">
        <f t="shared" si="32"/>
        <v>587520.96</v>
      </c>
      <c r="BN26" s="110">
        <f t="shared" si="33"/>
        <v>587520.96</v>
      </c>
      <c r="BO26" s="111">
        <f t="shared" si="34"/>
        <v>560815.46181818179</v>
      </c>
      <c r="BP26" s="112"/>
      <c r="BQ26" s="112"/>
      <c r="BR26" s="112"/>
      <c r="BS26" s="113">
        <f t="shared" si="35"/>
        <v>0.39</v>
      </c>
    </row>
    <row r="27" spans="2:71" x14ac:dyDescent="0.25">
      <c r="B27" s="77">
        <v>18</v>
      </c>
      <c r="C27" s="78" t="s">
        <v>78</v>
      </c>
      <c r="D27" s="79">
        <v>54631</v>
      </c>
      <c r="E27" s="80">
        <v>44382</v>
      </c>
      <c r="F27" s="80">
        <v>44746</v>
      </c>
      <c r="G27" s="80" t="s">
        <v>56</v>
      </c>
      <c r="H27" s="80" t="s">
        <v>57</v>
      </c>
      <c r="I27" s="80" t="s">
        <v>61</v>
      </c>
      <c r="J27" s="81" t="s">
        <v>59</v>
      </c>
      <c r="K27" s="82"/>
      <c r="L27" s="82"/>
      <c r="M27" s="82">
        <v>22</v>
      </c>
      <c r="N27" s="83">
        <f>VLOOKUP($C27,'[2]ABSENSI ALL'!$B$11:$OM$36,387,0)</f>
        <v>21</v>
      </c>
      <c r="O27" s="83">
        <f>VLOOKUP($C27,'[2]ABSENSI ALL'!$B$11:$OM$36,392,0)</f>
        <v>0</v>
      </c>
      <c r="P27" s="83">
        <f>VLOOKUP($C27,'[2]ABSENSI ALL'!$B$11:$OM$36,396,0)</f>
        <v>0</v>
      </c>
      <c r="Q27" s="83">
        <f>VLOOKUP($C27,'[2]ABSENSI ALL'!$B$11:$OM$36,400,0)</f>
        <v>0</v>
      </c>
      <c r="R27" s="83">
        <f>VLOOKUP($C27,'[2]ABSENSI ALL'!$B$11:$OM$36,398,0)</f>
        <v>1</v>
      </c>
      <c r="S27" s="83">
        <f>VLOOKUP($C27,'[2]ABSENSI ALL'!$B$11:$OM$36,391,0)</f>
        <v>0</v>
      </c>
      <c r="T27" s="84">
        <f t="shared" si="0"/>
        <v>21</v>
      </c>
      <c r="U27" s="85">
        <f t="shared" si="1"/>
        <v>20</v>
      </c>
      <c r="V27" s="86">
        <f>VLOOKUP($C27,'[1]DATA UNTUK TL'!$C$222:$AA$9823,25,0)</f>
        <v>1</v>
      </c>
      <c r="W27" s="87">
        <f t="shared" si="2"/>
        <v>5</v>
      </c>
      <c r="X27" s="88">
        <f t="shared" si="3"/>
        <v>0.11000000000000001</v>
      </c>
      <c r="Y27" s="86">
        <f>VLOOKUP($C27,'[1]DATA UNTUK TL'!$C$222:$BB$9823,33,0)</f>
        <v>1</v>
      </c>
      <c r="Z27" s="89">
        <f t="shared" si="4"/>
        <v>5</v>
      </c>
      <c r="AA27" s="90">
        <f t="shared" si="5"/>
        <v>0.08</v>
      </c>
      <c r="AB27" s="91">
        <f>VLOOKUP($C27,'[1]DATA UNTUK TL'!$C$222:$BB$9823,38,0)</f>
        <v>292.065959204423</v>
      </c>
      <c r="AC27" s="87">
        <f t="shared" si="6"/>
        <v>5</v>
      </c>
      <c r="AD27" s="92">
        <f t="shared" si="7"/>
        <v>0.11000000000000001</v>
      </c>
      <c r="AE27" s="93">
        <v>1</v>
      </c>
      <c r="AF27" s="94">
        <f t="shared" si="8"/>
        <v>5</v>
      </c>
      <c r="AG27" s="95">
        <f t="shared" si="9"/>
        <v>0.1</v>
      </c>
      <c r="AH27" s="96">
        <f t="shared" si="10"/>
        <v>0.4</v>
      </c>
      <c r="AI27" s="86">
        <v>0.95250000000000001</v>
      </c>
      <c r="AJ27" s="87">
        <f t="shared" si="11"/>
        <v>5</v>
      </c>
      <c r="AK27" s="97">
        <f t="shared" si="12"/>
        <v>0.05</v>
      </c>
      <c r="AL27" s="86">
        <f>VLOOKUP($C27,'[1]DATA UNTUK TL'!$C$222:BU9841,48,0)</f>
        <v>0.66666666666666663</v>
      </c>
      <c r="AM27" s="87">
        <f t="shared" si="13"/>
        <v>1</v>
      </c>
      <c r="AN27" s="92">
        <f t="shared" si="14"/>
        <v>0.02</v>
      </c>
      <c r="AO27" s="86">
        <f>VLOOKUP($C27,'[1]DATA UNTUK TL'!$C$222:BX9841,51,0)</f>
        <v>1</v>
      </c>
      <c r="AP27" s="98">
        <f t="shared" si="15"/>
        <v>5</v>
      </c>
      <c r="AQ27" s="92">
        <f t="shared" si="16"/>
        <v>0.09</v>
      </c>
      <c r="AR27" s="86">
        <f>VLOOKUP($C27,'[1]DATA UNTUK TL'!$C$222:BU9841,43,0)</f>
        <v>0.66666666666666663</v>
      </c>
      <c r="AS27" s="87">
        <f t="shared" si="17"/>
        <v>1</v>
      </c>
      <c r="AT27" s="92">
        <f t="shared" si="18"/>
        <v>0.02</v>
      </c>
      <c r="AU27" s="99">
        <v>0.85</v>
      </c>
      <c r="AV27" s="86">
        <f>VLOOKUP($C27,'[1]DATA UNTUK TL'!$C$222:BU9841,54,0)</f>
        <v>0.89987907528211586</v>
      </c>
      <c r="AW27" s="100">
        <f t="shared" si="19"/>
        <v>5</v>
      </c>
      <c r="AX27" s="97">
        <f t="shared" si="20"/>
        <v>0.08</v>
      </c>
      <c r="AY27" s="86">
        <f>VLOOKUP($C27,'[1]DATA UNTUK TL'!$C$222:CE9841,59,0)</f>
        <v>0.59515508345249279</v>
      </c>
      <c r="AZ27" s="87">
        <f t="shared" si="21"/>
        <v>5</v>
      </c>
      <c r="BA27" s="92">
        <f t="shared" si="22"/>
        <v>0.08</v>
      </c>
      <c r="BB27" s="101">
        <f t="shared" si="23"/>
        <v>0.34</v>
      </c>
      <c r="BC27" s="86">
        <f>VLOOKUP($C27,'[1]DATA UNTUK TL'!$C$222:CI9841,63,0)</f>
        <v>1</v>
      </c>
      <c r="BD27" s="87">
        <f t="shared" si="24"/>
        <v>5</v>
      </c>
      <c r="BE27" s="102">
        <f t="shared" si="25"/>
        <v>0.05</v>
      </c>
      <c r="BF27" s="103">
        <v>2</v>
      </c>
      <c r="BG27" s="104">
        <f t="shared" si="26"/>
        <v>5</v>
      </c>
      <c r="BH27" s="102">
        <f t="shared" si="27"/>
        <v>0.05</v>
      </c>
      <c r="BI27" s="105">
        <f t="shared" si="28"/>
        <v>0.1</v>
      </c>
      <c r="BJ27" s="106">
        <f t="shared" si="29"/>
        <v>0.84000000000000008</v>
      </c>
      <c r="BK27" s="107">
        <f t="shared" si="30"/>
        <v>753232</v>
      </c>
      <c r="BL27" s="108" t="str">
        <f t="shared" si="31"/>
        <v>TERIMA</v>
      </c>
      <c r="BM27" s="109">
        <f t="shared" si="32"/>
        <v>632714.88</v>
      </c>
      <c r="BN27" s="110">
        <f t="shared" si="33"/>
        <v>632714.88</v>
      </c>
      <c r="BO27" s="111">
        <f t="shared" si="34"/>
        <v>603955.11272727279</v>
      </c>
      <c r="BP27" s="112"/>
      <c r="BQ27" s="112"/>
      <c r="BR27" s="112"/>
      <c r="BS27" s="113">
        <f t="shared" si="35"/>
        <v>0.42000000000000004</v>
      </c>
    </row>
    <row r="28" spans="2:71" x14ac:dyDescent="0.25">
      <c r="B28" s="77">
        <v>19</v>
      </c>
      <c r="C28" s="123" t="s">
        <v>79</v>
      </c>
      <c r="D28" s="79">
        <v>78853</v>
      </c>
      <c r="E28" s="80">
        <v>44458</v>
      </c>
      <c r="F28" s="80">
        <v>44822</v>
      </c>
      <c r="G28" s="80" t="s">
        <v>56</v>
      </c>
      <c r="H28" s="80" t="s">
        <v>57</v>
      </c>
      <c r="I28" s="80" t="s">
        <v>58</v>
      </c>
      <c r="J28" s="81" t="s">
        <v>59</v>
      </c>
      <c r="K28" s="124"/>
      <c r="L28" s="124"/>
      <c r="M28" s="82">
        <v>22</v>
      </c>
      <c r="N28" s="83">
        <f>VLOOKUP($C28,'[2]ABSENSI ALL'!$B$11:$OM$36,387,0)</f>
        <v>21</v>
      </c>
      <c r="O28" s="83">
        <f>VLOOKUP($C28,'[2]ABSENSI ALL'!$B$11:$OM$36,392,0)</f>
        <v>0</v>
      </c>
      <c r="P28" s="83">
        <f>VLOOKUP($C28,'[2]ABSENSI ALL'!$B$11:$OM$36,396,0)</f>
        <v>0</v>
      </c>
      <c r="Q28" s="83">
        <f>VLOOKUP($C28,'[2]ABSENSI ALL'!$B$11:$OM$36,400,0)</f>
        <v>0</v>
      </c>
      <c r="R28" s="83">
        <f>VLOOKUP($C28,'[2]ABSENSI ALL'!$B$11:$OM$36,398,0)</f>
        <v>1</v>
      </c>
      <c r="S28" s="83">
        <f>VLOOKUP($C28,'[2]ABSENSI ALL'!$B$11:$OM$36,391,0)</f>
        <v>0</v>
      </c>
      <c r="T28" s="84">
        <f t="shared" si="0"/>
        <v>21</v>
      </c>
      <c r="U28" s="85">
        <f t="shared" si="1"/>
        <v>20</v>
      </c>
      <c r="V28" s="86">
        <f>VLOOKUP($C28,'[1]DATA UNTUK TL'!$C$222:$AA$9823,25,0)</f>
        <v>0.91666666666666663</v>
      </c>
      <c r="W28" s="87">
        <f t="shared" si="2"/>
        <v>4</v>
      </c>
      <c r="X28" s="88">
        <f t="shared" si="3"/>
        <v>8.7999999999999995E-2</v>
      </c>
      <c r="Y28" s="86">
        <f>VLOOKUP($C28,'[1]DATA UNTUK TL'!$C$222:$BB$9823,33,0)</f>
        <v>0.91666666666666663</v>
      </c>
      <c r="Z28" s="89">
        <f t="shared" si="4"/>
        <v>4</v>
      </c>
      <c r="AA28" s="90">
        <f t="shared" si="5"/>
        <v>6.4000000000000001E-2</v>
      </c>
      <c r="AB28" s="91">
        <f>VLOOKUP($C28,'[1]DATA UNTUK TL'!$C$222:$BB$9823,38,0)</f>
        <v>293.179195038091</v>
      </c>
      <c r="AC28" s="87">
        <f t="shared" si="6"/>
        <v>5</v>
      </c>
      <c r="AD28" s="92">
        <f t="shared" si="7"/>
        <v>0.11000000000000001</v>
      </c>
      <c r="AE28" s="93">
        <v>1</v>
      </c>
      <c r="AF28" s="94">
        <f t="shared" si="8"/>
        <v>5</v>
      </c>
      <c r="AG28" s="95">
        <f t="shared" si="9"/>
        <v>0.1</v>
      </c>
      <c r="AH28" s="96">
        <f t="shared" si="10"/>
        <v>0.36199999999999999</v>
      </c>
      <c r="AI28" s="86">
        <v>0.95250000000000001</v>
      </c>
      <c r="AJ28" s="87">
        <f t="shared" si="11"/>
        <v>5</v>
      </c>
      <c r="AK28" s="97">
        <f t="shared" si="12"/>
        <v>0.05</v>
      </c>
      <c r="AL28" s="86">
        <f>VLOOKUP($C28,'[1]DATA UNTUK TL'!$C$222:BU9842,48,0)</f>
        <v>0.75</v>
      </c>
      <c r="AM28" s="87">
        <f t="shared" si="13"/>
        <v>1</v>
      </c>
      <c r="AN28" s="92">
        <f t="shared" si="14"/>
        <v>0.02</v>
      </c>
      <c r="AO28" s="86">
        <f>VLOOKUP($C28,'[1]DATA UNTUK TL'!$C$222:BX9842,51,0)</f>
        <v>1</v>
      </c>
      <c r="AP28" s="98">
        <f t="shared" si="15"/>
        <v>5</v>
      </c>
      <c r="AQ28" s="92">
        <f t="shared" si="16"/>
        <v>0.09</v>
      </c>
      <c r="AR28" s="86">
        <f>VLOOKUP($C28,'[1]DATA UNTUK TL'!$C$222:BU9842,43,0)</f>
        <v>1</v>
      </c>
      <c r="AS28" s="87">
        <f t="shared" si="17"/>
        <v>5</v>
      </c>
      <c r="AT28" s="92">
        <f t="shared" si="18"/>
        <v>0.1</v>
      </c>
      <c r="AU28" s="99">
        <v>0.85</v>
      </c>
      <c r="AV28" s="86">
        <f>VLOOKUP($C28,'[1]DATA UNTUK TL'!$C$222:BU9842,54,0)</f>
        <v>0.90968785295389998</v>
      </c>
      <c r="AW28" s="100">
        <f t="shared" si="19"/>
        <v>5</v>
      </c>
      <c r="AX28" s="97">
        <f t="shared" si="20"/>
        <v>0.08</v>
      </c>
      <c r="AY28" s="86">
        <f>VLOOKUP($C28,'[1]DATA UNTUK TL'!$C$222:CE9842,59,0)</f>
        <v>0.6685208044345482</v>
      </c>
      <c r="AZ28" s="87">
        <f t="shared" si="21"/>
        <v>5</v>
      </c>
      <c r="BA28" s="92">
        <f t="shared" si="22"/>
        <v>0.08</v>
      </c>
      <c r="BB28" s="101">
        <f t="shared" si="23"/>
        <v>0.42000000000000004</v>
      </c>
      <c r="BC28" s="86">
        <f>VLOOKUP($C28,'[1]DATA UNTUK TL'!$C$222:CI9842,63,0)</f>
        <v>1</v>
      </c>
      <c r="BD28" s="87">
        <f t="shared" si="24"/>
        <v>5</v>
      </c>
      <c r="BE28" s="102">
        <f t="shared" si="25"/>
        <v>0.05</v>
      </c>
      <c r="BF28" s="103">
        <v>2</v>
      </c>
      <c r="BG28" s="104">
        <f t="shared" si="26"/>
        <v>5</v>
      </c>
      <c r="BH28" s="102">
        <f t="shared" si="27"/>
        <v>0.05</v>
      </c>
      <c r="BI28" s="105">
        <f t="shared" si="28"/>
        <v>0.1</v>
      </c>
      <c r="BJ28" s="106">
        <f t="shared" si="29"/>
        <v>0.88200000000000001</v>
      </c>
      <c r="BK28" s="107">
        <f t="shared" si="30"/>
        <v>753232</v>
      </c>
      <c r="BL28" s="108" t="str">
        <f t="shared" si="31"/>
        <v>TERIMA</v>
      </c>
      <c r="BM28" s="109">
        <f t="shared" si="32"/>
        <v>664350.62399999995</v>
      </c>
      <c r="BN28" s="110">
        <f t="shared" si="33"/>
        <v>664350.62399999995</v>
      </c>
      <c r="BO28" s="111">
        <f t="shared" si="34"/>
        <v>634152.86836363631</v>
      </c>
      <c r="BP28" s="112"/>
      <c r="BQ28" s="112"/>
      <c r="BR28" s="112"/>
      <c r="BS28" s="113">
        <f t="shared" si="35"/>
        <v>0.441</v>
      </c>
    </row>
  </sheetData>
  <mergeCells count="59">
    <mergeCell ref="AR8:AT8"/>
    <mergeCell ref="AU8:AX8"/>
    <mergeCell ref="AY8:BA8"/>
    <mergeCell ref="BC8:BE8"/>
    <mergeCell ref="BF8:BH8"/>
    <mergeCell ref="AY7:BA7"/>
    <mergeCell ref="BC7:BE7"/>
    <mergeCell ref="BF7:BH7"/>
    <mergeCell ref="V8:X8"/>
    <mergeCell ref="Y8:AA8"/>
    <mergeCell ref="AB8:AD8"/>
    <mergeCell ref="AE8:AG8"/>
    <mergeCell ref="AI8:AK8"/>
    <mergeCell ref="AL8:AN8"/>
    <mergeCell ref="AO8:AQ8"/>
    <mergeCell ref="BN5:BN9"/>
    <mergeCell ref="BO5:BO9"/>
    <mergeCell ref="BP5:BP9"/>
    <mergeCell ref="BQ5:BQ9"/>
    <mergeCell ref="BR5:BR9"/>
    <mergeCell ref="V7:X7"/>
    <mergeCell ref="Y7:AA7"/>
    <mergeCell ref="AB7:AD7"/>
    <mergeCell ref="AE7:AG7"/>
    <mergeCell ref="AI7:AK7"/>
    <mergeCell ref="BC5:BH6"/>
    <mergeCell ref="BI5:BI9"/>
    <mergeCell ref="BJ5:BJ9"/>
    <mergeCell ref="BK5:BK9"/>
    <mergeCell ref="BL5:BL9"/>
    <mergeCell ref="BM5:BM9"/>
    <mergeCell ref="T5:T9"/>
    <mergeCell ref="U5:U9"/>
    <mergeCell ref="V5:AG6"/>
    <mergeCell ref="AH5:AH9"/>
    <mergeCell ref="AI5:BA6"/>
    <mergeCell ref="BB5:BB9"/>
    <mergeCell ref="AL7:AN7"/>
    <mergeCell ref="AO7:AQ7"/>
    <mergeCell ref="AR7:AT7"/>
    <mergeCell ref="AU7:AX7"/>
    <mergeCell ref="N5:N9"/>
    <mergeCell ref="O5:O9"/>
    <mergeCell ref="P5:P9"/>
    <mergeCell ref="Q5:Q9"/>
    <mergeCell ref="R5:R9"/>
    <mergeCell ref="S5:S9"/>
    <mergeCell ref="H5:H9"/>
    <mergeCell ref="I5:I9"/>
    <mergeCell ref="J5:J9"/>
    <mergeCell ref="K5:K9"/>
    <mergeCell ref="L5:L9"/>
    <mergeCell ref="M5:M9"/>
    <mergeCell ref="B5:B9"/>
    <mergeCell ref="C5:C9"/>
    <mergeCell ref="D5:D9"/>
    <mergeCell ref="E5:E9"/>
    <mergeCell ref="F5:F9"/>
    <mergeCell ref="G5:G9"/>
  </mergeCells>
  <conditionalFormatting sqref="C1:C9">
    <cfRule type="duplicateValues" dxfId="3" priority="2"/>
  </conditionalFormatting>
  <conditionalFormatting sqref="C10:C28">
    <cfRule type="duplicateValues" dxfId="2" priority="3"/>
  </conditionalFormatting>
  <conditionalFormatting sqref="D10:D28">
    <cfRule type="duplicateValues" dxfId="1" priority="4"/>
  </conditionalFormatting>
  <conditionalFormatting sqref="BL10:BL28">
    <cfRule type="cellIs" dxfId="0" priority="1" operator="equal">
      <formula>"""GUGUR"""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OPS IBC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SPV</cp:lastModifiedBy>
  <dcterms:created xsi:type="dcterms:W3CDTF">2022-02-10T07:42:15Z</dcterms:created>
  <dcterms:modified xsi:type="dcterms:W3CDTF">2022-02-10T07:43:36Z</dcterms:modified>
</cp:coreProperties>
</file>