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defaultThemeVersion="124226"/>
  <mc:AlternateContent xmlns:mc="http://schemas.openxmlformats.org/markup-compatibility/2006">
    <mc:Choice Requires="x15">
      <x15ac:absPath xmlns:x15ac="http://schemas.microsoft.com/office/spreadsheetml/2010/11/ac" url="C:\Users\Yudha\Downloads\"/>
    </mc:Choice>
  </mc:AlternateContent>
  <xr:revisionPtr revIDLastSave="0" documentId="13_ncr:1_{7227C8FC-CA7E-4790-8D12-E1E8C0CDAC0D}" xr6:coauthVersionLast="47" xr6:coauthVersionMax="47" xr10:uidLastSave="{00000000-0000-0000-0000-000000000000}"/>
  <bookViews>
    <workbookView xWindow="-120" yWindow="-120" windowWidth="20730" windowHeight="11160" xr2:uid="{00000000-000D-0000-FFFF-FFFF00000000}"/>
  </bookViews>
  <sheets>
    <sheet name="AGENT" sheetId="1" r:id="rId1"/>
  </sheets>
  <externalReferences>
    <externalReference r:id="rId2"/>
  </externalReferences>
  <definedNames>
    <definedName name="_xlnm._FilterDatabase" localSheetId="0" hidden="1">AGENT!$A$10:$CO$11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V11" i="1" l="1"/>
  <c r="CE11" i="1" s="1"/>
  <c r="BP11" i="1"/>
  <c r="BQ11" i="1" s="1"/>
  <c r="BL11" i="1"/>
  <c r="BM11" i="1" s="1"/>
  <c r="BN11" i="1" s="1"/>
  <c r="BH11" i="1"/>
  <c r="BI11" i="1" s="1"/>
  <c r="BJ11" i="1" s="1"/>
  <c r="BC11" i="1"/>
  <c r="BE11" i="1" s="1"/>
  <c r="BF11" i="1" s="1"/>
  <c r="AY11" i="1"/>
  <c r="AZ11" i="1" s="1"/>
  <c r="BA11" i="1" s="1"/>
  <c r="AU11" i="1"/>
  <c r="AV11" i="1" s="1"/>
  <c r="AW11" i="1" s="1"/>
  <c r="AQ11" i="1"/>
  <c r="AR11" i="1" s="1"/>
  <c r="AS11" i="1" s="1"/>
  <c r="AM11" i="1"/>
  <c r="AN11" i="1" s="1"/>
  <c r="AO11" i="1" s="1"/>
  <c r="AH11" i="1"/>
  <c r="T11" i="1"/>
  <c r="S11" i="1"/>
  <c r="R11" i="1"/>
  <c r="Q11" i="1"/>
  <c r="AA11" i="1" s="1"/>
  <c r="AB11" i="1" s="1"/>
  <c r="P11" i="1"/>
  <c r="O11" i="1"/>
  <c r="J11" i="1"/>
  <c r="I11" i="1"/>
  <c r="H11" i="1"/>
  <c r="CH11" i="1" s="1"/>
  <c r="G11" i="1"/>
  <c r="F11" i="1"/>
  <c r="E11" i="1"/>
  <c r="D11" i="1"/>
  <c r="W11" i="1" l="1"/>
  <c r="AG11" i="1" s="1"/>
  <c r="BW11" i="1"/>
  <c r="V11" i="1"/>
  <c r="Z11" i="1" s="1"/>
  <c r="CF11" i="1"/>
  <c r="AI11" i="1"/>
  <c r="AJ11" i="1" s="1"/>
  <c r="AK11" i="1" s="1"/>
  <c r="BT11" i="1"/>
  <c r="BS11" i="1"/>
  <c r="CI11" i="1"/>
  <c r="U11" i="1"/>
  <c r="AC11" i="1" s="1"/>
  <c r="AD11" i="1" s="1"/>
  <c r="CG11" i="1"/>
  <c r="BX11" i="1" l="1"/>
  <c r="CC11" i="1" s="1"/>
  <c r="CD11" i="1"/>
  <c r="AH5" i="1"/>
  <c r="AE11" i="1"/>
  <c r="AF11" i="1" s="1"/>
  <c r="BR11" i="1" s="1"/>
  <c r="CM11" i="1"/>
  <c r="CL11" i="1"/>
  <c r="CK11" i="1"/>
  <c r="CJ11" i="1"/>
  <c r="CB11" i="1" l="1"/>
  <c r="CN11" i="1" s="1"/>
  <c r="BU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HR1</author>
    <author>ADMIN</author>
  </authors>
  <commentList>
    <comment ref="B7" authorId="0" shapeId="0" xr:uid="{00000000-0006-0000-0000-000001000000}">
      <text>
        <r>
          <rPr>
            <b/>
            <sz val="9"/>
            <rFont val="Tahoma"/>
            <family val="2"/>
          </rPr>
          <t>user:</t>
        </r>
        <r>
          <rPr>
            <sz val="9"/>
            <rFont val="Tahoma"/>
            <family val="2"/>
          </rPr>
          <t xml:space="preserve">
LOS 04022022</t>
        </r>
      </text>
    </comment>
    <comment ref="L7" authorId="1" shapeId="0" xr:uid="{00000000-0006-0000-0000-000002000000}">
      <text>
        <r>
          <rPr>
            <b/>
            <sz val="9"/>
            <rFont val="Tahoma"/>
            <family val="2"/>
          </rPr>
          <t>HR1:</t>
        </r>
        <r>
          <rPr>
            <sz val="9"/>
            <rFont val="Tahoma"/>
            <family val="2"/>
          </rPr>
          <t xml:space="preserve">
JIKA STATUSNYA SEDANG CUMIL MAKA DITULIS CUMIL</t>
        </r>
      </text>
    </comment>
    <comment ref="M7" authorId="1" shapeId="0" xr:uid="{00000000-0006-0000-0000-000003000000}">
      <text>
        <r>
          <rPr>
            <b/>
            <sz val="9"/>
            <rFont val="Tahoma"/>
            <family val="2"/>
          </rPr>
          <t>HR1:</t>
        </r>
        <r>
          <rPr>
            <sz val="9"/>
            <rFont val="Tahoma"/>
            <family val="2"/>
          </rPr>
          <t xml:space="preserve">
RESIGN PROSEDURAL = 1
RESIGN NON PROSEDURAL = 2
OJT= OJT
</t>
        </r>
      </text>
    </comment>
    <comment ref="AT8" authorId="2" shapeId="0" xr:uid="{00000000-0006-0000-0000-000004000000}">
      <text>
        <r>
          <rPr>
            <b/>
            <sz val="9"/>
            <rFont val="Tahoma"/>
            <family val="2"/>
          </rPr>
          <t>ADMIN:</t>
        </r>
        <r>
          <rPr>
            <sz val="9"/>
            <rFont val="Tahoma"/>
            <family val="2"/>
          </rPr>
          <t xml:space="preserve">
DATA CES DIAMBIL DARI DATA CCIS BUKAN DATA RAW</t>
        </r>
      </text>
    </comment>
    <comment ref="CA11" authorId="0" shapeId="0" xr:uid="{00000000-0006-0000-0000-00000F000000}">
      <text>
        <r>
          <rPr>
            <b/>
            <sz val="9"/>
            <rFont val="Tahoma"/>
            <family val="2"/>
          </rPr>
          <t>user:</t>
        </r>
        <r>
          <rPr>
            <sz val="9"/>
            <rFont val="Tahoma"/>
            <family val="2"/>
          </rPr>
          <t xml:space="preserve">
tidak achieved AHT, ces BULAN Maret 2022</t>
        </r>
      </text>
    </comment>
    <comment ref="L20" authorId="1" shapeId="0" xr:uid="{00000000-0006-0000-0000-000028000000}">
      <text>
        <r>
          <rPr>
            <b/>
            <sz val="9"/>
            <rFont val="Tahoma"/>
            <family val="2"/>
          </rPr>
          <t>HR1:</t>
        </r>
        <r>
          <rPr>
            <sz val="9"/>
            <rFont val="Tahoma"/>
            <family val="2"/>
          </rPr>
          <t xml:space="preserve">
JIKA STATUSNYA SEDANG CUMIL MAKA DITULIS CUMIL</t>
        </r>
      </text>
    </comment>
    <comment ref="M20" authorId="1" shapeId="0" xr:uid="{00000000-0006-0000-0000-000029000000}">
      <text>
        <r>
          <rPr>
            <b/>
            <sz val="9"/>
            <rFont val="Tahoma"/>
            <family val="2"/>
          </rPr>
          <t>HR1:</t>
        </r>
        <r>
          <rPr>
            <sz val="9"/>
            <rFont val="Tahoma"/>
            <family val="2"/>
          </rPr>
          <t xml:space="preserve">
RESIGN PROSEDURAL = 1
RESIGN NON PROSEDURAL = 2
OJT= OJT
</t>
        </r>
      </text>
    </comment>
  </commentList>
</comments>
</file>

<file path=xl/sharedStrings.xml><?xml version="1.0" encoding="utf-8"?>
<sst xmlns="http://schemas.openxmlformats.org/spreadsheetml/2006/main" count="222" uniqueCount="70">
  <si>
    <t>FORM REKAPITULASI PENILAIAN KINERJA</t>
  </si>
  <si>
    <t>CO LAYANAN TELKOMSEL</t>
  </si>
  <si>
    <t>LOKASI      : CC TELKOMSEL BANDUNG</t>
  </si>
  <si>
    <t>PERIODE   : MARET 2022</t>
  </si>
  <si>
    <t>NO</t>
  </si>
  <si>
    <t>NAMA LENGKAP</t>
  </si>
  <si>
    <t>PERNER</t>
  </si>
  <si>
    <t>AWAL KONTRAK</t>
  </si>
  <si>
    <t>AKHIR KONTRAK</t>
  </si>
  <si>
    <t>LOS</t>
  </si>
  <si>
    <t>JABATAN</t>
  </si>
  <si>
    <t>JENIS KELAMIN</t>
  </si>
  <si>
    <t>TEAM LEADER</t>
  </si>
  <si>
    <t>SUPERVISOR</t>
  </si>
  <si>
    <t>PPJP</t>
  </si>
  <si>
    <t>STATUS CUMIL</t>
  </si>
  <si>
    <t>STATUS RESIGN</t>
  </si>
  <si>
    <t>POLA LAYANAN</t>
  </si>
  <si>
    <t>HK ROSTER</t>
  </si>
  <si>
    <t>S</t>
  </si>
  <si>
    <t>A</t>
  </si>
  <si>
    <t>CDK</t>
  </si>
  <si>
    <t>CT</t>
  </si>
  <si>
    <t>OP</t>
  </si>
  <si>
    <t>Σ Sakit + Σ Alpa + Σ Cudak (tidak termasuk Σ Cutah)</t>
  </si>
  <si>
    <t>HK REALISASI</t>
  </si>
  <si>
    <t>HK TUPRES</t>
  </si>
  <si>
    <t>JAM EFFECTIVE</t>
  </si>
  <si>
    <t>PRODUKTIVITAS</t>
  </si>
  <si>
    <t>KUALITAS</t>
  </si>
  <si>
    <t>TEMATIK</t>
  </si>
  <si>
    <t>TOTAL %PRODUKTIVITAS</t>
  </si>
  <si>
    <t>TOTAL %KUALITAS</t>
  </si>
  <si>
    <t>TOTAL %TEMATIK</t>
  </si>
  <si>
    <t>TOTAL KINERJA</t>
  </si>
  <si>
    <t>GUGUR / TERIMA</t>
  </si>
  <si>
    <t>NOMINAL BERDASARKAN JABATAN</t>
  </si>
  <si>
    <t>NOMINAL KUALITAS YANG DIBAYARKAN</t>
  </si>
  <si>
    <t>KONSELING</t>
  </si>
  <si>
    <t xml:space="preserve">BATL </t>
  </si>
  <si>
    <t>SP</t>
  </si>
  <si>
    <t>TOTAL NOMINAL PRODUKTIVITAS YANG DIBAYARKAN</t>
  </si>
  <si>
    <t>TOTAL NOMINAL KUALITAS YANG DIBAYARKAN</t>
  </si>
  <si>
    <t>TOTAL NOMINAL TEMATIK YANG DIBAYARKAN</t>
  </si>
  <si>
    <t>REWARDS</t>
  </si>
  <si>
    <t>&lt;100%</t>
  </si>
  <si>
    <t>TOTAL TUPRES</t>
  </si>
  <si>
    <t>Ketepatan Waktu Login</t>
  </si>
  <si>
    <t>Kehadiran</t>
  </si>
  <si>
    <t>EFFECTIVE TIME (JAM)/DAY/MONTH</t>
  </si>
  <si>
    <t>Average Handling Time (AHT)</t>
  </si>
  <si>
    <t>QA SCORE</t>
  </si>
  <si>
    <t>CES Score</t>
  </si>
  <si>
    <t>Pengetahuan Produk &amp; Prosedur Test</t>
  </si>
  <si>
    <t>FCR Score</t>
  </si>
  <si>
    <t>tNPS Score</t>
  </si>
  <si>
    <t>ACD Valid</t>
  </si>
  <si>
    <t>Upgrade Knowledge</t>
  </si>
  <si>
    <t>LAKI-LAKI</t>
  </si>
  <si>
    <t>PEREMPUAN</t>
  </si>
  <si>
    <t>Realisasi</t>
  </si>
  <si>
    <t>% Pencapaian</t>
  </si>
  <si>
    <t>Nilai</t>
  </si>
  <si>
    <t>% Nilai</t>
  </si>
  <si>
    <t xml:space="preserve">Target </t>
  </si>
  <si>
    <t>Target KPI</t>
  </si>
  <si>
    <t>NC TIKET</t>
  </si>
  <si>
    <t>INF</t>
  </si>
  <si>
    <t>ERSYANITYA PRIMANITA</t>
  </si>
  <si>
    <t>NAMA AGENT PRIORITY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</si>
</sst>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 #,##0_);_(* \(#,##0\);_(* &quot;-&quot;??_);_(@_)"/>
    <numFmt numFmtId="165" formatCode="_([$Rp-421]* #,##0_);_([$Rp-421]* \(#,##0\);_([$Rp-421]* &quot;-&quot;_);_(@_)"/>
    <numFmt numFmtId="166" formatCode="[$-409]d\-mmm\-yy;@"/>
    <numFmt numFmtId="167" formatCode="_([$Rp-421]* #,##0.00_);_([$Rp-421]* \(#,##0.00\);_([$Rp-421]* &quot;-&quot;??_);_(@_)"/>
    <numFmt numFmtId="168" formatCode="0.0%"/>
    <numFmt numFmtId="169" formatCode="_(* #,##0.00_);_(* \(#,##0.00\);_(* &quot;-&quot;??_);_(@_)"/>
    <numFmt numFmtId="170" formatCode="_(* #,##0_);_(* \(#,##0\);_(* &quot;-&quot;_);_(@_)"/>
  </numFmts>
  <fonts count="14">
    <font>
      <sz val="11"/>
      <color theme="1"/>
      <name val="Calibri"/>
      <charset val="134"/>
      <scheme val="minor"/>
    </font>
    <font>
      <sz val="11"/>
      <color theme="1"/>
      <name val="Calibri"/>
      <family val="2"/>
      <scheme val="minor"/>
    </font>
    <font>
      <sz val="8"/>
      <color theme="1"/>
      <name val="Calibri"/>
      <family val="2"/>
      <scheme val="minor"/>
    </font>
    <font>
      <sz val="8"/>
      <name val="Calibri"/>
      <family val="2"/>
      <scheme val="minor"/>
    </font>
    <font>
      <sz val="10"/>
      <name val="Arial"/>
      <family val="2"/>
    </font>
    <font>
      <b/>
      <sz val="8"/>
      <color theme="1"/>
      <name val="Arial Black"/>
      <family val="2"/>
    </font>
    <font>
      <b/>
      <sz val="8"/>
      <color rgb="FF002060"/>
      <name val="Calibri"/>
      <family val="2"/>
      <scheme val="minor"/>
    </font>
    <font>
      <b/>
      <sz val="8"/>
      <color theme="0"/>
      <name val="Calibri"/>
      <family val="2"/>
      <scheme val="minor"/>
    </font>
    <font>
      <sz val="8"/>
      <color rgb="FF002060"/>
      <name val="Calibri"/>
      <family val="2"/>
      <scheme val="minor"/>
    </font>
    <font>
      <sz val="12"/>
      <name val="Times New Roman"/>
      <family val="1"/>
    </font>
    <font>
      <sz val="11"/>
      <color indexed="8"/>
      <name val="Calibri"/>
      <family val="2"/>
    </font>
    <font>
      <sz val="8"/>
      <color indexed="8"/>
      <name val="Calibri"/>
      <family val="2"/>
      <scheme val="minor"/>
    </font>
    <font>
      <b/>
      <sz val="9"/>
      <name val="Tahoma"/>
      <family val="2"/>
    </font>
    <font>
      <sz val="9"/>
      <name val="Tahoma"/>
      <family val="2"/>
    </font>
  </fonts>
  <fills count="13">
    <fill>
      <patternFill patternType="none"/>
    </fill>
    <fill>
      <patternFill patternType="gray125"/>
    </fill>
    <fill>
      <patternFill patternType="solid">
        <fgColor rgb="FF33CCCC"/>
        <bgColor indexed="64"/>
      </patternFill>
    </fill>
    <fill>
      <patternFill patternType="solid">
        <fgColor rgb="FFCCFF33"/>
        <bgColor indexed="64"/>
      </patternFill>
    </fill>
    <fill>
      <patternFill patternType="solid">
        <fgColor theme="9" tint="0.39994506668294322"/>
        <bgColor indexed="64"/>
      </patternFill>
    </fill>
    <fill>
      <patternFill patternType="solid">
        <fgColor theme="8" tint="0.79995117038483843"/>
        <bgColor indexed="64"/>
      </patternFill>
    </fill>
    <fill>
      <patternFill patternType="solid">
        <fgColor rgb="FFFFC000"/>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4506668294322"/>
        <bgColor indexed="64"/>
      </patternFill>
    </fill>
    <fill>
      <patternFill patternType="solid">
        <fgColor theme="9" tint="-0.249977111117893"/>
        <bgColor indexed="64"/>
      </patternFill>
    </fill>
    <fill>
      <patternFill patternType="solid">
        <fgColor theme="9" tint="0.59999389629810485"/>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7">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xf numFmtId="0" fontId="1" fillId="0" borderId="0"/>
    <xf numFmtId="9" fontId="4" fillId="0" borderId="0" applyFont="0" applyFill="0" applyBorder="0" applyAlignment="0" applyProtection="0"/>
    <xf numFmtId="0" fontId="9" fillId="0" borderId="0"/>
    <xf numFmtId="0" fontId="10" fillId="0" borderId="0"/>
    <xf numFmtId="0" fontId="4" fillId="0" borderId="0"/>
    <xf numFmtId="169" fontId="4" fillId="0" borderId="0" applyFont="0" applyFill="0" applyBorder="0" applyAlignment="0" applyProtection="0"/>
    <xf numFmtId="170" fontId="1" fillId="0" borderId="0" applyFont="0" applyFill="0" applyBorder="0" applyAlignment="0" applyProtection="0"/>
    <xf numFmtId="0" fontId="1" fillId="0" borderId="0"/>
    <xf numFmtId="0" fontId="1" fillId="0" borderId="0"/>
    <xf numFmtId="0" fontId="4" fillId="0" borderId="0"/>
    <xf numFmtId="0" fontId="4" fillId="0" borderId="0"/>
    <xf numFmtId="9" fontId="4" fillId="0" borderId="0" applyFont="0" applyFill="0" applyBorder="0" applyAlignment="0" applyProtection="0"/>
    <xf numFmtId="0" fontId="1" fillId="0" borderId="0" applyNumberFormat="0" applyFont="0" applyFill="0" applyBorder="0" applyAlignment="0" applyProtection="0"/>
  </cellStyleXfs>
  <cellXfs count="152">
    <xf numFmtId="0" fontId="0" fillId="0" borderId="0" xfId="0"/>
    <xf numFmtId="0" fontId="2" fillId="0" borderId="0" xfId="0" applyFont="1"/>
    <xf numFmtId="0" fontId="2" fillId="0" borderId="0" xfId="0" applyFont="1" applyAlignment="1">
      <alignment horizontal="center"/>
    </xf>
    <xf numFmtId="0" fontId="2" fillId="0" borderId="0" xfId="0" applyNumberFormat="1" applyFont="1"/>
    <xf numFmtId="0" fontId="2" fillId="0" borderId="0" xfId="0" applyFont="1" applyAlignment="1">
      <alignment horizontal="center" vertical="center"/>
    </xf>
    <xf numFmtId="164" fontId="3" fillId="0" borderId="0" xfId="1" applyNumberFormat="1" applyFont="1" applyAlignment="1">
      <alignment horizontal="center"/>
    </xf>
    <xf numFmtId="164" fontId="3" fillId="0" borderId="0" xfId="1" applyNumberFormat="1" applyFont="1"/>
    <xf numFmtId="0" fontId="2" fillId="0" borderId="0" xfId="0" applyFont="1" applyFill="1" applyAlignment="1">
      <alignment vertical="center"/>
    </xf>
    <xf numFmtId="10" fontId="2" fillId="0" borderId="0" xfId="2" applyNumberFormat="1" applyFont="1"/>
    <xf numFmtId="0" fontId="5" fillId="0" borderId="0" xfId="3" applyFont="1" applyFill="1" applyBorder="1" applyAlignment="1">
      <alignment vertical="center" wrapText="1"/>
    </xf>
    <xf numFmtId="0" fontId="2" fillId="0" borderId="0" xfId="0" applyFont="1" applyFill="1"/>
    <xf numFmtId="165" fontId="2" fillId="0" borderId="0" xfId="0" applyNumberFormat="1" applyFont="1"/>
    <xf numFmtId="2" fontId="2" fillId="0" borderId="0" xfId="0" applyNumberFormat="1" applyFont="1"/>
    <xf numFmtId="0" fontId="6" fillId="8" borderId="1" xfId="4" applyFont="1" applyFill="1" applyBorder="1" applyAlignment="1">
      <alignment vertical="center"/>
    </xf>
    <xf numFmtId="0" fontId="6" fillId="9" borderId="1" xfId="4" applyFont="1" applyFill="1" applyBorder="1" applyAlignment="1">
      <alignment vertical="center"/>
    </xf>
    <xf numFmtId="0" fontId="6" fillId="2" borderId="1" xfId="4" applyFont="1" applyFill="1" applyBorder="1" applyAlignment="1">
      <alignment vertical="center"/>
    </xf>
    <xf numFmtId="0" fontId="6" fillId="4" borderId="8" xfId="4" applyFont="1" applyFill="1" applyBorder="1" applyAlignment="1">
      <alignment vertical="center"/>
    </xf>
    <xf numFmtId="0" fontId="6" fillId="10" borderId="8" xfId="4" applyFont="1" applyFill="1" applyBorder="1" applyAlignment="1">
      <alignment vertical="center"/>
    </xf>
    <xf numFmtId="10" fontId="6" fillId="10" borderId="8" xfId="4" applyNumberFormat="1" applyFont="1" applyFill="1" applyBorder="1" applyAlignment="1">
      <alignment vertical="center"/>
    </xf>
    <xf numFmtId="0" fontId="6" fillId="10" borderId="8" xfId="4" applyFont="1" applyFill="1" applyBorder="1" applyAlignment="1">
      <alignment vertical="center" wrapText="1"/>
    </xf>
    <xf numFmtId="0" fontId="6" fillId="2" borderId="8" xfId="4" applyFont="1" applyFill="1" applyBorder="1" applyAlignment="1">
      <alignment vertical="center"/>
    </xf>
    <xf numFmtId="0" fontId="6" fillId="8" borderId="8" xfId="4" applyFont="1" applyFill="1" applyBorder="1" applyAlignment="1">
      <alignment vertical="center"/>
    </xf>
    <xf numFmtId="0" fontId="3" fillId="0" borderId="1" xfId="4" applyFont="1" applyFill="1" applyBorder="1" applyAlignment="1">
      <alignment horizontal="center" vertical="center"/>
    </xf>
    <xf numFmtId="0" fontId="2" fillId="0" borderId="1" xfId="0" applyFont="1" applyFill="1" applyBorder="1" applyAlignment="1">
      <alignment horizontal="center" vertical="center"/>
    </xf>
    <xf numFmtId="166" fontId="2" fillId="0" borderId="1" xfId="0" applyNumberFormat="1" applyFont="1" applyFill="1" applyBorder="1" applyAlignment="1">
      <alignment horizontal="center" vertical="center"/>
    </xf>
    <xf numFmtId="166" fontId="2" fillId="0" borderId="1" xfId="0" quotePrefix="1" applyNumberFormat="1" applyFont="1" applyFill="1" applyBorder="1" applyAlignment="1">
      <alignment horizontal="center" vertical="center"/>
    </xf>
    <xf numFmtId="1" fontId="3" fillId="0" borderId="1" xfId="0" applyNumberFormat="1" applyFont="1" applyFill="1" applyBorder="1" applyAlignment="1">
      <alignment horizontal="center" vertical="center"/>
    </xf>
    <xf numFmtId="9" fontId="3" fillId="0" borderId="1" xfId="2" applyFont="1" applyFill="1" applyBorder="1" applyAlignment="1">
      <alignment horizontal="center" vertical="center"/>
    </xf>
    <xf numFmtId="9" fontId="3" fillId="0" borderId="1" xfId="5" applyFont="1" applyFill="1" applyBorder="1" applyAlignment="1">
      <alignment horizontal="center" vertical="center"/>
    </xf>
    <xf numFmtId="1" fontId="3" fillId="0" borderId="1" xfId="4" applyNumberFormat="1" applyFont="1" applyFill="1" applyBorder="1" applyAlignment="1">
      <alignment horizontal="center" vertical="center"/>
    </xf>
    <xf numFmtId="10" fontId="3" fillId="0" borderId="1" xfId="4" applyNumberFormat="1" applyFont="1" applyFill="1" applyBorder="1" applyAlignment="1">
      <alignment horizontal="center" vertical="center"/>
    </xf>
    <xf numFmtId="1" fontId="3" fillId="0" borderId="1" xfId="5" applyNumberFormat="1" applyFont="1" applyFill="1" applyBorder="1" applyAlignment="1">
      <alignment horizontal="center" vertical="center"/>
    </xf>
    <xf numFmtId="2" fontId="2" fillId="0" borderId="1" xfId="2" applyNumberFormat="1" applyFont="1" applyFill="1" applyBorder="1" applyAlignment="1">
      <alignment horizontal="center" vertical="center"/>
    </xf>
    <xf numFmtId="2" fontId="3" fillId="0" borderId="1" xfId="5" applyNumberFormat="1" applyFont="1" applyFill="1" applyBorder="1" applyAlignment="1">
      <alignment horizontal="center" vertical="center"/>
    </xf>
    <xf numFmtId="10" fontId="3" fillId="0" borderId="1" xfId="2" applyNumberFormat="1" applyFont="1" applyFill="1" applyBorder="1" applyAlignment="1">
      <alignment horizontal="center" vertical="center"/>
    </xf>
    <xf numFmtId="10" fontId="2" fillId="0" borderId="1" xfId="2" applyNumberFormat="1" applyFont="1" applyFill="1" applyBorder="1" applyAlignment="1">
      <alignment horizontal="center" vertical="center"/>
    </xf>
    <xf numFmtId="0" fontId="3" fillId="0" borderId="1" xfId="2" applyNumberFormat="1" applyFont="1" applyFill="1" applyBorder="1" applyAlignment="1">
      <alignment horizontal="center" vertical="center"/>
    </xf>
    <xf numFmtId="9" fontId="3" fillId="0" borderId="1" xfId="2" applyNumberFormat="1" applyFont="1" applyFill="1" applyBorder="1" applyAlignment="1">
      <alignment horizontal="center" vertical="center"/>
    </xf>
    <xf numFmtId="1" fontId="2" fillId="0" borderId="1" xfId="0" applyNumberFormat="1" applyFont="1" applyFill="1" applyBorder="1" applyAlignment="1">
      <alignment horizontal="center" vertical="center"/>
    </xf>
    <xf numFmtId="168" fontId="3" fillId="0" borderId="1" xfId="5" applyNumberFormat="1" applyFont="1" applyFill="1" applyBorder="1" applyAlignment="1">
      <alignment horizontal="center" vertical="center"/>
    </xf>
    <xf numFmtId="10" fontId="3" fillId="0" borderId="1" xfId="6" applyNumberFormat="1" applyFont="1" applyFill="1" applyBorder="1" applyAlignment="1">
      <alignment horizontal="center" vertical="center" wrapText="1"/>
    </xf>
    <xf numFmtId="165" fontId="3" fillId="0" borderId="1" xfId="6" applyNumberFormat="1" applyFont="1" applyFill="1" applyBorder="1" applyAlignment="1">
      <alignment horizontal="center" vertical="center" wrapText="1"/>
    </xf>
    <xf numFmtId="3" fontId="3" fillId="0" borderId="1" xfId="5"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3" fontId="2" fillId="0" borderId="1" xfId="0" applyNumberFormat="1" applyFont="1" applyFill="1" applyBorder="1" applyAlignment="1">
      <alignment horizontal="center" vertical="center"/>
    </xf>
    <xf numFmtId="9" fontId="0" fillId="0" borderId="0" xfId="2" applyFont="1"/>
    <xf numFmtId="9" fontId="0" fillId="0" borderId="0" xfId="2" applyFont="1" applyFill="1"/>
    <xf numFmtId="0" fontId="0" fillId="0" borderId="0" xfId="0" applyFill="1"/>
    <xf numFmtId="0" fontId="11" fillId="0" borderId="1" xfId="7" applyFont="1" applyFill="1" applyBorder="1" applyAlignment="1">
      <alignment horizontal="left" vertical="center"/>
    </xf>
    <xf numFmtId="0" fontId="0" fillId="0" borderId="0" xfId="0" applyNumberFormat="1"/>
    <xf numFmtId="3" fontId="0" fillId="0" borderId="0" xfId="0" applyNumberFormat="1"/>
    <xf numFmtId="0" fontId="6" fillId="12" borderId="1" xfId="4" applyFont="1" applyFill="1" applyBorder="1" applyAlignment="1">
      <alignment vertical="center"/>
    </xf>
    <xf numFmtId="0" fontId="6" fillId="11" borderId="1" xfId="4" applyFont="1" applyFill="1" applyBorder="1" applyAlignment="1">
      <alignment vertical="center"/>
    </xf>
    <xf numFmtId="0" fontId="6" fillId="11" borderId="8" xfId="4" applyFont="1" applyFill="1" applyBorder="1" applyAlignment="1">
      <alignment vertical="center"/>
    </xf>
    <xf numFmtId="0" fontId="6" fillId="11" borderId="8" xfId="4" applyFont="1" applyFill="1" applyBorder="1" applyAlignment="1">
      <alignment vertical="center" wrapText="1"/>
    </xf>
    <xf numFmtId="1" fontId="6" fillId="2" borderId="1" xfId="4" applyNumberFormat="1" applyFont="1" applyFill="1" applyBorder="1" applyAlignment="1">
      <alignment horizontal="center" vertical="center" wrapText="1"/>
    </xf>
    <xf numFmtId="166" fontId="6" fillId="2" borderId="1" xfId="4" applyNumberFormat="1" applyFont="1" applyFill="1" applyBorder="1" applyAlignment="1">
      <alignment horizontal="center" vertical="center" wrapText="1"/>
    </xf>
    <xf numFmtId="0" fontId="6" fillId="2" borderId="1" xfId="4" applyNumberFormat="1" applyFont="1" applyFill="1" applyBorder="1" applyAlignment="1">
      <alignment horizontal="center" vertical="center" wrapText="1"/>
    </xf>
    <xf numFmtId="0" fontId="6" fillId="2" borderId="5" xfId="4" applyFont="1" applyFill="1" applyBorder="1" applyAlignment="1">
      <alignment horizontal="center" vertical="center"/>
    </xf>
    <xf numFmtId="0" fontId="6" fillId="2" borderId="6" xfId="4" applyFont="1" applyFill="1" applyBorder="1" applyAlignment="1">
      <alignment horizontal="center" vertical="center"/>
    </xf>
    <xf numFmtId="0" fontId="6" fillId="2" borderId="7" xfId="4" applyFont="1" applyFill="1" applyBorder="1" applyAlignment="1">
      <alignment horizontal="center" vertical="center"/>
    </xf>
    <xf numFmtId="0" fontId="6" fillId="5" borderId="8" xfId="4" applyFont="1" applyFill="1" applyBorder="1" applyAlignment="1">
      <alignment horizontal="center" vertical="center" wrapText="1"/>
    </xf>
    <xf numFmtId="0" fontId="6" fillId="5" borderId="9" xfId="4" applyFont="1" applyFill="1" applyBorder="1" applyAlignment="1">
      <alignment horizontal="center" vertical="center" wrapText="1"/>
    </xf>
    <xf numFmtId="0" fontId="6" fillId="5" borderId="10" xfId="4" applyFont="1" applyFill="1" applyBorder="1" applyAlignment="1">
      <alignment horizontal="center" vertical="center" wrapText="1"/>
    </xf>
    <xf numFmtId="0" fontId="6" fillId="4" borderId="2" xfId="4" applyFont="1" applyFill="1" applyBorder="1" applyAlignment="1">
      <alignment horizontal="center" vertical="center"/>
    </xf>
    <xf numFmtId="0" fontId="6" fillId="4" borderId="3" xfId="4" applyFont="1" applyFill="1" applyBorder="1" applyAlignment="1">
      <alignment horizontal="center" vertical="center"/>
    </xf>
    <xf numFmtId="0" fontId="6" fillId="4" borderId="4" xfId="4" applyFont="1" applyFill="1" applyBorder="1" applyAlignment="1">
      <alignment horizontal="center" vertical="center"/>
    </xf>
    <xf numFmtId="0" fontId="6" fillId="2" borderId="1" xfId="4" applyFont="1" applyFill="1" applyBorder="1" applyAlignment="1">
      <alignment horizontal="center" vertical="center"/>
    </xf>
    <xf numFmtId="0" fontId="6" fillId="2" borderId="1" xfId="4" applyFont="1" applyFill="1" applyBorder="1" applyAlignment="1">
      <alignment horizontal="center" vertical="center" wrapText="1"/>
    </xf>
    <xf numFmtId="0" fontId="6" fillId="3" borderId="1" xfId="4" applyFont="1" applyFill="1" applyBorder="1" applyAlignment="1">
      <alignment horizontal="center" vertical="center" wrapText="1"/>
    </xf>
    <xf numFmtId="0" fontId="8" fillId="2" borderId="1" xfId="0" applyFont="1" applyFill="1" applyBorder="1" applyAlignment="1">
      <alignment horizontal="center" vertical="center"/>
    </xf>
    <xf numFmtId="9" fontId="8" fillId="2" borderId="1" xfId="0" applyNumberFormat="1" applyFont="1" applyFill="1" applyBorder="1" applyAlignment="1">
      <alignment horizontal="center" vertical="center"/>
    </xf>
    <xf numFmtId="0" fontId="7" fillId="7" borderId="8" xfId="4" applyFont="1" applyFill="1" applyBorder="1" applyAlignment="1">
      <alignment horizontal="center" vertical="center" wrapText="1"/>
    </xf>
    <xf numFmtId="0" fontId="7" fillId="7" borderId="9" xfId="4" applyFont="1" applyFill="1" applyBorder="1" applyAlignment="1">
      <alignment horizontal="center" vertical="center" wrapText="1"/>
    </xf>
    <xf numFmtId="0" fontId="7" fillId="7" borderId="10" xfId="4" applyFont="1" applyFill="1" applyBorder="1" applyAlignment="1">
      <alignment horizontal="center" vertical="center" wrapText="1"/>
    </xf>
    <xf numFmtId="0" fontId="6" fillId="2" borderId="2" xfId="3" applyFont="1" applyFill="1" applyBorder="1" applyAlignment="1">
      <alignment horizontal="center" vertical="center" wrapText="1"/>
    </xf>
    <xf numFmtId="0" fontId="6" fillId="2" borderId="3" xfId="3" applyFont="1" applyFill="1" applyBorder="1" applyAlignment="1">
      <alignment horizontal="center" vertical="center" wrapText="1"/>
    </xf>
    <xf numFmtId="0" fontId="6" fillId="2" borderId="4" xfId="3" applyFont="1" applyFill="1" applyBorder="1" applyAlignment="1">
      <alignment horizontal="center" vertical="center" wrapText="1"/>
    </xf>
    <xf numFmtId="0" fontId="6" fillId="4" borderId="1" xfId="4" applyFont="1" applyFill="1" applyBorder="1" applyAlignment="1">
      <alignment horizontal="center" vertical="center"/>
    </xf>
    <xf numFmtId="0" fontId="6" fillId="4" borderId="2" xfId="4" applyFont="1" applyFill="1" applyBorder="1" applyAlignment="1">
      <alignment horizontal="center" vertical="center" wrapText="1"/>
    </xf>
    <xf numFmtId="0" fontId="6" fillId="4" borderId="3" xfId="4" applyFont="1" applyFill="1" applyBorder="1" applyAlignment="1">
      <alignment horizontal="center" vertical="center" wrapText="1"/>
    </xf>
    <xf numFmtId="0" fontId="6" fillId="4" borderId="4" xfId="4" applyFont="1" applyFill="1" applyBorder="1" applyAlignment="1">
      <alignment horizontal="center" vertical="center" wrapText="1"/>
    </xf>
    <xf numFmtId="0" fontId="6" fillId="3" borderId="8" xfId="4" applyFont="1" applyFill="1" applyBorder="1" applyAlignment="1">
      <alignment horizontal="center" vertical="center" wrapText="1"/>
    </xf>
    <xf numFmtId="0" fontId="6" fillId="3" borderId="9" xfId="4" applyFont="1" applyFill="1" applyBorder="1" applyAlignment="1">
      <alignment horizontal="center" vertical="center" wrapText="1"/>
    </xf>
    <xf numFmtId="0" fontId="6" fillId="3" borderId="10" xfId="4" applyFont="1" applyFill="1" applyBorder="1" applyAlignment="1">
      <alignment horizontal="center" vertical="center" wrapText="1"/>
    </xf>
    <xf numFmtId="167" fontId="6" fillId="6" borderId="8" xfId="4" applyNumberFormat="1" applyFont="1" applyFill="1" applyBorder="1" applyAlignment="1">
      <alignment horizontal="center" vertical="center" wrapText="1"/>
    </xf>
    <xf numFmtId="167" fontId="6" fillId="6" borderId="9" xfId="4" applyNumberFormat="1" applyFont="1" applyFill="1" applyBorder="1" applyAlignment="1">
      <alignment horizontal="center" vertical="center" wrapText="1"/>
    </xf>
    <xf numFmtId="167" fontId="6" fillId="6" borderId="10" xfId="4" applyNumberFormat="1" applyFont="1" applyFill="1" applyBorder="1" applyAlignment="1">
      <alignment horizontal="center" vertical="center" wrapText="1"/>
    </xf>
    <xf numFmtId="0" fontId="7" fillId="7" borderId="8" xfId="4" applyFont="1" applyFill="1" applyBorder="1" applyAlignment="1">
      <alignment horizontal="center" vertical="center"/>
    </xf>
    <xf numFmtId="0" fontId="7" fillId="7" borderId="9" xfId="4" applyFont="1" applyFill="1" applyBorder="1" applyAlignment="1">
      <alignment horizontal="center" vertical="center"/>
    </xf>
    <xf numFmtId="0" fontId="7" fillId="7" borderId="10" xfId="4" applyFont="1" applyFill="1" applyBorder="1" applyAlignment="1">
      <alignment horizontal="center" vertical="center"/>
    </xf>
    <xf numFmtId="0" fontId="6" fillId="2" borderId="8" xfId="4" applyFont="1" applyFill="1" applyBorder="1" applyAlignment="1">
      <alignment horizontal="center" vertical="center" wrapText="1"/>
    </xf>
    <xf numFmtId="0" fontId="6" fillId="2" borderId="9" xfId="4" applyFont="1" applyFill="1" applyBorder="1" applyAlignment="1">
      <alignment horizontal="center" vertical="center" wrapText="1"/>
    </xf>
    <xf numFmtId="0" fontId="6" fillId="2" borderId="10" xfId="4" applyFont="1" applyFill="1" applyBorder="1" applyAlignment="1">
      <alignment horizontal="center" vertical="center" wrapText="1"/>
    </xf>
    <xf numFmtId="167" fontId="6" fillId="2" borderId="8" xfId="4" applyNumberFormat="1" applyFont="1" applyFill="1" applyBorder="1" applyAlignment="1">
      <alignment horizontal="center" vertical="center" wrapText="1"/>
    </xf>
    <xf numFmtId="167" fontId="6" fillId="2" borderId="9" xfId="4" applyNumberFormat="1" applyFont="1" applyFill="1" applyBorder="1" applyAlignment="1">
      <alignment horizontal="center" vertical="center" wrapText="1"/>
    </xf>
    <xf numFmtId="167" fontId="6" fillId="2" borderId="10" xfId="4" applyNumberFormat="1" applyFont="1" applyFill="1" applyBorder="1" applyAlignment="1">
      <alignment horizontal="center" vertical="center" wrapText="1"/>
    </xf>
    <xf numFmtId="0" fontId="6" fillId="2" borderId="2" xfId="4" applyFont="1" applyFill="1" applyBorder="1" applyAlignment="1">
      <alignment horizontal="center" vertical="center"/>
    </xf>
    <xf numFmtId="0" fontId="6" fillId="2" borderId="3" xfId="4" applyFont="1" applyFill="1" applyBorder="1" applyAlignment="1">
      <alignment horizontal="center" vertical="center"/>
    </xf>
    <xf numFmtId="0" fontId="6" fillId="2" borderId="4" xfId="4" applyFont="1" applyFill="1" applyBorder="1" applyAlignment="1">
      <alignment horizontal="center" vertical="center"/>
    </xf>
    <xf numFmtId="0" fontId="8" fillId="2" borderId="8"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8" fillId="2" borderId="10" xfId="0" applyFont="1" applyFill="1" applyBorder="1" applyAlignment="1">
      <alignment horizontal="center" vertical="center" wrapText="1"/>
    </xf>
    <xf numFmtId="9" fontId="6" fillId="2" borderId="1" xfId="4" applyNumberFormat="1" applyFont="1" applyFill="1" applyBorder="1" applyAlignment="1">
      <alignment horizontal="center" vertical="center"/>
    </xf>
    <xf numFmtId="9" fontId="6" fillId="2" borderId="2" xfId="4" applyNumberFormat="1" applyFont="1" applyFill="1" applyBorder="1" applyAlignment="1">
      <alignment horizontal="center" vertical="center"/>
    </xf>
    <xf numFmtId="9" fontId="6" fillId="2" borderId="3" xfId="4" applyNumberFormat="1" applyFont="1" applyFill="1" applyBorder="1" applyAlignment="1">
      <alignment horizontal="center" vertical="center"/>
    </xf>
    <xf numFmtId="9" fontId="6" fillId="2" borderId="4" xfId="4" applyNumberFormat="1" applyFont="1" applyFill="1" applyBorder="1" applyAlignment="1">
      <alignment horizontal="center" vertical="center"/>
    </xf>
    <xf numFmtId="9" fontId="6" fillId="4" borderId="1" xfId="4" applyNumberFormat="1" applyFont="1" applyFill="1" applyBorder="1" applyAlignment="1">
      <alignment horizontal="center" vertical="center"/>
    </xf>
    <xf numFmtId="9" fontId="6" fillId="4" borderId="2" xfId="4" applyNumberFormat="1" applyFont="1" applyFill="1" applyBorder="1" applyAlignment="1">
      <alignment horizontal="center" vertical="center"/>
    </xf>
    <xf numFmtId="9" fontId="6" fillId="4" borderId="3" xfId="4" applyNumberFormat="1" applyFont="1" applyFill="1" applyBorder="1" applyAlignment="1">
      <alignment horizontal="center" vertical="center"/>
    </xf>
    <xf numFmtId="9" fontId="6" fillId="4" borderId="4" xfId="4" applyNumberFormat="1" applyFont="1" applyFill="1" applyBorder="1" applyAlignment="1">
      <alignment horizontal="center" vertical="center"/>
    </xf>
    <xf numFmtId="0" fontId="6" fillId="11" borderId="1" xfId="4" applyFont="1" applyFill="1" applyBorder="1" applyAlignment="1">
      <alignment horizontal="center" vertical="center" wrapText="1"/>
    </xf>
    <xf numFmtId="0" fontId="6" fillId="11" borderId="8" xfId="4" applyFont="1" applyFill="1" applyBorder="1" applyAlignment="1">
      <alignment horizontal="center" vertical="center" wrapText="1"/>
    </xf>
    <xf numFmtId="0" fontId="6" fillId="11" borderId="9" xfId="4" applyFont="1" applyFill="1" applyBorder="1" applyAlignment="1">
      <alignment horizontal="center" vertical="center" wrapText="1"/>
    </xf>
    <xf numFmtId="0" fontId="6" fillId="11" borderId="10" xfId="4" applyFont="1" applyFill="1" applyBorder="1" applyAlignment="1">
      <alignment horizontal="center" vertical="center" wrapText="1"/>
    </xf>
    <xf numFmtId="1" fontId="6" fillId="11" borderId="1" xfId="4" applyNumberFormat="1" applyFont="1" applyFill="1" applyBorder="1" applyAlignment="1">
      <alignment horizontal="center" vertical="center" wrapText="1"/>
    </xf>
    <xf numFmtId="166" fontId="6" fillId="11" borderId="1" xfId="4" applyNumberFormat="1" applyFont="1" applyFill="1" applyBorder="1" applyAlignment="1">
      <alignment horizontal="center" vertical="center" wrapText="1"/>
    </xf>
    <xf numFmtId="0" fontId="6" fillId="11" borderId="1" xfId="4" applyNumberFormat="1" applyFont="1" applyFill="1" applyBorder="1" applyAlignment="1">
      <alignment horizontal="center" vertical="center" wrapText="1"/>
    </xf>
    <xf numFmtId="0" fontId="6" fillId="11" borderId="5" xfId="4" applyFont="1" applyFill="1" applyBorder="1" applyAlignment="1">
      <alignment horizontal="center" vertical="center"/>
    </xf>
    <xf numFmtId="0" fontId="6" fillId="11" borderId="6" xfId="4" applyFont="1" applyFill="1" applyBorder="1" applyAlignment="1">
      <alignment horizontal="center" vertical="center"/>
    </xf>
    <xf numFmtId="0" fontId="6" fillId="11" borderId="7" xfId="4" applyFont="1" applyFill="1" applyBorder="1" applyAlignment="1">
      <alignment horizontal="center" vertical="center"/>
    </xf>
    <xf numFmtId="0" fontId="6" fillId="11" borderId="2" xfId="4" applyFont="1" applyFill="1" applyBorder="1" applyAlignment="1">
      <alignment horizontal="center" vertical="center"/>
    </xf>
    <xf numFmtId="0" fontId="6" fillId="11" borderId="3" xfId="4" applyFont="1" applyFill="1" applyBorder="1" applyAlignment="1">
      <alignment horizontal="center" vertical="center"/>
    </xf>
    <xf numFmtId="0" fontId="6" fillId="11" borderId="4" xfId="4" applyFont="1" applyFill="1" applyBorder="1" applyAlignment="1">
      <alignment horizontal="center" vertical="center"/>
    </xf>
    <xf numFmtId="0" fontId="6" fillId="11" borderId="1" xfId="4" applyFont="1" applyFill="1" applyBorder="1" applyAlignment="1">
      <alignment horizontal="center" vertical="center"/>
    </xf>
    <xf numFmtId="0" fontId="8" fillId="11" borderId="1" xfId="0" applyFont="1" applyFill="1" applyBorder="1" applyAlignment="1">
      <alignment horizontal="center" vertical="center"/>
    </xf>
    <xf numFmtId="9" fontId="8" fillId="11" borderId="1" xfId="0" applyNumberFormat="1" applyFont="1" applyFill="1" applyBorder="1" applyAlignment="1">
      <alignment horizontal="center" vertical="center"/>
    </xf>
    <xf numFmtId="0" fontId="7" fillId="11" borderId="8" xfId="4" applyFont="1" applyFill="1" applyBorder="1" applyAlignment="1">
      <alignment horizontal="center" vertical="center" wrapText="1"/>
    </xf>
    <xf numFmtId="0" fontId="7" fillId="11" borderId="9" xfId="4" applyFont="1" applyFill="1" applyBorder="1" applyAlignment="1">
      <alignment horizontal="center" vertical="center" wrapText="1"/>
    </xf>
    <xf numFmtId="0" fontId="7" fillId="11" borderId="10" xfId="4" applyFont="1" applyFill="1" applyBorder="1" applyAlignment="1">
      <alignment horizontal="center" vertical="center" wrapText="1"/>
    </xf>
    <xf numFmtId="0" fontId="6" fillId="11" borderId="2" xfId="3" applyFont="1" applyFill="1" applyBorder="1" applyAlignment="1">
      <alignment horizontal="center" vertical="center" wrapText="1"/>
    </xf>
    <xf numFmtId="0" fontId="6" fillId="11" borderId="3" xfId="3" applyFont="1" applyFill="1" applyBorder="1" applyAlignment="1">
      <alignment horizontal="center" vertical="center" wrapText="1"/>
    </xf>
    <xf numFmtId="0" fontId="6" fillId="11" borderId="4" xfId="3" applyFont="1" applyFill="1" applyBorder="1" applyAlignment="1">
      <alignment horizontal="center" vertical="center" wrapText="1"/>
    </xf>
    <xf numFmtId="0" fontId="6" fillId="11" borderId="2" xfId="4" applyFont="1" applyFill="1" applyBorder="1" applyAlignment="1">
      <alignment horizontal="center" vertical="center" wrapText="1"/>
    </xf>
    <xf numFmtId="0" fontId="6" fillId="11" borderId="3" xfId="4" applyFont="1" applyFill="1" applyBorder="1" applyAlignment="1">
      <alignment horizontal="center" vertical="center" wrapText="1"/>
    </xf>
    <xf numFmtId="0" fontId="6" fillId="11" borderId="4" xfId="4" applyFont="1" applyFill="1" applyBorder="1" applyAlignment="1">
      <alignment horizontal="center" vertical="center" wrapText="1"/>
    </xf>
    <xf numFmtId="0" fontId="6" fillId="3" borderId="8" xfId="4" applyNumberFormat="1" applyFont="1" applyFill="1" applyBorder="1" applyAlignment="1">
      <alignment horizontal="center" vertical="center" wrapText="1"/>
    </xf>
    <xf numFmtId="0" fontId="6" fillId="3" borderId="9" xfId="4" applyNumberFormat="1" applyFont="1" applyFill="1" applyBorder="1" applyAlignment="1">
      <alignment horizontal="center" vertical="center" wrapText="1"/>
    </xf>
    <xf numFmtId="0" fontId="6" fillId="3" borderId="10" xfId="4" applyNumberFormat="1" applyFont="1" applyFill="1" applyBorder="1" applyAlignment="1">
      <alignment horizontal="center" vertical="center" wrapText="1"/>
    </xf>
    <xf numFmtId="167" fontId="6" fillId="11" borderId="8" xfId="4" applyNumberFormat="1" applyFont="1" applyFill="1" applyBorder="1" applyAlignment="1">
      <alignment horizontal="center" vertical="center" wrapText="1"/>
    </xf>
    <xf numFmtId="167" fontId="6" fillId="11" borderId="9" xfId="4" applyNumberFormat="1" applyFont="1" applyFill="1" applyBorder="1" applyAlignment="1">
      <alignment horizontal="center" vertical="center" wrapText="1"/>
    </xf>
    <xf numFmtId="167" fontId="6" fillId="11" borderId="10" xfId="4" applyNumberFormat="1" applyFont="1" applyFill="1" applyBorder="1" applyAlignment="1">
      <alignment horizontal="center" vertical="center" wrapText="1"/>
    </xf>
    <xf numFmtId="0" fontId="7" fillId="11" borderId="8" xfId="4" applyFont="1" applyFill="1" applyBorder="1" applyAlignment="1">
      <alignment horizontal="center" vertical="center"/>
    </xf>
    <xf numFmtId="0" fontId="7" fillId="11" borderId="9" xfId="4" applyFont="1" applyFill="1" applyBorder="1" applyAlignment="1">
      <alignment horizontal="center" vertical="center"/>
    </xf>
    <xf numFmtId="0" fontId="7" fillId="11" borderId="10" xfId="4" applyFont="1" applyFill="1" applyBorder="1" applyAlignment="1">
      <alignment horizontal="center" vertical="center"/>
    </xf>
    <xf numFmtId="9" fontId="6" fillId="11" borderId="2" xfId="4" applyNumberFormat="1" applyFont="1" applyFill="1" applyBorder="1" applyAlignment="1">
      <alignment horizontal="center" vertical="center"/>
    </xf>
    <xf numFmtId="9" fontId="6" fillId="11" borderId="3" xfId="4" applyNumberFormat="1" applyFont="1" applyFill="1" applyBorder="1" applyAlignment="1">
      <alignment horizontal="center" vertical="center"/>
    </xf>
    <xf numFmtId="9" fontId="6" fillId="11" borderId="4" xfId="4" applyNumberFormat="1" applyFont="1" applyFill="1" applyBorder="1" applyAlignment="1">
      <alignment horizontal="center" vertical="center"/>
    </xf>
    <xf numFmtId="0" fontId="8" fillId="11" borderId="8" xfId="0" applyFont="1" applyFill="1" applyBorder="1" applyAlignment="1">
      <alignment horizontal="center" vertical="center" wrapText="1"/>
    </xf>
    <xf numFmtId="0" fontId="8" fillId="11" borderId="9" xfId="0" applyFont="1" applyFill="1" applyBorder="1" applyAlignment="1">
      <alignment horizontal="center" vertical="center" wrapText="1"/>
    </xf>
    <xf numFmtId="0" fontId="8" fillId="11" borderId="10" xfId="0" applyFont="1" applyFill="1" applyBorder="1" applyAlignment="1">
      <alignment horizontal="center" vertical="center" wrapText="1"/>
    </xf>
    <xf numFmtId="9" fontId="6" fillId="11" borderId="1" xfId="4" applyNumberFormat="1" applyFont="1" applyFill="1" applyBorder="1" applyAlignment="1">
      <alignment horizontal="center" vertical="center"/>
    </xf>
  </cellXfs>
  <cellStyles count="17">
    <cellStyle name="Comma" xfId="1" builtinId="3"/>
    <cellStyle name="Comma [0] 2" xfId="10" xr:uid="{00000000-0005-0000-0000-000001000000}"/>
    <cellStyle name="Comma 2 2" xfId="9" xr:uid="{00000000-0005-0000-0000-000002000000}"/>
    <cellStyle name="Normal" xfId="0" builtinId="0"/>
    <cellStyle name="Normal 13" xfId="7" xr:uid="{00000000-0005-0000-0000-000004000000}"/>
    <cellStyle name="Normal 2 2" xfId="8" xr:uid="{00000000-0005-0000-0000-000005000000}"/>
    <cellStyle name="Normal 2 2 101" xfId="11" xr:uid="{00000000-0005-0000-0000-000006000000}"/>
    <cellStyle name="Normal 3 3" xfId="12" xr:uid="{00000000-0005-0000-0000-000007000000}"/>
    <cellStyle name="Normal 3 3 2" xfId="13" xr:uid="{00000000-0005-0000-0000-000008000000}"/>
    <cellStyle name="Normal 4" xfId="4" xr:uid="{00000000-0005-0000-0000-000009000000}"/>
    <cellStyle name="Normal 4 10" xfId="3" xr:uid="{00000000-0005-0000-0000-00000A000000}"/>
    <cellStyle name="Normal 4 2" xfId="14" xr:uid="{00000000-0005-0000-0000-00000B000000}"/>
    <cellStyle name="Normal_Kinerja Nov 08" xfId="6" xr:uid="{00000000-0005-0000-0000-00000C000000}"/>
    <cellStyle name="Percent" xfId="2" builtinId="5"/>
    <cellStyle name="Percent 2" xfId="5" xr:uid="{00000000-0005-0000-0000-00000E000000}"/>
    <cellStyle name="Percent 2 2" xfId="15" xr:uid="{00000000-0005-0000-0000-00000F000000}"/>
    <cellStyle name="Style 1" xfId="16" xr:uid="{00000000-0005-0000-0000-000010000000}"/>
  </cellStyles>
  <dxfs count="39">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9" tint="-0.24994659260841701"/>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7" tint="0.39991454817346722"/>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KINERJA%20OPS%20MARET%202022%20Rev.%20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ENT"/>
      <sheetName val="DATA UNTUK TL"/>
      <sheetName val="TL"/>
      <sheetName val="Sheet5"/>
      <sheetName val="Sheet1"/>
      <sheetName val="Sheet2"/>
      <sheetName val="Sheet3"/>
    </sheetNames>
    <sheetDataSet>
      <sheetData sheetId="0"/>
      <sheetData sheetId="1"/>
      <sheetData sheetId="2"/>
      <sheetData sheetId="3"/>
      <sheetData sheetId="4">
        <row r="1">
          <cell r="C1">
            <v>1</v>
          </cell>
          <cell r="D1">
            <v>2</v>
          </cell>
          <cell r="E1">
            <v>3</v>
          </cell>
          <cell r="F1">
            <v>4</v>
          </cell>
          <cell r="G1">
            <v>5</v>
          </cell>
          <cell r="H1">
            <v>6</v>
          </cell>
          <cell r="I1">
            <v>7</v>
          </cell>
          <cell r="J1">
            <v>8</v>
          </cell>
          <cell r="K1">
            <v>9</v>
          </cell>
          <cell r="L1">
            <v>10</v>
          </cell>
          <cell r="M1">
            <v>11</v>
          </cell>
          <cell r="N1">
            <v>12</v>
          </cell>
          <cell r="O1">
            <v>13</v>
          </cell>
          <cell r="P1">
            <v>14</v>
          </cell>
          <cell r="Q1">
            <v>15</v>
          </cell>
          <cell r="R1">
            <v>16</v>
          </cell>
          <cell r="S1">
            <v>17</v>
          </cell>
          <cell r="T1">
            <v>18</v>
          </cell>
          <cell r="U1">
            <v>19</v>
          </cell>
          <cell r="V1">
            <v>20</v>
          </cell>
          <cell r="W1">
            <v>21</v>
          </cell>
          <cell r="X1">
            <v>22</v>
          </cell>
          <cell r="Y1">
            <v>23</v>
          </cell>
          <cell r="Z1">
            <v>24</v>
          </cell>
          <cell r="AA1">
            <v>25</v>
          </cell>
          <cell r="AB1">
            <v>26</v>
          </cell>
          <cell r="AC1">
            <v>27</v>
          </cell>
          <cell r="AD1">
            <v>28</v>
          </cell>
        </row>
        <row r="2">
          <cell r="T2" t="str">
            <v>PRODUKTIVITAS</v>
          </cell>
          <cell r="X2" t="str">
            <v>KUALITAS</v>
          </cell>
          <cell r="AC2" t="str">
            <v>TEMATIK</v>
          </cell>
        </row>
        <row r="3">
          <cell r="C3" t="str">
            <v>PERNER</v>
          </cell>
          <cell r="D3" t="str">
            <v>NAMA</v>
          </cell>
          <cell r="E3" t="str">
            <v>KETERANGAN/ PROMOSI/ ROTASI</v>
          </cell>
          <cell r="F3" t="str">
            <v>GENDER</v>
          </cell>
          <cell r="G3" t="str">
            <v>NIK CSDM</v>
          </cell>
          <cell r="H3" t="str">
            <v>LOGIN ID AVAYA</v>
          </cell>
          <cell r="I3" t="str">
            <v>CRM</v>
          </cell>
          <cell r="J3" t="str">
            <v>PERNER</v>
          </cell>
          <cell r="K3" t="str">
            <v>JABATAN</v>
          </cell>
          <cell r="L3" t="str">
            <v>SKILL LAYANAN</v>
          </cell>
          <cell r="M3" t="str">
            <v>TEAM LEADER</v>
          </cell>
          <cell r="N3" t="str">
            <v>SUPERVISOR</v>
          </cell>
          <cell r="O3" t="str">
            <v>SKEMA AGENT</v>
          </cell>
          <cell r="P3" t="str">
            <v>TANGGAL AWAL KONTRAK</v>
          </cell>
          <cell r="Q3" t="str">
            <v>TANGGAL AKHIR KONTRAK</v>
          </cell>
          <cell r="R3" t="str">
            <v>TANGGAL JOIN</v>
          </cell>
          <cell r="S3" t="str">
            <v>KODE LOS</v>
          </cell>
          <cell r="T3" t="str">
            <v>Ketepatan Waktu Login</v>
          </cell>
          <cell r="U3" t="str">
            <v>Kehadiran</v>
          </cell>
          <cell r="V3" t="str">
            <v>EFFECTIVE TIME</v>
          </cell>
          <cell r="W3" t="str">
            <v>AHT</v>
          </cell>
          <cell r="X3" t="str">
            <v>QA SCORE</v>
          </cell>
          <cell r="Y3" t="str">
            <v>CES Score</v>
          </cell>
          <cell r="Z3" t="str">
            <v>Propper</v>
          </cell>
          <cell r="AA3" t="str">
            <v>FCR Score</v>
          </cell>
          <cell r="AB3" t="str">
            <v>tNPS Score</v>
          </cell>
          <cell r="AC3" t="str">
            <v>ACD Valid</v>
          </cell>
          <cell r="AD3" t="str">
            <v>Upgrade Knowledge</v>
          </cell>
        </row>
        <row r="5">
          <cell r="C5">
            <v>105787</v>
          </cell>
          <cell r="D5" t="str">
            <v>ACHMAD FICKRI PRATAMA SYAHPUTRA</v>
          </cell>
          <cell r="E5" t="str">
            <v>AGENT KONTEN</v>
          </cell>
          <cell r="F5" t="str">
            <v>LAKI-LAKI</v>
          </cell>
          <cell r="G5">
            <v>18010579</v>
          </cell>
          <cell r="H5">
            <v>570158</v>
          </cell>
          <cell r="I5" t="str">
            <v>ACTIVE</v>
          </cell>
          <cell r="J5">
            <v>105787</v>
          </cell>
          <cell r="K5" t="str">
            <v>AGENT POSTPAID</v>
          </cell>
          <cell r="L5" t="str">
            <v>POSTPAID</v>
          </cell>
          <cell r="M5" t="str">
            <v>IIN TARINAH</v>
          </cell>
          <cell r="N5" t="str">
            <v>AAN YANUAR</v>
          </cell>
          <cell r="O5" t="str">
            <v>PKWT</v>
          </cell>
          <cell r="P5">
            <v>44396</v>
          </cell>
          <cell r="Q5">
            <v>44699</v>
          </cell>
          <cell r="R5">
            <v>43304</v>
          </cell>
          <cell r="S5" t="str">
            <v>E</v>
          </cell>
          <cell r="V5">
            <v>1.0319548984468301</v>
          </cell>
          <cell r="W5">
            <v>293.568431568432</v>
          </cell>
          <cell r="X5">
            <v>96.25</v>
          </cell>
          <cell r="Y5">
            <v>0.90476190476190499</v>
          </cell>
          <cell r="Z5">
            <v>100</v>
          </cell>
          <cell r="AA5">
            <v>0.84615384615384603</v>
          </cell>
          <cell r="AB5">
            <v>0.64285714285714302</v>
          </cell>
          <cell r="AC5">
            <v>0.99400599400599399</v>
          </cell>
          <cell r="AD5">
            <v>2</v>
          </cell>
        </row>
        <row r="6">
          <cell r="C6">
            <v>95694</v>
          </cell>
          <cell r="D6" t="str">
            <v>RIZAL NOFRIMA PUTRA</v>
          </cell>
          <cell r="E6" t="str">
            <v>AGENT KONTEN</v>
          </cell>
          <cell r="F6" t="str">
            <v>LAKI-LAKI</v>
          </cell>
          <cell r="G6">
            <v>17011833</v>
          </cell>
          <cell r="H6">
            <v>570043</v>
          </cell>
          <cell r="I6" t="str">
            <v>ACTIVE</v>
          </cell>
          <cell r="J6">
            <v>95694</v>
          </cell>
          <cell r="K6" t="str">
            <v>AGENT POSTPAID</v>
          </cell>
          <cell r="L6" t="str">
            <v>POSTPAID</v>
          </cell>
          <cell r="M6" t="str">
            <v>MOHAMAD RAMDAN HILMI SOFYAN</v>
          </cell>
          <cell r="N6" t="str">
            <v>RIKA RIANY</v>
          </cell>
          <cell r="O6" t="str">
            <v>PKWT</v>
          </cell>
          <cell r="P6">
            <v>44484</v>
          </cell>
          <cell r="Q6">
            <v>44787</v>
          </cell>
          <cell r="R6">
            <v>43061</v>
          </cell>
          <cell r="S6" t="str">
            <v>E</v>
          </cell>
          <cell r="V6">
            <v>0.93370519713261602</v>
          </cell>
          <cell r="W6">
            <v>298.79020234291801</v>
          </cell>
          <cell r="X6">
            <v>98.8888888888889</v>
          </cell>
          <cell r="Y6">
            <v>0.93125000000000002</v>
          </cell>
          <cell r="Z6">
            <v>100</v>
          </cell>
          <cell r="AA6">
            <v>0.93548387096774199</v>
          </cell>
          <cell r="AB6">
            <v>0.65625</v>
          </cell>
          <cell r="AC6">
            <v>0.99041533546325899</v>
          </cell>
          <cell r="AD6">
            <v>2</v>
          </cell>
        </row>
        <row r="7">
          <cell r="C7">
            <v>157011</v>
          </cell>
          <cell r="D7" t="str">
            <v>FIRLY KOMALASARY</v>
          </cell>
          <cell r="E7" t="str">
            <v>AGENT KONTEN - WFH DI QCO PER 21 NOVEMBER 2021</v>
          </cell>
          <cell r="F7" t="str">
            <v>PEREMPUAN</v>
          </cell>
          <cell r="G7">
            <v>19233388</v>
          </cell>
          <cell r="H7">
            <v>570051</v>
          </cell>
          <cell r="I7" t="str">
            <v>ACTIVE</v>
          </cell>
          <cell r="J7">
            <v>157011</v>
          </cell>
          <cell r="K7" t="str">
            <v>AGENT PREPAID</v>
          </cell>
          <cell r="L7" t="str">
            <v>MKIOS</v>
          </cell>
          <cell r="M7" t="str">
            <v>SLAMET GUMELAR</v>
          </cell>
          <cell r="N7" t="str">
            <v>AAN YANUAR</v>
          </cell>
          <cell r="O7" t="str">
            <v>PHL</v>
          </cell>
          <cell r="P7">
            <v>44497</v>
          </cell>
          <cell r="Q7">
            <v>44800</v>
          </cell>
          <cell r="R7">
            <v>43647</v>
          </cell>
          <cell r="S7" t="str">
            <v>E</v>
          </cell>
          <cell r="V7" t="str">
            <v/>
          </cell>
          <cell r="W7" t="str">
            <v/>
          </cell>
          <cell r="X7" t="str">
            <v/>
          </cell>
          <cell r="Y7" t="str">
            <v/>
          </cell>
          <cell r="Z7">
            <v>100</v>
          </cell>
          <cell r="AA7" t="str">
            <v>-</v>
          </cell>
          <cell r="AB7" t="str">
            <v>-</v>
          </cell>
          <cell r="AC7" t="str">
            <v/>
          </cell>
          <cell r="AD7">
            <v>2</v>
          </cell>
        </row>
        <row r="8">
          <cell r="C8">
            <v>72307</v>
          </cell>
          <cell r="D8" t="str">
            <v>ZULHAMKA JULIANTO KADIR</v>
          </cell>
          <cell r="E8" t="str">
            <v>AGENT WFH</v>
          </cell>
          <cell r="F8" t="str">
            <v>LAKI-LAKI</v>
          </cell>
          <cell r="G8">
            <v>16009686</v>
          </cell>
          <cell r="H8">
            <v>570268</v>
          </cell>
          <cell r="I8" t="str">
            <v>ACTIVE</v>
          </cell>
          <cell r="J8">
            <v>72307</v>
          </cell>
          <cell r="K8" t="str">
            <v>AGENT POSTPAID</v>
          </cell>
          <cell r="L8" t="str">
            <v>POSTPAID</v>
          </cell>
          <cell r="M8" t="str">
            <v>ADITYA AMRULLAH</v>
          </cell>
          <cell r="N8" t="str">
            <v>RIKA RIANY</v>
          </cell>
          <cell r="O8" t="str">
            <v>PKWT</v>
          </cell>
          <cell r="P8">
            <v>44344</v>
          </cell>
          <cell r="Q8">
            <v>44708</v>
          </cell>
          <cell r="R8">
            <v>42583</v>
          </cell>
          <cell r="S8" t="str">
            <v>E</v>
          </cell>
          <cell r="V8">
            <v>1.2093757467144599</v>
          </cell>
          <cell r="W8">
            <v>294.55954518252503</v>
          </cell>
          <cell r="X8">
            <v>98.8888888888889</v>
          </cell>
          <cell r="Y8">
            <v>0.97073170731707303</v>
          </cell>
          <cell r="Z8">
            <v>100</v>
          </cell>
          <cell r="AA8">
            <v>0.96250000000000002</v>
          </cell>
          <cell r="AB8">
            <v>0.68292682926829296</v>
          </cell>
          <cell r="AC8">
            <v>0.99341711549970102</v>
          </cell>
          <cell r="AD8">
            <v>2</v>
          </cell>
        </row>
        <row r="9">
          <cell r="C9">
            <v>156546</v>
          </cell>
          <cell r="D9" t="str">
            <v>TYAS JULIYANA NUGRAHA</v>
          </cell>
          <cell r="E9" t="str">
            <v>CUMIL PER 13 SEPTEMBER 2021 - 12 DESEMBER 2021</v>
          </cell>
          <cell r="F9" t="str">
            <v>PEREMPUAN</v>
          </cell>
          <cell r="G9">
            <v>19232998</v>
          </cell>
          <cell r="H9">
            <v>570091</v>
          </cell>
          <cell r="I9" t="str">
            <v>ACTIVE</v>
          </cell>
          <cell r="J9">
            <v>156546</v>
          </cell>
          <cell r="K9" t="str">
            <v>AGENT PREPAID</v>
          </cell>
          <cell r="L9" t="str">
            <v>MKIOS</v>
          </cell>
          <cell r="M9" t="str">
            <v>ANDRYAN ANAKOTTA PARY</v>
          </cell>
          <cell r="N9" t="str">
            <v>AAN YANUAR</v>
          </cell>
          <cell r="O9" t="str">
            <v>PHL</v>
          </cell>
          <cell r="P9">
            <v>44529</v>
          </cell>
          <cell r="Q9">
            <v>44893</v>
          </cell>
          <cell r="R9">
            <v>43617</v>
          </cell>
          <cell r="S9" t="str">
            <v>E</v>
          </cell>
          <cell r="V9">
            <v>1.22458440006827</v>
          </cell>
          <cell r="W9">
            <v>275.06363636363602</v>
          </cell>
          <cell r="X9">
            <v>100</v>
          </cell>
          <cell r="Y9">
            <v>0.95384615384615401</v>
          </cell>
          <cell r="Z9">
            <v>100</v>
          </cell>
          <cell r="AA9">
            <v>0.81818181818181801</v>
          </cell>
          <cell r="AB9">
            <v>0.69230769230769196</v>
          </cell>
          <cell r="AC9">
            <v>0.98295454545454497</v>
          </cell>
          <cell r="AD9">
            <v>2</v>
          </cell>
        </row>
        <row r="10">
          <cell r="C10">
            <v>160066</v>
          </cell>
          <cell r="D10" t="str">
            <v>YUNI YULIANTI SURYADI</v>
          </cell>
          <cell r="E10" t="str">
            <v>CUMIL PER 16 NOVEMBER 2021 - 13 FEBRUARI 2022</v>
          </cell>
          <cell r="F10" t="str">
            <v>PEREMPUAN</v>
          </cell>
          <cell r="G10">
            <v>19234852</v>
          </cell>
          <cell r="H10">
            <v>570234</v>
          </cell>
          <cell r="I10" t="str">
            <v>ACTIVE</v>
          </cell>
          <cell r="J10">
            <v>160066</v>
          </cell>
          <cell r="K10" t="str">
            <v>AGENT POSTPAID</v>
          </cell>
          <cell r="L10" t="str">
            <v>POSTPAID</v>
          </cell>
          <cell r="M10" t="str">
            <v>ILYAS AFANDI</v>
          </cell>
          <cell r="N10" t="str">
            <v>AAN YANUAR</v>
          </cell>
          <cell r="O10" t="str">
            <v>PHL</v>
          </cell>
          <cell r="P10">
            <v>44314</v>
          </cell>
          <cell r="Q10">
            <v>44678</v>
          </cell>
          <cell r="R10">
            <v>43769</v>
          </cell>
          <cell r="S10" t="str">
            <v>E</v>
          </cell>
          <cell r="V10">
            <v>1.2390595664789199</v>
          </cell>
          <cell r="W10">
            <v>294.07631738340399</v>
          </cell>
          <cell r="X10">
            <v>98.3333333333333</v>
          </cell>
          <cell r="Y10">
            <v>0.94545454545454599</v>
          </cell>
          <cell r="Z10">
            <v>100</v>
          </cell>
          <cell r="AA10">
            <v>0.92727272727272703</v>
          </cell>
          <cell r="AB10">
            <v>0.72727272727272696</v>
          </cell>
          <cell r="AC10">
            <v>0.99273167777104798</v>
          </cell>
          <cell r="AD10">
            <v>2</v>
          </cell>
        </row>
        <row r="11">
          <cell r="C11">
            <v>153878</v>
          </cell>
          <cell r="D11" t="str">
            <v>PEPPY PURNAMIASIH</v>
          </cell>
          <cell r="E11" t="str">
            <v>DEDICATED PREPAID PER 8 DESEMBER</v>
          </cell>
          <cell r="F11" t="str">
            <v>PEREMPUAN</v>
          </cell>
          <cell r="G11">
            <v>19231234</v>
          </cell>
          <cell r="H11">
            <v>570244</v>
          </cell>
          <cell r="I11" t="str">
            <v>ACTIVE</v>
          </cell>
          <cell r="J11">
            <v>153878</v>
          </cell>
          <cell r="K11" t="str">
            <v>AGENT POSTPAID</v>
          </cell>
          <cell r="L11" t="str">
            <v>PREPAID</v>
          </cell>
          <cell r="M11" t="str">
            <v>MOHAMAD RAMDAN HILMI SOFYAN</v>
          </cell>
          <cell r="N11" t="str">
            <v>RIKA RIANY</v>
          </cell>
          <cell r="O11" t="str">
            <v>PKWT</v>
          </cell>
          <cell r="P11">
            <v>44441</v>
          </cell>
          <cell r="Q11">
            <v>44743</v>
          </cell>
          <cell r="R11">
            <v>43601</v>
          </cell>
          <cell r="S11" t="str">
            <v>E</v>
          </cell>
          <cell r="V11">
            <v>1.18376344086022</v>
          </cell>
          <cell r="W11">
            <v>298.572368421053</v>
          </cell>
          <cell r="X11">
            <v>98.3333333333333</v>
          </cell>
          <cell r="Y11">
            <v>0.88749999999999996</v>
          </cell>
          <cell r="Z11">
            <v>100</v>
          </cell>
          <cell r="AA11">
            <v>0.88461538461538503</v>
          </cell>
          <cell r="AB11">
            <v>0.53125</v>
          </cell>
          <cell r="AC11">
            <v>0.99401913875598102</v>
          </cell>
          <cell r="AD11">
            <v>2</v>
          </cell>
        </row>
        <row r="12">
          <cell r="C12">
            <v>71958</v>
          </cell>
          <cell r="D12" t="str">
            <v>RISTI PERTIWI</v>
          </cell>
          <cell r="E12" t="str">
            <v>DEDICATED PREPAID PER 8 DESEMBER</v>
          </cell>
          <cell r="F12" t="str">
            <v>PEREMPUAN</v>
          </cell>
          <cell r="G12">
            <v>16009331</v>
          </cell>
          <cell r="H12">
            <v>570242</v>
          </cell>
          <cell r="I12" t="str">
            <v>ACTIVE</v>
          </cell>
          <cell r="J12">
            <v>71958</v>
          </cell>
          <cell r="K12" t="str">
            <v>AGENT POSTPAID</v>
          </cell>
          <cell r="L12" t="str">
            <v>PREPAID</v>
          </cell>
          <cell r="M12" t="str">
            <v>TATAN SUDRAJAT</v>
          </cell>
          <cell r="N12" t="str">
            <v>RIKA RIANY</v>
          </cell>
          <cell r="O12" t="str">
            <v>PKWT</v>
          </cell>
          <cell r="P12">
            <v>44313</v>
          </cell>
          <cell r="Q12">
            <v>44921</v>
          </cell>
          <cell r="R12">
            <v>42463</v>
          </cell>
          <cell r="S12" t="str">
            <v>E</v>
          </cell>
          <cell r="V12">
            <v>1.1736337258917899</v>
          </cell>
          <cell r="W12">
            <v>294.58265241986197</v>
          </cell>
          <cell r="X12">
            <v>98.75</v>
          </cell>
          <cell r="Y12">
            <v>0.90476190476190499</v>
          </cell>
          <cell r="Z12">
            <v>100</v>
          </cell>
          <cell r="AA12">
            <v>0.82352941176470595</v>
          </cell>
          <cell r="AB12">
            <v>0.57142857142857095</v>
          </cell>
          <cell r="AC12">
            <v>0.99371464487743599</v>
          </cell>
          <cell r="AD12">
            <v>2</v>
          </cell>
        </row>
        <row r="13">
          <cell r="C13">
            <v>71814</v>
          </cell>
          <cell r="D13" t="str">
            <v>DESIARTI MARTIKA DEWIANA</v>
          </cell>
          <cell r="E13" t="str">
            <v>DEDICATED PREPAID PER 8 DESEMBER</v>
          </cell>
          <cell r="F13" t="str">
            <v>PEREMPUAN</v>
          </cell>
          <cell r="G13">
            <v>19235086</v>
          </cell>
          <cell r="H13">
            <v>570259</v>
          </cell>
          <cell r="I13" t="str">
            <v>ACTIVE</v>
          </cell>
          <cell r="J13">
            <v>71814</v>
          </cell>
          <cell r="K13" t="str">
            <v>AGENT POSTPAID</v>
          </cell>
          <cell r="L13" t="str">
            <v>PREPAID</v>
          </cell>
          <cell r="M13" t="str">
            <v>SLAMET GUMELAR</v>
          </cell>
          <cell r="N13" t="str">
            <v>AAN YANUAR</v>
          </cell>
          <cell r="O13" t="str">
            <v>PKWT</v>
          </cell>
          <cell r="P13">
            <v>44551</v>
          </cell>
          <cell r="Q13">
            <v>44854</v>
          </cell>
          <cell r="R13">
            <v>43788</v>
          </cell>
          <cell r="S13" t="str">
            <v>E</v>
          </cell>
          <cell r="V13">
            <v>1.1928656767366399</v>
          </cell>
          <cell r="W13">
            <v>301.92246642246602</v>
          </cell>
          <cell r="X13">
            <v>98.3333333333333</v>
          </cell>
          <cell r="Y13">
            <v>0.92444444444444396</v>
          </cell>
          <cell r="Z13">
            <v>95</v>
          </cell>
          <cell r="AA13">
            <v>0.875</v>
          </cell>
          <cell r="AB13">
            <v>0.62222222222222201</v>
          </cell>
          <cell r="AC13">
            <v>0.99267399267399303</v>
          </cell>
          <cell r="AD13">
            <v>2</v>
          </cell>
        </row>
        <row r="14">
          <cell r="C14">
            <v>30540</v>
          </cell>
          <cell r="D14" t="str">
            <v>AHMAD</v>
          </cell>
          <cell r="E14" t="str">
            <v>DEDICATED PREPAID PER 8 DESEMBER</v>
          </cell>
          <cell r="F14" t="str">
            <v>LAKI-LAKI</v>
          </cell>
          <cell r="G14">
            <v>16008157</v>
          </cell>
          <cell r="H14">
            <v>570276</v>
          </cell>
          <cell r="I14" t="str">
            <v>ACTIVE</v>
          </cell>
          <cell r="J14">
            <v>30540</v>
          </cell>
          <cell r="K14" t="str">
            <v>AGENT POSTPAID</v>
          </cell>
          <cell r="L14" t="str">
            <v>PREPAID</v>
          </cell>
          <cell r="M14" t="str">
            <v>RITA</v>
          </cell>
          <cell r="N14" t="str">
            <v>RIKA RIANY</v>
          </cell>
          <cell r="O14" t="str">
            <v>PKWT</v>
          </cell>
          <cell r="P14">
            <v>44515</v>
          </cell>
          <cell r="Q14">
            <v>44818</v>
          </cell>
          <cell r="R14">
            <v>41492</v>
          </cell>
          <cell r="S14" t="str">
            <v>E</v>
          </cell>
          <cell r="V14">
            <v>1.0992217101894499</v>
          </cell>
          <cell r="W14">
            <v>286.29681978798601</v>
          </cell>
          <cell r="X14">
            <v>88.75</v>
          </cell>
          <cell r="Y14">
            <v>0.86666666666666703</v>
          </cell>
          <cell r="Z14">
            <v>100</v>
          </cell>
          <cell r="AA14">
            <v>0.9</v>
          </cell>
          <cell r="AB14">
            <v>0.57142857142857095</v>
          </cell>
          <cell r="AC14">
            <v>0.98939929328621901</v>
          </cell>
          <cell r="AD14">
            <v>2</v>
          </cell>
        </row>
        <row r="15">
          <cell r="C15">
            <v>104895</v>
          </cell>
          <cell r="D15" t="str">
            <v>ANGGER ZAINUDIN ROZAQ</v>
          </cell>
          <cell r="E15" t="str">
            <v>DEDICATED PREPAID PER 8 DESEMBER</v>
          </cell>
          <cell r="F15" t="str">
            <v>LAKI-LAKI</v>
          </cell>
          <cell r="G15">
            <v>18010386</v>
          </cell>
          <cell r="H15">
            <v>570080</v>
          </cell>
          <cell r="I15" t="str">
            <v>ACTIVE</v>
          </cell>
          <cell r="J15">
            <v>104895</v>
          </cell>
          <cell r="K15" t="str">
            <v>AGENT POSTPAID</v>
          </cell>
          <cell r="L15" t="str">
            <v>PREPAID</v>
          </cell>
          <cell r="M15" t="str">
            <v>RITA</v>
          </cell>
          <cell r="N15" t="str">
            <v>RIKA RIANY</v>
          </cell>
          <cell r="O15" t="str">
            <v>PKWT</v>
          </cell>
          <cell r="P15">
            <v>44496</v>
          </cell>
          <cell r="Q15">
            <v>44677</v>
          </cell>
          <cell r="R15">
            <v>43280</v>
          </cell>
          <cell r="S15" t="str">
            <v>E</v>
          </cell>
          <cell r="V15">
            <v>1.01958354668032</v>
          </cell>
          <cell r="W15">
            <v>315.83170731707298</v>
          </cell>
          <cell r="X15">
            <v>94.5833333333333</v>
          </cell>
          <cell r="Y15">
            <v>0.89</v>
          </cell>
          <cell r="Z15">
            <v>100</v>
          </cell>
          <cell r="AA15">
            <v>0.66666666666666696</v>
          </cell>
          <cell r="AB15">
            <v>0.65</v>
          </cell>
          <cell r="AC15">
            <v>0.99105691056910605</v>
          </cell>
          <cell r="AD15">
            <v>2</v>
          </cell>
        </row>
        <row r="16">
          <cell r="C16">
            <v>76490</v>
          </cell>
          <cell r="D16" t="str">
            <v>CHRIST YESAYA</v>
          </cell>
          <cell r="E16" t="str">
            <v>DEDICATED PREPAID PER 8 DESEMBER</v>
          </cell>
          <cell r="F16" t="str">
            <v>LAKI-LAKI</v>
          </cell>
          <cell r="G16">
            <v>16011366</v>
          </cell>
          <cell r="H16">
            <v>570028</v>
          </cell>
          <cell r="I16" t="str">
            <v>ACTIVE</v>
          </cell>
          <cell r="J16">
            <v>76490</v>
          </cell>
          <cell r="K16" t="str">
            <v>AGENT POSTPAID</v>
          </cell>
          <cell r="L16" t="str">
            <v>PREPAID</v>
          </cell>
          <cell r="M16" t="str">
            <v>TATAN SUDRAJAT</v>
          </cell>
          <cell r="N16" t="str">
            <v>RIKA RIANY</v>
          </cell>
          <cell r="O16" t="str">
            <v>PKWT</v>
          </cell>
          <cell r="P16">
            <v>44466</v>
          </cell>
          <cell r="Q16">
            <v>44646</v>
          </cell>
          <cell r="R16">
            <v>42644</v>
          </cell>
          <cell r="S16" t="str">
            <v>E</v>
          </cell>
          <cell r="V16">
            <v>0.98394435910564904</v>
          </cell>
          <cell r="W16">
            <v>275.62916291629199</v>
          </cell>
          <cell r="X16">
            <v>97.6388888888889</v>
          </cell>
          <cell r="Y16">
            <v>0.9</v>
          </cell>
          <cell r="Z16">
            <v>100</v>
          </cell>
          <cell r="AA16">
            <v>0.83333333333333304</v>
          </cell>
          <cell r="AB16">
            <v>0.61111111111111105</v>
          </cell>
          <cell r="AC16">
            <v>0.98829882988298801</v>
          </cell>
          <cell r="AD16">
            <v>2</v>
          </cell>
        </row>
        <row r="17">
          <cell r="C17">
            <v>95691</v>
          </cell>
          <cell r="D17" t="str">
            <v>MOHAMMAD FAKHRUDDIN</v>
          </cell>
          <cell r="E17" t="str">
            <v>DEDICATED PREPAID PER 8 DESEMBER</v>
          </cell>
          <cell r="F17" t="str">
            <v>LAKI-LAKI</v>
          </cell>
          <cell r="G17">
            <v>17011829</v>
          </cell>
          <cell r="H17">
            <v>570175</v>
          </cell>
          <cell r="I17" t="str">
            <v>ACTIVE</v>
          </cell>
          <cell r="J17">
            <v>95691</v>
          </cell>
          <cell r="K17" t="str">
            <v>AGENT POSTPAID</v>
          </cell>
          <cell r="L17" t="str">
            <v>PREPAID</v>
          </cell>
          <cell r="M17" t="str">
            <v>METI PERMAYANTI</v>
          </cell>
          <cell r="N17" t="str">
            <v>RIKA RIANY</v>
          </cell>
          <cell r="O17" t="str">
            <v>PKWT</v>
          </cell>
          <cell r="P17">
            <v>44589</v>
          </cell>
          <cell r="Q17">
            <v>44769</v>
          </cell>
          <cell r="R17">
            <v>43061</v>
          </cell>
          <cell r="S17" t="str">
            <v>E</v>
          </cell>
          <cell r="V17">
            <v>1.1181908175456601</v>
          </cell>
          <cell r="W17">
            <v>300.34548104956298</v>
          </cell>
          <cell r="X17">
            <v>98.3333333333333</v>
          </cell>
          <cell r="Y17">
            <v>0.86315789473684201</v>
          </cell>
          <cell r="Z17">
            <v>100</v>
          </cell>
          <cell r="AA17">
            <v>0.76923076923076905</v>
          </cell>
          <cell r="AB17">
            <v>0.52631578947368396</v>
          </cell>
          <cell r="AC17">
            <v>0.99125364431486895</v>
          </cell>
          <cell r="AD17">
            <v>2</v>
          </cell>
        </row>
        <row r="18">
          <cell r="C18">
            <v>102119</v>
          </cell>
          <cell r="D18" t="str">
            <v>HAMDANI NUR ARIPIN</v>
          </cell>
          <cell r="E18" t="str">
            <v>CORP PER 1 NOVEMBER 2021</v>
          </cell>
          <cell r="F18" t="str">
            <v>LAKI-LAKI</v>
          </cell>
          <cell r="G18">
            <v>18009509</v>
          </cell>
          <cell r="H18">
            <v>570225</v>
          </cell>
          <cell r="I18" t="str">
            <v>ACTIVE</v>
          </cell>
          <cell r="J18">
            <v>102119</v>
          </cell>
          <cell r="K18" t="str">
            <v>AGENT POSTPAID</v>
          </cell>
          <cell r="L18" t="str">
            <v>CORP</v>
          </cell>
          <cell r="M18" t="str">
            <v>ADITYA ROY WICAKSONO</v>
          </cell>
          <cell r="N18" t="str">
            <v>AAN YANUAR</v>
          </cell>
          <cell r="O18" t="str">
            <v>PKWT</v>
          </cell>
          <cell r="P18">
            <v>44485</v>
          </cell>
          <cell r="Q18">
            <v>44849</v>
          </cell>
          <cell r="R18">
            <v>43393</v>
          </cell>
          <cell r="S18" t="str">
            <v>E</v>
          </cell>
          <cell r="V18">
            <v>1.1759788359788399</v>
          </cell>
          <cell r="W18">
            <v>299.30198019801998</v>
          </cell>
          <cell r="X18">
            <v>98.3333333333333</v>
          </cell>
          <cell r="Y18">
            <v>0.90769230769230802</v>
          </cell>
          <cell r="Z18">
            <v>100</v>
          </cell>
          <cell r="AA18">
            <v>1</v>
          </cell>
          <cell r="AB18">
            <v>0.69230769230769196</v>
          </cell>
          <cell r="AC18">
            <v>0.96782178217821802</v>
          </cell>
          <cell r="AD18">
            <v>2</v>
          </cell>
        </row>
        <row r="19">
          <cell r="C19">
            <v>105768</v>
          </cell>
          <cell r="D19" t="str">
            <v>ADE YUSUP JAMIL</v>
          </cell>
          <cell r="E19" t="str">
            <v>POH CORP PER 26 OKTOBER 2021 - 3 BULAN KEDEPAN (M IQBAL TAWAKAL)</v>
          </cell>
          <cell r="F19" t="str">
            <v>LAKI-LAKI</v>
          </cell>
          <cell r="G19">
            <v>18010577</v>
          </cell>
          <cell r="H19">
            <v>570033</v>
          </cell>
          <cell r="I19" t="str">
            <v>ACTIVE</v>
          </cell>
          <cell r="J19">
            <v>105768</v>
          </cell>
          <cell r="K19" t="str">
            <v>AGENT POSTPAID</v>
          </cell>
          <cell r="L19" t="str">
            <v>CORP</v>
          </cell>
          <cell r="M19" t="str">
            <v>TATAN SUDRAJAT</v>
          </cell>
          <cell r="N19" t="str">
            <v>RIKA RIANY</v>
          </cell>
          <cell r="O19" t="str">
            <v>PKWT</v>
          </cell>
          <cell r="P19">
            <v>44562</v>
          </cell>
          <cell r="Q19">
            <v>44926</v>
          </cell>
          <cell r="R19">
            <v>43304</v>
          </cell>
          <cell r="S19" t="str">
            <v>E</v>
          </cell>
          <cell r="V19">
            <v>1.18600955794504</v>
          </cell>
          <cell r="W19">
            <v>284.58823529411802</v>
          </cell>
          <cell r="X19">
            <v>100</v>
          </cell>
          <cell r="Y19">
            <v>1</v>
          </cell>
          <cell r="Z19">
            <v>100</v>
          </cell>
          <cell r="AA19">
            <v>0.93333333333333302</v>
          </cell>
          <cell r="AB19">
            <v>0.58823529411764697</v>
          </cell>
          <cell r="AC19">
            <v>0.98868778280543002</v>
          </cell>
          <cell r="AD19">
            <v>2</v>
          </cell>
        </row>
        <row r="20">
          <cell r="C20">
            <v>159676</v>
          </cell>
          <cell r="D20" t="str">
            <v>M IQBAL TAWAKAL</v>
          </cell>
          <cell r="E20" t="str">
            <v>PRIORITY  PER 21 DESEMBER 2021 (REPLACE MEBRI A)</v>
          </cell>
          <cell r="F20" t="str">
            <v>LAKI-LAKI</v>
          </cell>
          <cell r="G20">
            <v>19234654</v>
          </cell>
          <cell r="H20">
            <v>570171</v>
          </cell>
          <cell r="I20" t="str">
            <v>ACTIVE</v>
          </cell>
          <cell r="J20">
            <v>159676</v>
          </cell>
          <cell r="K20" t="str">
            <v>AGENT POSTPAID</v>
          </cell>
          <cell r="L20" t="str">
            <v>PRIO</v>
          </cell>
          <cell r="M20" t="str">
            <v>ADITYA ROY WICAKSONO</v>
          </cell>
          <cell r="N20" t="str">
            <v>AAN YANUAR</v>
          </cell>
          <cell r="O20" t="str">
            <v>PKWT</v>
          </cell>
          <cell r="P20">
            <v>44419</v>
          </cell>
          <cell r="Q20">
            <v>44783</v>
          </cell>
          <cell r="R20">
            <v>43753</v>
          </cell>
          <cell r="S20" t="str">
            <v>E</v>
          </cell>
          <cell r="V20">
            <v>1.0181123058542401</v>
          </cell>
          <cell r="W20">
            <v>299</v>
          </cell>
          <cell r="X20">
            <v>100</v>
          </cell>
          <cell r="Y20">
            <v>1</v>
          </cell>
          <cell r="Z20">
            <v>100</v>
          </cell>
          <cell r="AA20">
            <v>0.75</v>
          </cell>
          <cell r="AB20">
            <v>1</v>
          </cell>
          <cell r="AC20">
            <v>0.96514745308311001</v>
          </cell>
          <cell r="AD20">
            <v>2</v>
          </cell>
        </row>
        <row r="21">
          <cell r="C21">
            <v>51958</v>
          </cell>
          <cell r="D21" t="str">
            <v>ARDI DESPRIYANSYAH</v>
          </cell>
          <cell r="E21" t="str">
            <v>back to priority per 11 feb 2022</v>
          </cell>
          <cell r="F21" t="str">
            <v>LAKI-LAKI</v>
          </cell>
          <cell r="G21">
            <v>14011582</v>
          </cell>
          <cell r="H21">
            <v>570144</v>
          </cell>
          <cell r="I21" t="str">
            <v>ACTIVE</v>
          </cell>
          <cell r="J21">
            <v>51958</v>
          </cell>
          <cell r="K21" t="str">
            <v>AGENT POSTPAID</v>
          </cell>
          <cell r="L21" t="str">
            <v>PRIO</v>
          </cell>
          <cell r="M21" t="str">
            <v>JEANNY ANASTASYA</v>
          </cell>
          <cell r="N21" t="str">
            <v>AAN YANUAR</v>
          </cell>
          <cell r="O21" t="str">
            <v>PKWT</v>
          </cell>
          <cell r="P21">
            <v>44274</v>
          </cell>
          <cell r="Q21">
            <v>44638</v>
          </cell>
          <cell r="R21">
            <v>41903</v>
          </cell>
          <cell r="S21" t="str">
            <v>E</v>
          </cell>
          <cell r="V21">
            <v>1.1565335381464401</v>
          </cell>
          <cell r="W21">
            <v>288.49344978165902</v>
          </cell>
          <cell r="X21">
            <v>100</v>
          </cell>
          <cell r="Y21">
            <v>0.9</v>
          </cell>
          <cell r="Z21">
            <v>100</v>
          </cell>
          <cell r="AA21">
            <v>0.9</v>
          </cell>
          <cell r="AB21">
            <v>0.33333333333333298</v>
          </cell>
          <cell r="AC21">
            <v>0.98034934497816595</v>
          </cell>
          <cell r="AD21">
            <v>2</v>
          </cell>
        </row>
        <row r="22">
          <cell r="C22">
            <v>87812</v>
          </cell>
          <cell r="D22" t="str">
            <v>FERY HERIANSYAH</v>
          </cell>
          <cell r="E22" t="str">
            <v xml:space="preserve">POH CORP PER 21 DESEMBER 2021 </v>
          </cell>
          <cell r="F22" t="str">
            <v>LAKI-LAKI</v>
          </cell>
          <cell r="G22">
            <v>17009753</v>
          </cell>
          <cell r="H22">
            <v>570201</v>
          </cell>
          <cell r="I22" t="str">
            <v>ACTIVE</v>
          </cell>
          <cell r="J22">
            <v>87812</v>
          </cell>
          <cell r="K22" t="str">
            <v>AGENT POSTPAID</v>
          </cell>
          <cell r="L22" t="str">
            <v>CORP</v>
          </cell>
          <cell r="M22" t="str">
            <v>METI PERMAYANTI</v>
          </cell>
          <cell r="N22" t="str">
            <v>RIKA RIANY</v>
          </cell>
          <cell r="O22" t="str">
            <v>PKWT</v>
          </cell>
          <cell r="P22">
            <v>44557</v>
          </cell>
          <cell r="Q22">
            <v>44921</v>
          </cell>
          <cell r="R22">
            <v>42876</v>
          </cell>
          <cell r="S22" t="str">
            <v>E</v>
          </cell>
          <cell r="V22">
            <v>1.15867383512545</v>
          </cell>
          <cell r="W22">
            <v>280.599634369287</v>
          </cell>
          <cell r="X22">
            <v>98.3333333333333</v>
          </cell>
          <cell r="Y22">
            <v>1</v>
          </cell>
          <cell r="Z22">
            <v>100</v>
          </cell>
          <cell r="AA22">
            <v>0.75</v>
          </cell>
          <cell r="AB22">
            <v>0.875</v>
          </cell>
          <cell r="AC22">
            <v>0.98720292504570395</v>
          </cell>
          <cell r="AD22">
            <v>2</v>
          </cell>
        </row>
        <row r="23">
          <cell r="C23">
            <v>150493</v>
          </cell>
          <cell r="D23" t="str">
            <v>NOFI SETIASIH</v>
          </cell>
          <cell r="E23" t="str">
            <v>PRIORITY  PER 18 JANUARI 2022 (REPLACE KIKI HAKIAH)</v>
          </cell>
          <cell r="F23" t="str">
            <v>PEREMPUAN</v>
          </cell>
          <cell r="G23">
            <v>18230309</v>
          </cell>
          <cell r="H23">
            <v>570072</v>
          </cell>
          <cell r="I23" t="str">
            <v>ACTIVE</v>
          </cell>
          <cell r="J23">
            <v>150493</v>
          </cell>
          <cell r="K23" t="str">
            <v>AGENT POSTPAID</v>
          </cell>
          <cell r="L23" t="str">
            <v>PRIO</v>
          </cell>
          <cell r="M23" t="str">
            <v>RITA</v>
          </cell>
          <cell r="N23" t="str">
            <v>RIKA RIANY</v>
          </cell>
          <cell r="O23" t="str">
            <v>PHL</v>
          </cell>
          <cell r="P23">
            <v>44497</v>
          </cell>
          <cell r="Q23">
            <v>44861</v>
          </cell>
          <cell r="R23">
            <v>43405</v>
          </cell>
          <cell r="S23" t="str">
            <v>E</v>
          </cell>
          <cell r="V23">
            <v>1.20329919781533</v>
          </cell>
          <cell r="W23">
            <v>282.825049701789</v>
          </cell>
          <cell r="X23">
            <v>99.1666666666667</v>
          </cell>
          <cell r="Y23">
            <v>0.97777777777777797</v>
          </cell>
          <cell r="Z23">
            <v>100</v>
          </cell>
          <cell r="AA23">
            <v>1</v>
          </cell>
          <cell r="AB23">
            <v>0.88888888888888895</v>
          </cell>
          <cell r="AC23">
            <v>0.99005964214711695</v>
          </cell>
          <cell r="AD23">
            <v>2</v>
          </cell>
        </row>
        <row r="24">
          <cell r="C24">
            <v>74499</v>
          </cell>
          <cell r="D24" t="str">
            <v>AMBAR WATI JUMIARSIH</v>
          </cell>
          <cell r="E24" t="str">
            <v>CORP PER 18 JANUARI 2022 (REPLACE NOFI)</v>
          </cell>
          <cell r="F24" t="str">
            <v>PEREMPUAN</v>
          </cell>
          <cell r="G24">
            <v>16010304</v>
          </cell>
          <cell r="H24">
            <v>570237</v>
          </cell>
          <cell r="I24" t="str">
            <v>ACTIVE</v>
          </cell>
          <cell r="J24">
            <v>74499</v>
          </cell>
          <cell r="K24" t="str">
            <v>AGENT POSTPAID</v>
          </cell>
          <cell r="L24" t="str">
            <v>CORP</v>
          </cell>
          <cell r="M24" t="str">
            <v>TATAN SUDRAJAT</v>
          </cell>
          <cell r="N24" t="str">
            <v>RIKA RIANY</v>
          </cell>
          <cell r="O24" t="str">
            <v>PKWT</v>
          </cell>
          <cell r="P24">
            <v>44404</v>
          </cell>
          <cell r="Q24">
            <v>44768</v>
          </cell>
          <cell r="R24">
            <v>42644</v>
          </cell>
          <cell r="S24" t="str">
            <v>E</v>
          </cell>
          <cell r="V24">
            <v>1.13868748933265</v>
          </cell>
          <cell r="W24">
            <v>286.29501385041601</v>
          </cell>
          <cell r="X24">
            <v>98.3333333333333</v>
          </cell>
          <cell r="Y24">
            <v>0.95428571428571396</v>
          </cell>
          <cell r="Z24">
            <v>100</v>
          </cell>
          <cell r="AA24">
            <v>0.79310344827586199</v>
          </cell>
          <cell r="AB24">
            <v>0.8</v>
          </cell>
          <cell r="AC24">
            <v>0.99168975069252097</v>
          </cell>
          <cell r="AD24">
            <v>2</v>
          </cell>
        </row>
        <row r="25">
          <cell r="C25">
            <v>88169</v>
          </cell>
          <cell r="D25" t="str">
            <v>SELLA SELVIA</v>
          </cell>
          <cell r="E25" t="str">
            <v>CORP PER 18 JANUARI 2022 (REPLACE ROSI)</v>
          </cell>
          <cell r="F25" t="str">
            <v>PEREMPUAN</v>
          </cell>
          <cell r="G25">
            <v>17009910</v>
          </cell>
          <cell r="H25">
            <v>570131</v>
          </cell>
          <cell r="I25" t="str">
            <v>ACTIVE</v>
          </cell>
          <cell r="J25">
            <v>88169</v>
          </cell>
          <cell r="K25" t="str">
            <v>AGENT POSTPAID</v>
          </cell>
          <cell r="L25" t="str">
            <v>CORP</v>
          </cell>
          <cell r="M25" t="str">
            <v>HENDRA</v>
          </cell>
          <cell r="N25" t="str">
            <v>RIKA RIANY</v>
          </cell>
          <cell r="O25" t="str">
            <v>PHL</v>
          </cell>
          <cell r="P25">
            <v>44319</v>
          </cell>
          <cell r="Q25">
            <v>44683</v>
          </cell>
          <cell r="R25">
            <v>43601</v>
          </cell>
          <cell r="S25" t="str">
            <v>E</v>
          </cell>
          <cell r="V25">
            <v>1.0521181088923</v>
          </cell>
          <cell r="W25">
            <v>262.87874659400501</v>
          </cell>
          <cell r="X25">
            <v>97.2222222222222</v>
          </cell>
          <cell r="Y25">
            <v>0.88421052631579</v>
          </cell>
          <cell r="Z25">
            <v>100</v>
          </cell>
          <cell r="AA25">
            <v>0.9375</v>
          </cell>
          <cell r="AB25">
            <v>0.36842105263157898</v>
          </cell>
          <cell r="AC25">
            <v>0.99727520435967298</v>
          </cell>
          <cell r="AD25">
            <v>2</v>
          </cell>
        </row>
        <row r="26">
          <cell r="C26">
            <v>54351</v>
          </cell>
          <cell r="D26" t="str">
            <v>ASRI HANDIYANI</v>
          </cell>
          <cell r="E26" t="str">
            <v>PRIORITY  PER 18 JANUARI 2022 (REPLACE MARIYAM P)</v>
          </cell>
          <cell r="F26" t="str">
            <v>PEREMPUAN</v>
          </cell>
          <cell r="G26">
            <v>14011003</v>
          </cell>
          <cell r="H26">
            <v>570218</v>
          </cell>
          <cell r="I26" t="str">
            <v>ACTIVE</v>
          </cell>
          <cell r="J26">
            <v>54351</v>
          </cell>
          <cell r="K26" t="str">
            <v>AGENT POSTPAID</v>
          </cell>
          <cell r="L26" t="str">
            <v>PRIO</v>
          </cell>
          <cell r="M26" t="str">
            <v>ADITYA ROY WICAKSONO</v>
          </cell>
          <cell r="N26" t="str">
            <v>AAN YANUAR</v>
          </cell>
          <cell r="O26" t="str">
            <v>PKWT</v>
          </cell>
          <cell r="P26">
            <v>44562</v>
          </cell>
          <cell r="Q26">
            <v>44865</v>
          </cell>
          <cell r="R26">
            <v>41832</v>
          </cell>
          <cell r="S26" t="str">
            <v>E</v>
          </cell>
          <cell r="V26">
            <v>1.1568117426181901</v>
          </cell>
          <cell r="W26">
            <v>289.09090909090901</v>
          </cell>
          <cell r="X26">
            <v>100</v>
          </cell>
          <cell r="Y26">
            <v>0.99259259259259303</v>
          </cell>
          <cell r="Z26">
            <v>100</v>
          </cell>
          <cell r="AA26">
            <v>0.952380952380952</v>
          </cell>
          <cell r="AB26">
            <v>0.62962962962962998</v>
          </cell>
          <cell r="AC26">
            <v>0.98585858585858599</v>
          </cell>
          <cell r="AD26">
            <v>2</v>
          </cell>
        </row>
        <row r="27">
          <cell r="C27">
            <v>181873</v>
          </cell>
          <cell r="D27" t="str">
            <v>ARTHUR PRATAMA HAMONANGAN N</v>
          </cell>
          <cell r="E27" t="str">
            <v>AKAN RESIGN PER 31 MARET 2022 _KESEHATAN</v>
          </cell>
          <cell r="F27" t="str">
            <v>LAKI-LAKI</v>
          </cell>
          <cell r="G27">
            <v>21240351</v>
          </cell>
          <cell r="H27">
            <v>570403</v>
          </cell>
          <cell r="I27" t="str">
            <v>ACTIVE</v>
          </cell>
          <cell r="J27">
            <v>181873</v>
          </cell>
          <cell r="K27" t="str">
            <v>AGENT PREPAID</v>
          </cell>
          <cell r="L27" t="str">
            <v>PREPAID</v>
          </cell>
          <cell r="M27" t="str">
            <v>FREDY CAHYADI</v>
          </cell>
          <cell r="N27" t="str">
            <v>RIKA RIANY</v>
          </cell>
          <cell r="O27" t="str">
            <v>PHL</v>
          </cell>
          <cell r="P27">
            <v>44576</v>
          </cell>
          <cell r="Q27">
            <v>44665</v>
          </cell>
          <cell r="R27">
            <v>44392</v>
          </cell>
          <cell r="S27" t="str">
            <v>C</v>
          </cell>
          <cell r="V27">
            <v>0.76679569892473098</v>
          </cell>
          <cell r="W27">
            <v>242.97807933194201</v>
          </cell>
          <cell r="X27">
            <v>87.5</v>
          </cell>
          <cell r="Y27">
            <v>0.81818181818181801</v>
          </cell>
          <cell r="Z27">
            <v>100</v>
          </cell>
          <cell r="AA27">
            <v>0.4</v>
          </cell>
          <cell r="AB27">
            <v>0.36363636363636398</v>
          </cell>
          <cell r="AC27">
            <v>0.98016701461377898</v>
          </cell>
          <cell r="AD27">
            <v>2</v>
          </cell>
        </row>
        <row r="28">
          <cell r="C28">
            <v>105566</v>
          </cell>
          <cell r="D28" t="str">
            <v>ASTRID BENEDITA AZHARI</v>
          </cell>
          <cell r="E28" t="str">
            <v>AKAN RESIGN PER 28 APRIL 2022 _IKUT SUAMI</v>
          </cell>
          <cell r="F28" t="str">
            <v>PEREMPUAN</v>
          </cell>
          <cell r="G28">
            <v>18010497</v>
          </cell>
          <cell r="H28">
            <v>570040</v>
          </cell>
          <cell r="I28" t="str">
            <v>ACTIVE</v>
          </cell>
          <cell r="J28">
            <v>105566</v>
          </cell>
          <cell r="K28" t="str">
            <v>AGENT POSTPAID</v>
          </cell>
          <cell r="L28" t="str">
            <v>POSTPAID</v>
          </cell>
          <cell r="M28" t="str">
            <v>ANGGITA SITI NUR MARFUAH</v>
          </cell>
          <cell r="N28" t="str">
            <v>AAN YANUAR</v>
          </cell>
          <cell r="O28" t="str">
            <v>PHL</v>
          </cell>
          <cell r="P28">
            <v>44431</v>
          </cell>
          <cell r="Q28">
            <v>44734</v>
          </cell>
          <cell r="R28">
            <v>43684</v>
          </cell>
          <cell r="S28" t="str">
            <v>E</v>
          </cell>
          <cell r="V28">
            <v>1.2233811230585401</v>
          </cell>
          <cell r="W28">
            <v>297.29220779220799</v>
          </cell>
          <cell r="X28">
            <v>100</v>
          </cell>
          <cell r="Y28">
            <v>0.92692307692307696</v>
          </cell>
          <cell r="Z28">
            <v>100</v>
          </cell>
          <cell r="AA28">
            <v>0.9375</v>
          </cell>
          <cell r="AB28">
            <v>0.61538461538461497</v>
          </cell>
          <cell r="AC28">
            <v>0.99711399711399695</v>
          </cell>
          <cell r="AD28">
            <v>2</v>
          </cell>
        </row>
        <row r="29">
          <cell r="C29">
            <v>178147</v>
          </cell>
          <cell r="D29" t="str">
            <v>SALWA NABILA IZZA SALSABILA</v>
          </cell>
          <cell r="E29" t="str">
            <v>AKAN RESIGN PER 28 APRIL 2022 _WIRAUSAHA</v>
          </cell>
          <cell r="F29" t="str">
            <v>PEREMPUAN</v>
          </cell>
          <cell r="G29">
            <v>21239579</v>
          </cell>
          <cell r="H29">
            <v>570386</v>
          </cell>
          <cell r="I29" t="str">
            <v>ACTIVE</v>
          </cell>
          <cell r="J29">
            <v>178147</v>
          </cell>
          <cell r="K29" t="str">
            <v>AGENT PREPAID</v>
          </cell>
          <cell r="L29" t="str">
            <v>PREPAID</v>
          </cell>
          <cell r="M29" t="str">
            <v>ADITYA ROY WICAKSONO</v>
          </cell>
          <cell r="N29" t="str">
            <v>AAN YANUAR</v>
          </cell>
          <cell r="O29" t="str">
            <v>PHL</v>
          </cell>
          <cell r="P29">
            <v>44499</v>
          </cell>
          <cell r="Q29">
            <v>44802</v>
          </cell>
          <cell r="R29">
            <v>44317</v>
          </cell>
          <cell r="S29" t="str">
            <v>C</v>
          </cell>
          <cell r="V29">
            <v>1.2312800819252401</v>
          </cell>
          <cell r="W29">
            <v>292.26144455747698</v>
          </cell>
          <cell r="X29">
            <v>100</v>
          </cell>
          <cell r="Y29">
            <v>0.94285714285714295</v>
          </cell>
          <cell r="Z29">
            <v>100</v>
          </cell>
          <cell r="AA29">
            <v>0.91489361702127703</v>
          </cell>
          <cell r="AB29">
            <v>0.65079365079365104</v>
          </cell>
          <cell r="AC29">
            <v>0.99643947100712105</v>
          </cell>
          <cell r="AD29">
            <v>2</v>
          </cell>
        </row>
        <row r="30">
          <cell r="C30">
            <v>160087</v>
          </cell>
          <cell r="D30" t="str">
            <v>SUCI PRADITA SEPTIANI</v>
          </cell>
          <cell r="E30" t="str">
            <v>AKAN RESIGN PER 28 APRIL 2022 _IKUT SUAMI</v>
          </cell>
          <cell r="F30" t="str">
            <v>PEREMPUAN</v>
          </cell>
          <cell r="G30">
            <v>19234891</v>
          </cell>
          <cell r="H30">
            <v>570023</v>
          </cell>
          <cell r="I30" t="str">
            <v>ACTIVE</v>
          </cell>
          <cell r="J30">
            <v>160087</v>
          </cell>
          <cell r="K30" t="str">
            <v>AGENT POSTPAID</v>
          </cell>
          <cell r="L30" t="str">
            <v>POSTPAID</v>
          </cell>
          <cell r="M30" t="str">
            <v>HENDRA</v>
          </cell>
          <cell r="N30" t="str">
            <v>RIKA RIANY</v>
          </cell>
          <cell r="O30" t="str">
            <v>PHL</v>
          </cell>
          <cell r="P30">
            <v>44467</v>
          </cell>
          <cell r="Q30">
            <v>44647</v>
          </cell>
          <cell r="R30">
            <v>43770</v>
          </cell>
          <cell r="S30" t="str">
            <v>E</v>
          </cell>
          <cell r="V30">
            <v>0.85494965011094004</v>
          </cell>
          <cell r="W30">
            <v>267.13147410358602</v>
          </cell>
          <cell r="X30">
            <v>94.5833333333333</v>
          </cell>
          <cell r="Y30">
            <v>0.94444444444444398</v>
          </cell>
          <cell r="Z30">
            <v>100</v>
          </cell>
          <cell r="AA30">
            <v>0.8125</v>
          </cell>
          <cell r="AB30">
            <v>0.77777777777777801</v>
          </cell>
          <cell r="AC30">
            <v>0.99302788844621503</v>
          </cell>
          <cell r="AD30">
            <v>2</v>
          </cell>
        </row>
        <row r="31">
          <cell r="C31">
            <v>154667</v>
          </cell>
          <cell r="D31" t="str">
            <v>ROSI ROSMAWATI</v>
          </cell>
          <cell r="F31" t="str">
            <v>PEREMPUAN</v>
          </cell>
          <cell r="G31">
            <v>19231902</v>
          </cell>
          <cell r="H31">
            <v>570044</v>
          </cell>
          <cell r="I31" t="str">
            <v>ACTIVE</v>
          </cell>
          <cell r="J31">
            <v>154667</v>
          </cell>
          <cell r="K31" t="str">
            <v>AGENT POSTPAID</v>
          </cell>
          <cell r="L31" t="str">
            <v>PRIO</v>
          </cell>
          <cell r="M31" t="str">
            <v>ANDRYAN ANAKOTTA PARY</v>
          </cell>
          <cell r="N31" t="str">
            <v>AAN YANUAR</v>
          </cell>
          <cell r="O31" t="str">
            <v>PHL</v>
          </cell>
          <cell r="P31">
            <v>44350</v>
          </cell>
          <cell r="Q31">
            <v>44714</v>
          </cell>
          <cell r="R31">
            <v>43531</v>
          </cell>
          <cell r="S31" t="str">
            <v>E</v>
          </cell>
          <cell r="V31">
            <v>1.1981703362348499</v>
          </cell>
          <cell r="W31">
            <v>280.33333333333297</v>
          </cell>
          <cell r="X31">
            <v>99.5833333333333</v>
          </cell>
          <cell r="Y31">
            <v>0.98888888888888904</v>
          </cell>
          <cell r="Z31">
            <v>100</v>
          </cell>
          <cell r="AA31">
            <v>1</v>
          </cell>
          <cell r="AB31">
            <v>0.83333333333333304</v>
          </cell>
          <cell r="AC31">
            <v>0.97539149888143195</v>
          </cell>
          <cell r="AD31">
            <v>2</v>
          </cell>
        </row>
        <row r="32">
          <cell r="C32">
            <v>103453</v>
          </cell>
          <cell r="D32" t="str">
            <v>SAEPUL MILAH</v>
          </cell>
          <cell r="F32" t="str">
            <v>LAKI-LAKI</v>
          </cell>
          <cell r="G32">
            <v>18009899</v>
          </cell>
          <cell r="H32">
            <v>570265</v>
          </cell>
          <cell r="I32" t="str">
            <v>ACTIVE</v>
          </cell>
          <cell r="J32">
            <v>103453</v>
          </cell>
          <cell r="K32" t="str">
            <v>AGENT POSTPAID</v>
          </cell>
          <cell r="L32" t="str">
            <v>POSTPAID</v>
          </cell>
          <cell r="M32" t="str">
            <v>IMAN RINALDI</v>
          </cell>
          <cell r="N32" t="str">
            <v>RIKA RIANY</v>
          </cell>
          <cell r="O32" t="str">
            <v>PKWT</v>
          </cell>
          <cell r="P32">
            <v>44436</v>
          </cell>
          <cell r="Q32">
            <v>44800</v>
          </cell>
          <cell r="R32">
            <v>43235</v>
          </cell>
          <cell r="S32" t="str">
            <v>E</v>
          </cell>
          <cell r="V32">
            <v>1.1323909796893701</v>
          </cell>
          <cell r="W32">
            <v>295.42916666666702</v>
          </cell>
          <cell r="X32">
            <v>98.8888888888889</v>
          </cell>
          <cell r="Y32">
            <v>0.94285714285714295</v>
          </cell>
          <cell r="Z32">
            <v>100</v>
          </cell>
          <cell r="AA32">
            <v>0.9375</v>
          </cell>
          <cell r="AB32">
            <v>0.57142857142857095</v>
          </cell>
          <cell r="AC32">
            <v>0.99416666666666698</v>
          </cell>
          <cell r="AD32">
            <v>2</v>
          </cell>
        </row>
        <row r="33">
          <cell r="C33">
            <v>87809</v>
          </cell>
          <cell r="D33" t="str">
            <v>FATHU ABDILLAH MUHTADI</v>
          </cell>
          <cell r="F33" t="str">
            <v>LAKI-LAKI</v>
          </cell>
          <cell r="G33">
            <v>17009750</v>
          </cell>
          <cell r="H33">
            <v>570145</v>
          </cell>
          <cell r="I33" t="str">
            <v>ACTIVE</v>
          </cell>
          <cell r="J33">
            <v>87809</v>
          </cell>
          <cell r="K33" t="str">
            <v>AGENT POSTPAID</v>
          </cell>
          <cell r="L33" t="str">
            <v>PRIO</v>
          </cell>
          <cell r="M33" t="str">
            <v>METI PERMAYANTI</v>
          </cell>
          <cell r="N33" t="str">
            <v>RIKA RIANY</v>
          </cell>
          <cell r="O33" t="str">
            <v>PKWT</v>
          </cell>
          <cell r="P33">
            <v>44436</v>
          </cell>
          <cell r="Q33">
            <v>44800</v>
          </cell>
          <cell r="R33">
            <v>42876</v>
          </cell>
          <cell r="S33" t="str">
            <v>E</v>
          </cell>
          <cell r="V33">
            <v>1.1463253114866001</v>
          </cell>
          <cell r="W33">
            <v>276.89702970296997</v>
          </cell>
          <cell r="X33">
            <v>99.1666666666667</v>
          </cell>
          <cell r="Y33">
            <v>0.98181818181818203</v>
          </cell>
          <cell r="Z33">
            <v>100</v>
          </cell>
          <cell r="AA33">
            <v>0.81818181818181801</v>
          </cell>
          <cell r="AB33">
            <v>0.90909090909090895</v>
          </cell>
          <cell r="AC33">
            <v>0.97821782178217798</v>
          </cell>
          <cell r="AD33">
            <v>2</v>
          </cell>
        </row>
        <row r="34">
          <cell r="C34">
            <v>105769</v>
          </cell>
          <cell r="D34" t="str">
            <v>HENDRA YADI PUTRA</v>
          </cell>
          <cell r="F34" t="str">
            <v>LAKI-LAKI</v>
          </cell>
          <cell r="G34">
            <v>18010561</v>
          </cell>
          <cell r="H34">
            <v>570059</v>
          </cell>
          <cell r="I34" t="str">
            <v>ACTIVE</v>
          </cell>
          <cell r="J34">
            <v>105769</v>
          </cell>
          <cell r="K34" t="str">
            <v>AGENT POSTPAID</v>
          </cell>
          <cell r="L34" t="str">
            <v>POSTPAID</v>
          </cell>
          <cell r="M34" t="str">
            <v>ADITYA ROY WICAKSONO</v>
          </cell>
          <cell r="N34" t="str">
            <v>AAN YANUAR</v>
          </cell>
          <cell r="O34" t="str">
            <v>PKWT</v>
          </cell>
          <cell r="P34">
            <v>44560</v>
          </cell>
          <cell r="Q34">
            <v>44924</v>
          </cell>
          <cell r="R34">
            <v>43304</v>
          </cell>
          <cell r="S34" t="str">
            <v>E</v>
          </cell>
          <cell r="V34">
            <v>1.16397849462366</v>
          </cell>
          <cell r="W34">
            <v>276.87358062074202</v>
          </cell>
          <cell r="X34">
            <v>100</v>
          </cell>
          <cell r="Y34">
            <v>0.95272727272727298</v>
          </cell>
          <cell r="Z34">
            <v>100</v>
          </cell>
          <cell r="AA34">
            <v>0.94</v>
          </cell>
          <cell r="AB34">
            <v>0.72727272727272696</v>
          </cell>
          <cell r="AC34">
            <v>0.998485995457986</v>
          </cell>
          <cell r="AD34">
            <v>2</v>
          </cell>
        </row>
        <row r="35">
          <cell r="C35">
            <v>160709</v>
          </cell>
          <cell r="D35" t="str">
            <v>SHANTY AGNIA NURRAHMAH</v>
          </cell>
          <cell r="F35" t="str">
            <v>PEREMPUAN</v>
          </cell>
          <cell r="G35">
            <v>19235313</v>
          </cell>
          <cell r="H35">
            <v>570156</v>
          </cell>
          <cell r="I35" t="str">
            <v>ACTIVE</v>
          </cell>
          <cell r="J35">
            <v>160709</v>
          </cell>
          <cell r="K35" t="str">
            <v>AGENT POSTPAID</v>
          </cell>
          <cell r="L35" t="str">
            <v>POSTPAID</v>
          </cell>
          <cell r="M35" t="str">
            <v>JEANNY ANASTASYA</v>
          </cell>
          <cell r="N35" t="str">
            <v>AAN YANUAR</v>
          </cell>
          <cell r="O35" t="str">
            <v>PKWT</v>
          </cell>
          <cell r="P35">
            <v>44460</v>
          </cell>
          <cell r="Q35">
            <v>44824</v>
          </cell>
          <cell r="R35">
            <v>43795</v>
          </cell>
          <cell r="S35" t="str">
            <v>E</v>
          </cell>
          <cell r="V35">
            <v>1.15583781362007</v>
          </cell>
          <cell r="W35">
            <v>297.81323225361803</v>
          </cell>
          <cell r="X35">
            <v>97.7777777777778</v>
          </cell>
          <cell r="Y35">
            <v>0.94444444444444398</v>
          </cell>
          <cell r="Z35">
            <v>100</v>
          </cell>
          <cell r="AA35">
            <v>0.9375</v>
          </cell>
          <cell r="AB35">
            <v>0.63888888888888895</v>
          </cell>
          <cell r="AC35">
            <v>0.99862164024810496</v>
          </cell>
          <cell r="AD35">
            <v>2</v>
          </cell>
        </row>
        <row r="36">
          <cell r="C36">
            <v>161143</v>
          </cell>
          <cell r="D36" t="str">
            <v>IIS NURJANAH</v>
          </cell>
          <cell r="F36" t="str">
            <v>PEREMPUAN</v>
          </cell>
          <cell r="G36">
            <v>19235282</v>
          </cell>
          <cell r="H36">
            <v>570063</v>
          </cell>
          <cell r="I36" t="str">
            <v>ACTIVE</v>
          </cell>
          <cell r="J36">
            <v>161143</v>
          </cell>
          <cell r="K36" t="str">
            <v>AGENT POSTPAID</v>
          </cell>
          <cell r="L36" t="str">
            <v>POSTPAID</v>
          </cell>
          <cell r="M36" t="str">
            <v>ADITYA AMRULLAH</v>
          </cell>
          <cell r="N36" t="str">
            <v>RIKA RIANY</v>
          </cell>
          <cell r="O36" t="str">
            <v>PKWT</v>
          </cell>
          <cell r="P36">
            <v>44569</v>
          </cell>
          <cell r="Q36">
            <v>44872</v>
          </cell>
          <cell r="R36">
            <v>43809</v>
          </cell>
          <cell r="S36" t="str">
            <v>E</v>
          </cell>
          <cell r="V36">
            <v>1.1837544802867399</v>
          </cell>
          <cell r="W36">
            <v>294.21036814425202</v>
          </cell>
          <cell r="X36">
            <v>98.8888888888889</v>
          </cell>
          <cell r="Y36">
            <v>0.95</v>
          </cell>
          <cell r="Z36">
            <v>100</v>
          </cell>
          <cell r="AA36">
            <v>0.85294117647058798</v>
          </cell>
          <cell r="AB36">
            <v>0.54545454545454497</v>
          </cell>
          <cell r="AC36">
            <v>0.99323816679188603</v>
          </cell>
          <cell r="AD36">
            <v>2</v>
          </cell>
        </row>
        <row r="37">
          <cell r="C37">
            <v>160079</v>
          </cell>
          <cell r="D37" t="str">
            <v>LISA YURIANA ARMAN</v>
          </cell>
          <cell r="F37" t="str">
            <v>PEREMPUAN</v>
          </cell>
          <cell r="G37">
            <v>19234870</v>
          </cell>
          <cell r="H37">
            <v>570260</v>
          </cell>
          <cell r="I37" t="str">
            <v>ACTIVE</v>
          </cell>
          <cell r="J37">
            <v>160079</v>
          </cell>
          <cell r="K37" t="str">
            <v>AGENT POSTPAID</v>
          </cell>
          <cell r="L37" t="str">
            <v>POSTPAID</v>
          </cell>
          <cell r="M37" t="str">
            <v>FREDY CAHYADI</v>
          </cell>
          <cell r="N37" t="str">
            <v>RIKA RIANY</v>
          </cell>
          <cell r="O37" t="str">
            <v>PKWT</v>
          </cell>
          <cell r="P37">
            <v>44435</v>
          </cell>
          <cell r="Q37">
            <v>44738</v>
          </cell>
          <cell r="R37">
            <v>43770</v>
          </cell>
          <cell r="S37" t="str">
            <v>E</v>
          </cell>
          <cell r="V37">
            <v>1.24899342891278</v>
          </cell>
          <cell r="W37">
            <v>296.01718403547699</v>
          </cell>
          <cell r="X37">
            <v>100</v>
          </cell>
          <cell r="Y37">
            <v>0.95692307692307699</v>
          </cell>
          <cell r="Z37">
            <v>100</v>
          </cell>
          <cell r="AA37">
            <v>0.96551724137931005</v>
          </cell>
          <cell r="AB37">
            <v>0.73846153846153895</v>
          </cell>
          <cell r="AC37">
            <v>0.99611973392461195</v>
          </cell>
          <cell r="AD37">
            <v>2</v>
          </cell>
        </row>
        <row r="38">
          <cell r="C38">
            <v>160028</v>
          </cell>
          <cell r="D38" t="str">
            <v>WINA NURFAUZIAH</v>
          </cell>
          <cell r="F38" t="str">
            <v>PEREMPUAN</v>
          </cell>
          <cell r="G38">
            <v>19234712</v>
          </cell>
          <cell r="H38">
            <v>570077</v>
          </cell>
          <cell r="I38" t="str">
            <v>ACTIVE</v>
          </cell>
          <cell r="J38">
            <v>160028</v>
          </cell>
          <cell r="K38" t="str">
            <v>AGENT POSTPAID</v>
          </cell>
          <cell r="L38" t="str">
            <v>POSTPAID</v>
          </cell>
          <cell r="M38" t="str">
            <v>MOHAMAD RAMDAN HILMI SOFYAN</v>
          </cell>
          <cell r="N38" t="str">
            <v>RIKA RIANY</v>
          </cell>
          <cell r="O38" t="str">
            <v>PKWT</v>
          </cell>
          <cell r="P38">
            <v>44304</v>
          </cell>
          <cell r="Q38">
            <v>44668</v>
          </cell>
          <cell r="R38">
            <v>43760</v>
          </cell>
          <cell r="S38" t="str">
            <v>E</v>
          </cell>
          <cell r="V38">
            <v>1.1319399641577099</v>
          </cell>
          <cell r="W38">
            <v>281.20734194425597</v>
          </cell>
          <cell r="X38">
            <v>95.4166666666667</v>
          </cell>
          <cell r="Y38">
            <v>0.93866666666666698</v>
          </cell>
          <cell r="Z38">
            <v>100</v>
          </cell>
          <cell r="AA38">
            <v>0.90909090909090895</v>
          </cell>
          <cell r="AB38">
            <v>0.66666666666666696</v>
          </cell>
          <cell r="AC38">
            <v>0.99116247450713801</v>
          </cell>
          <cell r="AD38">
            <v>2</v>
          </cell>
        </row>
        <row r="39">
          <cell r="C39">
            <v>153783</v>
          </cell>
          <cell r="D39" t="str">
            <v>LUKMAN NULHAKIM</v>
          </cell>
          <cell r="F39" t="str">
            <v>LAKI-LAKI</v>
          </cell>
          <cell r="G39">
            <v>19231530</v>
          </cell>
          <cell r="H39">
            <v>570120</v>
          </cell>
          <cell r="I39" t="str">
            <v>ACTIVE</v>
          </cell>
          <cell r="J39">
            <v>153783</v>
          </cell>
          <cell r="K39" t="str">
            <v>AGENT POSTPAID</v>
          </cell>
          <cell r="L39" t="str">
            <v>POSTPAID</v>
          </cell>
          <cell r="M39" t="str">
            <v>IMAN RINALDI</v>
          </cell>
          <cell r="N39" t="str">
            <v>RIKA RIANY</v>
          </cell>
          <cell r="O39" t="str">
            <v>PKWT</v>
          </cell>
          <cell r="P39">
            <v>44408</v>
          </cell>
          <cell r="Q39">
            <v>44772</v>
          </cell>
          <cell r="R39">
            <v>43591</v>
          </cell>
          <cell r="S39" t="str">
            <v>E</v>
          </cell>
          <cell r="V39">
            <v>1.1780421146953399</v>
          </cell>
          <cell r="W39">
            <v>289.84635879218501</v>
          </cell>
          <cell r="X39">
            <v>98.3333333333333</v>
          </cell>
          <cell r="Y39">
            <v>0.97096774193548396</v>
          </cell>
          <cell r="Z39">
            <v>100</v>
          </cell>
          <cell r="AA39">
            <v>0.88333333333333297</v>
          </cell>
          <cell r="AB39">
            <v>0.77419354838709697</v>
          </cell>
          <cell r="AC39">
            <v>0.99200710479573695</v>
          </cell>
          <cell r="AD39">
            <v>2</v>
          </cell>
        </row>
        <row r="40">
          <cell r="C40">
            <v>159687</v>
          </cell>
          <cell r="D40" t="str">
            <v>MUHAMMAD FAZRIN RAMDANI</v>
          </cell>
          <cell r="F40" t="str">
            <v>LAKI-LAKI</v>
          </cell>
          <cell r="G40">
            <v>19234590</v>
          </cell>
          <cell r="H40">
            <v>570004</v>
          </cell>
          <cell r="I40" t="str">
            <v>ACTIVE</v>
          </cell>
          <cell r="J40">
            <v>159687</v>
          </cell>
          <cell r="K40" t="str">
            <v>AGENT POSTPAID</v>
          </cell>
          <cell r="L40" t="str">
            <v>POSTPAID</v>
          </cell>
          <cell r="M40" t="str">
            <v>RITA</v>
          </cell>
          <cell r="N40" t="str">
            <v>RIKA RIANY</v>
          </cell>
          <cell r="O40" t="str">
            <v>PKWT</v>
          </cell>
          <cell r="P40">
            <v>44419</v>
          </cell>
          <cell r="Q40">
            <v>44722</v>
          </cell>
          <cell r="R40">
            <v>43753</v>
          </cell>
          <cell r="S40" t="str">
            <v>E</v>
          </cell>
          <cell r="V40">
            <v>1.2418231780167299</v>
          </cell>
          <cell r="W40">
            <v>309.78409090909099</v>
          </cell>
          <cell r="X40">
            <v>94.1666666666667</v>
          </cell>
          <cell r="Y40">
            <v>0.92777777777777803</v>
          </cell>
          <cell r="Z40">
            <v>100</v>
          </cell>
          <cell r="AA40">
            <v>0.89655172413793105</v>
          </cell>
          <cell r="AB40">
            <v>0.72222222222222199</v>
          </cell>
          <cell r="AC40">
            <v>0.98409090909090902</v>
          </cell>
          <cell r="AD40">
            <v>2</v>
          </cell>
        </row>
        <row r="41">
          <cell r="C41">
            <v>101574</v>
          </cell>
          <cell r="D41" t="str">
            <v>KIKI RENDIANA</v>
          </cell>
          <cell r="F41" t="str">
            <v>LAKI-LAKI</v>
          </cell>
          <cell r="G41">
            <v>18009275</v>
          </cell>
          <cell r="H41">
            <v>570031</v>
          </cell>
          <cell r="I41" t="str">
            <v>ACTIVE</v>
          </cell>
          <cell r="J41">
            <v>101574</v>
          </cell>
          <cell r="K41" t="str">
            <v>AGENT POSTPAID</v>
          </cell>
          <cell r="L41" t="str">
            <v>POSTPAID</v>
          </cell>
          <cell r="M41" t="str">
            <v>ANGGITA SITI NUR MARFUAH</v>
          </cell>
          <cell r="N41" t="str">
            <v>AAN YANUAR</v>
          </cell>
          <cell r="O41" t="str">
            <v>PKWT</v>
          </cell>
          <cell r="P41">
            <v>44351</v>
          </cell>
          <cell r="Q41">
            <v>44715</v>
          </cell>
          <cell r="R41">
            <v>43684</v>
          </cell>
          <cell r="S41" t="str">
            <v>E</v>
          </cell>
          <cell r="V41">
            <v>1.2058751493428901</v>
          </cell>
          <cell r="W41">
            <v>309.56012412722998</v>
          </cell>
          <cell r="X41">
            <v>99.1666666666667</v>
          </cell>
          <cell r="Y41">
            <v>0.92413793103448305</v>
          </cell>
          <cell r="Z41">
            <v>100</v>
          </cell>
          <cell r="AA41">
            <v>0.91304347826086996</v>
          </cell>
          <cell r="AB41">
            <v>0.65517241379310298</v>
          </cell>
          <cell r="AC41">
            <v>0.98991466252909199</v>
          </cell>
          <cell r="AD41">
            <v>2</v>
          </cell>
        </row>
        <row r="42">
          <cell r="C42">
            <v>101063</v>
          </cell>
          <cell r="D42" t="str">
            <v>NISA NURAZIZAH</v>
          </cell>
          <cell r="F42" t="str">
            <v>PEREMPUAN</v>
          </cell>
          <cell r="G42">
            <v>18009071</v>
          </cell>
          <cell r="H42">
            <v>570095</v>
          </cell>
          <cell r="I42" t="str">
            <v>ACTIVE</v>
          </cell>
          <cell r="J42">
            <v>101063</v>
          </cell>
          <cell r="K42" t="str">
            <v>AGENT POSTPAID</v>
          </cell>
          <cell r="L42" t="str">
            <v>POSTPAID</v>
          </cell>
          <cell r="M42" t="str">
            <v>JEANNY ANASTASYA</v>
          </cell>
          <cell r="N42" t="str">
            <v>AAN YANUAR</v>
          </cell>
          <cell r="O42" t="str">
            <v>PKWT</v>
          </cell>
          <cell r="P42">
            <v>44350</v>
          </cell>
          <cell r="Q42">
            <v>44653</v>
          </cell>
          <cell r="R42">
            <v>43684</v>
          </cell>
          <cell r="S42" t="str">
            <v>E</v>
          </cell>
          <cell r="V42">
            <v>1.1638903823178</v>
          </cell>
          <cell r="W42">
            <v>286.259903961585</v>
          </cell>
          <cell r="X42">
            <v>98.75</v>
          </cell>
          <cell r="Y42">
            <v>0.95932203389830495</v>
          </cell>
          <cell r="Z42">
            <v>95</v>
          </cell>
          <cell r="AA42">
            <v>0.97959183673469397</v>
          </cell>
          <cell r="AB42">
            <v>0.677966101694915</v>
          </cell>
          <cell r="AC42">
            <v>0.99279711884753896</v>
          </cell>
          <cell r="AD42">
            <v>2</v>
          </cell>
        </row>
        <row r="43">
          <cell r="C43">
            <v>154502</v>
          </cell>
          <cell r="D43" t="str">
            <v>ARISA DITA PRATAMI</v>
          </cell>
          <cell r="F43" t="str">
            <v>PEREMPUAN</v>
          </cell>
          <cell r="G43">
            <v>19231653</v>
          </cell>
          <cell r="H43">
            <v>570014</v>
          </cell>
          <cell r="I43" t="str">
            <v>ACTIVE</v>
          </cell>
          <cell r="J43">
            <v>154502</v>
          </cell>
          <cell r="K43" t="str">
            <v>AGENT POSTPAID</v>
          </cell>
          <cell r="L43" t="str">
            <v>POSTPAID</v>
          </cell>
          <cell r="M43" t="str">
            <v>HENDRA</v>
          </cell>
          <cell r="N43" t="str">
            <v>RIKA RIANY</v>
          </cell>
          <cell r="O43" t="str">
            <v>PKWT</v>
          </cell>
          <cell r="P43">
            <v>44441</v>
          </cell>
          <cell r="Q43">
            <v>44621</v>
          </cell>
          <cell r="R43">
            <v>43601</v>
          </cell>
          <cell r="S43" t="str">
            <v>E</v>
          </cell>
          <cell r="V43">
            <v>1.1781362007168501</v>
          </cell>
          <cell r="W43">
            <v>291.52157738095201</v>
          </cell>
          <cell r="X43">
            <v>96.8055555555555</v>
          </cell>
          <cell r="Y43">
            <v>0.94736842105263197</v>
          </cell>
          <cell r="Z43">
            <v>100</v>
          </cell>
          <cell r="AA43">
            <v>0.92134831460674205</v>
          </cell>
          <cell r="AB43">
            <v>0.69473684210526299</v>
          </cell>
          <cell r="AC43">
            <v>0.99404761904761896</v>
          </cell>
          <cell r="AD43">
            <v>2</v>
          </cell>
        </row>
        <row r="44">
          <cell r="C44">
            <v>156228</v>
          </cell>
          <cell r="D44" t="str">
            <v>BELLA DWI FEBRIANI</v>
          </cell>
          <cell r="F44" t="str">
            <v>PEREMPUAN</v>
          </cell>
          <cell r="G44">
            <v>19232842</v>
          </cell>
          <cell r="H44">
            <v>570027</v>
          </cell>
          <cell r="I44" t="str">
            <v>ACTIVE</v>
          </cell>
          <cell r="J44">
            <v>156228</v>
          </cell>
          <cell r="K44" t="str">
            <v>AGENT POSTPAID</v>
          </cell>
          <cell r="L44" t="str">
            <v>POSTPAID</v>
          </cell>
          <cell r="M44" t="str">
            <v>ADITYA ROY WICAKSONO</v>
          </cell>
          <cell r="N44" t="str">
            <v>AAN YANUAR</v>
          </cell>
          <cell r="O44" t="str">
            <v>PKWT</v>
          </cell>
          <cell r="P44">
            <v>44232</v>
          </cell>
          <cell r="Q44">
            <v>44899</v>
          </cell>
          <cell r="R44">
            <v>43684</v>
          </cell>
          <cell r="S44" t="str">
            <v>E</v>
          </cell>
          <cell r="V44">
            <v>1.1806481481481499</v>
          </cell>
          <cell r="W44">
            <v>289.11689106487103</v>
          </cell>
          <cell r="X44">
            <v>100</v>
          </cell>
          <cell r="Y44">
            <v>0.96363636363636396</v>
          </cell>
          <cell r="Z44">
            <v>100</v>
          </cell>
          <cell r="AA44">
            <v>0.93650793650793696</v>
          </cell>
          <cell r="AB44">
            <v>0.72727272727272696</v>
          </cell>
          <cell r="AC44">
            <v>0.99694002447980401</v>
          </cell>
          <cell r="AD44">
            <v>2</v>
          </cell>
        </row>
        <row r="45">
          <cell r="C45">
            <v>154682</v>
          </cell>
          <cell r="D45" t="str">
            <v>INTAN MARDIANI</v>
          </cell>
          <cell r="F45" t="str">
            <v>PEREMPUAN</v>
          </cell>
          <cell r="G45">
            <v>19231967</v>
          </cell>
          <cell r="H45">
            <v>570278</v>
          </cell>
          <cell r="I45" t="str">
            <v>ACTIVE</v>
          </cell>
          <cell r="J45">
            <v>154682</v>
          </cell>
          <cell r="K45" t="str">
            <v>AGENT POSTPAID</v>
          </cell>
          <cell r="L45" t="str">
            <v>POSTPAID</v>
          </cell>
          <cell r="M45" t="str">
            <v>TATAN SUDRAJAT</v>
          </cell>
          <cell r="N45" t="str">
            <v>RIKA RIANY</v>
          </cell>
          <cell r="O45" t="str">
            <v>PKWT</v>
          </cell>
          <cell r="P45">
            <v>44357</v>
          </cell>
          <cell r="Q45">
            <v>44721</v>
          </cell>
          <cell r="R45">
            <v>43630</v>
          </cell>
          <cell r="S45" t="str">
            <v>E</v>
          </cell>
          <cell r="V45">
            <v>1.17946535244922</v>
          </cell>
          <cell r="W45">
            <v>287.95720313441802</v>
          </cell>
          <cell r="X45">
            <v>100</v>
          </cell>
          <cell r="Y45">
            <v>0.93461538461538496</v>
          </cell>
          <cell r="Z45">
            <v>100</v>
          </cell>
          <cell r="AA45">
            <v>0.91304347826086996</v>
          </cell>
          <cell r="AB45">
            <v>0.55769230769230804</v>
          </cell>
          <cell r="AC45">
            <v>0.99276672694394197</v>
          </cell>
          <cell r="AD45">
            <v>2</v>
          </cell>
        </row>
        <row r="46">
          <cell r="C46">
            <v>106036</v>
          </cell>
          <cell r="D46" t="str">
            <v>MASLIA MANDASARI</v>
          </cell>
          <cell r="F46" t="str">
            <v>PEREMPUAN</v>
          </cell>
          <cell r="G46">
            <v>18010652</v>
          </cell>
          <cell r="H46">
            <v>570094</v>
          </cell>
          <cell r="I46" t="str">
            <v>ACTIVE</v>
          </cell>
          <cell r="J46">
            <v>106036</v>
          </cell>
          <cell r="K46" t="str">
            <v>AGENT POSTPAID</v>
          </cell>
          <cell r="L46" t="str">
            <v>POSTPAID</v>
          </cell>
          <cell r="M46" t="str">
            <v>IIN TARINAH</v>
          </cell>
          <cell r="N46" t="str">
            <v>AAN YANUAR</v>
          </cell>
          <cell r="O46" t="str">
            <v>PKWT</v>
          </cell>
          <cell r="P46">
            <v>44351</v>
          </cell>
          <cell r="Q46">
            <v>44715</v>
          </cell>
          <cell r="R46">
            <v>43591</v>
          </cell>
          <cell r="S46" t="str">
            <v>E</v>
          </cell>
          <cell r="V46">
            <v>1.17834229390681</v>
          </cell>
          <cell r="W46">
            <v>281.91554702495199</v>
          </cell>
          <cell r="X46">
            <v>96.6666666666667</v>
          </cell>
          <cell r="Y46">
            <v>0.919047619047619</v>
          </cell>
          <cell r="Z46">
            <v>100</v>
          </cell>
          <cell r="AA46">
            <v>0.91428571428571404</v>
          </cell>
          <cell r="AB46">
            <v>0.61904761904761896</v>
          </cell>
          <cell r="AC46">
            <v>0.99552143314139496</v>
          </cell>
          <cell r="AD46">
            <v>2</v>
          </cell>
        </row>
        <row r="47">
          <cell r="C47">
            <v>154477</v>
          </cell>
          <cell r="D47" t="str">
            <v>MIRA ANDRIANI</v>
          </cell>
          <cell r="F47" t="str">
            <v>PEREMPUAN</v>
          </cell>
          <cell r="G47">
            <v>17009817</v>
          </cell>
          <cell r="H47">
            <v>570041</v>
          </cell>
          <cell r="I47" t="str">
            <v>ACTIVE</v>
          </cell>
          <cell r="J47">
            <v>154477</v>
          </cell>
          <cell r="K47" t="str">
            <v>AGENT POSTPAID</v>
          </cell>
          <cell r="L47" t="str">
            <v>POSTPAID</v>
          </cell>
          <cell r="M47" t="str">
            <v>IIN TARINAH</v>
          </cell>
          <cell r="N47" t="str">
            <v>AAN YANUAR</v>
          </cell>
          <cell r="O47" t="str">
            <v>PKWT</v>
          </cell>
          <cell r="P47">
            <v>44318</v>
          </cell>
          <cell r="Q47">
            <v>44621</v>
          </cell>
          <cell r="R47">
            <v>43591</v>
          </cell>
          <cell r="S47" t="str">
            <v>E</v>
          </cell>
          <cell r="V47">
            <v>1.1678912783751501</v>
          </cell>
          <cell r="W47">
            <v>283.20572124163101</v>
          </cell>
          <cell r="X47">
            <v>92.7777777777778</v>
          </cell>
          <cell r="Y47">
            <v>0.89583333333333304</v>
          </cell>
          <cell r="Z47">
            <v>100</v>
          </cell>
          <cell r="AA47">
            <v>0.91891891891891897</v>
          </cell>
          <cell r="AB47">
            <v>0.5</v>
          </cell>
          <cell r="AC47">
            <v>0.99573950091296404</v>
          </cell>
          <cell r="AD47">
            <v>2</v>
          </cell>
        </row>
        <row r="48">
          <cell r="C48">
            <v>154489</v>
          </cell>
          <cell r="D48" t="str">
            <v>SITI NUR ROHAINI</v>
          </cell>
          <cell r="F48" t="str">
            <v>PEREMPUAN</v>
          </cell>
          <cell r="G48">
            <v>19231568</v>
          </cell>
          <cell r="H48">
            <v>570202</v>
          </cell>
          <cell r="I48" t="str">
            <v>ACTIVE</v>
          </cell>
          <cell r="J48">
            <v>154489</v>
          </cell>
          <cell r="K48" t="str">
            <v>AGENT POSTPAID</v>
          </cell>
          <cell r="L48" t="str">
            <v>POSTPAID</v>
          </cell>
          <cell r="M48" t="str">
            <v>RITA</v>
          </cell>
          <cell r="N48" t="str">
            <v>RIKA RIANY</v>
          </cell>
          <cell r="O48" t="str">
            <v>PKWT</v>
          </cell>
          <cell r="P48">
            <v>44376</v>
          </cell>
          <cell r="Q48">
            <v>44740</v>
          </cell>
          <cell r="R48">
            <v>43591</v>
          </cell>
          <cell r="S48" t="str">
            <v>E</v>
          </cell>
          <cell r="V48">
            <v>1.1324820788530501</v>
          </cell>
          <cell r="W48">
            <v>298.36278780335999</v>
          </cell>
          <cell r="X48">
            <v>100</v>
          </cell>
          <cell r="Y48">
            <v>0.94782608695652204</v>
          </cell>
          <cell r="Z48">
            <v>100</v>
          </cell>
          <cell r="AA48">
            <v>0.83333333333333304</v>
          </cell>
          <cell r="AB48">
            <v>0.69565217391304301</v>
          </cell>
          <cell r="AC48">
            <v>0.99751088985687597</v>
          </cell>
          <cell r="AD48">
            <v>2</v>
          </cell>
        </row>
        <row r="49">
          <cell r="C49">
            <v>160065</v>
          </cell>
          <cell r="D49" t="str">
            <v>YUDI AGUSTENDI</v>
          </cell>
          <cell r="F49" t="str">
            <v>LAKI-LAKI</v>
          </cell>
          <cell r="G49">
            <v>19234861</v>
          </cell>
          <cell r="H49">
            <v>570174</v>
          </cell>
          <cell r="I49" t="str">
            <v>ACTIVE</v>
          </cell>
          <cell r="J49">
            <v>160065</v>
          </cell>
          <cell r="K49" t="str">
            <v>AGENT POSTPAID</v>
          </cell>
          <cell r="L49" t="str">
            <v>POSTPAID</v>
          </cell>
          <cell r="M49" t="str">
            <v>IIN TARINAH</v>
          </cell>
          <cell r="N49" t="str">
            <v>AAN YANUAR</v>
          </cell>
          <cell r="O49" t="str">
            <v>PKWT</v>
          </cell>
          <cell r="P49">
            <v>44312</v>
          </cell>
          <cell r="Q49">
            <v>44926</v>
          </cell>
          <cell r="R49">
            <v>43769</v>
          </cell>
          <cell r="S49" t="str">
            <v>E</v>
          </cell>
          <cell r="V49">
            <v>1.1361678614098001</v>
          </cell>
          <cell r="W49">
            <v>294.98775216138301</v>
          </cell>
          <cell r="X49">
            <v>100</v>
          </cell>
          <cell r="Y49">
            <v>0.82</v>
          </cell>
          <cell r="Z49">
            <v>100</v>
          </cell>
          <cell r="AA49">
            <v>0.93333333333333302</v>
          </cell>
          <cell r="AB49">
            <v>0.25</v>
          </cell>
          <cell r="AC49">
            <v>0.98991354466858805</v>
          </cell>
          <cell r="AD49">
            <v>2</v>
          </cell>
        </row>
        <row r="50">
          <cell r="C50">
            <v>161151</v>
          </cell>
          <cell r="D50" t="str">
            <v>RAINA SANCHIA RACHMA</v>
          </cell>
          <cell r="F50" t="str">
            <v>PEREMPUAN</v>
          </cell>
          <cell r="G50">
            <v>19235274</v>
          </cell>
          <cell r="H50">
            <v>570036</v>
          </cell>
          <cell r="I50" t="str">
            <v>ACTIVE</v>
          </cell>
          <cell r="J50">
            <v>161151</v>
          </cell>
          <cell r="K50" t="str">
            <v>AGENT PREPAID</v>
          </cell>
          <cell r="L50" t="str">
            <v>MKIOS</v>
          </cell>
          <cell r="M50" t="str">
            <v>IRMA RISMAYASARI</v>
          </cell>
          <cell r="N50" t="str">
            <v>AAN YANUAR</v>
          </cell>
          <cell r="O50" t="str">
            <v>PKWT</v>
          </cell>
          <cell r="P50">
            <v>44368</v>
          </cell>
          <cell r="Q50">
            <v>44732</v>
          </cell>
          <cell r="R50">
            <v>43809</v>
          </cell>
          <cell r="S50" t="str">
            <v>E</v>
          </cell>
          <cell r="V50">
            <v>1.1740518859873701</v>
          </cell>
          <cell r="W50">
            <v>290.61234567901198</v>
          </cell>
          <cell r="X50">
            <v>100</v>
          </cell>
          <cell r="Y50">
            <v>0.91538461538461502</v>
          </cell>
          <cell r="Z50">
            <v>100</v>
          </cell>
          <cell r="AA50">
            <v>0.94736842105263197</v>
          </cell>
          <cell r="AB50">
            <v>0.57692307692307698</v>
          </cell>
          <cell r="AC50">
            <v>0.99382716049382702</v>
          </cell>
          <cell r="AD50">
            <v>2</v>
          </cell>
        </row>
        <row r="51">
          <cell r="C51">
            <v>160821</v>
          </cell>
          <cell r="D51" t="str">
            <v>ANITA MULYANI</v>
          </cell>
          <cell r="F51" t="str">
            <v>PEREMPUAN</v>
          </cell>
          <cell r="G51">
            <v>19234994</v>
          </cell>
          <cell r="H51">
            <v>570061</v>
          </cell>
          <cell r="I51" t="str">
            <v>ACTIVE</v>
          </cell>
          <cell r="J51">
            <v>160821</v>
          </cell>
          <cell r="K51" t="str">
            <v>AGENT PREPAID</v>
          </cell>
          <cell r="L51" t="str">
            <v>MKIOS</v>
          </cell>
          <cell r="M51" t="str">
            <v>METI PERMAYANTI</v>
          </cell>
          <cell r="N51" t="str">
            <v>RIKA RIANY</v>
          </cell>
          <cell r="O51" t="str">
            <v>PKWT</v>
          </cell>
          <cell r="P51">
            <v>44352</v>
          </cell>
          <cell r="Q51">
            <v>44655</v>
          </cell>
          <cell r="R51">
            <v>43782</v>
          </cell>
          <cell r="S51" t="str">
            <v>E</v>
          </cell>
          <cell r="V51">
            <v>1.0440399385560699</v>
          </cell>
          <cell r="W51">
            <v>285.75533249686299</v>
          </cell>
          <cell r="X51">
            <v>100</v>
          </cell>
          <cell r="Y51">
            <v>0.92941176470588205</v>
          </cell>
          <cell r="Z51">
            <v>100</v>
          </cell>
          <cell r="AA51">
            <v>0.85714285714285698</v>
          </cell>
          <cell r="AB51">
            <v>0.52941176470588203</v>
          </cell>
          <cell r="AC51">
            <v>0.99121706398996201</v>
          </cell>
          <cell r="AD51">
            <v>2</v>
          </cell>
        </row>
        <row r="52">
          <cell r="C52">
            <v>166733</v>
          </cell>
          <cell r="D52" t="str">
            <v>ERSYANITYA PRIMANITA</v>
          </cell>
          <cell r="F52" t="str">
            <v>PEREMPUAN</v>
          </cell>
          <cell r="G52">
            <v>20236707</v>
          </cell>
          <cell r="H52">
            <v>570208</v>
          </cell>
          <cell r="I52" t="str">
            <v>ACTIVE</v>
          </cell>
          <cell r="J52">
            <v>166733</v>
          </cell>
          <cell r="K52" t="str">
            <v>AGENT PREPAID</v>
          </cell>
          <cell r="L52" t="str">
            <v>PREPAID</v>
          </cell>
          <cell r="M52" t="str">
            <v>TATAN SUDRAJAT</v>
          </cell>
          <cell r="N52" t="str">
            <v>RIKA RIANY</v>
          </cell>
          <cell r="O52" t="str">
            <v>PKWT</v>
          </cell>
          <cell r="P52">
            <v>44333</v>
          </cell>
          <cell r="Q52">
            <v>44636</v>
          </cell>
          <cell r="R52">
            <v>43972</v>
          </cell>
          <cell r="S52" t="str">
            <v>D</v>
          </cell>
          <cell r="V52">
            <v>1.0145673323092701</v>
          </cell>
          <cell r="W52">
            <v>304.84365325077403</v>
          </cell>
          <cell r="X52">
            <v>100</v>
          </cell>
          <cell r="Y52">
            <v>0.85882352941176499</v>
          </cell>
          <cell r="Z52">
            <v>100</v>
          </cell>
          <cell r="AA52">
            <v>0.82499999999999996</v>
          </cell>
          <cell r="AB52">
            <v>0.49019607843137297</v>
          </cell>
          <cell r="AC52">
            <v>0.99613003095975206</v>
          </cell>
          <cell r="AD52">
            <v>2</v>
          </cell>
        </row>
        <row r="53">
          <cell r="C53">
            <v>160829</v>
          </cell>
          <cell r="D53" t="str">
            <v>FARRAS ZIHAN HARMANY</v>
          </cell>
          <cell r="F53" t="str">
            <v>PEREMPUAN</v>
          </cell>
          <cell r="G53">
            <v>19234991</v>
          </cell>
          <cell r="H53">
            <v>570222</v>
          </cell>
          <cell r="I53" t="str">
            <v>ACTIVE</v>
          </cell>
          <cell r="J53">
            <v>160829</v>
          </cell>
          <cell r="K53" t="str">
            <v>AGENT PREPAID</v>
          </cell>
          <cell r="L53" t="str">
            <v>MKIOS</v>
          </cell>
          <cell r="M53" t="str">
            <v>ADITYA ROY WICAKSONO</v>
          </cell>
          <cell r="N53" t="str">
            <v>AAN YANUAR</v>
          </cell>
          <cell r="O53" t="str">
            <v>PKWT</v>
          </cell>
          <cell r="P53">
            <v>44328</v>
          </cell>
          <cell r="Q53">
            <v>44692</v>
          </cell>
          <cell r="R53">
            <v>43782</v>
          </cell>
          <cell r="S53" t="str">
            <v>E</v>
          </cell>
          <cell r="V53">
            <v>1.23213688342721</v>
          </cell>
          <cell r="W53">
            <v>279.98288508557499</v>
          </cell>
          <cell r="X53">
            <v>100</v>
          </cell>
          <cell r="Y53">
            <v>0.98888888888888904</v>
          </cell>
          <cell r="Z53">
            <v>100</v>
          </cell>
          <cell r="AA53">
            <v>0.8125</v>
          </cell>
          <cell r="AB53">
            <v>0.88888888888888895</v>
          </cell>
          <cell r="AC53">
            <v>0.98533007334963296</v>
          </cell>
          <cell r="AD53">
            <v>2</v>
          </cell>
        </row>
        <row r="54">
          <cell r="C54">
            <v>170012</v>
          </cell>
          <cell r="D54" t="str">
            <v>MUHAMAD IQBAL PEBRIANSAH</v>
          </cell>
          <cell r="F54" t="str">
            <v>LAKI-LAKI</v>
          </cell>
          <cell r="G54">
            <v>20237488</v>
          </cell>
          <cell r="H54">
            <v>570291</v>
          </cell>
          <cell r="I54" t="str">
            <v>ACTIVE</v>
          </cell>
          <cell r="J54">
            <v>170012</v>
          </cell>
          <cell r="K54" t="str">
            <v>AGENT PREPAID</v>
          </cell>
          <cell r="L54" t="str">
            <v>PREPAID</v>
          </cell>
          <cell r="M54" t="str">
            <v>ANDRYAN ANAKOTTA PARY</v>
          </cell>
          <cell r="N54" t="str">
            <v>AAN YANUAR</v>
          </cell>
          <cell r="O54" t="str">
            <v>PKWT</v>
          </cell>
          <cell r="P54">
            <v>44254</v>
          </cell>
          <cell r="Q54">
            <v>44926</v>
          </cell>
          <cell r="R54">
            <v>44075</v>
          </cell>
          <cell r="S54" t="str">
            <v>D</v>
          </cell>
          <cell r="V54">
            <v>1.15627922853729</v>
          </cell>
          <cell r="W54">
            <v>248.84955257270701</v>
          </cell>
          <cell r="X54">
            <v>100</v>
          </cell>
          <cell r="Y54">
            <v>0.96153846153846101</v>
          </cell>
          <cell r="Z54">
            <v>100</v>
          </cell>
          <cell r="AA54">
            <v>0.88888888888888895</v>
          </cell>
          <cell r="AB54">
            <v>0.76923076923076905</v>
          </cell>
          <cell r="AC54">
            <v>0.99328859060402697</v>
          </cell>
          <cell r="AD54">
            <v>2</v>
          </cell>
        </row>
        <row r="55">
          <cell r="C55">
            <v>157006</v>
          </cell>
          <cell r="D55" t="str">
            <v>ASTRI DIAH LESTARI</v>
          </cell>
          <cell r="F55" t="str">
            <v>PEREMPUAN</v>
          </cell>
          <cell r="G55">
            <v>19233373</v>
          </cell>
          <cell r="H55">
            <v>570184</v>
          </cell>
          <cell r="I55" t="str">
            <v>ACTIVE</v>
          </cell>
          <cell r="J55">
            <v>157006</v>
          </cell>
          <cell r="K55" t="str">
            <v>AGENT POSTPAID</v>
          </cell>
          <cell r="L55" t="str">
            <v>POSTPAID</v>
          </cell>
          <cell r="M55" t="str">
            <v>IRMA RISMAYASARI</v>
          </cell>
          <cell r="N55" t="str">
            <v>AAN YANUAR</v>
          </cell>
          <cell r="O55" t="str">
            <v>PKWT</v>
          </cell>
          <cell r="P55">
            <v>44497</v>
          </cell>
          <cell r="Q55">
            <v>44861</v>
          </cell>
          <cell r="R55">
            <v>43647</v>
          </cell>
          <cell r="S55" t="str">
            <v>E</v>
          </cell>
          <cell r="V55">
            <v>1.13020609318996</v>
          </cell>
          <cell r="W55">
            <v>285.336902800659</v>
          </cell>
          <cell r="X55">
            <v>96.6666666666667</v>
          </cell>
          <cell r="Y55">
            <v>0.96</v>
          </cell>
          <cell r="Z55">
            <v>100</v>
          </cell>
          <cell r="AA55">
            <v>0.92105263157894701</v>
          </cell>
          <cell r="AB55">
            <v>0.72499999999999998</v>
          </cell>
          <cell r="AC55">
            <v>0.98764415156507401</v>
          </cell>
          <cell r="AD55">
            <v>2</v>
          </cell>
        </row>
        <row r="56">
          <cell r="C56">
            <v>160020</v>
          </cell>
          <cell r="D56" t="str">
            <v>HERIANSYAH PRIADY</v>
          </cell>
          <cell r="F56" t="str">
            <v>LAKI-LAKI</v>
          </cell>
          <cell r="G56">
            <v>19234713</v>
          </cell>
          <cell r="H56">
            <v>570047</v>
          </cell>
          <cell r="I56" t="str">
            <v>ACTIVE</v>
          </cell>
          <cell r="J56">
            <v>160020</v>
          </cell>
          <cell r="K56" t="str">
            <v>AGENT POSTPAID</v>
          </cell>
          <cell r="L56" t="str">
            <v>POSTPAID</v>
          </cell>
          <cell r="M56" t="str">
            <v>ADITYA ROY WICAKSONO</v>
          </cell>
          <cell r="N56" t="str">
            <v>AAN YANUAR</v>
          </cell>
          <cell r="O56" t="str">
            <v>PKWT</v>
          </cell>
          <cell r="P56">
            <v>44487</v>
          </cell>
          <cell r="Q56">
            <v>44851</v>
          </cell>
          <cell r="R56">
            <v>43760</v>
          </cell>
          <cell r="S56" t="str">
            <v>E</v>
          </cell>
          <cell r="V56">
            <v>1.1328136200716801</v>
          </cell>
          <cell r="W56">
            <v>263.90439770554502</v>
          </cell>
          <cell r="X56">
            <v>100</v>
          </cell>
          <cell r="Y56">
            <v>0.96603773584905706</v>
          </cell>
          <cell r="Z56">
            <v>100</v>
          </cell>
          <cell r="AA56">
            <v>0.96078431372549</v>
          </cell>
          <cell r="AB56">
            <v>0.79245283018867896</v>
          </cell>
          <cell r="AC56">
            <v>0.99426386233269604</v>
          </cell>
          <cell r="AD56">
            <v>2</v>
          </cell>
        </row>
        <row r="57">
          <cell r="C57">
            <v>159678</v>
          </cell>
          <cell r="D57" t="str">
            <v>DONNY YUSUF SUFRIYADI</v>
          </cell>
          <cell r="F57" t="str">
            <v>LAKI-LAKI</v>
          </cell>
          <cell r="G57">
            <v>19234648</v>
          </cell>
          <cell r="H57">
            <v>570130</v>
          </cell>
          <cell r="I57" t="str">
            <v>ACTIVE</v>
          </cell>
          <cell r="J57">
            <v>159678</v>
          </cell>
          <cell r="K57" t="str">
            <v>AGENT POSTPAID</v>
          </cell>
          <cell r="L57" t="str">
            <v>POSTPAID</v>
          </cell>
          <cell r="M57" t="str">
            <v>FREDY CAHYADI</v>
          </cell>
          <cell r="N57" t="str">
            <v>RIKA RIANY</v>
          </cell>
          <cell r="O57" t="str">
            <v>PKWT</v>
          </cell>
          <cell r="P57">
            <v>44475</v>
          </cell>
          <cell r="Q57">
            <v>44839</v>
          </cell>
          <cell r="R57">
            <v>43753</v>
          </cell>
          <cell r="S57" t="str">
            <v>E</v>
          </cell>
          <cell r="V57">
            <v>1.15153225806452</v>
          </cell>
          <cell r="W57">
            <v>287.12733333333301</v>
          </cell>
          <cell r="X57">
            <v>100</v>
          </cell>
          <cell r="Y57">
            <v>0.97419354838709704</v>
          </cell>
          <cell r="Z57">
            <v>100</v>
          </cell>
          <cell r="AA57">
            <v>1</v>
          </cell>
          <cell r="AB57">
            <v>0.77419354838709697</v>
          </cell>
          <cell r="AC57">
            <v>0.99266666666666703</v>
          </cell>
          <cell r="AD57">
            <v>2</v>
          </cell>
        </row>
        <row r="58">
          <cell r="C58">
            <v>154672</v>
          </cell>
          <cell r="D58" t="str">
            <v>BELLA RIZKY FEBRIANI</v>
          </cell>
          <cell r="F58" t="str">
            <v>PEREMPUAN</v>
          </cell>
          <cell r="G58">
            <v>19231908</v>
          </cell>
          <cell r="H58">
            <v>570134</v>
          </cell>
          <cell r="I58" t="str">
            <v>ACTIVE</v>
          </cell>
          <cell r="J58">
            <v>154672</v>
          </cell>
          <cell r="K58" t="str">
            <v>AGENT POSTPAID</v>
          </cell>
          <cell r="L58" t="str">
            <v>POSTPAID</v>
          </cell>
          <cell r="M58" t="str">
            <v>IIN TARINAH</v>
          </cell>
          <cell r="N58" t="str">
            <v>AAN YANUAR</v>
          </cell>
          <cell r="O58" t="str">
            <v>PKWT</v>
          </cell>
          <cell r="P58">
            <v>44472</v>
          </cell>
          <cell r="Q58">
            <v>44775</v>
          </cell>
          <cell r="R58">
            <v>43622</v>
          </cell>
          <cell r="S58" t="str">
            <v>E</v>
          </cell>
          <cell r="V58">
            <v>1.09211021505376</v>
          </cell>
          <cell r="W58">
            <v>278.67584308327599</v>
          </cell>
          <cell r="X58">
            <v>90.5555555555556</v>
          </cell>
          <cell r="Y58">
            <v>0.85853658536585398</v>
          </cell>
          <cell r="Z58">
            <v>100</v>
          </cell>
          <cell r="AA58">
            <v>0.85714285714285698</v>
          </cell>
          <cell r="AB58">
            <v>0.51219512195121997</v>
          </cell>
          <cell r="AC58">
            <v>0.995870612525809</v>
          </cell>
          <cell r="AD58">
            <v>2</v>
          </cell>
        </row>
        <row r="59">
          <cell r="C59">
            <v>159677</v>
          </cell>
          <cell r="D59" t="str">
            <v>DWI CAHYA RAMDHANI</v>
          </cell>
          <cell r="F59" t="str">
            <v>LAKI-LAKI</v>
          </cell>
          <cell r="G59">
            <v>19234636</v>
          </cell>
          <cell r="H59">
            <v>570054</v>
          </cell>
          <cell r="I59" t="str">
            <v>ACTIVE</v>
          </cell>
          <cell r="J59">
            <v>159677</v>
          </cell>
          <cell r="K59" t="str">
            <v>AGENT POSTPAID</v>
          </cell>
          <cell r="L59" t="str">
            <v>POSTPAID</v>
          </cell>
          <cell r="M59" t="str">
            <v>ADITYA ROY WICAKSONO</v>
          </cell>
          <cell r="N59" t="str">
            <v>AAN YANUAR</v>
          </cell>
          <cell r="O59" t="str">
            <v>PKWT</v>
          </cell>
          <cell r="P59">
            <v>44480</v>
          </cell>
          <cell r="Q59">
            <v>44844</v>
          </cell>
          <cell r="R59">
            <v>43753</v>
          </cell>
          <cell r="S59" t="str">
            <v>E</v>
          </cell>
          <cell r="V59">
            <v>1.12997311827957</v>
          </cell>
          <cell r="W59">
            <v>298.57100591715999</v>
          </cell>
          <cell r="X59">
            <v>100</v>
          </cell>
          <cell r="Y59">
            <v>0.94871794871794901</v>
          </cell>
          <cell r="Z59">
            <v>100</v>
          </cell>
          <cell r="AA59">
            <v>0.9375</v>
          </cell>
          <cell r="AB59">
            <v>0.58974358974358998</v>
          </cell>
          <cell r="AC59">
            <v>0.99704142011834296</v>
          </cell>
          <cell r="AD59">
            <v>2</v>
          </cell>
        </row>
        <row r="60">
          <cell r="C60">
            <v>160712</v>
          </cell>
          <cell r="D60" t="str">
            <v>TRESNA NURAHMA DEWI</v>
          </cell>
          <cell r="F60" t="str">
            <v>PEREMPUAN</v>
          </cell>
          <cell r="G60">
            <v>19235326</v>
          </cell>
          <cell r="H60">
            <v>570088</v>
          </cell>
          <cell r="I60" t="str">
            <v>ACTIVE</v>
          </cell>
          <cell r="J60">
            <v>160712</v>
          </cell>
          <cell r="K60" t="str">
            <v>AGENT PREPAID</v>
          </cell>
          <cell r="L60" t="str">
            <v>PREPAID</v>
          </cell>
          <cell r="M60" t="str">
            <v>ADITYA ROY WICAKSONO</v>
          </cell>
          <cell r="N60" t="str">
            <v>AAN YANUAR</v>
          </cell>
          <cell r="O60" t="str">
            <v>PKWT</v>
          </cell>
          <cell r="P60">
            <v>44524</v>
          </cell>
          <cell r="Q60">
            <v>44888</v>
          </cell>
          <cell r="R60">
            <v>43795</v>
          </cell>
          <cell r="S60" t="str">
            <v>E</v>
          </cell>
          <cell r="V60" t="str">
            <v/>
          </cell>
          <cell r="W60" t="str">
            <v/>
          </cell>
          <cell r="X60" t="str">
            <v/>
          </cell>
          <cell r="Y60" t="str">
            <v/>
          </cell>
          <cell r="Z60" t="str">
            <v/>
          </cell>
          <cell r="AA60" t="str">
            <v>-</v>
          </cell>
          <cell r="AB60" t="str">
            <v>-</v>
          </cell>
          <cell r="AC60" t="str">
            <v/>
          </cell>
          <cell r="AD60">
            <v>2</v>
          </cell>
        </row>
        <row r="61">
          <cell r="C61">
            <v>160682</v>
          </cell>
          <cell r="D61" t="str">
            <v>RESA CAHYANA ALGHIFARI</v>
          </cell>
          <cell r="F61" t="str">
            <v>LAKI-LAKI</v>
          </cell>
          <cell r="G61">
            <v>19235083</v>
          </cell>
          <cell r="H61">
            <v>570136</v>
          </cell>
          <cell r="I61" t="str">
            <v>ACTIVE</v>
          </cell>
          <cell r="J61">
            <v>160682</v>
          </cell>
          <cell r="K61" t="str">
            <v>AGENT POSTPAID</v>
          </cell>
          <cell r="L61" t="str">
            <v>POSTPAID</v>
          </cell>
          <cell r="M61" t="str">
            <v>JEANNY ANASTASYA</v>
          </cell>
          <cell r="N61" t="str">
            <v>AAN YANUAR</v>
          </cell>
          <cell r="O61" t="str">
            <v>PKWT</v>
          </cell>
          <cell r="P61">
            <v>44552</v>
          </cell>
          <cell r="Q61">
            <v>44855</v>
          </cell>
          <cell r="R61">
            <v>43788</v>
          </cell>
          <cell r="S61" t="str">
            <v>E</v>
          </cell>
          <cell r="V61">
            <v>1.15631272401434</v>
          </cell>
          <cell r="W61">
            <v>295.08461538461501</v>
          </cell>
          <cell r="X61">
            <v>97.5</v>
          </cell>
          <cell r="Y61">
            <v>0.94285714285714295</v>
          </cell>
          <cell r="Z61">
            <v>100</v>
          </cell>
          <cell r="AA61">
            <v>0.875</v>
          </cell>
          <cell r="AB61">
            <v>0.76190476190476197</v>
          </cell>
          <cell r="AC61">
            <v>0.99572649572649596</v>
          </cell>
          <cell r="AD61">
            <v>2</v>
          </cell>
        </row>
        <row r="62">
          <cell r="C62">
            <v>160690</v>
          </cell>
          <cell r="D62" t="str">
            <v>WIDI HAYATI NINGRUM</v>
          </cell>
          <cell r="F62" t="str">
            <v>PEREMPUAN</v>
          </cell>
          <cell r="G62">
            <v>19235099</v>
          </cell>
          <cell r="H62">
            <v>570179</v>
          </cell>
          <cell r="I62" t="str">
            <v>ACTIVE</v>
          </cell>
          <cell r="J62">
            <v>160690</v>
          </cell>
          <cell r="K62" t="str">
            <v>AGENT POSTPAID</v>
          </cell>
          <cell r="L62" t="str">
            <v>POSTPAID</v>
          </cell>
          <cell r="M62" t="str">
            <v>FREDY CAHYADI</v>
          </cell>
          <cell r="N62" t="str">
            <v>RIKA RIANY</v>
          </cell>
          <cell r="O62" t="str">
            <v>PKWT</v>
          </cell>
          <cell r="P62">
            <v>44368</v>
          </cell>
          <cell r="Q62">
            <v>44671</v>
          </cell>
          <cell r="R62">
            <v>43788</v>
          </cell>
          <cell r="S62" t="str">
            <v>E</v>
          </cell>
          <cell r="V62">
            <v>1.1808004778972501</v>
          </cell>
          <cell r="W62">
            <v>292.73263433813901</v>
          </cell>
          <cell r="X62">
            <v>100</v>
          </cell>
          <cell r="Y62">
            <v>0.96111111111111103</v>
          </cell>
          <cell r="Z62">
            <v>100</v>
          </cell>
          <cell r="AA62">
            <v>0.96969696969696995</v>
          </cell>
          <cell r="AB62">
            <v>0.61111111111111105</v>
          </cell>
          <cell r="AC62">
            <v>0.99475753604193995</v>
          </cell>
          <cell r="AD62">
            <v>2</v>
          </cell>
        </row>
        <row r="63">
          <cell r="C63">
            <v>160685</v>
          </cell>
          <cell r="D63" t="str">
            <v>RIRIN PITRIANI</v>
          </cell>
          <cell r="F63" t="str">
            <v>PEREMPUAN</v>
          </cell>
          <cell r="G63">
            <v>19235093</v>
          </cell>
          <cell r="H63">
            <v>570112</v>
          </cell>
          <cell r="I63" t="str">
            <v>ACTIVE</v>
          </cell>
          <cell r="J63">
            <v>160685</v>
          </cell>
          <cell r="K63" t="str">
            <v>AGENT POSTPAID</v>
          </cell>
          <cell r="L63" t="str">
            <v>POSTPAID</v>
          </cell>
          <cell r="M63" t="str">
            <v>HENDRA</v>
          </cell>
          <cell r="N63" t="str">
            <v>RIKA RIANY</v>
          </cell>
          <cell r="O63" t="str">
            <v>PKWT</v>
          </cell>
          <cell r="P63">
            <v>44489</v>
          </cell>
          <cell r="Q63">
            <v>44792</v>
          </cell>
          <cell r="R63">
            <v>43788</v>
          </cell>
          <cell r="S63" t="str">
            <v>E</v>
          </cell>
          <cell r="V63">
            <v>1.10064068100358</v>
          </cell>
          <cell r="W63">
            <v>280.077519379845</v>
          </cell>
          <cell r="X63">
            <v>97.5</v>
          </cell>
          <cell r="Y63">
            <v>0.93962264150943398</v>
          </cell>
          <cell r="Z63">
            <v>100</v>
          </cell>
          <cell r="AA63">
            <v>0.85365853658536595</v>
          </cell>
          <cell r="AB63">
            <v>0.62264150943396201</v>
          </cell>
          <cell r="AC63">
            <v>0.99224806201550397</v>
          </cell>
          <cell r="AD63">
            <v>2</v>
          </cell>
        </row>
        <row r="64">
          <cell r="C64">
            <v>160033</v>
          </cell>
          <cell r="D64" t="str">
            <v>DONI ANGGOLA</v>
          </cell>
          <cell r="F64" t="str">
            <v>LAKI-LAKI</v>
          </cell>
          <cell r="G64">
            <v>19234816</v>
          </cell>
          <cell r="H64">
            <v>570239</v>
          </cell>
          <cell r="I64" t="str">
            <v>ACTIVE</v>
          </cell>
          <cell r="J64">
            <v>160033</v>
          </cell>
          <cell r="K64" t="str">
            <v>AGENT POSTPAID</v>
          </cell>
          <cell r="L64" t="str">
            <v>POSTPAID</v>
          </cell>
          <cell r="M64" t="str">
            <v>SLAMET GUMELAR</v>
          </cell>
          <cell r="N64" t="str">
            <v>AAN YANUAR</v>
          </cell>
          <cell r="O64" t="str">
            <v>PKWT</v>
          </cell>
          <cell r="P64">
            <v>44305</v>
          </cell>
          <cell r="Q64">
            <v>44926</v>
          </cell>
          <cell r="R64">
            <v>43766</v>
          </cell>
          <cell r="S64" t="str">
            <v>E</v>
          </cell>
          <cell r="V64">
            <v>1.1605465949820799</v>
          </cell>
          <cell r="W64">
            <v>260.31884057971001</v>
          </cell>
          <cell r="X64">
            <v>100</v>
          </cell>
          <cell r="Y64">
            <v>0.98148148148148195</v>
          </cell>
          <cell r="Z64">
            <v>100</v>
          </cell>
          <cell r="AA64">
            <v>0.91836734693877597</v>
          </cell>
          <cell r="AB64">
            <v>0.74074074074074103</v>
          </cell>
          <cell r="AC64">
            <v>0.99341238471673299</v>
          </cell>
          <cell r="AD64">
            <v>2</v>
          </cell>
        </row>
        <row r="65">
          <cell r="C65">
            <v>87990</v>
          </cell>
          <cell r="D65" t="str">
            <v>NIA KURNIAWATI FEBRIYANI</v>
          </cell>
          <cell r="F65" t="str">
            <v>PEREMPUAN</v>
          </cell>
          <cell r="G65">
            <v>17009688</v>
          </cell>
          <cell r="H65">
            <v>570254</v>
          </cell>
          <cell r="I65" t="str">
            <v>ACTIVE</v>
          </cell>
          <cell r="J65">
            <v>87990</v>
          </cell>
          <cell r="K65" t="str">
            <v>AGENT POSTPAID</v>
          </cell>
          <cell r="L65" t="str">
            <v>POSTPAID</v>
          </cell>
          <cell r="M65" t="str">
            <v>FREDY CAHYADI</v>
          </cell>
          <cell r="N65" t="str">
            <v>RIKA RIANY</v>
          </cell>
          <cell r="O65" t="str">
            <v>PKWT</v>
          </cell>
          <cell r="P65">
            <v>44319</v>
          </cell>
          <cell r="Q65">
            <v>44622</v>
          </cell>
          <cell r="R65">
            <v>43601</v>
          </cell>
          <cell r="S65" t="str">
            <v>E</v>
          </cell>
          <cell r="V65">
            <v>0.95218936678614097</v>
          </cell>
          <cell r="W65">
            <v>306.939597315436</v>
          </cell>
          <cell r="X65">
            <v>98.3333333333333</v>
          </cell>
          <cell r="Y65">
            <v>0.944827586206897</v>
          </cell>
          <cell r="Z65">
            <v>100</v>
          </cell>
          <cell r="AA65">
            <v>0.94339622641509402</v>
          </cell>
          <cell r="AB65">
            <v>0.74137931034482796</v>
          </cell>
          <cell r="AC65">
            <v>0.99412751677852396</v>
          </cell>
          <cell r="AD65">
            <v>2</v>
          </cell>
        </row>
        <row r="66">
          <cell r="C66">
            <v>160027</v>
          </cell>
          <cell r="D66" t="str">
            <v>VINNY SORAYA TARPIANTI</v>
          </cell>
          <cell r="F66" t="str">
            <v>PEREMPUAN</v>
          </cell>
          <cell r="G66">
            <v>19234734</v>
          </cell>
          <cell r="H66">
            <v>570122</v>
          </cell>
          <cell r="I66" t="str">
            <v>ACTIVE</v>
          </cell>
          <cell r="J66">
            <v>160027</v>
          </cell>
          <cell r="K66" t="str">
            <v>AGENT POSTPAID</v>
          </cell>
          <cell r="L66" t="str">
            <v>POSTPAID</v>
          </cell>
          <cell r="M66" t="str">
            <v>ANGGITA SITI NUR MARFUAH</v>
          </cell>
          <cell r="N66" t="str">
            <v>AAN YANUAR</v>
          </cell>
          <cell r="O66" t="str">
            <v>PKWT</v>
          </cell>
          <cell r="P66">
            <v>44425</v>
          </cell>
          <cell r="Q66">
            <v>44728</v>
          </cell>
          <cell r="R66">
            <v>43760</v>
          </cell>
          <cell r="S66" t="str">
            <v>E</v>
          </cell>
          <cell r="V66">
            <v>1.13061081242533</v>
          </cell>
          <cell r="W66">
            <v>281.72856261566898</v>
          </cell>
          <cell r="X66">
            <v>96.5833333333333</v>
          </cell>
          <cell r="Y66">
            <v>0.94018691588784997</v>
          </cell>
          <cell r="Z66">
            <v>100</v>
          </cell>
          <cell r="AA66">
            <v>0.92708333333333304</v>
          </cell>
          <cell r="AB66">
            <v>0.68224299065420602</v>
          </cell>
          <cell r="AC66">
            <v>0.99568167797655804</v>
          </cell>
          <cell r="AD66">
            <v>2</v>
          </cell>
        </row>
        <row r="67">
          <cell r="C67">
            <v>150752</v>
          </cell>
          <cell r="D67" t="str">
            <v>ROHMAN</v>
          </cell>
          <cell r="F67" t="str">
            <v>LAKI-LAKI</v>
          </cell>
          <cell r="G67">
            <v>18230302</v>
          </cell>
          <cell r="H67">
            <v>570099</v>
          </cell>
          <cell r="I67" t="str">
            <v>ACTIVE</v>
          </cell>
          <cell r="J67">
            <v>150752</v>
          </cell>
          <cell r="K67" t="str">
            <v>AGENT POSTPAID</v>
          </cell>
          <cell r="L67" t="str">
            <v>POSTPAID</v>
          </cell>
          <cell r="M67" t="str">
            <v>IRMA RISMAYASARI</v>
          </cell>
          <cell r="N67" t="str">
            <v>AAN YANUAR</v>
          </cell>
          <cell r="O67" t="str">
            <v>PKWT</v>
          </cell>
          <cell r="P67">
            <v>44455</v>
          </cell>
          <cell r="Q67">
            <v>44635</v>
          </cell>
          <cell r="R67">
            <v>43425</v>
          </cell>
          <cell r="S67" t="str">
            <v>E</v>
          </cell>
          <cell r="V67">
            <v>1.1319608721624801</v>
          </cell>
          <cell r="W67">
            <v>278.85610465116298</v>
          </cell>
          <cell r="X67">
            <v>100</v>
          </cell>
          <cell r="Y67">
            <v>0.93469387755101996</v>
          </cell>
          <cell r="Z67">
            <v>100</v>
          </cell>
          <cell r="AA67">
            <v>0.86956521739130399</v>
          </cell>
          <cell r="AB67">
            <v>0.61224489795918402</v>
          </cell>
          <cell r="AC67">
            <v>0.99636627906976705</v>
          </cell>
          <cell r="AD67">
            <v>2</v>
          </cell>
        </row>
        <row r="68">
          <cell r="C68">
            <v>178137</v>
          </cell>
          <cell r="D68" t="str">
            <v>ASTI SULASTIKA</v>
          </cell>
          <cell r="F68" t="str">
            <v>PEREMPUAN</v>
          </cell>
          <cell r="G68">
            <v>21239581</v>
          </cell>
          <cell r="H68">
            <v>570382</v>
          </cell>
          <cell r="I68" t="str">
            <v>ACTIVE</v>
          </cell>
          <cell r="J68">
            <v>178137</v>
          </cell>
          <cell r="K68" t="str">
            <v>AGENT PREPAID</v>
          </cell>
          <cell r="L68" t="str">
            <v>PREPAID</v>
          </cell>
          <cell r="M68" t="str">
            <v>HENDRA</v>
          </cell>
          <cell r="N68" t="str">
            <v>RIKA RIANY</v>
          </cell>
          <cell r="O68" t="str">
            <v>PKWT</v>
          </cell>
          <cell r="P68">
            <v>44499</v>
          </cell>
          <cell r="Q68">
            <v>44802</v>
          </cell>
          <cell r="R68">
            <v>44317</v>
          </cell>
          <cell r="S68" t="str">
            <v>C</v>
          </cell>
          <cell r="V68">
            <v>0.876487455197133</v>
          </cell>
          <cell r="W68">
            <v>289.97909967845698</v>
          </cell>
          <cell r="X68">
            <v>96.6666666666667</v>
          </cell>
          <cell r="Y68">
            <v>0.93125000000000002</v>
          </cell>
          <cell r="Z68">
            <v>100</v>
          </cell>
          <cell r="AA68">
            <v>0.86363636363636398</v>
          </cell>
          <cell r="AB68">
            <v>0.59375</v>
          </cell>
          <cell r="AC68">
            <v>0.99437299035369797</v>
          </cell>
          <cell r="AD68">
            <v>2</v>
          </cell>
        </row>
        <row r="69">
          <cell r="C69">
            <v>160824</v>
          </cell>
          <cell r="D69" t="str">
            <v>CICI DIANI</v>
          </cell>
          <cell r="F69" t="str">
            <v>PEREMPUAN</v>
          </cell>
          <cell r="G69">
            <v>19234986</v>
          </cell>
          <cell r="H69">
            <v>570062</v>
          </cell>
          <cell r="I69" t="str">
            <v>ACTIVE</v>
          </cell>
          <cell r="J69">
            <v>160824</v>
          </cell>
          <cell r="K69" t="str">
            <v>AGENT PREPAID</v>
          </cell>
          <cell r="L69" t="str">
            <v>MKIOS</v>
          </cell>
          <cell r="M69" t="str">
            <v>MOHAMAD RAMDAN HILMI SOFYAN</v>
          </cell>
          <cell r="N69" t="str">
            <v>RIKA RIANY</v>
          </cell>
          <cell r="O69" t="str">
            <v>PKWT</v>
          </cell>
          <cell r="P69">
            <v>44489</v>
          </cell>
          <cell r="Q69">
            <v>44792</v>
          </cell>
          <cell r="R69">
            <v>43782</v>
          </cell>
          <cell r="S69" t="str">
            <v>E</v>
          </cell>
          <cell r="V69">
            <v>1.1869090288445101</v>
          </cell>
          <cell r="W69">
            <v>277.005988023952</v>
          </cell>
          <cell r="X69">
            <v>100</v>
          </cell>
          <cell r="Y69">
            <v>0.94285714285714295</v>
          </cell>
          <cell r="Z69">
            <v>95</v>
          </cell>
          <cell r="AA69">
            <v>0.77777777777777801</v>
          </cell>
          <cell r="AB69">
            <v>0.42857142857142899</v>
          </cell>
          <cell r="AC69">
            <v>0.98203592814371299</v>
          </cell>
          <cell r="AD69">
            <v>2</v>
          </cell>
        </row>
        <row r="70">
          <cell r="C70">
            <v>168590</v>
          </cell>
          <cell r="D70" t="str">
            <v>ARIE FAKHRUL ZAWAWI</v>
          </cell>
          <cell r="F70" t="str">
            <v>LAKI-LAKI</v>
          </cell>
          <cell r="G70">
            <v>20236776</v>
          </cell>
          <cell r="H70">
            <v>570115</v>
          </cell>
          <cell r="I70" t="str">
            <v>ACTIVE</v>
          </cell>
          <cell r="J70">
            <v>168590</v>
          </cell>
          <cell r="K70" t="str">
            <v>AGENT PREPAID</v>
          </cell>
          <cell r="L70" t="str">
            <v>PREPAID</v>
          </cell>
          <cell r="M70" t="str">
            <v>HENDRA</v>
          </cell>
          <cell r="N70" t="str">
            <v>RIKA RIANY</v>
          </cell>
          <cell r="O70" t="str">
            <v>PKWT</v>
          </cell>
          <cell r="P70">
            <v>44532</v>
          </cell>
          <cell r="Q70">
            <v>44835</v>
          </cell>
          <cell r="R70">
            <v>43992</v>
          </cell>
          <cell r="S70" t="str">
            <v>D</v>
          </cell>
          <cell r="V70">
            <v>1.2312937361324501</v>
          </cell>
          <cell r="W70">
            <v>288.50256410256401</v>
          </cell>
          <cell r="X70">
            <v>100</v>
          </cell>
          <cell r="Y70">
            <v>0.95714285714285696</v>
          </cell>
          <cell r="Z70">
            <v>100</v>
          </cell>
          <cell r="AA70">
            <v>0.875</v>
          </cell>
          <cell r="AB70">
            <v>0.64285714285714302</v>
          </cell>
          <cell r="AC70">
            <v>0.98754578754578803</v>
          </cell>
          <cell r="AD70">
            <v>2</v>
          </cell>
        </row>
        <row r="71">
          <cell r="C71">
            <v>170002</v>
          </cell>
          <cell r="D71" t="str">
            <v>PUTRI ANADIA FEBRIANTY</v>
          </cell>
          <cell r="F71" t="str">
            <v>PEREMPUAN</v>
          </cell>
          <cell r="G71">
            <v>20237080</v>
          </cell>
          <cell r="H71">
            <v>570012</v>
          </cell>
          <cell r="I71" t="str">
            <v>ACTIVE</v>
          </cell>
          <cell r="J71">
            <v>170002</v>
          </cell>
          <cell r="K71" t="str">
            <v>AGENT PREPAID</v>
          </cell>
          <cell r="L71" t="str">
            <v>PREPAID</v>
          </cell>
          <cell r="M71" t="str">
            <v>IIN TARINAH</v>
          </cell>
          <cell r="N71" t="str">
            <v>AAN YANUAR</v>
          </cell>
          <cell r="O71" t="str">
            <v>PKWT</v>
          </cell>
          <cell r="P71">
            <v>44389</v>
          </cell>
          <cell r="Q71">
            <v>44753</v>
          </cell>
          <cell r="R71">
            <v>44028</v>
          </cell>
          <cell r="S71" t="str">
            <v>D</v>
          </cell>
          <cell r="V71">
            <v>1.0267229902713799</v>
          </cell>
          <cell r="W71">
            <v>292.24765729584999</v>
          </cell>
          <cell r="X71">
            <v>98.8888888888889</v>
          </cell>
          <cell r="Y71">
            <v>0.83428571428571396</v>
          </cell>
          <cell r="Z71">
            <v>100</v>
          </cell>
          <cell r="AA71">
            <v>0.82608695652173902</v>
          </cell>
          <cell r="AB71">
            <v>0.14285714285714299</v>
          </cell>
          <cell r="AC71">
            <v>0.98929049531459201</v>
          </cell>
          <cell r="AD71">
            <v>2</v>
          </cell>
        </row>
        <row r="72">
          <cell r="C72">
            <v>170001</v>
          </cell>
          <cell r="D72" t="str">
            <v>WINDIARANI MAYANGSARI WINTANA</v>
          </cell>
          <cell r="F72" t="str">
            <v>PEREMPUAN</v>
          </cell>
          <cell r="G72">
            <v>20237076</v>
          </cell>
          <cell r="H72">
            <v>570287</v>
          </cell>
          <cell r="I72" t="str">
            <v>ACTIVE</v>
          </cell>
          <cell r="J72">
            <v>170001</v>
          </cell>
          <cell r="K72" t="str">
            <v>AGENT PREPAID</v>
          </cell>
          <cell r="L72" t="str">
            <v>PREPAID</v>
          </cell>
          <cell r="M72" t="str">
            <v>HENDRA</v>
          </cell>
          <cell r="N72" t="str">
            <v>RIKA RIANY</v>
          </cell>
          <cell r="O72" t="str">
            <v>PKWT</v>
          </cell>
          <cell r="P72">
            <v>44514</v>
          </cell>
          <cell r="Q72">
            <v>44817</v>
          </cell>
          <cell r="R72">
            <v>44028</v>
          </cell>
          <cell r="S72" t="str">
            <v>D</v>
          </cell>
          <cell r="V72">
            <v>1.0316555726233101</v>
          </cell>
          <cell r="W72">
            <v>285.88385093167699</v>
          </cell>
          <cell r="X72">
            <v>100</v>
          </cell>
          <cell r="Y72">
            <v>0.90204081632653099</v>
          </cell>
          <cell r="Z72">
            <v>100</v>
          </cell>
          <cell r="AA72">
            <v>0.89473684210526305</v>
          </cell>
          <cell r="AB72">
            <v>0.469387755102041</v>
          </cell>
          <cell r="AC72">
            <v>0.99689440993788803</v>
          </cell>
          <cell r="AD72">
            <v>2</v>
          </cell>
        </row>
        <row r="73">
          <cell r="C73">
            <v>160831</v>
          </cell>
          <cell r="D73" t="str">
            <v>HASNA PERMATASARI PAMUNGKAS</v>
          </cell>
          <cell r="F73" t="str">
            <v>PEREMPUAN</v>
          </cell>
          <cell r="G73">
            <v>19235022</v>
          </cell>
          <cell r="H73">
            <v>570193</v>
          </cell>
          <cell r="I73" t="str">
            <v>ACTIVE</v>
          </cell>
          <cell r="J73">
            <v>160831</v>
          </cell>
          <cell r="K73" t="str">
            <v>AGENT PREPAID</v>
          </cell>
          <cell r="L73" t="str">
            <v>MKIOS</v>
          </cell>
          <cell r="M73" t="str">
            <v>RITA</v>
          </cell>
          <cell r="N73" t="str">
            <v>RIKA RIANY</v>
          </cell>
          <cell r="O73" t="str">
            <v>PKWT</v>
          </cell>
          <cell r="P73">
            <v>44509</v>
          </cell>
          <cell r="Q73">
            <v>44873</v>
          </cell>
          <cell r="R73">
            <v>43782</v>
          </cell>
          <cell r="S73" t="str">
            <v>E</v>
          </cell>
          <cell r="V73">
            <v>1.1551800648574799</v>
          </cell>
          <cell r="W73">
            <v>285.82871536523902</v>
          </cell>
          <cell r="X73">
            <v>100</v>
          </cell>
          <cell r="Y73">
            <v>0.91851851851851896</v>
          </cell>
          <cell r="Z73">
            <v>100</v>
          </cell>
          <cell r="AA73">
            <v>0.91304347826086996</v>
          </cell>
          <cell r="AB73">
            <v>0.55555555555555602</v>
          </cell>
          <cell r="AC73">
            <v>0.99118387909319905</v>
          </cell>
          <cell r="AD73">
            <v>2</v>
          </cell>
        </row>
        <row r="74">
          <cell r="C74">
            <v>156542</v>
          </cell>
          <cell r="D74" t="str">
            <v>JULIO SAECAR AGUSTA</v>
          </cell>
          <cell r="F74" t="str">
            <v>LAKI-LAKI</v>
          </cell>
          <cell r="G74">
            <v>19233024</v>
          </cell>
          <cell r="H74">
            <v>570143</v>
          </cell>
          <cell r="I74" t="str">
            <v>ACTIVE</v>
          </cell>
          <cell r="J74">
            <v>156542</v>
          </cell>
          <cell r="K74" t="str">
            <v>AGENT POSTPAID</v>
          </cell>
          <cell r="L74" t="str">
            <v>POSTPAID</v>
          </cell>
          <cell r="M74" t="str">
            <v>SLAMET GUMELAR</v>
          </cell>
          <cell r="N74" t="str">
            <v>AAN YANUAR</v>
          </cell>
          <cell r="O74" t="str">
            <v>PKWT</v>
          </cell>
          <cell r="P74">
            <v>44529</v>
          </cell>
          <cell r="Q74">
            <v>44893</v>
          </cell>
          <cell r="R74">
            <v>43617</v>
          </cell>
          <cell r="S74" t="str">
            <v>E</v>
          </cell>
          <cell r="V74">
            <v>1.1525910991636801</v>
          </cell>
          <cell r="W74">
            <v>346.13412408759098</v>
          </cell>
          <cell r="X74">
            <v>100</v>
          </cell>
          <cell r="Y74">
            <v>0.942105263157895</v>
          </cell>
          <cell r="Z74">
            <v>100</v>
          </cell>
          <cell r="AA74">
            <v>0.875</v>
          </cell>
          <cell r="AB74">
            <v>0.65789473684210498</v>
          </cell>
          <cell r="AC74">
            <v>0.99087591240875905</v>
          </cell>
          <cell r="AD74">
            <v>2</v>
          </cell>
        </row>
        <row r="75">
          <cell r="C75">
            <v>157018</v>
          </cell>
          <cell r="D75" t="str">
            <v>NOVAN WIDIANSYAH</v>
          </cell>
          <cell r="F75" t="str">
            <v>LAKI-LAKI</v>
          </cell>
          <cell r="G75">
            <v>19233391</v>
          </cell>
          <cell r="H75">
            <v>570250</v>
          </cell>
          <cell r="I75" t="str">
            <v>ACTIVE</v>
          </cell>
          <cell r="J75">
            <v>157018</v>
          </cell>
          <cell r="K75" t="str">
            <v>AGENT POSTPAID</v>
          </cell>
          <cell r="L75" t="str">
            <v>POSTPAID</v>
          </cell>
          <cell r="M75" t="str">
            <v>HENDRA</v>
          </cell>
          <cell r="N75" t="str">
            <v>RIKA RIANY</v>
          </cell>
          <cell r="O75" t="str">
            <v>PKWT</v>
          </cell>
          <cell r="P75">
            <v>44560</v>
          </cell>
          <cell r="Q75">
            <v>44863</v>
          </cell>
          <cell r="R75">
            <v>43647</v>
          </cell>
          <cell r="S75" t="str">
            <v>E</v>
          </cell>
          <cell r="V75">
            <v>1.1494668458781401</v>
          </cell>
          <cell r="W75">
            <v>314.42491166077701</v>
          </cell>
          <cell r="X75">
            <v>98.75</v>
          </cell>
          <cell r="Y75">
            <v>0.94782608695652204</v>
          </cell>
          <cell r="Z75">
            <v>100</v>
          </cell>
          <cell r="AA75">
            <v>0.952380952380952</v>
          </cell>
          <cell r="AB75">
            <v>0.86956521739130399</v>
          </cell>
          <cell r="AC75">
            <v>0.99558303886925803</v>
          </cell>
          <cell r="AD75">
            <v>2</v>
          </cell>
        </row>
        <row r="76">
          <cell r="C76">
            <v>160072</v>
          </cell>
          <cell r="D76" t="str">
            <v>ANNISA RIZKI PUJI RAHAYU</v>
          </cell>
          <cell r="F76" t="str">
            <v>PEREMPUAN</v>
          </cell>
          <cell r="G76">
            <v>19234878</v>
          </cell>
          <cell r="H76">
            <v>570046</v>
          </cell>
          <cell r="I76" t="str">
            <v>ACTIVE</v>
          </cell>
          <cell r="J76">
            <v>160072</v>
          </cell>
          <cell r="K76" t="str">
            <v>AGENT PREPAID</v>
          </cell>
          <cell r="L76" t="str">
            <v>MKIOS</v>
          </cell>
          <cell r="M76" t="str">
            <v>JEANNY ANASTASYA</v>
          </cell>
          <cell r="N76" t="str">
            <v>AAN YANUAR</v>
          </cell>
          <cell r="O76" t="str">
            <v>PKWT</v>
          </cell>
          <cell r="P76">
            <v>44552</v>
          </cell>
          <cell r="Q76">
            <v>44916</v>
          </cell>
          <cell r="R76">
            <v>43770</v>
          </cell>
          <cell r="S76" t="str">
            <v>E</v>
          </cell>
          <cell r="V76">
            <v>1.2457723160948999</v>
          </cell>
          <cell r="W76">
            <v>272.837549933422</v>
          </cell>
          <cell r="X76">
            <v>100</v>
          </cell>
          <cell r="Y76">
            <v>0.984615384615385</v>
          </cell>
          <cell r="Z76">
            <v>100</v>
          </cell>
          <cell r="AA76">
            <v>1</v>
          </cell>
          <cell r="AB76">
            <v>0.84615384615384603</v>
          </cell>
          <cell r="AC76">
            <v>0.993342210386152</v>
          </cell>
          <cell r="AD76">
            <v>2</v>
          </cell>
        </row>
        <row r="77">
          <cell r="C77">
            <v>160697</v>
          </cell>
          <cell r="D77" t="str">
            <v>DHIYAA HANIIFAH</v>
          </cell>
          <cell r="F77" t="str">
            <v>PEREMPUAN</v>
          </cell>
          <cell r="G77">
            <v>19235320</v>
          </cell>
          <cell r="H77">
            <v>570038</v>
          </cell>
          <cell r="I77" t="str">
            <v>ACTIVE</v>
          </cell>
          <cell r="J77">
            <v>160697</v>
          </cell>
          <cell r="K77" t="str">
            <v>AGENT PREPAID</v>
          </cell>
          <cell r="L77" t="str">
            <v>MKIOS</v>
          </cell>
          <cell r="M77" t="str">
            <v>ANDRYAN ANAKOTTA PARY</v>
          </cell>
          <cell r="N77" t="str">
            <v>AAN YANUAR</v>
          </cell>
          <cell r="O77" t="str">
            <v>PKWT</v>
          </cell>
          <cell r="P77">
            <v>44522</v>
          </cell>
          <cell r="Q77">
            <v>44886</v>
          </cell>
          <cell r="R77">
            <v>43795</v>
          </cell>
          <cell r="S77" t="str">
            <v>E</v>
          </cell>
          <cell r="V77">
            <v>0.76956135859361696</v>
          </cell>
          <cell r="W77">
            <v>291.91698113207502</v>
          </cell>
          <cell r="X77">
            <v>100</v>
          </cell>
          <cell r="Y77">
            <v>1</v>
          </cell>
          <cell r="Z77">
            <v>100</v>
          </cell>
          <cell r="AA77">
            <v>0.85714285714285698</v>
          </cell>
          <cell r="AB77">
            <v>0.63636363636363602</v>
          </cell>
          <cell r="AC77">
            <v>0.98867924528301898</v>
          </cell>
          <cell r="AD77">
            <v>2</v>
          </cell>
        </row>
        <row r="78">
          <cell r="C78">
            <v>157010</v>
          </cell>
          <cell r="D78" t="str">
            <v>FERRY ADITYA</v>
          </cell>
          <cell r="F78" t="str">
            <v>LAKI-LAKI</v>
          </cell>
          <cell r="G78">
            <v>19233395</v>
          </cell>
          <cell r="H78">
            <v>570078</v>
          </cell>
          <cell r="I78" t="str">
            <v>ACTIVE</v>
          </cell>
          <cell r="J78">
            <v>157010</v>
          </cell>
          <cell r="K78" t="str">
            <v>AGENT PREPAID</v>
          </cell>
          <cell r="L78" t="str">
            <v>MKIOS</v>
          </cell>
          <cell r="M78" t="str">
            <v>IIN TARINAH</v>
          </cell>
          <cell r="N78" t="str">
            <v>AAN YANUAR</v>
          </cell>
          <cell r="O78" t="str">
            <v>PKWT</v>
          </cell>
          <cell r="P78">
            <v>44560</v>
          </cell>
          <cell r="Q78">
            <v>44863</v>
          </cell>
          <cell r="R78">
            <v>43647</v>
          </cell>
          <cell r="S78" t="str">
            <v>E</v>
          </cell>
          <cell r="V78">
            <v>1.13813790749275</v>
          </cell>
          <cell r="W78">
            <v>298.92053973013498</v>
          </cell>
          <cell r="X78">
            <v>100</v>
          </cell>
          <cell r="Y78">
            <v>0.8</v>
          </cell>
          <cell r="Z78">
            <v>100</v>
          </cell>
          <cell r="AA78">
            <v>1</v>
          </cell>
          <cell r="AB78">
            <v>0.8</v>
          </cell>
          <cell r="AC78">
            <v>0.98350824587706098</v>
          </cell>
          <cell r="AD78">
            <v>2</v>
          </cell>
        </row>
        <row r="79">
          <cell r="C79">
            <v>157016</v>
          </cell>
          <cell r="D79" t="str">
            <v>MOHAMAD RIZKIANDRI SAPUTRA</v>
          </cell>
          <cell r="F79" t="str">
            <v>LAKI-LAKI</v>
          </cell>
          <cell r="G79">
            <v>19233498</v>
          </cell>
          <cell r="H79">
            <v>570039</v>
          </cell>
          <cell r="I79" t="str">
            <v>ACTIVE</v>
          </cell>
          <cell r="J79">
            <v>157016</v>
          </cell>
          <cell r="K79" t="str">
            <v>AGENT PREPAID</v>
          </cell>
          <cell r="L79" t="str">
            <v>MKIOS</v>
          </cell>
          <cell r="M79" t="str">
            <v>IMAN RINALDI</v>
          </cell>
          <cell r="N79" t="str">
            <v>RIKA RIANY</v>
          </cell>
          <cell r="O79" t="str">
            <v>PKWT</v>
          </cell>
          <cell r="P79">
            <v>44560</v>
          </cell>
          <cell r="Q79">
            <v>44924</v>
          </cell>
          <cell r="R79">
            <v>43647</v>
          </cell>
          <cell r="S79" t="str">
            <v>E</v>
          </cell>
          <cell r="V79">
            <v>1.16010923365762</v>
          </cell>
          <cell r="W79">
            <v>282.34016393442602</v>
          </cell>
          <cell r="X79">
            <v>100</v>
          </cell>
          <cell r="Y79">
            <v>0.91578947368421004</v>
          </cell>
          <cell r="Z79">
            <v>100</v>
          </cell>
          <cell r="AA79">
            <v>0.76470588235294101</v>
          </cell>
          <cell r="AB79">
            <v>0.78947368421052599</v>
          </cell>
          <cell r="AC79">
            <v>0.98224043715846998</v>
          </cell>
          <cell r="AD79">
            <v>2</v>
          </cell>
        </row>
        <row r="80">
          <cell r="C80">
            <v>157021</v>
          </cell>
          <cell r="D80" t="str">
            <v>QISTHINA IDZNI ISHAMI</v>
          </cell>
          <cell r="F80" t="str">
            <v>PEREMPUAN</v>
          </cell>
          <cell r="G80">
            <v>19233389</v>
          </cell>
          <cell r="H80">
            <v>570210</v>
          </cell>
          <cell r="I80" t="str">
            <v>ACTIVE</v>
          </cell>
          <cell r="J80">
            <v>157021</v>
          </cell>
          <cell r="K80" t="str">
            <v>AGENT PREPAID</v>
          </cell>
          <cell r="L80" t="str">
            <v>MKIOS</v>
          </cell>
          <cell r="M80" t="str">
            <v>ANGGITA SITI NUR MARFUAH</v>
          </cell>
          <cell r="N80" t="str">
            <v>AAN YANUAR</v>
          </cell>
          <cell r="O80" t="str">
            <v>PKWT</v>
          </cell>
          <cell r="P80">
            <v>44562</v>
          </cell>
          <cell r="Q80">
            <v>44865</v>
          </cell>
          <cell r="R80">
            <v>43647</v>
          </cell>
          <cell r="S80" t="str">
            <v>E</v>
          </cell>
          <cell r="V80">
            <v>0.85495647721454204</v>
          </cell>
          <cell r="W80">
            <v>319.21699819168202</v>
          </cell>
          <cell r="X80">
            <v>95.6944444444445</v>
          </cell>
          <cell r="Y80">
            <v>0.86666666666666703</v>
          </cell>
          <cell r="Z80">
            <v>100</v>
          </cell>
          <cell r="AA80">
            <v>1</v>
          </cell>
          <cell r="AB80">
            <v>0.33333333333333298</v>
          </cell>
          <cell r="AC80">
            <v>0.99095840867992802</v>
          </cell>
          <cell r="AD80">
            <v>2</v>
          </cell>
        </row>
        <row r="81">
          <cell r="C81">
            <v>168487</v>
          </cell>
          <cell r="D81" t="str">
            <v>SITI KHOMALA SYARIE</v>
          </cell>
          <cell r="F81" t="str">
            <v>PEREMPUAN</v>
          </cell>
          <cell r="G81">
            <v>20236780</v>
          </cell>
          <cell r="H81">
            <v>570102</v>
          </cell>
          <cell r="I81" t="str">
            <v>ACTIVE</v>
          </cell>
          <cell r="J81">
            <v>168487</v>
          </cell>
          <cell r="K81" t="str">
            <v>AGENT PREPAID</v>
          </cell>
          <cell r="L81" t="str">
            <v>PREPAID</v>
          </cell>
          <cell r="M81" t="str">
            <v>IMAN RINALDI</v>
          </cell>
          <cell r="N81" t="str">
            <v>RIKA RIANY</v>
          </cell>
          <cell r="O81" t="str">
            <v>PKWT</v>
          </cell>
          <cell r="P81">
            <v>44537</v>
          </cell>
          <cell r="Q81">
            <v>44901</v>
          </cell>
          <cell r="R81">
            <v>43992</v>
          </cell>
          <cell r="S81" t="str">
            <v>D</v>
          </cell>
          <cell r="V81">
            <v>1.08620071684588</v>
          </cell>
          <cell r="W81">
            <v>275.922435897436</v>
          </cell>
          <cell r="X81">
            <v>97.2916666666667</v>
          </cell>
          <cell r="Y81">
            <v>0.91929824561403495</v>
          </cell>
          <cell r="Z81">
            <v>100</v>
          </cell>
          <cell r="AA81">
            <v>0.84210526315789502</v>
          </cell>
          <cell r="AB81">
            <v>0.56140350877193002</v>
          </cell>
          <cell r="AC81">
            <v>0.99615384615384595</v>
          </cell>
          <cell r="AD81">
            <v>2</v>
          </cell>
        </row>
        <row r="82">
          <cell r="C82">
            <v>157022</v>
          </cell>
          <cell r="D82" t="str">
            <v>SOPIAN ALI SANROPI</v>
          </cell>
          <cell r="F82" t="str">
            <v>LAKI-LAKI</v>
          </cell>
          <cell r="G82">
            <v>19233482</v>
          </cell>
          <cell r="H82">
            <v>570064</v>
          </cell>
          <cell r="I82" t="str">
            <v>ACTIVE</v>
          </cell>
          <cell r="J82">
            <v>157022</v>
          </cell>
          <cell r="K82" t="str">
            <v>AGENT PREPAID</v>
          </cell>
          <cell r="L82" t="str">
            <v>MKIOS</v>
          </cell>
          <cell r="M82" t="str">
            <v>HENDRA</v>
          </cell>
          <cell r="N82" t="str">
            <v>RIKA RIANY</v>
          </cell>
          <cell r="O82" t="str">
            <v>PKWT</v>
          </cell>
          <cell r="P82">
            <v>44562</v>
          </cell>
          <cell r="Q82">
            <v>44742</v>
          </cell>
          <cell r="R82">
            <v>43647</v>
          </cell>
          <cell r="S82" t="str">
            <v>E</v>
          </cell>
          <cell r="V82">
            <v>1.1268851339819099</v>
          </cell>
          <cell r="W82">
            <v>288.59934318555003</v>
          </cell>
          <cell r="X82">
            <v>100</v>
          </cell>
          <cell r="Y82">
            <v>0.98571428571428599</v>
          </cell>
          <cell r="Z82">
            <v>100</v>
          </cell>
          <cell r="AA82">
            <v>1</v>
          </cell>
          <cell r="AB82">
            <v>0.71428571428571397</v>
          </cell>
          <cell r="AC82">
            <v>0.98522167487684698</v>
          </cell>
          <cell r="AD82">
            <v>2</v>
          </cell>
        </row>
        <row r="83">
          <cell r="C83">
            <v>101973</v>
          </cell>
          <cell r="D83" t="str">
            <v>NANDA HAMIDAH NURMAN</v>
          </cell>
          <cell r="F83" t="str">
            <v>PEREMPUAN</v>
          </cell>
          <cell r="G83">
            <v>18009404</v>
          </cell>
          <cell r="H83">
            <v>570147</v>
          </cell>
          <cell r="I83" t="str">
            <v>ACTIVE</v>
          </cell>
          <cell r="J83">
            <v>101973</v>
          </cell>
          <cell r="K83" t="str">
            <v>AGENT POSTPAID</v>
          </cell>
          <cell r="L83" t="str">
            <v>POSTPAID</v>
          </cell>
          <cell r="M83" t="str">
            <v>ILYAS AFANDI</v>
          </cell>
          <cell r="N83" t="str">
            <v>AAN YANUAR</v>
          </cell>
          <cell r="O83" t="str">
            <v>PKWT</v>
          </cell>
          <cell r="P83">
            <v>44419</v>
          </cell>
          <cell r="Q83">
            <v>44783</v>
          </cell>
          <cell r="R83">
            <v>43205</v>
          </cell>
          <cell r="S83" t="str">
            <v>E</v>
          </cell>
          <cell r="V83">
            <v>1.1897043010752699</v>
          </cell>
          <cell r="W83">
            <v>295.83931034482799</v>
          </cell>
          <cell r="X83">
            <v>98.3333333333333</v>
          </cell>
          <cell r="Y83">
            <v>0.93846153846153801</v>
          </cell>
          <cell r="Z83">
            <v>100</v>
          </cell>
          <cell r="AA83">
            <v>0.9</v>
          </cell>
          <cell r="AB83">
            <v>0.61538461538461497</v>
          </cell>
          <cell r="AC83">
            <v>0.98758620689655197</v>
          </cell>
          <cell r="AD83">
            <v>2</v>
          </cell>
        </row>
        <row r="84">
          <cell r="C84">
            <v>160090</v>
          </cell>
          <cell r="D84" t="str">
            <v>TIARA NURHIDAYATI ROSIDI</v>
          </cell>
          <cell r="F84" t="str">
            <v>PEREMPUAN</v>
          </cell>
          <cell r="G84">
            <v>19234874</v>
          </cell>
          <cell r="H84">
            <v>570086</v>
          </cell>
          <cell r="I84" t="str">
            <v>ACTIVE</v>
          </cell>
          <cell r="J84">
            <v>160090</v>
          </cell>
          <cell r="K84" t="str">
            <v>AGENT PREPAID</v>
          </cell>
          <cell r="L84" t="str">
            <v>MKIOS</v>
          </cell>
          <cell r="M84" t="str">
            <v>ANGGITA SITI NUR MARFUAH</v>
          </cell>
          <cell r="N84" t="str">
            <v>AAN YANUAR</v>
          </cell>
          <cell r="O84" t="str">
            <v>PHL</v>
          </cell>
          <cell r="P84">
            <v>44368</v>
          </cell>
          <cell r="Q84">
            <v>44671</v>
          </cell>
          <cell r="R84">
            <v>43770</v>
          </cell>
          <cell r="S84" t="str">
            <v>E</v>
          </cell>
          <cell r="V84">
            <v>1.2094811401262999</v>
          </cell>
          <cell r="W84">
            <v>298.56960556844501</v>
          </cell>
          <cell r="X84">
            <v>98.3333333333333</v>
          </cell>
          <cell r="Y84">
            <v>1</v>
          </cell>
          <cell r="Z84">
            <v>100</v>
          </cell>
          <cell r="AA84">
            <v>1</v>
          </cell>
          <cell r="AB84">
            <v>1</v>
          </cell>
          <cell r="AC84">
            <v>0.99419953596287702</v>
          </cell>
          <cell r="AD84">
            <v>2</v>
          </cell>
        </row>
        <row r="85">
          <cell r="C85">
            <v>160684</v>
          </cell>
          <cell r="D85" t="str">
            <v>RIO NUGRAHA JAYA SAPUTRA</v>
          </cell>
          <cell r="F85" t="str">
            <v>LAKI-LAKI</v>
          </cell>
          <cell r="G85">
            <v>19235092</v>
          </cell>
          <cell r="H85">
            <v>570021</v>
          </cell>
          <cell r="I85" t="str">
            <v>ACTIVE</v>
          </cell>
          <cell r="J85">
            <v>160684</v>
          </cell>
          <cell r="K85" t="str">
            <v>AGENT PREPAID</v>
          </cell>
          <cell r="L85" t="str">
            <v>MKIOS</v>
          </cell>
          <cell r="M85" t="str">
            <v>ADITYA AMRULLAH</v>
          </cell>
          <cell r="N85" t="str">
            <v>RIKA RIANY</v>
          </cell>
          <cell r="O85" t="str">
            <v>PHL</v>
          </cell>
          <cell r="P85">
            <v>44550</v>
          </cell>
          <cell r="Q85">
            <v>44914</v>
          </cell>
          <cell r="R85">
            <v>43788</v>
          </cell>
          <cell r="S85" t="str">
            <v>E</v>
          </cell>
          <cell r="V85">
            <v>1.3592660863628601</v>
          </cell>
          <cell r="W85">
            <v>218.818088386434</v>
          </cell>
          <cell r="X85">
            <v>98.75</v>
          </cell>
          <cell r="Y85">
            <v>0.93333333333333302</v>
          </cell>
          <cell r="Z85">
            <v>100</v>
          </cell>
          <cell r="AA85">
            <v>0.92307692307692302</v>
          </cell>
          <cell r="AB85">
            <v>0.6</v>
          </cell>
          <cell r="AC85">
            <v>0.99177800616649503</v>
          </cell>
          <cell r="AD85">
            <v>2</v>
          </cell>
        </row>
        <row r="86">
          <cell r="C86">
            <v>160092</v>
          </cell>
          <cell r="D86" t="str">
            <v>FAHMI HAKIKI</v>
          </cell>
          <cell r="F86" t="str">
            <v>LAKI-LAKI</v>
          </cell>
          <cell r="G86">
            <v>19234908</v>
          </cell>
          <cell r="H86">
            <v>570100</v>
          </cell>
          <cell r="I86" t="str">
            <v>ACTIVE</v>
          </cell>
          <cell r="J86">
            <v>160092</v>
          </cell>
          <cell r="K86" t="str">
            <v>AGENT PREPAID</v>
          </cell>
          <cell r="L86" t="str">
            <v>MKIOS</v>
          </cell>
          <cell r="M86" t="str">
            <v>JEANNY ANASTASYA</v>
          </cell>
          <cell r="N86" t="str">
            <v>AAN YANUAR</v>
          </cell>
          <cell r="O86" t="str">
            <v>PHL</v>
          </cell>
          <cell r="P86">
            <v>44551</v>
          </cell>
          <cell r="Q86">
            <v>44915</v>
          </cell>
          <cell r="R86">
            <v>43775</v>
          </cell>
          <cell r="S86" t="str">
            <v>E</v>
          </cell>
          <cell r="V86">
            <v>1.1944659498207899</v>
          </cell>
          <cell r="W86">
            <v>274.60953800298103</v>
          </cell>
          <cell r="X86">
            <v>98.3333333333333</v>
          </cell>
          <cell r="Y86">
            <v>1</v>
          </cell>
          <cell r="Z86">
            <v>100</v>
          </cell>
          <cell r="AA86">
            <v>0.875</v>
          </cell>
          <cell r="AB86">
            <v>0.875</v>
          </cell>
          <cell r="AC86">
            <v>0.98658718330849504</v>
          </cell>
          <cell r="AD86">
            <v>2</v>
          </cell>
        </row>
        <row r="87">
          <cell r="C87">
            <v>160708</v>
          </cell>
          <cell r="D87" t="str">
            <v>REZA ADITIYA</v>
          </cell>
          <cell r="F87" t="str">
            <v>LAKI-LAKI</v>
          </cell>
          <cell r="G87">
            <v>19235324</v>
          </cell>
          <cell r="H87">
            <v>570155</v>
          </cell>
          <cell r="I87" t="str">
            <v>ACTIVE</v>
          </cell>
          <cell r="J87">
            <v>160708</v>
          </cell>
          <cell r="K87" t="str">
            <v>AGENT PREPAID</v>
          </cell>
          <cell r="L87" t="str">
            <v>MKIOS</v>
          </cell>
          <cell r="M87" t="str">
            <v>FREDY CAHYADI</v>
          </cell>
          <cell r="N87" t="str">
            <v>RIKA RIANY</v>
          </cell>
          <cell r="O87" t="str">
            <v>PHL</v>
          </cell>
          <cell r="P87">
            <v>44522</v>
          </cell>
          <cell r="Q87">
            <v>44825</v>
          </cell>
          <cell r="R87">
            <v>43795</v>
          </cell>
          <cell r="S87" t="str">
            <v>E</v>
          </cell>
          <cell r="V87">
            <v>1.1890732206861201</v>
          </cell>
          <cell r="W87">
            <v>254.194524495677</v>
          </cell>
          <cell r="X87">
            <v>93.75</v>
          </cell>
          <cell r="Y87">
            <v>0.78461538461538505</v>
          </cell>
          <cell r="Z87">
            <v>100</v>
          </cell>
          <cell r="AA87">
            <v>0.81818181818181801</v>
          </cell>
          <cell r="AB87">
            <v>0.61538461538461497</v>
          </cell>
          <cell r="AC87">
            <v>0.98414985590778103</v>
          </cell>
          <cell r="AD87">
            <v>2</v>
          </cell>
        </row>
        <row r="88">
          <cell r="C88">
            <v>51767</v>
          </cell>
          <cell r="D88" t="str">
            <v>IRMAN GINANJAR</v>
          </cell>
          <cell r="F88" t="str">
            <v>LAKI-LAKI</v>
          </cell>
          <cell r="G88">
            <v>14010790</v>
          </cell>
          <cell r="H88">
            <v>570215</v>
          </cell>
          <cell r="I88" t="str">
            <v>ACTIVE</v>
          </cell>
          <cell r="J88">
            <v>51767</v>
          </cell>
          <cell r="K88" t="str">
            <v>AGENT POSTPAID</v>
          </cell>
          <cell r="L88" t="str">
            <v>PRIO</v>
          </cell>
          <cell r="M88" t="str">
            <v>IRMA RISMAYASARI</v>
          </cell>
          <cell r="N88" t="str">
            <v>AAN YANUAR</v>
          </cell>
          <cell r="O88" t="str">
            <v>PKWT</v>
          </cell>
          <cell r="P88">
            <v>44374</v>
          </cell>
          <cell r="Q88">
            <v>44677</v>
          </cell>
          <cell r="R88">
            <v>41821</v>
          </cell>
          <cell r="S88" t="str">
            <v>E</v>
          </cell>
          <cell r="V88">
            <v>1.2797269158559501</v>
          </cell>
          <cell r="W88">
            <v>269.29561200923803</v>
          </cell>
          <cell r="X88">
            <v>99.1666666666667</v>
          </cell>
          <cell r="Y88">
            <v>0.97499999999999998</v>
          </cell>
          <cell r="Z88">
            <v>100</v>
          </cell>
          <cell r="AA88">
            <v>0.83333333333333304</v>
          </cell>
          <cell r="AB88">
            <v>1</v>
          </cell>
          <cell r="AC88">
            <v>0.97921478060046196</v>
          </cell>
          <cell r="AD88">
            <v>2</v>
          </cell>
        </row>
        <row r="89">
          <cell r="C89">
            <v>106435</v>
          </cell>
          <cell r="D89" t="str">
            <v>SITI ROHSAYIDAH</v>
          </cell>
          <cell r="F89" t="str">
            <v>PEREMPUAN</v>
          </cell>
          <cell r="G89">
            <v>18010781</v>
          </cell>
          <cell r="H89">
            <v>570106</v>
          </cell>
          <cell r="I89" t="str">
            <v>ACTIVE</v>
          </cell>
          <cell r="J89">
            <v>106435</v>
          </cell>
          <cell r="K89" t="str">
            <v>AGENT POSTPAID</v>
          </cell>
          <cell r="L89" t="str">
            <v>PRIO</v>
          </cell>
          <cell r="M89" t="str">
            <v>ANGGITA SITI NUR MARFUAH</v>
          </cell>
          <cell r="N89" t="str">
            <v>AAN YANUAR</v>
          </cell>
          <cell r="O89" t="str">
            <v>PKWT</v>
          </cell>
          <cell r="P89">
            <v>44466</v>
          </cell>
          <cell r="Q89">
            <v>44830</v>
          </cell>
          <cell r="R89">
            <v>43318</v>
          </cell>
          <cell r="S89" t="str">
            <v>E</v>
          </cell>
          <cell r="V89">
            <v>1.2929254138931601</v>
          </cell>
          <cell r="W89">
            <v>283.63779527559097</v>
          </cell>
          <cell r="X89">
            <v>99.5833333333333</v>
          </cell>
          <cell r="Y89">
            <v>0.96250000000000002</v>
          </cell>
          <cell r="Z89">
            <v>100</v>
          </cell>
          <cell r="AA89">
            <v>1</v>
          </cell>
          <cell r="AB89">
            <v>0.6875</v>
          </cell>
          <cell r="AC89">
            <v>0.98622047244094502</v>
          </cell>
          <cell r="AD89">
            <v>2</v>
          </cell>
        </row>
        <row r="90">
          <cell r="C90">
            <v>153883</v>
          </cell>
          <cell r="D90" t="str">
            <v>SHOFI NURUL AZHARI</v>
          </cell>
          <cell r="F90" t="str">
            <v>LAKI-LAKI</v>
          </cell>
          <cell r="G90">
            <v>19231238</v>
          </cell>
          <cell r="H90">
            <v>570267</v>
          </cell>
          <cell r="I90" t="str">
            <v>ACTIVE</v>
          </cell>
          <cell r="J90">
            <v>153883</v>
          </cell>
          <cell r="K90" t="str">
            <v>AGENT POSTPAID</v>
          </cell>
          <cell r="L90" t="str">
            <v>PRIO</v>
          </cell>
          <cell r="M90" t="str">
            <v>TATAN SUDRAJAT</v>
          </cell>
          <cell r="N90" t="str">
            <v>RIKA RIANY</v>
          </cell>
          <cell r="O90" t="str">
            <v>PHL</v>
          </cell>
          <cell r="P90">
            <v>44319</v>
          </cell>
          <cell r="Q90">
            <v>44683</v>
          </cell>
          <cell r="R90">
            <v>43591</v>
          </cell>
          <cell r="S90" t="str">
            <v>E</v>
          </cell>
          <cell r="V90">
            <v>1.2032275132275101</v>
          </cell>
          <cell r="W90">
            <v>257.65012406947898</v>
          </cell>
          <cell r="X90">
            <v>100</v>
          </cell>
          <cell r="Y90">
            <v>1</v>
          </cell>
          <cell r="Z90">
            <v>100</v>
          </cell>
          <cell r="AA90">
            <v>0.88888888888888895</v>
          </cell>
          <cell r="AB90">
            <v>0.5</v>
          </cell>
          <cell r="AC90">
            <v>0.98263027295285399</v>
          </cell>
          <cell r="AD90">
            <v>2</v>
          </cell>
        </row>
        <row r="91">
          <cell r="C91">
            <v>154684</v>
          </cell>
          <cell r="D91" t="str">
            <v>MEGALIA TAMARA PUTRI</v>
          </cell>
          <cell r="F91" t="str">
            <v>PEREMPUAN</v>
          </cell>
          <cell r="G91">
            <v>19231952</v>
          </cell>
          <cell r="H91">
            <v>570227</v>
          </cell>
          <cell r="I91" t="str">
            <v>ACTIVE</v>
          </cell>
          <cell r="J91">
            <v>154684</v>
          </cell>
          <cell r="K91" t="str">
            <v>AGENT POSTPAID</v>
          </cell>
          <cell r="L91" t="str">
            <v>PRIO</v>
          </cell>
          <cell r="M91" t="str">
            <v>IMAN RINALDI</v>
          </cell>
          <cell r="N91" t="str">
            <v>RIKA RIANY</v>
          </cell>
          <cell r="O91" t="str">
            <v>PHL</v>
          </cell>
          <cell r="P91">
            <v>44357</v>
          </cell>
          <cell r="Q91">
            <v>44721</v>
          </cell>
          <cell r="R91">
            <v>43630</v>
          </cell>
          <cell r="S91" t="str">
            <v>E</v>
          </cell>
          <cell r="V91">
            <v>1.2614132104454701</v>
          </cell>
          <cell r="W91">
            <v>257.60902255639098</v>
          </cell>
          <cell r="X91">
            <v>98.75</v>
          </cell>
          <cell r="Y91">
            <v>0.93684210526315803</v>
          </cell>
          <cell r="Z91">
            <v>100</v>
          </cell>
          <cell r="AA91">
            <v>0.84615384615384603</v>
          </cell>
          <cell r="AB91">
            <v>0.68421052631578905</v>
          </cell>
          <cell r="AC91">
            <v>0.99248120300751896</v>
          </cell>
          <cell r="AD91">
            <v>2</v>
          </cell>
        </row>
        <row r="92">
          <cell r="C92">
            <v>160074</v>
          </cell>
          <cell r="D92" t="str">
            <v>CHRISTIN ANGELINA SIMARMATA</v>
          </cell>
          <cell r="F92" t="str">
            <v>PEREMPUAN</v>
          </cell>
          <cell r="G92">
            <v>19234875</v>
          </cell>
          <cell r="H92">
            <v>570109</v>
          </cell>
          <cell r="I92" t="str">
            <v>ACTIVE</v>
          </cell>
          <cell r="J92">
            <v>160074</v>
          </cell>
          <cell r="K92" t="str">
            <v>AGENT POSTPAID</v>
          </cell>
          <cell r="L92" t="str">
            <v>POSTPAID</v>
          </cell>
          <cell r="M92" t="str">
            <v>IRMA RISMAYASARI</v>
          </cell>
          <cell r="N92" t="str">
            <v>AAN YANUAR</v>
          </cell>
          <cell r="O92" t="str">
            <v>PHL</v>
          </cell>
          <cell r="P92">
            <v>44368</v>
          </cell>
          <cell r="Q92">
            <v>44732</v>
          </cell>
          <cell r="R92">
            <v>43770</v>
          </cell>
          <cell r="S92" t="str">
            <v>E</v>
          </cell>
          <cell r="V92">
            <v>1.2486431131592399</v>
          </cell>
          <cell r="W92">
            <v>293.04208998548597</v>
          </cell>
          <cell r="X92">
            <v>100</v>
          </cell>
          <cell r="Y92">
            <v>0.96444444444444399</v>
          </cell>
          <cell r="Z92">
            <v>100</v>
          </cell>
          <cell r="AA92">
            <v>0.92857142857142905</v>
          </cell>
          <cell r="AB92">
            <v>0.71111111111111103</v>
          </cell>
          <cell r="AC92">
            <v>0.99346879535558796</v>
          </cell>
          <cell r="AD92">
            <v>2</v>
          </cell>
        </row>
        <row r="93">
          <cell r="C93">
            <v>160040</v>
          </cell>
          <cell r="D93" t="str">
            <v>ANNISA FITRIANA</v>
          </cell>
          <cell r="F93" t="str">
            <v>PEREMPUAN</v>
          </cell>
          <cell r="G93">
            <v>19234854</v>
          </cell>
          <cell r="H93">
            <v>570257</v>
          </cell>
          <cell r="I93" t="str">
            <v>ACTIVE</v>
          </cell>
          <cell r="J93">
            <v>160040</v>
          </cell>
          <cell r="K93" t="str">
            <v>AGENT POSTPAID</v>
          </cell>
          <cell r="L93" t="str">
            <v>POSTPAID</v>
          </cell>
          <cell r="M93" t="str">
            <v>METI PERMAYANTI</v>
          </cell>
          <cell r="N93" t="str">
            <v>RIKA RIANY</v>
          </cell>
          <cell r="O93" t="str">
            <v>PHL</v>
          </cell>
          <cell r="P93">
            <v>44433</v>
          </cell>
          <cell r="Q93">
            <v>44926</v>
          </cell>
          <cell r="R93">
            <v>43769</v>
          </cell>
          <cell r="S93" t="str">
            <v>E</v>
          </cell>
          <cell r="V93">
            <v>1.27284519542584</v>
          </cell>
          <cell r="W93">
            <v>284.13777777777801</v>
          </cell>
          <cell r="X93">
            <v>87.2222222222222</v>
          </cell>
          <cell r="Y93">
            <v>0.94545454545454599</v>
          </cell>
          <cell r="Z93">
            <v>100</v>
          </cell>
          <cell r="AA93">
            <v>0.87804878048780499</v>
          </cell>
          <cell r="AB93">
            <v>0.65909090909090895</v>
          </cell>
          <cell r="AC93">
            <v>0.98984126984126997</v>
          </cell>
          <cell r="AD93">
            <v>2</v>
          </cell>
        </row>
        <row r="94">
          <cell r="C94">
            <v>157019</v>
          </cell>
          <cell r="D94" t="str">
            <v>NURUL NABILA</v>
          </cell>
          <cell r="F94" t="str">
            <v>PEREMPUAN</v>
          </cell>
          <cell r="G94">
            <v>19233374</v>
          </cell>
          <cell r="H94">
            <v>570013</v>
          </cell>
          <cell r="I94" t="str">
            <v>ACTIVE</v>
          </cell>
          <cell r="J94">
            <v>157019</v>
          </cell>
          <cell r="K94" t="str">
            <v>AGENT POSTPAID</v>
          </cell>
          <cell r="L94" t="str">
            <v>POSTPAID</v>
          </cell>
          <cell r="M94" t="str">
            <v>IMAN RINALDI</v>
          </cell>
          <cell r="N94" t="str">
            <v>RIKA RIANY</v>
          </cell>
          <cell r="O94" t="str">
            <v>PHL</v>
          </cell>
          <cell r="P94">
            <v>44560</v>
          </cell>
          <cell r="Q94">
            <v>44924</v>
          </cell>
          <cell r="R94">
            <v>43647</v>
          </cell>
          <cell r="S94" t="str">
            <v>E</v>
          </cell>
          <cell r="V94">
            <v>1.24643454514422</v>
          </cell>
          <cell r="W94">
            <v>256.34412153236502</v>
          </cell>
          <cell r="X94">
            <v>99.375</v>
          </cell>
          <cell r="Y94">
            <v>0.92121212121212104</v>
          </cell>
          <cell r="Z94">
            <v>95</v>
          </cell>
          <cell r="AA94">
            <v>0.98214285714285698</v>
          </cell>
          <cell r="AB94">
            <v>0.69696969696969702</v>
          </cell>
          <cell r="AC94">
            <v>0.99009247027741099</v>
          </cell>
          <cell r="AD94">
            <v>2</v>
          </cell>
        </row>
        <row r="95">
          <cell r="C95">
            <v>106108</v>
          </cell>
          <cell r="D95" t="str">
            <v>RADEN LUCKY H</v>
          </cell>
          <cell r="F95" t="str">
            <v>LAKI-LAKI</v>
          </cell>
          <cell r="G95">
            <v>18010697</v>
          </cell>
          <cell r="H95">
            <v>570140</v>
          </cell>
          <cell r="I95" t="str">
            <v>ACTIVE</v>
          </cell>
          <cell r="J95">
            <v>106108</v>
          </cell>
          <cell r="K95" t="str">
            <v>AGENT POSTPAID</v>
          </cell>
          <cell r="L95" t="str">
            <v>POSTPAID</v>
          </cell>
          <cell r="M95" t="str">
            <v>IIN TARINAH</v>
          </cell>
          <cell r="N95" t="str">
            <v>AAN YANUAR</v>
          </cell>
          <cell r="O95" t="str">
            <v>PKWT</v>
          </cell>
          <cell r="P95">
            <v>44497</v>
          </cell>
          <cell r="Q95">
            <v>44800</v>
          </cell>
          <cell r="R95">
            <v>43312</v>
          </cell>
          <cell r="S95" t="str">
            <v>E</v>
          </cell>
          <cell r="V95">
            <v>1.0324985065710901</v>
          </cell>
          <cell r="W95">
            <v>286.49512987012997</v>
          </cell>
          <cell r="X95">
            <v>100</v>
          </cell>
          <cell r="Y95">
            <v>0.97499999999999998</v>
          </cell>
          <cell r="Z95">
            <v>100</v>
          </cell>
          <cell r="AA95">
            <v>0.92592592592592604</v>
          </cell>
          <cell r="AB95">
            <v>0.84375</v>
          </cell>
          <cell r="AC95">
            <v>0.993506493506494</v>
          </cell>
          <cell r="AD95">
            <v>2</v>
          </cell>
        </row>
        <row r="96">
          <cell r="C96">
            <v>86712</v>
          </cell>
          <cell r="D96" t="str">
            <v>AHMAD ZAKI MUHTAROM</v>
          </cell>
          <cell r="F96" t="str">
            <v>LAKI-LAKI</v>
          </cell>
          <cell r="G96">
            <v>17009091</v>
          </cell>
          <cell r="H96">
            <v>570079</v>
          </cell>
          <cell r="I96" t="str">
            <v>ACTIVE</v>
          </cell>
          <cell r="J96">
            <v>86712</v>
          </cell>
          <cell r="K96" t="str">
            <v>AGENT POSTPAID</v>
          </cell>
          <cell r="L96" t="str">
            <v>POSTPAID</v>
          </cell>
          <cell r="M96" t="str">
            <v>ILYAS AFANDI</v>
          </cell>
          <cell r="N96" t="str">
            <v>AAN YANUAR</v>
          </cell>
          <cell r="O96" t="str">
            <v>PKWT</v>
          </cell>
          <cell r="P96">
            <v>44527</v>
          </cell>
          <cell r="Q96">
            <v>44830</v>
          </cell>
          <cell r="R96">
            <v>42826</v>
          </cell>
          <cell r="S96" t="str">
            <v>E</v>
          </cell>
          <cell r="V96">
            <v>1.1796132019115899</v>
          </cell>
          <cell r="W96">
            <v>307.594405594406</v>
          </cell>
          <cell r="X96">
            <v>98.3333333333333</v>
          </cell>
          <cell r="Y96">
            <v>0.95625000000000004</v>
          </cell>
          <cell r="Z96">
            <v>100</v>
          </cell>
          <cell r="AA96">
            <v>0.9375</v>
          </cell>
          <cell r="AB96">
            <v>0.75</v>
          </cell>
          <cell r="AC96">
            <v>0.99038461538461497</v>
          </cell>
          <cell r="AD96">
            <v>2</v>
          </cell>
        </row>
        <row r="97">
          <cell r="C97">
            <v>43284</v>
          </cell>
          <cell r="D97" t="str">
            <v>ANNISA NUR AFIDAH</v>
          </cell>
          <cell r="F97" t="str">
            <v>PEREMPUAN</v>
          </cell>
          <cell r="G97">
            <v>14010357</v>
          </cell>
          <cell r="H97">
            <v>570185</v>
          </cell>
          <cell r="I97" t="str">
            <v>ACTIVE</v>
          </cell>
          <cell r="J97">
            <v>43284</v>
          </cell>
          <cell r="K97" t="str">
            <v>AGENT POSTPAID</v>
          </cell>
          <cell r="L97" t="str">
            <v>POSTPAID</v>
          </cell>
          <cell r="M97" t="str">
            <v>ADITYA AMRULLAH</v>
          </cell>
          <cell r="N97" t="str">
            <v>RIKA RIANY</v>
          </cell>
          <cell r="O97" t="str">
            <v>PKWT</v>
          </cell>
          <cell r="P97">
            <v>44347</v>
          </cell>
          <cell r="Q97">
            <v>44650</v>
          </cell>
          <cell r="R97">
            <v>41794</v>
          </cell>
          <cell r="S97" t="str">
            <v>E</v>
          </cell>
          <cell r="V97">
            <v>1.1671550179211501</v>
          </cell>
          <cell r="W97">
            <v>295.25411454904503</v>
          </cell>
          <cell r="X97">
            <v>100</v>
          </cell>
          <cell r="Y97">
            <v>0.93962264150943398</v>
          </cell>
          <cell r="Z97">
            <v>100</v>
          </cell>
          <cell r="AA97">
            <v>0.88888888888888895</v>
          </cell>
          <cell r="AB97">
            <v>0.77358490566037696</v>
          </cell>
          <cell r="AC97">
            <v>0.99407504937458901</v>
          </cell>
          <cell r="AD97">
            <v>2</v>
          </cell>
        </row>
        <row r="98">
          <cell r="C98">
            <v>106103</v>
          </cell>
          <cell r="D98" t="str">
            <v>HERU ADIANA</v>
          </cell>
          <cell r="F98" t="str">
            <v>LAKI-LAKI</v>
          </cell>
          <cell r="G98">
            <v>18010690</v>
          </cell>
          <cell r="H98">
            <v>570069</v>
          </cell>
          <cell r="I98" t="str">
            <v>ACTIVE</v>
          </cell>
          <cell r="J98">
            <v>106103</v>
          </cell>
          <cell r="K98" t="str">
            <v>AGENT POSTPAID</v>
          </cell>
          <cell r="L98" t="str">
            <v>POSTPAID</v>
          </cell>
          <cell r="M98" t="str">
            <v>ILYAS AFANDI</v>
          </cell>
          <cell r="N98" t="str">
            <v>AAN YANUAR</v>
          </cell>
          <cell r="O98" t="str">
            <v>PKWT</v>
          </cell>
          <cell r="P98">
            <v>44559</v>
          </cell>
          <cell r="Q98">
            <v>44862</v>
          </cell>
          <cell r="R98">
            <v>43312</v>
          </cell>
          <cell r="S98" t="str">
            <v>E</v>
          </cell>
          <cell r="V98">
            <v>1.17326944054854</v>
          </cell>
          <cell r="W98">
            <v>286.66215139442198</v>
          </cell>
          <cell r="X98">
            <v>98.3333333333333</v>
          </cell>
          <cell r="Y98">
            <v>0.90666666666666695</v>
          </cell>
          <cell r="Z98">
            <v>100</v>
          </cell>
          <cell r="AA98">
            <v>0.82926829268292701</v>
          </cell>
          <cell r="AB98">
            <v>0.66666666666666696</v>
          </cell>
          <cell r="AC98">
            <v>0.99362549800796796</v>
          </cell>
          <cell r="AD98">
            <v>2</v>
          </cell>
        </row>
        <row r="99">
          <cell r="C99">
            <v>160038</v>
          </cell>
          <cell r="D99" t="str">
            <v>MUHAMMAD RIVALDI MULDIANSYAH</v>
          </cell>
          <cell r="F99" t="str">
            <v>LAKI-LAKI</v>
          </cell>
          <cell r="G99">
            <v>19234818</v>
          </cell>
          <cell r="H99">
            <v>570253</v>
          </cell>
          <cell r="I99" t="str">
            <v>ACTIVE</v>
          </cell>
          <cell r="J99">
            <v>160038</v>
          </cell>
          <cell r="K99" t="str">
            <v>AGENT POSTPAID</v>
          </cell>
          <cell r="L99" t="str">
            <v>POSTPAID</v>
          </cell>
          <cell r="M99" t="str">
            <v>RITA</v>
          </cell>
          <cell r="N99" t="str">
            <v>RIKA RIANY</v>
          </cell>
          <cell r="O99" t="str">
            <v>PHL</v>
          </cell>
          <cell r="P99">
            <v>44431</v>
          </cell>
          <cell r="Q99">
            <v>44734</v>
          </cell>
          <cell r="R99">
            <v>43766</v>
          </cell>
          <cell r="S99" t="str">
            <v>E</v>
          </cell>
          <cell r="V99">
            <v>1.18073220686124</v>
          </cell>
          <cell r="W99">
            <v>290.118007662835</v>
          </cell>
          <cell r="X99">
            <v>97.0833333333333</v>
          </cell>
          <cell r="Y99">
            <v>0.95263157894736805</v>
          </cell>
          <cell r="Z99">
            <v>100</v>
          </cell>
          <cell r="AA99">
            <v>0.91891891891891897</v>
          </cell>
          <cell r="AB99">
            <v>0.78947368421052599</v>
          </cell>
          <cell r="AC99">
            <v>0.99923371647509596</v>
          </cell>
          <cell r="AD99">
            <v>2</v>
          </cell>
        </row>
        <row r="100">
          <cell r="C100">
            <v>150494</v>
          </cell>
          <cell r="D100" t="str">
            <v>OSHA ROSHALIA</v>
          </cell>
          <cell r="F100" t="str">
            <v>PEREMPUAN</v>
          </cell>
          <cell r="G100">
            <v>18230310</v>
          </cell>
          <cell r="H100">
            <v>570280</v>
          </cell>
          <cell r="I100" t="str">
            <v>ACTIVE</v>
          </cell>
          <cell r="J100">
            <v>150494</v>
          </cell>
          <cell r="K100" t="str">
            <v>AGENT POSTPAID</v>
          </cell>
          <cell r="L100" t="str">
            <v>POSTPAID</v>
          </cell>
          <cell r="M100" t="str">
            <v>TATAN SUDRAJAT</v>
          </cell>
          <cell r="N100" t="str">
            <v>RIKA RIANY</v>
          </cell>
          <cell r="O100" t="str">
            <v>PHL</v>
          </cell>
          <cell r="P100">
            <v>44496</v>
          </cell>
          <cell r="Q100">
            <v>44799</v>
          </cell>
          <cell r="R100">
            <v>43405</v>
          </cell>
          <cell r="S100" t="str">
            <v>E</v>
          </cell>
          <cell r="V100">
            <v>1.28273937532002</v>
          </cell>
          <cell r="W100">
            <v>288.41027351567698</v>
          </cell>
          <cell r="X100">
            <v>100</v>
          </cell>
          <cell r="Y100">
            <v>0.92542372881355905</v>
          </cell>
          <cell r="Z100">
            <v>100</v>
          </cell>
          <cell r="AA100">
            <v>0.92452830188679203</v>
          </cell>
          <cell r="AB100">
            <v>0.57627118644067798</v>
          </cell>
          <cell r="AC100">
            <v>0.99399599733155397</v>
          </cell>
          <cell r="AD100">
            <v>2</v>
          </cell>
        </row>
        <row r="101">
          <cell r="C101">
            <v>78446</v>
          </cell>
          <cell r="D101" t="str">
            <v>RR. ALDILLA DESYAZIZ SETIANTI</v>
          </cell>
          <cell r="F101" t="str">
            <v>PEREMPUAN</v>
          </cell>
          <cell r="G101">
            <v>16011906</v>
          </cell>
          <cell r="H101">
            <v>570082</v>
          </cell>
          <cell r="I101" t="str">
            <v>ACTIVE</v>
          </cell>
          <cell r="J101">
            <v>78446</v>
          </cell>
          <cell r="K101" t="str">
            <v>AGENT POSTPAID</v>
          </cell>
          <cell r="L101" t="str">
            <v>POSTPAID</v>
          </cell>
          <cell r="M101" t="str">
            <v>FREDY CAHYADI</v>
          </cell>
          <cell r="N101" t="str">
            <v>RIKA RIANY</v>
          </cell>
          <cell r="O101" t="str">
            <v>PKWT</v>
          </cell>
          <cell r="P101">
            <v>44374</v>
          </cell>
          <cell r="Q101">
            <v>44677</v>
          </cell>
          <cell r="R101">
            <v>42908</v>
          </cell>
          <cell r="S101" t="str">
            <v>E</v>
          </cell>
          <cell r="V101">
            <v>1.16502090800478</v>
          </cell>
          <cell r="W101">
            <v>273.478589420655</v>
          </cell>
          <cell r="X101">
            <v>95.2083333333333</v>
          </cell>
          <cell r="Y101">
            <v>0.92333333333333301</v>
          </cell>
          <cell r="Z101">
            <v>100</v>
          </cell>
          <cell r="AA101">
            <v>0.88679245283018904</v>
          </cell>
          <cell r="AB101">
            <v>0.68333333333333302</v>
          </cell>
          <cell r="AC101">
            <v>0.99748110831234305</v>
          </cell>
          <cell r="AD101">
            <v>2</v>
          </cell>
        </row>
        <row r="102">
          <cell r="C102">
            <v>156656</v>
          </cell>
          <cell r="D102" t="str">
            <v>VILISIA VENY RIANTY</v>
          </cell>
          <cell r="F102" t="str">
            <v>PEREMPUAN</v>
          </cell>
          <cell r="G102">
            <v>19233212</v>
          </cell>
          <cell r="H102">
            <v>570269</v>
          </cell>
          <cell r="I102" t="str">
            <v>ACTIVE</v>
          </cell>
          <cell r="J102">
            <v>156656</v>
          </cell>
          <cell r="K102" t="str">
            <v>AGENT POSTPAID</v>
          </cell>
          <cell r="L102" t="str">
            <v>POSTPAID</v>
          </cell>
          <cell r="M102" t="str">
            <v>TATAN SUDRAJAT</v>
          </cell>
          <cell r="N102" t="str">
            <v>RIKA RIANY</v>
          </cell>
          <cell r="O102" t="str">
            <v>PKWT</v>
          </cell>
          <cell r="P102">
            <v>44499</v>
          </cell>
          <cell r="Q102">
            <v>44802</v>
          </cell>
          <cell r="R102">
            <v>43643</v>
          </cell>
          <cell r="S102" t="str">
            <v>E</v>
          </cell>
          <cell r="V102">
            <v>1.2938440860215099</v>
          </cell>
          <cell r="W102">
            <v>295.42504118616102</v>
          </cell>
          <cell r="X102">
            <v>100</v>
          </cell>
          <cell r="Y102">
            <v>0.95873015873015899</v>
          </cell>
          <cell r="Z102">
            <v>100</v>
          </cell>
          <cell r="AA102">
            <v>0.94736842105263197</v>
          </cell>
          <cell r="AB102">
            <v>0.82539682539682502</v>
          </cell>
          <cell r="AC102">
            <v>0.99780340472268003</v>
          </cell>
          <cell r="AD102">
            <v>2</v>
          </cell>
        </row>
        <row r="103">
          <cell r="C103">
            <v>155926</v>
          </cell>
          <cell r="D103" t="str">
            <v>EVI NURASTUTI</v>
          </cell>
          <cell r="F103" t="str">
            <v>PEREMPUAN</v>
          </cell>
          <cell r="G103">
            <v>19232332</v>
          </cell>
          <cell r="H103">
            <v>570186</v>
          </cell>
          <cell r="I103" t="str">
            <v>ACTIVE</v>
          </cell>
          <cell r="J103">
            <v>155926</v>
          </cell>
          <cell r="K103" t="str">
            <v>AGENT POSTPAID</v>
          </cell>
          <cell r="L103" t="str">
            <v>POSTPAID</v>
          </cell>
          <cell r="M103" t="str">
            <v>SLAMET GUMELAR</v>
          </cell>
          <cell r="N103" t="str">
            <v>AAN YANUAR</v>
          </cell>
          <cell r="O103" t="str">
            <v>PHL</v>
          </cell>
          <cell r="P103">
            <v>44388</v>
          </cell>
          <cell r="Q103">
            <v>44752</v>
          </cell>
          <cell r="R103">
            <v>43572</v>
          </cell>
          <cell r="S103" t="str">
            <v>E</v>
          </cell>
          <cell r="V103">
            <v>1.22218467315242</v>
          </cell>
          <cell r="W103">
            <v>296.23766816143501</v>
          </cell>
          <cell r="X103">
            <v>100</v>
          </cell>
          <cell r="Y103">
            <v>0.94285714285714295</v>
          </cell>
          <cell r="Z103">
            <v>100</v>
          </cell>
          <cell r="AA103">
            <v>0.92592592592592604</v>
          </cell>
          <cell r="AB103">
            <v>0.58730158730158699</v>
          </cell>
          <cell r="AC103">
            <v>0.99615631005765504</v>
          </cell>
          <cell r="AD103">
            <v>2</v>
          </cell>
        </row>
        <row r="104">
          <cell r="C104">
            <v>86718</v>
          </cell>
          <cell r="D104" t="str">
            <v>YOHANES SAPUTRA</v>
          </cell>
          <cell r="F104" t="str">
            <v>LAKI-LAKI</v>
          </cell>
          <cell r="G104">
            <v>17009221</v>
          </cell>
          <cell r="H104">
            <v>570281</v>
          </cell>
          <cell r="I104" t="str">
            <v>ACTIVE</v>
          </cell>
          <cell r="J104">
            <v>86718</v>
          </cell>
          <cell r="K104" t="str">
            <v>AGENT POSTPAID</v>
          </cell>
          <cell r="L104" t="str">
            <v>POSTPAID</v>
          </cell>
          <cell r="M104" t="str">
            <v>SLAMET GUMELAR</v>
          </cell>
          <cell r="N104" t="str">
            <v>AAN YANUAR</v>
          </cell>
          <cell r="O104" t="str">
            <v>PKWT</v>
          </cell>
          <cell r="P104">
            <v>44375</v>
          </cell>
          <cell r="Q104">
            <v>44678</v>
          </cell>
          <cell r="R104">
            <v>42833</v>
          </cell>
          <cell r="S104" t="str">
            <v>E</v>
          </cell>
          <cell r="V104">
            <v>1.06118428912784</v>
          </cell>
          <cell r="W104">
            <v>342.836414048059</v>
          </cell>
          <cell r="X104">
            <v>98.3333333333333</v>
          </cell>
          <cell r="Y104">
            <v>0.97894736842105301</v>
          </cell>
          <cell r="Z104">
            <v>100</v>
          </cell>
          <cell r="AA104">
            <v>0.90909090909090895</v>
          </cell>
          <cell r="AB104">
            <v>0.78947368421052599</v>
          </cell>
          <cell r="AC104">
            <v>0.99445471349353098</v>
          </cell>
          <cell r="AD104">
            <v>2</v>
          </cell>
        </row>
        <row r="105">
          <cell r="C105">
            <v>102101</v>
          </cell>
          <cell r="D105" t="str">
            <v>EKO SUPRIYANTO</v>
          </cell>
          <cell r="F105" t="str">
            <v>LAKI-LAKI</v>
          </cell>
          <cell r="G105">
            <v>18009503</v>
          </cell>
          <cell r="H105">
            <v>570214</v>
          </cell>
          <cell r="I105" t="str">
            <v>ACTIVE</v>
          </cell>
          <cell r="J105">
            <v>102101</v>
          </cell>
          <cell r="K105" t="str">
            <v>AGENT POSTPAID</v>
          </cell>
          <cell r="L105" t="str">
            <v>POSTPAID</v>
          </cell>
          <cell r="M105" t="str">
            <v>MOHAMAD RAMDAN HILMI SOFYAN</v>
          </cell>
          <cell r="N105" t="str">
            <v>RIKA RIANY</v>
          </cell>
          <cell r="O105" t="str">
            <v>PKWT</v>
          </cell>
          <cell r="P105">
            <v>44300</v>
          </cell>
          <cell r="Q105">
            <v>44908</v>
          </cell>
          <cell r="R105">
            <v>43393</v>
          </cell>
          <cell r="S105" t="str">
            <v>E</v>
          </cell>
          <cell r="V105">
            <v>1.13716845878136</v>
          </cell>
          <cell r="W105">
            <v>299.67456445993002</v>
          </cell>
          <cell r="X105">
            <v>90.4166666666667</v>
          </cell>
          <cell r="Y105">
            <v>0.942105263157895</v>
          </cell>
          <cell r="Z105">
            <v>100</v>
          </cell>
          <cell r="AA105">
            <v>0.96969696969696995</v>
          </cell>
          <cell r="AB105">
            <v>0.57894736842105299</v>
          </cell>
          <cell r="AC105">
            <v>0.99512195121951197</v>
          </cell>
          <cell r="AD105">
            <v>2</v>
          </cell>
        </row>
        <row r="106">
          <cell r="C106">
            <v>160676</v>
          </cell>
          <cell r="D106" t="str">
            <v>CAHYO ADI PRASETYO</v>
          </cell>
          <cell r="F106" t="str">
            <v>LAKI-LAKI</v>
          </cell>
          <cell r="G106">
            <v>19235082</v>
          </cell>
          <cell r="H106">
            <v>570166</v>
          </cell>
          <cell r="I106" t="str">
            <v>ACTIVE</v>
          </cell>
          <cell r="J106">
            <v>160676</v>
          </cell>
          <cell r="K106" t="str">
            <v>AGENT POSTPAID</v>
          </cell>
          <cell r="L106" t="str">
            <v>POSTPAID</v>
          </cell>
          <cell r="M106" t="str">
            <v>IRMA RISMAYASARI</v>
          </cell>
          <cell r="N106" t="str">
            <v>AAN YANUAR</v>
          </cell>
          <cell r="O106" t="str">
            <v>PHL</v>
          </cell>
          <cell r="P106">
            <v>44453</v>
          </cell>
          <cell r="Q106">
            <v>44755</v>
          </cell>
          <cell r="R106">
            <v>43788</v>
          </cell>
          <cell r="S106" t="str">
            <v>E</v>
          </cell>
          <cell r="V106">
            <v>1.1798088410991601</v>
          </cell>
          <cell r="W106">
            <v>234.10912906610699</v>
          </cell>
          <cell r="X106">
            <v>98.3333333333333</v>
          </cell>
          <cell r="Y106">
            <v>0.97777777777777797</v>
          </cell>
          <cell r="Z106">
            <v>100</v>
          </cell>
          <cell r="AA106">
            <v>0.92307692307692302</v>
          </cell>
          <cell r="AB106">
            <v>0.75</v>
          </cell>
          <cell r="AC106">
            <v>0.99317943336831105</v>
          </cell>
          <cell r="AD106">
            <v>2</v>
          </cell>
        </row>
        <row r="107">
          <cell r="C107">
            <v>160826</v>
          </cell>
          <cell r="D107" t="str">
            <v>DEVI SILVIA TAMBUNAN</v>
          </cell>
          <cell r="F107" t="str">
            <v>PEREMPUAN</v>
          </cell>
          <cell r="G107">
            <v>19234983</v>
          </cell>
          <cell r="H107">
            <v>570192</v>
          </cell>
          <cell r="I107" t="str">
            <v>ACTIVE</v>
          </cell>
          <cell r="J107">
            <v>160826</v>
          </cell>
          <cell r="K107" t="str">
            <v>AGENT POSTPAID</v>
          </cell>
          <cell r="L107" t="str">
            <v>POSTPAID</v>
          </cell>
          <cell r="M107" t="str">
            <v>ANDRYAN ANAKOTTA PARY</v>
          </cell>
          <cell r="N107" t="str">
            <v>AAN YANUAR</v>
          </cell>
          <cell r="O107" t="str">
            <v>PHL</v>
          </cell>
          <cell r="P107">
            <v>44447</v>
          </cell>
          <cell r="Q107">
            <v>44811</v>
          </cell>
          <cell r="R107">
            <v>43782</v>
          </cell>
          <cell r="S107" t="str">
            <v>E</v>
          </cell>
          <cell r="V107">
            <v>1.23009045912272</v>
          </cell>
          <cell r="W107">
            <v>248.39887288666301</v>
          </cell>
          <cell r="X107">
            <v>96.6666666666667</v>
          </cell>
          <cell r="Y107">
            <v>0.93114754098360697</v>
          </cell>
          <cell r="Z107">
            <v>100</v>
          </cell>
          <cell r="AA107">
            <v>0.93877551020408201</v>
          </cell>
          <cell r="AB107">
            <v>0.65573770491803296</v>
          </cell>
          <cell r="AC107">
            <v>0.99248591108328099</v>
          </cell>
          <cell r="AD107">
            <v>2</v>
          </cell>
        </row>
        <row r="108">
          <cell r="C108">
            <v>166727</v>
          </cell>
          <cell r="D108" t="str">
            <v>ADHI DHARMA KUSUMAH</v>
          </cell>
          <cell r="F108" t="str">
            <v>LAKI-LAKI</v>
          </cell>
          <cell r="G108">
            <v>20236723</v>
          </cell>
          <cell r="H108">
            <v>570247</v>
          </cell>
          <cell r="I108" t="str">
            <v>ACTIVE</v>
          </cell>
          <cell r="J108">
            <v>166727</v>
          </cell>
          <cell r="K108" t="str">
            <v>AGENT POSTPAID</v>
          </cell>
          <cell r="L108" t="str">
            <v>POSTPAID</v>
          </cell>
          <cell r="M108" t="str">
            <v>IRMA RISMAYASARI</v>
          </cell>
          <cell r="N108" t="str">
            <v>AAN YANUAR</v>
          </cell>
          <cell r="O108" t="str">
            <v>PHL</v>
          </cell>
          <cell r="P108">
            <v>44335</v>
          </cell>
          <cell r="Q108">
            <v>44638</v>
          </cell>
          <cell r="R108">
            <v>43972</v>
          </cell>
          <cell r="S108" t="str">
            <v>D</v>
          </cell>
          <cell r="V108">
            <v>1.2006963645673301</v>
          </cell>
          <cell r="W108">
            <v>292.14705882352899</v>
          </cell>
          <cell r="X108">
            <v>92.2222222222222</v>
          </cell>
          <cell r="Y108">
            <v>0.88749999999999996</v>
          </cell>
          <cell r="Z108">
            <v>100</v>
          </cell>
          <cell r="AA108">
            <v>0.92592592592592604</v>
          </cell>
          <cell r="AB108">
            <v>0.53125</v>
          </cell>
          <cell r="AC108">
            <v>0.99436795994993699</v>
          </cell>
          <cell r="AD108">
            <v>2</v>
          </cell>
        </row>
        <row r="109">
          <cell r="C109">
            <v>62510</v>
          </cell>
          <cell r="D109" t="str">
            <v>AGUNG WIBOWO JR</v>
          </cell>
          <cell r="F109" t="str">
            <v>LAKI-LAKI</v>
          </cell>
          <cell r="G109">
            <v>19235094</v>
          </cell>
          <cell r="H109">
            <v>570245</v>
          </cell>
          <cell r="I109" t="str">
            <v>ACTIVE</v>
          </cell>
          <cell r="J109">
            <v>62510</v>
          </cell>
          <cell r="K109" t="str">
            <v>AGENT POSTPAID</v>
          </cell>
          <cell r="L109" t="str">
            <v>POSTPAID</v>
          </cell>
          <cell r="M109" t="str">
            <v>ANDRYAN ANAKOTTA PARY</v>
          </cell>
          <cell r="N109" t="str">
            <v>AAN YANUAR</v>
          </cell>
          <cell r="O109" t="str">
            <v>PKWT</v>
          </cell>
          <cell r="P109">
            <v>44497</v>
          </cell>
          <cell r="Q109">
            <v>44800</v>
          </cell>
          <cell r="R109">
            <v>43788</v>
          </cell>
          <cell r="S109" t="str">
            <v>E</v>
          </cell>
          <cell r="V109">
            <v>1.11984916367981</v>
          </cell>
          <cell r="W109">
            <v>286.89336016096598</v>
          </cell>
          <cell r="X109">
            <v>96.9444444444445</v>
          </cell>
          <cell r="Y109">
            <v>0.94153846153846199</v>
          </cell>
          <cell r="Z109">
            <v>100</v>
          </cell>
          <cell r="AA109">
            <v>0.96296296296296302</v>
          </cell>
          <cell r="AB109">
            <v>0.66153846153846196</v>
          </cell>
          <cell r="AC109">
            <v>0.98859825620388997</v>
          </cell>
          <cell r="AD109">
            <v>2</v>
          </cell>
        </row>
        <row r="110">
          <cell r="C110">
            <v>160822</v>
          </cell>
          <cell r="D110" t="str">
            <v>ARIEF BIRAWAN</v>
          </cell>
          <cell r="F110" t="str">
            <v>LAKI-LAKI</v>
          </cell>
          <cell r="G110">
            <v>19235004</v>
          </cell>
          <cell r="H110">
            <v>570152</v>
          </cell>
          <cell r="I110" t="str">
            <v>ACTIVE</v>
          </cell>
          <cell r="J110">
            <v>160822</v>
          </cell>
          <cell r="K110" t="str">
            <v>AGENT POSTPAID</v>
          </cell>
          <cell r="L110" t="str">
            <v>POSTPAID</v>
          </cell>
          <cell r="M110" t="str">
            <v>ADITYA AMRULLAH</v>
          </cell>
          <cell r="N110" t="str">
            <v>RIKA RIANY</v>
          </cell>
          <cell r="O110" t="str">
            <v>PHL</v>
          </cell>
          <cell r="P110">
            <v>44512</v>
          </cell>
          <cell r="Q110">
            <v>44876</v>
          </cell>
          <cell r="R110">
            <v>43782</v>
          </cell>
          <cell r="S110" t="str">
            <v>E</v>
          </cell>
          <cell r="V110">
            <v>1.1969790066564301</v>
          </cell>
          <cell r="W110">
            <v>305.93039283252898</v>
          </cell>
          <cell r="X110">
            <v>98.8888888888889</v>
          </cell>
          <cell r="Y110">
            <v>0.93333333333333302</v>
          </cell>
          <cell r="Z110">
            <v>100</v>
          </cell>
          <cell r="AA110">
            <v>0.90243902439024404</v>
          </cell>
          <cell r="AB110">
            <v>0.58333333333333304</v>
          </cell>
          <cell r="AC110">
            <v>0.99586492074431399</v>
          </cell>
          <cell r="AD110">
            <v>2</v>
          </cell>
        </row>
        <row r="111">
          <cell r="C111">
            <v>160083</v>
          </cell>
          <cell r="D111" t="str">
            <v>RACHMAT IQBAL</v>
          </cell>
          <cell r="F111" t="str">
            <v>LAKI-LAKI</v>
          </cell>
          <cell r="G111">
            <v>19234872</v>
          </cell>
          <cell r="H111">
            <v>570220</v>
          </cell>
          <cell r="I111" t="str">
            <v>ACTIVE</v>
          </cell>
          <cell r="J111">
            <v>160083</v>
          </cell>
          <cell r="K111" t="str">
            <v>AGENT POSTPAID</v>
          </cell>
          <cell r="L111" t="str">
            <v>POSTPAID</v>
          </cell>
          <cell r="M111" t="str">
            <v>METI PERMAYANTI</v>
          </cell>
          <cell r="N111" t="str">
            <v>RIKA RIANY</v>
          </cell>
          <cell r="O111" t="str">
            <v>PHL</v>
          </cell>
          <cell r="P111">
            <v>44285</v>
          </cell>
          <cell r="Q111">
            <v>44649</v>
          </cell>
          <cell r="R111">
            <v>43770</v>
          </cell>
          <cell r="S111" t="str">
            <v>E</v>
          </cell>
          <cell r="V111">
            <v>1.1548694316436301</v>
          </cell>
          <cell r="W111">
            <v>301.01691331923899</v>
          </cell>
          <cell r="X111">
            <v>100</v>
          </cell>
          <cell r="Y111">
            <v>0.98787878787878802</v>
          </cell>
          <cell r="Z111">
            <v>100</v>
          </cell>
          <cell r="AA111">
            <v>0.9375</v>
          </cell>
          <cell r="AB111">
            <v>0.87878787878787901</v>
          </cell>
          <cell r="AC111">
            <v>0.99506694855532096</v>
          </cell>
          <cell r="AD111">
            <v>2</v>
          </cell>
        </row>
        <row r="112">
          <cell r="C112">
            <v>163096</v>
          </cell>
          <cell r="D112" t="str">
            <v>RESPI SILVA NADILA</v>
          </cell>
          <cell r="F112" t="str">
            <v>PEREMPUAN</v>
          </cell>
          <cell r="G112">
            <v>20235889</v>
          </cell>
          <cell r="H112">
            <v>570087</v>
          </cell>
          <cell r="I112" t="str">
            <v>ACTIVE</v>
          </cell>
          <cell r="J112">
            <v>163096</v>
          </cell>
          <cell r="K112" t="str">
            <v>AGENT POSTPAID</v>
          </cell>
          <cell r="L112" t="str">
            <v>POSTPAID</v>
          </cell>
          <cell r="M112" t="str">
            <v>JEANNY ANASTASYA</v>
          </cell>
          <cell r="N112" t="str">
            <v>AAN YANUAR</v>
          </cell>
          <cell r="O112" t="str">
            <v>PHL</v>
          </cell>
          <cell r="P112">
            <v>44235</v>
          </cell>
          <cell r="Q112">
            <v>44902</v>
          </cell>
          <cell r="R112">
            <v>43873</v>
          </cell>
          <cell r="S112" t="str">
            <v>E</v>
          </cell>
          <cell r="V112">
            <v>1.29072879330944</v>
          </cell>
          <cell r="W112">
            <v>286.72455470737901</v>
          </cell>
          <cell r="X112">
            <v>99.375</v>
          </cell>
          <cell r="Y112">
            <v>0.93333333333333302</v>
          </cell>
          <cell r="Z112">
            <v>95</v>
          </cell>
          <cell r="AA112">
            <v>0.91525423728813604</v>
          </cell>
          <cell r="AB112">
            <v>0.59420289855072495</v>
          </cell>
          <cell r="AC112">
            <v>0.99173027989821905</v>
          </cell>
          <cell r="AD112">
            <v>2</v>
          </cell>
        </row>
        <row r="113">
          <cell r="C113">
            <v>166729</v>
          </cell>
          <cell r="D113" t="str">
            <v>SELLY SILVIA</v>
          </cell>
          <cell r="F113" t="str">
            <v>PEREMPUAN</v>
          </cell>
          <cell r="G113">
            <v>20236741</v>
          </cell>
          <cell r="H113">
            <v>570037</v>
          </cell>
          <cell r="I113" t="str">
            <v>ACTIVE</v>
          </cell>
          <cell r="J113">
            <v>166729</v>
          </cell>
          <cell r="K113" t="str">
            <v>AGENT POSTPAID</v>
          </cell>
          <cell r="L113" t="str">
            <v>POSTPAID</v>
          </cell>
          <cell r="M113" t="str">
            <v>METI PERMAYANTI</v>
          </cell>
          <cell r="N113" t="str">
            <v>RIKA RIANY</v>
          </cell>
          <cell r="O113" t="str">
            <v>PHL</v>
          </cell>
          <cell r="P113">
            <v>44333</v>
          </cell>
          <cell r="Q113">
            <v>44636</v>
          </cell>
          <cell r="R113">
            <v>43972</v>
          </cell>
          <cell r="S113" t="str">
            <v>D</v>
          </cell>
          <cell r="V113">
            <v>1.28009728622632</v>
          </cell>
          <cell r="W113">
            <v>305.47682502896902</v>
          </cell>
          <cell r="X113">
            <v>100</v>
          </cell>
          <cell r="Y113">
            <v>0.92658227848101304</v>
          </cell>
          <cell r="Z113">
            <v>100</v>
          </cell>
          <cell r="AA113">
            <v>0.87037037037037002</v>
          </cell>
          <cell r="AB113">
            <v>0.69620253164557</v>
          </cell>
          <cell r="AC113">
            <v>0.99478563151796096</v>
          </cell>
          <cell r="AD113">
            <v>2</v>
          </cell>
        </row>
        <row r="114">
          <cell r="C114">
            <v>160710</v>
          </cell>
          <cell r="D114" t="str">
            <v>SITI MARIAM</v>
          </cell>
          <cell r="F114" t="str">
            <v>PEREMPUAN</v>
          </cell>
          <cell r="G114">
            <v>19235325</v>
          </cell>
          <cell r="H114">
            <v>570113</v>
          </cell>
          <cell r="I114" t="str">
            <v>ACTIVE</v>
          </cell>
          <cell r="J114">
            <v>160710</v>
          </cell>
          <cell r="K114" t="str">
            <v>AGENT POSTPAID</v>
          </cell>
          <cell r="L114" t="str">
            <v>POSTPAID</v>
          </cell>
          <cell r="M114" t="str">
            <v>ANDRYAN ANAKOTTA PARY</v>
          </cell>
          <cell r="N114" t="str">
            <v>AAN YANUAR</v>
          </cell>
          <cell r="O114" t="str">
            <v>PHL</v>
          </cell>
          <cell r="P114">
            <v>44460</v>
          </cell>
          <cell r="Q114">
            <v>44640</v>
          </cell>
          <cell r="R114">
            <v>43795</v>
          </cell>
          <cell r="S114" t="str">
            <v>E</v>
          </cell>
          <cell r="V114">
            <v>1.2557637822154</v>
          </cell>
          <cell r="W114">
            <v>296.68601099572402</v>
          </cell>
          <cell r="X114">
            <v>93.3333333333333</v>
          </cell>
          <cell r="Y114">
            <v>0.96250000000000002</v>
          </cell>
          <cell r="Z114">
            <v>100</v>
          </cell>
          <cell r="AA114">
            <v>0.907407407407407</v>
          </cell>
          <cell r="AB114">
            <v>0.671875</v>
          </cell>
          <cell r="AC114">
            <v>0.99816737935247402</v>
          </cell>
          <cell r="AD114">
            <v>2</v>
          </cell>
        </row>
        <row r="115">
          <cell r="C115">
            <v>160088</v>
          </cell>
          <cell r="D115" t="str">
            <v>SYLVIA CANDILLA</v>
          </cell>
          <cell r="F115" t="str">
            <v>PEREMPUAN</v>
          </cell>
          <cell r="G115">
            <v>19234880</v>
          </cell>
          <cell r="H115">
            <v>570009</v>
          </cell>
          <cell r="I115" t="str">
            <v>ACTIVE</v>
          </cell>
          <cell r="J115">
            <v>160088</v>
          </cell>
          <cell r="K115" t="str">
            <v>AGENT POSTPAID</v>
          </cell>
          <cell r="L115" t="str">
            <v>POSTPAID</v>
          </cell>
          <cell r="M115" t="str">
            <v>FREDY CAHYADI</v>
          </cell>
          <cell r="N115" t="str">
            <v>RIKA RIANY</v>
          </cell>
          <cell r="O115" t="str">
            <v>PHL</v>
          </cell>
          <cell r="P115">
            <v>44489</v>
          </cell>
          <cell r="Q115">
            <v>44792</v>
          </cell>
          <cell r="R115">
            <v>43770</v>
          </cell>
          <cell r="S115" t="str">
            <v>E</v>
          </cell>
          <cell r="V115">
            <v>1.22434033111452</v>
          </cell>
          <cell r="W115">
            <v>282.27897838899798</v>
          </cell>
          <cell r="X115">
            <v>98.75</v>
          </cell>
          <cell r="Y115">
            <v>0.95887850467289704</v>
          </cell>
          <cell r="Z115">
            <v>100</v>
          </cell>
          <cell r="AA115">
            <v>0.88888888888888895</v>
          </cell>
          <cell r="AB115">
            <v>0.73831775700934599</v>
          </cell>
          <cell r="AC115">
            <v>0.99672560576293401</v>
          </cell>
          <cell r="AD115">
            <v>2</v>
          </cell>
        </row>
        <row r="116">
          <cell r="C116">
            <v>168482</v>
          </cell>
          <cell r="D116" t="str">
            <v>TRINADIA RAHAYU SUGIHARTI SUHENDI</v>
          </cell>
          <cell r="F116" t="str">
            <v>PEREMPUAN</v>
          </cell>
          <cell r="G116">
            <v>20236774</v>
          </cell>
          <cell r="H116">
            <v>570011</v>
          </cell>
          <cell r="I116" t="str">
            <v>ACTIVE</v>
          </cell>
          <cell r="J116">
            <v>168482</v>
          </cell>
          <cell r="K116" t="str">
            <v>AGENT POSTPAID</v>
          </cell>
          <cell r="L116" t="str">
            <v>POSTPAID</v>
          </cell>
          <cell r="M116" t="str">
            <v>ADITYA AMRULLAH</v>
          </cell>
          <cell r="N116" t="str">
            <v>RIKA RIANY</v>
          </cell>
          <cell r="O116" t="str">
            <v>PHL</v>
          </cell>
          <cell r="P116">
            <v>44475</v>
          </cell>
          <cell r="Q116">
            <v>44778</v>
          </cell>
          <cell r="R116">
            <v>43992</v>
          </cell>
          <cell r="S116" t="str">
            <v>D</v>
          </cell>
          <cell r="V116">
            <v>1.26492404847244</v>
          </cell>
          <cell r="W116">
            <v>309.97742946708502</v>
          </cell>
          <cell r="X116">
            <v>97.5</v>
          </cell>
          <cell r="Y116">
            <v>0.92786885245901596</v>
          </cell>
          <cell r="Z116">
            <v>100</v>
          </cell>
          <cell r="AA116">
            <v>0.88461538461538503</v>
          </cell>
          <cell r="AB116">
            <v>0.45901639344262302</v>
          </cell>
          <cell r="AC116">
            <v>0.99749216300940402</v>
          </cell>
          <cell r="AD116">
            <v>2</v>
          </cell>
        </row>
        <row r="117">
          <cell r="C117">
            <v>70821</v>
          </cell>
          <cell r="D117" t="str">
            <v>ANISA RAHAYU</v>
          </cell>
          <cell r="F117" t="str">
            <v>PEREMPUAN</v>
          </cell>
          <cell r="G117">
            <v>16009134</v>
          </cell>
          <cell r="H117">
            <v>570065</v>
          </cell>
          <cell r="I117" t="str">
            <v>ACTIVE</v>
          </cell>
          <cell r="J117">
            <v>70821</v>
          </cell>
          <cell r="K117" t="str">
            <v>AGENT POSTPAID</v>
          </cell>
          <cell r="L117" t="str">
            <v>POSTPAID</v>
          </cell>
          <cell r="M117" t="str">
            <v>FREDY CAHYADI</v>
          </cell>
          <cell r="N117" t="str">
            <v>RIKA RIANY</v>
          </cell>
          <cell r="O117" t="str">
            <v>PKWT</v>
          </cell>
          <cell r="P117">
            <v>44497</v>
          </cell>
          <cell r="Q117">
            <v>44800</v>
          </cell>
          <cell r="R117">
            <v>42522</v>
          </cell>
          <cell r="S117" t="str">
            <v>E</v>
          </cell>
          <cell r="V117">
            <v>1.2211185782556799</v>
          </cell>
          <cell r="W117">
            <v>284.777083333333</v>
          </cell>
          <cell r="X117">
            <v>95.4166666666667</v>
          </cell>
          <cell r="Y117">
            <v>0.92571428571428604</v>
          </cell>
          <cell r="Z117">
            <v>100</v>
          </cell>
          <cell r="AA117">
            <v>0.86206896551724099</v>
          </cell>
          <cell r="AB117">
            <v>0.6</v>
          </cell>
          <cell r="AC117">
            <v>0.99513888888888902</v>
          </cell>
          <cell r="AD117">
            <v>2</v>
          </cell>
        </row>
        <row r="118">
          <cell r="C118">
            <v>102131</v>
          </cell>
          <cell r="D118" t="str">
            <v>NOVI NOVIANTI</v>
          </cell>
          <cell r="F118" t="str">
            <v>PEREMPUAN</v>
          </cell>
          <cell r="G118">
            <v>18009505</v>
          </cell>
          <cell r="H118">
            <v>570188</v>
          </cell>
          <cell r="I118" t="str">
            <v>ACTIVE</v>
          </cell>
          <cell r="J118">
            <v>102131</v>
          </cell>
          <cell r="K118" t="str">
            <v>AGENT POSTPAID</v>
          </cell>
          <cell r="L118" t="str">
            <v>POSTPAID</v>
          </cell>
          <cell r="M118" t="str">
            <v>MOHAMAD RAMDAN HILMI SOFYAN</v>
          </cell>
          <cell r="N118" t="str">
            <v>RIKA RIANY</v>
          </cell>
          <cell r="O118" t="str">
            <v>PKWT</v>
          </cell>
          <cell r="P118">
            <v>44425</v>
          </cell>
          <cell r="Q118">
            <v>44789</v>
          </cell>
          <cell r="R118">
            <v>43210</v>
          </cell>
          <cell r="S118" t="str">
            <v>E</v>
          </cell>
          <cell r="V118">
            <v>1.1611484468339299</v>
          </cell>
          <cell r="W118">
            <v>304.22834116857001</v>
          </cell>
          <cell r="X118">
            <v>98.75</v>
          </cell>
          <cell r="Y118">
            <v>0.93611111111111101</v>
          </cell>
          <cell r="Z118">
            <v>100</v>
          </cell>
          <cell r="AA118">
            <v>0.88235294117647101</v>
          </cell>
          <cell r="AB118">
            <v>0.56944444444444398</v>
          </cell>
          <cell r="AC118">
            <v>0.99529885829415699</v>
          </cell>
          <cell r="AD118">
            <v>2</v>
          </cell>
        </row>
        <row r="119">
          <cell r="C119">
            <v>80120</v>
          </cell>
          <cell r="D119" t="str">
            <v>LIA LATHIFAH</v>
          </cell>
          <cell r="F119" t="str">
            <v>PEREMPUAN</v>
          </cell>
          <cell r="G119">
            <v>16012670</v>
          </cell>
          <cell r="H119">
            <v>570151</v>
          </cell>
          <cell r="I119" t="str">
            <v>ACTIVE</v>
          </cell>
          <cell r="J119">
            <v>80120</v>
          </cell>
          <cell r="K119" t="str">
            <v>AGENT POSTPAID</v>
          </cell>
          <cell r="L119" t="str">
            <v>POSTPAID</v>
          </cell>
          <cell r="M119" t="str">
            <v>HENDRA</v>
          </cell>
          <cell r="N119" t="str">
            <v>RIKA RIANY</v>
          </cell>
          <cell r="O119" t="str">
            <v>PKWT</v>
          </cell>
          <cell r="P119">
            <v>44443</v>
          </cell>
          <cell r="Q119">
            <v>44745</v>
          </cell>
          <cell r="R119">
            <v>42681</v>
          </cell>
          <cell r="S119" t="str">
            <v>E</v>
          </cell>
          <cell r="V119">
            <v>1.1297804659498201</v>
          </cell>
          <cell r="W119">
            <v>302.67651006711401</v>
          </cell>
          <cell r="X119">
            <v>96.6666666666667</v>
          </cell>
          <cell r="Y119">
            <v>0.94871794871794901</v>
          </cell>
          <cell r="Z119">
            <v>90</v>
          </cell>
          <cell r="AA119">
            <v>1</v>
          </cell>
          <cell r="AB119">
            <v>0.69230769230769196</v>
          </cell>
          <cell r="AC119">
            <v>0.99463087248322102</v>
          </cell>
          <cell r="AD119">
            <v>2</v>
          </cell>
        </row>
        <row r="120">
          <cell r="C120">
            <v>156147</v>
          </cell>
          <cell r="D120" t="str">
            <v>RIDA FARIDA</v>
          </cell>
          <cell r="F120" t="str">
            <v>PEREMPUAN</v>
          </cell>
          <cell r="G120">
            <v>19232594</v>
          </cell>
          <cell r="H120">
            <v>570256</v>
          </cell>
          <cell r="I120" t="str">
            <v>ACTIVE</v>
          </cell>
          <cell r="J120">
            <v>156147</v>
          </cell>
          <cell r="K120" t="str">
            <v>AGENT POSTPAID</v>
          </cell>
          <cell r="L120" t="str">
            <v>CORP</v>
          </cell>
          <cell r="M120" t="str">
            <v>ANGGITA SITI NUR MARFUAH</v>
          </cell>
          <cell r="N120" t="str">
            <v>AAN YANUAR</v>
          </cell>
          <cell r="O120" t="str">
            <v>PHL</v>
          </cell>
          <cell r="P120">
            <v>44232</v>
          </cell>
          <cell r="Q120">
            <v>44926</v>
          </cell>
          <cell r="R120">
            <v>43684</v>
          </cell>
          <cell r="S120" t="str">
            <v>E</v>
          </cell>
          <cell r="V120">
            <v>1.3136234852363899</v>
          </cell>
          <cell r="W120">
            <v>280.60387096774201</v>
          </cell>
          <cell r="X120">
            <v>100</v>
          </cell>
          <cell r="Y120">
            <v>0.96190476190476204</v>
          </cell>
          <cell r="Z120">
            <v>100</v>
          </cell>
          <cell r="AA120">
            <v>0.89473684210526305</v>
          </cell>
          <cell r="AB120">
            <v>0.61904761904761896</v>
          </cell>
          <cell r="AC120">
            <v>0.99096774193548398</v>
          </cell>
          <cell r="AD120">
            <v>2</v>
          </cell>
        </row>
        <row r="121">
          <cell r="C121">
            <v>160026</v>
          </cell>
          <cell r="D121" t="str">
            <v>RIVALI MUTAQSINA MANSYUR</v>
          </cell>
          <cell r="F121" t="str">
            <v>LAKI-LAKI</v>
          </cell>
          <cell r="G121">
            <v>19234725</v>
          </cell>
          <cell r="H121">
            <v>570042</v>
          </cell>
          <cell r="I121" t="str">
            <v>ACTIVE</v>
          </cell>
          <cell r="J121">
            <v>160026</v>
          </cell>
          <cell r="K121" t="str">
            <v>AGENT POSTPAID</v>
          </cell>
          <cell r="L121" t="str">
            <v>POSTPAID</v>
          </cell>
          <cell r="M121" t="str">
            <v>ILYAS AFANDI</v>
          </cell>
          <cell r="N121" t="str">
            <v>AAN YANUAR</v>
          </cell>
          <cell r="O121" t="str">
            <v>PHL</v>
          </cell>
          <cell r="P121">
            <v>44487</v>
          </cell>
          <cell r="Q121">
            <v>44851</v>
          </cell>
          <cell r="R121">
            <v>43760</v>
          </cell>
          <cell r="S121" t="str">
            <v>E</v>
          </cell>
          <cell r="V121">
            <v>0.87079194401774995</v>
          </cell>
          <cell r="W121">
            <v>283.84407665505199</v>
          </cell>
          <cell r="X121">
            <v>100</v>
          </cell>
          <cell r="Y121">
            <v>0.97058823529411797</v>
          </cell>
          <cell r="Z121">
            <v>100</v>
          </cell>
          <cell r="AA121">
            <v>0.90909090909090895</v>
          </cell>
          <cell r="AB121">
            <v>0.64705882352941202</v>
          </cell>
          <cell r="AC121">
            <v>0.99651567944250896</v>
          </cell>
          <cell r="AD121">
            <v>2</v>
          </cell>
        </row>
        <row r="122">
          <cell r="C122">
            <v>74548</v>
          </cell>
          <cell r="D122" t="str">
            <v>SELLY FEBRIANTI</v>
          </cell>
          <cell r="F122" t="str">
            <v>PEREMPUAN</v>
          </cell>
          <cell r="G122">
            <v>16010316</v>
          </cell>
          <cell r="H122">
            <v>570266</v>
          </cell>
          <cell r="I122" t="str">
            <v>ACTIVE</v>
          </cell>
          <cell r="J122">
            <v>74548</v>
          </cell>
          <cell r="K122" t="str">
            <v>AGENT POSTPAID</v>
          </cell>
          <cell r="L122" t="str">
            <v>POSTPAID</v>
          </cell>
          <cell r="M122" t="str">
            <v>METI PERMAYANTI</v>
          </cell>
          <cell r="N122" t="str">
            <v>RIKA RIANY</v>
          </cell>
          <cell r="O122" t="str">
            <v>PKWT</v>
          </cell>
          <cell r="P122">
            <v>44375</v>
          </cell>
          <cell r="Q122">
            <v>44678</v>
          </cell>
          <cell r="R122">
            <v>42614</v>
          </cell>
          <cell r="S122" t="str">
            <v>E</v>
          </cell>
          <cell r="V122">
            <v>1.1373850059737201</v>
          </cell>
          <cell r="W122">
            <v>283.47178186429898</v>
          </cell>
          <cell r="X122">
            <v>100</v>
          </cell>
          <cell r="Y122">
            <v>0.95362318840579696</v>
          </cell>
          <cell r="Z122">
            <v>100</v>
          </cell>
          <cell r="AA122">
            <v>0.91935483870967705</v>
          </cell>
          <cell r="AB122">
            <v>0.65217391304347805</v>
          </cell>
          <cell r="AC122">
            <v>0.99682942295497801</v>
          </cell>
          <cell r="AD122">
            <v>2</v>
          </cell>
        </row>
        <row r="123">
          <cell r="C123">
            <v>155922</v>
          </cell>
          <cell r="D123" t="str">
            <v>TRIA VIDIYANTI</v>
          </cell>
          <cell r="F123" t="str">
            <v>PEREMPUAN</v>
          </cell>
          <cell r="G123">
            <v>18009453</v>
          </cell>
          <cell r="H123">
            <v>570217</v>
          </cell>
          <cell r="I123" t="str">
            <v>ACTIVE</v>
          </cell>
          <cell r="J123">
            <v>155922</v>
          </cell>
          <cell r="K123" t="str">
            <v>AGENT POSTPAID</v>
          </cell>
          <cell r="L123" t="str">
            <v>POSTPAID</v>
          </cell>
          <cell r="M123" t="str">
            <v>IRMA RISMAYASARI</v>
          </cell>
          <cell r="N123" t="str">
            <v>AAN YANUAR</v>
          </cell>
          <cell r="O123" t="str">
            <v>PHL</v>
          </cell>
          <cell r="P123">
            <v>44389</v>
          </cell>
          <cell r="Q123">
            <v>44753</v>
          </cell>
          <cell r="R123">
            <v>43572</v>
          </cell>
          <cell r="S123" t="str">
            <v>E</v>
          </cell>
          <cell r="V123">
            <v>1.2341082095920799</v>
          </cell>
          <cell r="W123">
            <v>279.43076923076899</v>
          </cell>
          <cell r="X123">
            <v>99.1666666666667</v>
          </cell>
          <cell r="Y123">
            <v>0.94722222222222197</v>
          </cell>
          <cell r="Z123">
            <v>100</v>
          </cell>
          <cell r="AA123">
            <v>0.921875</v>
          </cell>
          <cell r="AB123">
            <v>0.75</v>
          </cell>
          <cell r="AC123">
            <v>0.99526627218934904</v>
          </cell>
          <cell r="AD123">
            <v>2</v>
          </cell>
        </row>
        <row r="124">
          <cell r="C124">
            <v>150489</v>
          </cell>
          <cell r="D124" t="str">
            <v>IVA SETIAMAH</v>
          </cell>
          <cell r="F124" t="str">
            <v>PEREMPUAN</v>
          </cell>
          <cell r="G124">
            <v>18230306</v>
          </cell>
          <cell r="H124">
            <v>570279</v>
          </cell>
          <cell r="I124" t="str">
            <v>ACTIVE</v>
          </cell>
          <cell r="J124">
            <v>150489</v>
          </cell>
          <cell r="K124" t="str">
            <v>AGENT POSTPAID</v>
          </cell>
          <cell r="L124" t="str">
            <v>POSTPAID</v>
          </cell>
          <cell r="M124" t="str">
            <v>ADITYA ROY WICAKSONO</v>
          </cell>
          <cell r="N124" t="str">
            <v>AAN YANUAR</v>
          </cell>
          <cell r="O124" t="str">
            <v>PHL</v>
          </cell>
          <cell r="P124">
            <v>44436</v>
          </cell>
          <cell r="Q124">
            <v>44800</v>
          </cell>
          <cell r="R124">
            <v>43405</v>
          </cell>
          <cell r="S124" t="str">
            <v>E</v>
          </cell>
          <cell r="V124">
            <v>1.23015190305513</v>
          </cell>
          <cell r="W124">
            <v>276.377538071066</v>
          </cell>
          <cell r="X124">
            <v>98.3333333333333</v>
          </cell>
          <cell r="Y124">
            <v>0.942372881355932</v>
          </cell>
          <cell r="Z124">
            <v>95</v>
          </cell>
          <cell r="AA124">
            <v>0.90384615384615397</v>
          </cell>
          <cell r="AB124">
            <v>0.61016949152542399</v>
          </cell>
          <cell r="AC124">
            <v>0.99238578680203005</v>
          </cell>
          <cell r="AD124">
            <v>2</v>
          </cell>
        </row>
        <row r="125">
          <cell r="C125">
            <v>159680</v>
          </cell>
          <cell r="D125" t="str">
            <v>RIANA AGUSTINA</v>
          </cell>
          <cell r="F125" t="str">
            <v>PEREMPUAN</v>
          </cell>
          <cell r="G125">
            <v>19234589</v>
          </cell>
          <cell r="H125">
            <v>570162</v>
          </cell>
          <cell r="I125" t="str">
            <v>ACTIVE</v>
          </cell>
          <cell r="J125">
            <v>159680</v>
          </cell>
          <cell r="K125" t="str">
            <v>AGENT POSTPAID</v>
          </cell>
          <cell r="L125" t="str">
            <v>POSTPAID</v>
          </cell>
          <cell r="M125" t="str">
            <v>MOHAMAD RAMDAN HILMI SOFYAN</v>
          </cell>
          <cell r="N125" t="str">
            <v>RIKA RIANY</v>
          </cell>
          <cell r="O125" t="str">
            <v>PHL</v>
          </cell>
          <cell r="P125">
            <v>44315</v>
          </cell>
          <cell r="Q125">
            <v>44679</v>
          </cell>
          <cell r="R125">
            <v>43753</v>
          </cell>
          <cell r="S125" t="str">
            <v>E</v>
          </cell>
          <cell r="V125">
            <v>1.31344256699095</v>
          </cell>
          <cell r="W125">
            <v>283.58437146092899</v>
          </cell>
          <cell r="X125">
            <v>100</v>
          </cell>
          <cell r="Y125">
            <v>0.90877192982456101</v>
          </cell>
          <cell r="Z125">
            <v>100</v>
          </cell>
          <cell r="AA125">
            <v>0.89583333333333304</v>
          </cell>
          <cell r="AB125">
            <v>0.54385964912280704</v>
          </cell>
          <cell r="AC125">
            <v>0.994903737259343</v>
          </cell>
          <cell r="AD125">
            <v>2</v>
          </cell>
        </row>
        <row r="126">
          <cell r="C126">
            <v>157007</v>
          </cell>
          <cell r="D126" t="str">
            <v>DIANA INDRAWATI RAHAYU</v>
          </cell>
          <cell r="F126" t="str">
            <v>PEREMPUAN</v>
          </cell>
          <cell r="G126">
            <v>19233380</v>
          </cell>
          <cell r="H126">
            <v>570015</v>
          </cell>
          <cell r="I126" t="str">
            <v>ACTIVE</v>
          </cell>
          <cell r="J126">
            <v>157007</v>
          </cell>
          <cell r="K126" t="str">
            <v>AGENT POSTPAID</v>
          </cell>
          <cell r="L126" t="str">
            <v>POSTPAID</v>
          </cell>
          <cell r="M126" t="str">
            <v>ADITYA AMRULLAH</v>
          </cell>
          <cell r="N126" t="str">
            <v>RIKA RIANY</v>
          </cell>
          <cell r="O126" t="str">
            <v>PHL</v>
          </cell>
          <cell r="P126">
            <v>44376</v>
          </cell>
          <cell r="Q126">
            <v>44679</v>
          </cell>
          <cell r="R126">
            <v>43647</v>
          </cell>
          <cell r="S126" t="str">
            <v>E</v>
          </cell>
          <cell r="V126">
            <v>1.2217784604881401</v>
          </cell>
          <cell r="W126">
            <v>286.86146400484</v>
          </cell>
          <cell r="X126">
            <v>97.2222222222222</v>
          </cell>
          <cell r="Y126">
            <v>0.93012048192771102</v>
          </cell>
          <cell r="Z126">
            <v>100</v>
          </cell>
          <cell r="AA126">
            <v>0.94520547945205502</v>
          </cell>
          <cell r="AB126">
            <v>0.63855421686747005</v>
          </cell>
          <cell r="AC126">
            <v>1</v>
          </cell>
          <cell r="AD126">
            <v>2</v>
          </cell>
        </row>
        <row r="127">
          <cell r="C127">
            <v>160069</v>
          </cell>
          <cell r="D127" t="str">
            <v>ANDITA HAPSARI</v>
          </cell>
          <cell r="F127" t="str">
            <v>PEREMPUAN</v>
          </cell>
          <cell r="G127">
            <v>19234866</v>
          </cell>
          <cell r="H127">
            <v>570159</v>
          </cell>
          <cell r="I127" t="str">
            <v>ACTIVE</v>
          </cell>
          <cell r="J127">
            <v>160069</v>
          </cell>
          <cell r="K127" t="str">
            <v>AGENT POSTPAID</v>
          </cell>
          <cell r="L127" t="str">
            <v>POSTPAID</v>
          </cell>
          <cell r="M127" t="str">
            <v>IIN TARINAH</v>
          </cell>
          <cell r="N127" t="str">
            <v>AAN YANUAR</v>
          </cell>
          <cell r="O127" t="str">
            <v>PHL</v>
          </cell>
          <cell r="P127">
            <v>44368</v>
          </cell>
          <cell r="Q127">
            <v>44671</v>
          </cell>
          <cell r="R127">
            <v>43770</v>
          </cell>
          <cell r="S127" t="str">
            <v>E</v>
          </cell>
          <cell r="V127">
            <v>1.0590954087728299</v>
          </cell>
          <cell r="W127">
            <v>290.76939655172401</v>
          </cell>
          <cell r="X127">
            <v>98.3333333333333</v>
          </cell>
          <cell r="Y127">
            <v>0.98421052631578998</v>
          </cell>
          <cell r="Z127">
            <v>100</v>
          </cell>
          <cell r="AA127">
            <v>0.96875</v>
          </cell>
          <cell r="AB127">
            <v>0.89473684210526305</v>
          </cell>
          <cell r="AC127">
            <v>0.99497126436781602</v>
          </cell>
          <cell r="AD127">
            <v>2</v>
          </cell>
        </row>
        <row r="128">
          <cell r="C128">
            <v>30429</v>
          </cell>
          <cell r="D128" t="str">
            <v>DWI DEFIANA HERLIANTI</v>
          </cell>
          <cell r="F128" t="str">
            <v>PEREMPUAN</v>
          </cell>
          <cell r="G128">
            <v>14013485</v>
          </cell>
          <cell r="H128">
            <v>570055</v>
          </cell>
          <cell r="I128" t="str">
            <v>ACTIVE</v>
          </cell>
          <cell r="J128">
            <v>30429</v>
          </cell>
          <cell r="K128" t="str">
            <v>AGENT POSTPAID</v>
          </cell>
          <cell r="L128" t="str">
            <v>POSTPAID</v>
          </cell>
          <cell r="M128" t="str">
            <v>IIN TARINAH</v>
          </cell>
          <cell r="N128" t="str">
            <v>AAN YANUAR</v>
          </cell>
          <cell r="O128" t="str">
            <v>PKWT</v>
          </cell>
          <cell r="P128">
            <v>44466</v>
          </cell>
          <cell r="Q128">
            <v>44768</v>
          </cell>
          <cell r="R128">
            <v>42095</v>
          </cell>
          <cell r="S128" t="str">
            <v>E</v>
          </cell>
          <cell r="V128">
            <v>1.22031362007168</v>
          </cell>
          <cell r="W128">
            <v>299</v>
          </cell>
          <cell r="X128">
            <v>83.125</v>
          </cell>
          <cell r="Y128">
            <v>0.95714285714285696</v>
          </cell>
          <cell r="Z128">
            <v>100</v>
          </cell>
          <cell r="AA128">
            <v>0.83333333333333304</v>
          </cell>
          <cell r="AB128">
            <v>0.625</v>
          </cell>
          <cell r="AC128">
            <v>0.99721254355400701</v>
          </cell>
          <cell r="AD128">
            <v>2</v>
          </cell>
        </row>
        <row r="129">
          <cell r="C129">
            <v>96550</v>
          </cell>
          <cell r="D129" t="str">
            <v>SINTIA WULAN SARI</v>
          </cell>
          <cell r="F129" t="str">
            <v>PEREMPUAN</v>
          </cell>
          <cell r="G129">
            <v>17012216</v>
          </cell>
          <cell r="H129">
            <v>570073</v>
          </cell>
          <cell r="I129" t="str">
            <v>ACTIVE</v>
          </cell>
          <cell r="J129">
            <v>96550</v>
          </cell>
          <cell r="K129" t="str">
            <v>AGENT POSTPAID</v>
          </cell>
          <cell r="L129" t="str">
            <v>POSTPAID</v>
          </cell>
          <cell r="M129" t="str">
            <v>JEANNY ANASTASYA</v>
          </cell>
          <cell r="N129" t="str">
            <v>AAN YANUAR</v>
          </cell>
          <cell r="O129" t="str">
            <v>PHL</v>
          </cell>
          <cell r="P129">
            <v>44503</v>
          </cell>
          <cell r="Q129">
            <v>44867</v>
          </cell>
          <cell r="R129">
            <v>43591</v>
          </cell>
          <cell r="S129" t="str">
            <v>E</v>
          </cell>
          <cell r="V129">
            <v>1.23395289298515</v>
          </cell>
          <cell r="W129">
            <v>291.97889509621399</v>
          </cell>
          <cell r="X129">
            <v>91.9444444444445</v>
          </cell>
          <cell r="Y129">
            <v>0.89705882352941202</v>
          </cell>
          <cell r="Z129">
            <v>100</v>
          </cell>
          <cell r="AA129">
            <v>0.83928571428571397</v>
          </cell>
          <cell r="AB129">
            <v>0.60294117647058798</v>
          </cell>
          <cell r="AC129">
            <v>0.99565487274984499</v>
          </cell>
          <cell r="AD129">
            <v>2</v>
          </cell>
        </row>
        <row r="130">
          <cell r="C130">
            <v>30567</v>
          </cell>
          <cell r="D130" t="str">
            <v>FIRMANSYAH</v>
          </cell>
          <cell r="F130" t="str">
            <v>LAKI-LAKI</v>
          </cell>
          <cell r="G130">
            <v>16008526</v>
          </cell>
          <cell r="H130">
            <v>570146</v>
          </cell>
          <cell r="I130" t="str">
            <v>ACTIVE</v>
          </cell>
          <cell r="J130">
            <v>30567</v>
          </cell>
          <cell r="K130" t="str">
            <v>AGENT POSTPAID</v>
          </cell>
          <cell r="L130" t="str">
            <v>POSTPAID</v>
          </cell>
          <cell r="M130" t="str">
            <v>FREDY CAHYADI</v>
          </cell>
          <cell r="N130" t="str">
            <v>RIKA RIANY</v>
          </cell>
          <cell r="O130" t="str">
            <v>PKWT</v>
          </cell>
          <cell r="P130">
            <v>44530</v>
          </cell>
          <cell r="Q130">
            <v>44833</v>
          </cell>
          <cell r="R130">
            <v>41492</v>
          </cell>
          <cell r="S130" t="str">
            <v>E</v>
          </cell>
          <cell r="V130">
            <v>1.10485513739546</v>
          </cell>
          <cell r="W130">
            <v>217.93817619783599</v>
          </cell>
          <cell r="X130">
            <v>84.5833333333333</v>
          </cell>
          <cell r="Y130">
            <v>0.95333333333333303</v>
          </cell>
          <cell r="Z130">
            <v>100</v>
          </cell>
          <cell r="AA130">
            <v>0.86666666666666703</v>
          </cell>
          <cell r="AB130">
            <v>0.63333333333333297</v>
          </cell>
          <cell r="AC130">
            <v>0.99381761978361705</v>
          </cell>
          <cell r="AD130">
            <v>2</v>
          </cell>
        </row>
        <row r="131">
          <cell r="C131">
            <v>152507</v>
          </cell>
          <cell r="D131" t="str">
            <v>REZA OCTAVIA PUTRI</v>
          </cell>
          <cell r="F131" t="str">
            <v>PEREMPUAN</v>
          </cell>
          <cell r="G131">
            <v>18230751</v>
          </cell>
          <cell r="H131">
            <v>570081</v>
          </cell>
          <cell r="I131" t="str">
            <v>ACTIVE</v>
          </cell>
          <cell r="J131">
            <v>152507</v>
          </cell>
          <cell r="K131" t="str">
            <v>AGENT POSTPAID</v>
          </cell>
          <cell r="L131" t="str">
            <v>POSTPAID</v>
          </cell>
          <cell r="M131" t="str">
            <v>IMAN RINALDI</v>
          </cell>
          <cell r="N131" t="str">
            <v>RIKA RIANY</v>
          </cell>
          <cell r="O131" t="str">
            <v>PHL</v>
          </cell>
          <cell r="P131">
            <v>44441</v>
          </cell>
          <cell r="Q131">
            <v>44743</v>
          </cell>
          <cell r="R131">
            <v>43601</v>
          </cell>
          <cell r="S131" t="str">
            <v>E</v>
          </cell>
          <cell r="V131">
            <v>1.23110940433521</v>
          </cell>
          <cell r="W131">
            <v>284.65060975609799</v>
          </cell>
          <cell r="X131">
            <v>100</v>
          </cell>
          <cell r="Y131">
            <v>0.93030303030302997</v>
          </cell>
          <cell r="Z131">
            <v>100</v>
          </cell>
          <cell r="AA131">
            <v>0.90909090909090895</v>
          </cell>
          <cell r="AB131">
            <v>0.66666666666666696</v>
          </cell>
          <cell r="AC131">
            <v>0.99695121951219501</v>
          </cell>
          <cell r="AD131">
            <v>2</v>
          </cell>
        </row>
        <row r="132">
          <cell r="C132">
            <v>103592</v>
          </cell>
          <cell r="D132" t="str">
            <v>ADE IRAWAN</v>
          </cell>
          <cell r="F132" t="str">
            <v>LAKI-LAKI</v>
          </cell>
          <cell r="G132">
            <v>18009935</v>
          </cell>
          <cell r="H132">
            <v>570251</v>
          </cell>
          <cell r="I132" t="str">
            <v>ACTIVE</v>
          </cell>
          <cell r="J132">
            <v>103592</v>
          </cell>
          <cell r="K132" t="str">
            <v>AGENT POSTPAID</v>
          </cell>
          <cell r="L132" t="str">
            <v>POSTPAID</v>
          </cell>
          <cell r="M132" t="str">
            <v>JEANNY ANASTASYA</v>
          </cell>
          <cell r="N132" t="str">
            <v>AAN YANUAR</v>
          </cell>
          <cell r="O132" t="str">
            <v>PKWT</v>
          </cell>
          <cell r="P132">
            <v>44404</v>
          </cell>
          <cell r="Q132">
            <v>44707</v>
          </cell>
          <cell r="R132">
            <v>43242</v>
          </cell>
          <cell r="S132" t="str">
            <v>E</v>
          </cell>
          <cell r="V132">
            <v>1.11412933094385</v>
          </cell>
          <cell r="W132">
            <v>294.39124293785301</v>
          </cell>
          <cell r="X132">
            <v>96.6666666666667</v>
          </cell>
          <cell r="Y132">
            <v>0.952380952380952</v>
          </cell>
          <cell r="Z132">
            <v>100</v>
          </cell>
          <cell r="AA132">
            <v>1</v>
          </cell>
          <cell r="AB132">
            <v>0.71428571428571397</v>
          </cell>
          <cell r="AC132">
            <v>0.98799435028248594</v>
          </cell>
          <cell r="AD132">
            <v>2</v>
          </cell>
        </row>
        <row r="133">
          <cell r="C133">
            <v>76402</v>
          </cell>
          <cell r="D133" t="str">
            <v>ANITA KUSUMANINGRUM</v>
          </cell>
          <cell r="F133" t="str">
            <v>PEREMPUAN</v>
          </cell>
          <cell r="G133">
            <v>16011350</v>
          </cell>
          <cell r="H133">
            <v>570252</v>
          </cell>
          <cell r="I133" t="str">
            <v>ACTIVE</v>
          </cell>
          <cell r="J133">
            <v>76402</v>
          </cell>
          <cell r="K133" t="str">
            <v>AGENT POSTPAID</v>
          </cell>
          <cell r="L133" t="str">
            <v>POSTPAID</v>
          </cell>
          <cell r="M133" t="str">
            <v>RITA</v>
          </cell>
          <cell r="N133" t="str">
            <v>RIKA RIANY</v>
          </cell>
          <cell r="O133" t="str">
            <v>PKWT</v>
          </cell>
          <cell r="P133">
            <v>44514</v>
          </cell>
          <cell r="Q133">
            <v>44817</v>
          </cell>
          <cell r="R133">
            <v>42690</v>
          </cell>
          <cell r="S133" t="str">
            <v>E</v>
          </cell>
          <cell r="V133">
            <v>1.1491472520907999</v>
          </cell>
          <cell r="W133">
            <v>293.36858974359001</v>
          </cell>
          <cell r="X133">
            <v>92.8333333333333</v>
          </cell>
          <cell r="Y133">
            <v>0.91372549019607796</v>
          </cell>
          <cell r="Z133">
            <v>100</v>
          </cell>
          <cell r="AA133">
            <v>0.76086956521739102</v>
          </cell>
          <cell r="AB133">
            <v>0.54901960784313697</v>
          </cell>
          <cell r="AC133">
            <v>0.997435897435897</v>
          </cell>
          <cell r="AD133">
            <v>2</v>
          </cell>
        </row>
        <row r="134">
          <cell r="C134">
            <v>76406</v>
          </cell>
          <cell r="D134" t="str">
            <v>ARISAWATI PUJI WIDIANSYAH</v>
          </cell>
          <cell r="F134" t="str">
            <v>PEREMPUAN</v>
          </cell>
          <cell r="G134">
            <v>16011358</v>
          </cell>
          <cell r="H134">
            <v>570160</v>
          </cell>
          <cell r="I134" t="str">
            <v>ACTIVE</v>
          </cell>
          <cell r="J134">
            <v>76406</v>
          </cell>
          <cell r="K134" t="str">
            <v>AGENT POSTPAID</v>
          </cell>
          <cell r="L134" t="str">
            <v>POSTPAID</v>
          </cell>
          <cell r="M134" t="str">
            <v>JEANNY ANASTASYA</v>
          </cell>
          <cell r="N134" t="str">
            <v>AAN YANUAR</v>
          </cell>
          <cell r="O134" t="str">
            <v>PKWT</v>
          </cell>
          <cell r="P134">
            <v>44374</v>
          </cell>
          <cell r="Q134">
            <v>44738</v>
          </cell>
          <cell r="R134">
            <v>42690</v>
          </cell>
          <cell r="S134" t="str">
            <v>E</v>
          </cell>
          <cell r="V134">
            <v>1.1745445041816001</v>
          </cell>
          <cell r="W134">
            <v>269.905472636816</v>
          </cell>
          <cell r="X134">
            <v>100</v>
          </cell>
          <cell r="Y134">
            <v>0.93090909090909102</v>
          </cell>
          <cell r="Z134">
            <v>100</v>
          </cell>
          <cell r="AA134">
            <v>0.88636363636363602</v>
          </cell>
          <cell r="AB134">
            <v>0.70909090909090899</v>
          </cell>
          <cell r="AC134">
            <v>0.99689054726368198</v>
          </cell>
          <cell r="AD134">
            <v>2</v>
          </cell>
        </row>
        <row r="135">
          <cell r="C135">
            <v>101103</v>
          </cell>
          <cell r="D135" t="str">
            <v>BRYAN WISHUDA SIHOMBING</v>
          </cell>
          <cell r="F135" t="str">
            <v>LAKI-LAKI</v>
          </cell>
          <cell r="G135">
            <v>18009086</v>
          </cell>
          <cell r="H135">
            <v>570117</v>
          </cell>
          <cell r="I135" t="str">
            <v>ACTIVE</v>
          </cell>
          <cell r="J135">
            <v>101103</v>
          </cell>
          <cell r="K135" t="str">
            <v>AGENT POSTPAID</v>
          </cell>
          <cell r="L135" t="str">
            <v>POSTPAID</v>
          </cell>
          <cell r="M135" t="str">
            <v>ILYAS AFANDI</v>
          </cell>
          <cell r="N135" t="str">
            <v>AAN YANUAR</v>
          </cell>
          <cell r="O135" t="str">
            <v>PHL</v>
          </cell>
          <cell r="P135">
            <v>44229</v>
          </cell>
          <cell r="Q135">
            <v>44926</v>
          </cell>
          <cell r="R135">
            <v>43684</v>
          </cell>
          <cell r="S135" t="str">
            <v>E</v>
          </cell>
          <cell r="V135">
            <v>1.21799624509302</v>
          </cell>
          <cell r="W135">
            <v>289.98433242506798</v>
          </cell>
          <cell r="X135">
            <v>97.0833333333333</v>
          </cell>
          <cell r="Y135">
            <v>0.98095238095238102</v>
          </cell>
          <cell r="Z135">
            <v>100</v>
          </cell>
          <cell r="AA135">
            <v>0.95</v>
          </cell>
          <cell r="AB135">
            <v>0.80952380952380998</v>
          </cell>
          <cell r="AC135">
            <v>0.99250681198910096</v>
          </cell>
          <cell r="AD135">
            <v>2</v>
          </cell>
        </row>
        <row r="136">
          <cell r="C136">
            <v>33669</v>
          </cell>
          <cell r="D136" t="str">
            <v>DADAN DANI RAHMAT</v>
          </cell>
          <cell r="F136" t="str">
            <v>LAKI-LAKI</v>
          </cell>
          <cell r="G136">
            <v>13010969</v>
          </cell>
          <cell r="H136">
            <v>570118</v>
          </cell>
          <cell r="I136" t="str">
            <v>ACTIVE</v>
          </cell>
          <cell r="J136">
            <v>33669</v>
          </cell>
          <cell r="K136" t="str">
            <v>AGENT POSTPAID</v>
          </cell>
          <cell r="L136" t="str">
            <v>POSTPAID</v>
          </cell>
          <cell r="M136" t="str">
            <v>METI PERMAYANTI</v>
          </cell>
          <cell r="N136" t="str">
            <v>RIKA RIANY</v>
          </cell>
          <cell r="O136" t="str">
            <v>PKWT</v>
          </cell>
          <cell r="P136">
            <v>44503</v>
          </cell>
          <cell r="Q136">
            <v>44806</v>
          </cell>
          <cell r="R136">
            <v>41583</v>
          </cell>
          <cell r="S136" t="str">
            <v>E</v>
          </cell>
          <cell r="V136">
            <v>1.10614545997611</v>
          </cell>
          <cell r="W136">
            <v>307.04144282425199</v>
          </cell>
          <cell r="X136">
            <v>96.6666666666667</v>
          </cell>
          <cell r="Y136">
            <v>0.98181818181818203</v>
          </cell>
          <cell r="Z136">
            <v>100</v>
          </cell>
          <cell r="AA136">
            <v>0.89583333333333304</v>
          </cell>
          <cell r="AB136">
            <v>0.8</v>
          </cell>
          <cell r="AC136">
            <v>0.99539524174980798</v>
          </cell>
          <cell r="AD136">
            <v>2</v>
          </cell>
        </row>
        <row r="137">
          <cell r="C137">
            <v>105748</v>
          </cell>
          <cell r="D137" t="str">
            <v>DANI RAMDANI</v>
          </cell>
          <cell r="F137" t="str">
            <v>LAKI-LAKI</v>
          </cell>
          <cell r="G137">
            <v>18010556</v>
          </cell>
          <cell r="H137">
            <v>570001</v>
          </cell>
          <cell r="I137" t="str">
            <v>ACTIVE</v>
          </cell>
          <cell r="J137">
            <v>105748</v>
          </cell>
          <cell r="K137" t="str">
            <v>AGENT POSTPAID</v>
          </cell>
          <cell r="L137" t="str">
            <v>POSTPAID</v>
          </cell>
          <cell r="M137" t="str">
            <v>ANGGITA SITI NUR MARFUAH</v>
          </cell>
          <cell r="N137" t="str">
            <v>AAN YANUAR</v>
          </cell>
          <cell r="O137" t="str">
            <v>PKWT</v>
          </cell>
          <cell r="P137">
            <v>44436</v>
          </cell>
          <cell r="Q137">
            <v>44739</v>
          </cell>
          <cell r="R137">
            <v>43304</v>
          </cell>
          <cell r="S137" t="str">
            <v>E</v>
          </cell>
          <cell r="V137">
            <v>1.1510887096774201</v>
          </cell>
          <cell r="W137">
            <v>311.51351351351298</v>
          </cell>
          <cell r="X137">
            <v>98.75</v>
          </cell>
          <cell r="Y137">
            <v>0.91304347826086996</v>
          </cell>
          <cell r="Z137">
            <v>100</v>
          </cell>
          <cell r="AA137">
            <v>0.9</v>
          </cell>
          <cell r="AB137">
            <v>0.69565217391304301</v>
          </cell>
          <cell r="AC137">
            <v>0.99720410065237697</v>
          </cell>
          <cell r="AD137">
            <v>2</v>
          </cell>
        </row>
        <row r="138">
          <cell r="C138">
            <v>79382</v>
          </cell>
          <cell r="D138" t="str">
            <v>DIANA ROSINTA</v>
          </cell>
          <cell r="F138" t="str">
            <v>PEREMPUAN</v>
          </cell>
          <cell r="G138">
            <v>16012435</v>
          </cell>
          <cell r="H138">
            <v>570170</v>
          </cell>
          <cell r="I138" t="str">
            <v>ACTIVE</v>
          </cell>
          <cell r="J138">
            <v>79382</v>
          </cell>
          <cell r="K138" t="str">
            <v>AGENT POSTPAID</v>
          </cell>
          <cell r="L138" t="str">
            <v>POSTPAID</v>
          </cell>
          <cell r="M138" t="str">
            <v>IRMA RISMAYASARI</v>
          </cell>
          <cell r="N138" t="str">
            <v>AAN YANUAR</v>
          </cell>
          <cell r="O138" t="str">
            <v>PKWT</v>
          </cell>
          <cell r="P138">
            <v>44557</v>
          </cell>
          <cell r="Q138">
            <v>44921</v>
          </cell>
          <cell r="R138">
            <v>42908</v>
          </cell>
          <cell r="S138" t="str">
            <v>E</v>
          </cell>
          <cell r="V138">
            <v>1.16442652329749</v>
          </cell>
          <cell r="W138">
            <v>281.77876668785802</v>
          </cell>
          <cell r="X138">
            <v>100</v>
          </cell>
          <cell r="Y138">
            <v>0.95813953488372094</v>
          </cell>
          <cell r="Z138">
            <v>100</v>
          </cell>
          <cell r="AA138">
            <v>0.952380952380952</v>
          </cell>
          <cell r="AB138">
            <v>0.79069767441860495</v>
          </cell>
          <cell r="AC138">
            <v>0.99554990464081405</v>
          </cell>
          <cell r="AD138">
            <v>2</v>
          </cell>
        </row>
        <row r="139">
          <cell r="C139">
            <v>70827</v>
          </cell>
          <cell r="D139" t="str">
            <v>FEBY FEBRIYANSARI</v>
          </cell>
          <cell r="F139" t="str">
            <v>PEREMPUAN</v>
          </cell>
          <cell r="G139">
            <v>16009144</v>
          </cell>
          <cell r="H139">
            <v>570068</v>
          </cell>
          <cell r="I139" t="str">
            <v>ACTIVE</v>
          </cell>
          <cell r="J139">
            <v>70827</v>
          </cell>
          <cell r="K139" t="str">
            <v>AGENT POSTPAID</v>
          </cell>
          <cell r="L139" t="str">
            <v>POSTPAID</v>
          </cell>
          <cell r="M139" t="str">
            <v>ANDRYAN ANAKOTTA PARY</v>
          </cell>
          <cell r="N139" t="str">
            <v>AAN YANUAR</v>
          </cell>
          <cell r="O139" t="str">
            <v>PKWT</v>
          </cell>
          <cell r="P139">
            <v>44402</v>
          </cell>
          <cell r="Q139">
            <v>44705</v>
          </cell>
          <cell r="R139">
            <v>42583</v>
          </cell>
          <cell r="S139" t="str">
            <v>E</v>
          </cell>
          <cell r="V139">
            <v>1.1603897849462399</v>
          </cell>
          <cell r="W139">
            <v>278.391050583658</v>
          </cell>
          <cell r="X139">
            <v>97.2222222222222</v>
          </cell>
          <cell r="Y139">
            <v>0.93982300884955705</v>
          </cell>
          <cell r="Z139">
            <v>100</v>
          </cell>
          <cell r="AA139">
            <v>0.92307692307692302</v>
          </cell>
          <cell r="AB139">
            <v>0.69911504424778803</v>
          </cell>
          <cell r="AC139">
            <v>0.99675745784695202</v>
          </cell>
          <cell r="AD139">
            <v>2</v>
          </cell>
        </row>
        <row r="140">
          <cell r="C140">
            <v>30444</v>
          </cell>
          <cell r="D140" t="str">
            <v>GINANJAR MUKTI RAHMADI</v>
          </cell>
          <cell r="F140" t="str">
            <v>LAKI-LAKI</v>
          </cell>
          <cell r="G140">
            <v>11011284</v>
          </cell>
          <cell r="H140">
            <v>570003</v>
          </cell>
          <cell r="I140" t="str">
            <v>ACTIVE</v>
          </cell>
          <cell r="J140">
            <v>30444</v>
          </cell>
          <cell r="K140" t="str">
            <v>AGENT POSTPAID</v>
          </cell>
          <cell r="L140" t="str">
            <v>POSTPAID</v>
          </cell>
          <cell r="M140" t="str">
            <v>SLAMET GUMELAR</v>
          </cell>
          <cell r="N140" t="str">
            <v>AAN YANUAR</v>
          </cell>
          <cell r="O140" t="str">
            <v>PKWT</v>
          </cell>
          <cell r="P140">
            <v>44577</v>
          </cell>
          <cell r="Q140">
            <v>44926</v>
          </cell>
          <cell r="R140">
            <v>41492</v>
          </cell>
          <cell r="S140" t="str">
            <v>E</v>
          </cell>
          <cell r="V140">
            <v>1.15168160095579</v>
          </cell>
          <cell r="W140">
            <v>325.49850746268697</v>
          </cell>
          <cell r="X140">
            <v>96.6666666666667</v>
          </cell>
          <cell r="Y140">
            <v>0.92173913043478295</v>
          </cell>
          <cell r="Z140">
            <v>100</v>
          </cell>
          <cell r="AA140">
            <v>0.952380952380952</v>
          </cell>
          <cell r="AB140">
            <v>0.65217391304347805</v>
          </cell>
          <cell r="AC140">
            <v>0.991044776119403</v>
          </cell>
          <cell r="AD140">
            <v>2</v>
          </cell>
        </row>
        <row r="141">
          <cell r="C141">
            <v>30446</v>
          </cell>
          <cell r="D141" t="str">
            <v>GURUH JAMALUDIN</v>
          </cell>
          <cell r="F141" t="str">
            <v>LAKI-LAKI</v>
          </cell>
          <cell r="G141">
            <v>12008808</v>
          </cell>
          <cell r="H141">
            <v>570016</v>
          </cell>
          <cell r="I141" t="str">
            <v>ACTIVE</v>
          </cell>
          <cell r="J141">
            <v>30446</v>
          </cell>
          <cell r="K141" t="str">
            <v>AGENT POSTPAID</v>
          </cell>
          <cell r="L141" t="str">
            <v>POSTPAID</v>
          </cell>
          <cell r="M141" t="str">
            <v>MOHAMAD RAMDAN HILMI SOFYAN</v>
          </cell>
          <cell r="N141" t="str">
            <v>RIKA RIANY</v>
          </cell>
          <cell r="O141" t="str">
            <v>PKWT</v>
          </cell>
          <cell r="P141">
            <v>44527</v>
          </cell>
          <cell r="Q141">
            <v>44830</v>
          </cell>
          <cell r="R141">
            <v>42583</v>
          </cell>
          <cell r="S141" t="str">
            <v>E</v>
          </cell>
          <cell r="V141">
            <v>1.13231630824373</v>
          </cell>
          <cell r="W141">
            <v>305.34996436208098</v>
          </cell>
          <cell r="X141">
            <v>92.5</v>
          </cell>
          <cell r="Y141">
            <v>0.96129032258064495</v>
          </cell>
          <cell r="Z141">
            <v>95</v>
          </cell>
          <cell r="AA141">
            <v>0.96428571428571397</v>
          </cell>
          <cell r="AB141">
            <v>0.87096774193548399</v>
          </cell>
          <cell r="AC141">
            <v>0.99501069137562403</v>
          </cell>
          <cell r="AD141">
            <v>2</v>
          </cell>
        </row>
        <row r="142">
          <cell r="C142">
            <v>78870</v>
          </cell>
          <cell r="D142" t="str">
            <v>MARLENI</v>
          </cell>
          <cell r="F142" t="str">
            <v>PEREMPUAN</v>
          </cell>
          <cell r="G142">
            <v>16012192</v>
          </cell>
          <cell r="H142">
            <v>570172</v>
          </cell>
          <cell r="I142" t="str">
            <v>ACTIVE</v>
          </cell>
          <cell r="J142">
            <v>78870</v>
          </cell>
          <cell r="K142" t="str">
            <v>AGENT POSTPAID</v>
          </cell>
          <cell r="L142" t="str">
            <v>POSTPAID</v>
          </cell>
          <cell r="M142" t="str">
            <v>IIN TARINAH</v>
          </cell>
          <cell r="N142" t="str">
            <v>AAN YANUAR</v>
          </cell>
          <cell r="O142" t="str">
            <v>PKWT</v>
          </cell>
          <cell r="P142">
            <v>44314</v>
          </cell>
          <cell r="Q142">
            <v>44678</v>
          </cell>
          <cell r="R142">
            <v>42621</v>
          </cell>
          <cell r="S142" t="str">
            <v>E</v>
          </cell>
          <cell r="V142">
            <v>1.17666517323775</v>
          </cell>
          <cell r="W142">
            <v>299.02197070572601</v>
          </cell>
          <cell r="X142">
            <v>98.75</v>
          </cell>
          <cell r="Y142">
            <v>0.96071428571428596</v>
          </cell>
          <cell r="Z142">
            <v>100</v>
          </cell>
          <cell r="AA142">
            <v>0.89795918367346905</v>
          </cell>
          <cell r="AB142">
            <v>0.76785714285714302</v>
          </cell>
          <cell r="AC142">
            <v>0.996671105193076</v>
          </cell>
          <cell r="AD142">
            <v>2</v>
          </cell>
        </row>
        <row r="143">
          <cell r="C143">
            <v>106615</v>
          </cell>
          <cell r="D143" t="str">
            <v>RANI ANDRIANI</v>
          </cell>
          <cell r="F143" t="str">
            <v>PEREMPUAN</v>
          </cell>
          <cell r="G143">
            <v>18010879</v>
          </cell>
          <cell r="H143">
            <v>570121</v>
          </cell>
          <cell r="I143" t="str">
            <v>ACTIVE</v>
          </cell>
          <cell r="J143">
            <v>106615</v>
          </cell>
          <cell r="K143" t="str">
            <v>AGENT POSTPAID</v>
          </cell>
          <cell r="L143" t="str">
            <v>POSTPAID</v>
          </cell>
          <cell r="M143" t="str">
            <v>IMAN RINALDI</v>
          </cell>
          <cell r="N143" t="str">
            <v>RIKA RIANY</v>
          </cell>
          <cell r="O143" t="str">
            <v>PHL</v>
          </cell>
          <cell r="P143">
            <v>44232</v>
          </cell>
          <cell r="Q143">
            <v>44899</v>
          </cell>
          <cell r="R143">
            <v>43684</v>
          </cell>
          <cell r="S143" t="str">
            <v>E</v>
          </cell>
          <cell r="V143">
            <v>1.2833401604369301</v>
          </cell>
          <cell r="W143">
            <v>297.21744627054397</v>
          </cell>
          <cell r="X143">
            <v>98.3333333333333</v>
          </cell>
          <cell r="Y143">
            <v>0.94571428571428595</v>
          </cell>
          <cell r="Z143">
            <v>100</v>
          </cell>
          <cell r="AA143">
            <v>0.90625</v>
          </cell>
          <cell r="AB143">
            <v>0.6</v>
          </cell>
          <cell r="AC143">
            <v>0.99557522123893805</v>
          </cell>
          <cell r="AD143">
            <v>2</v>
          </cell>
        </row>
        <row r="144">
          <cell r="C144">
            <v>30605</v>
          </cell>
          <cell r="D144" t="str">
            <v>RIANI SETIANINGSIH</v>
          </cell>
          <cell r="F144" t="str">
            <v>PEREMPUAN</v>
          </cell>
          <cell r="G144">
            <v>2579</v>
          </cell>
          <cell r="H144">
            <v>570255</v>
          </cell>
          <cell r="I144" t="str">
            <v>ACTIVE</v>
          </cell>
          <cell r="J144">
            <v>30605</v>
          </cell>
          <cell r="K144" t="str">
            <v>AGENT POSTPAID</v>
          </cell>
          <cell r="L144" t="str">
            <v>POSTPAID</v>
          </cell>
          <cell r="M144" t="str">
            <v>IMAN RINALDI</v>
          </cell>
          <cell r="N144" t="str">
            <v>RIKA RIANY</v>
          </cell>
          <cell r="O144" t="str">
            <v>PKWT</v>
          </cell>
          <cell r="P144">
            <v>44334</v>
          </cell>
          <cell r="Q144">
            <v>44637</v>
          </cell>
          <cell r="R144">
            <v>41492</v>
          </cell>
          <cell r="S144" t="str">
            <v>E</v>
          </cell>
          <cell r="V144">
            <v>0.88876776665430701</v>
          </cell>
          <cell r="W144">
            <v>337.56142963514498</v>
          </cell>
          <cell r="X144">
            <v>100</v>
          </cell>
          <cell r="Y144">
            <v>0.917241379310345</v>
          </cell>
          <cell r="Z144">
            <v>100</v>
          </cell>
          <cell r="AA144">
            <v>0.80769230769230804</v>
          </cell>
          <cell r="AB144">
            <v>0.55172413793103403</v>
          </cell>
          <cell r="AC144">
            <v>0.99255398361876401</v>
          </cell>
          <cell r="AD144">
            <v>2</v>
          </cell>
        </row>
        <row r="145">
          <cell r="C145">
            <v>80991</v>
          </cell>
          <cell r="D145" t="str">
            <v>RIFIAN NURDIANSYAH</v>
          </cell>
          <cell r="F145" t="str">
            <v>LAKI-LAKI</v>
          </cell>
          <cell r="G145">
            <v>16013021</v>
          </cell>
          <cell r="H145">
            <v>570057</v>
          </cell>
          <cell r="I145" t="str">
            <v>ACTIVE</v>
          </cell>
          <cell r="J145">
            <v>80991</v>
          </cell>
          <cell r="K145" t="str">
            <v>AGENT POSTPAID</v>
          </cell>
          <cell r="L145" t="str">
            <v>POSTPAID</v>
          </cell>
          <cell r="M145" t="str">
            <v>IIN TARINAH</v>
          </cell>
          <cell r="N145" t="str">
            <v>AAN YANUAR</v>
          </cell>
          <cell r="O145" t="str">
            <v>PKWT</v>
          </cell>
          <cell r="P145">
            <v>44441</v>
          </cell>
          <cell r="Q145">
            <v>44743</v>
          </cell>
          <cell r="R145">
            <v>42679</v>
          </cell>
          <cell r="S145" t="str">
            <v>E</v>
          </cell>
          <cell r="V145">
            <v>1.15895161290323</v>
          </cell>
          <cell r="W145">
            <v>299.047216349542</v>
          </cell>
          <cell r="X145">
            <v>100</v>
          </cell>
          <cell r="Y145">
            <v>0.95384615384615401</v>
          </cell>
          <cell r="Z145">
            <v>100</v>
          </cell>
          <cell r="AA145">
            <v>0.91666666666666696</v>
          </cell>
          <cell r="AB145">
            <v>0.76923076923076905</v>
          </cell>
          <cell r="AC145">
            <v>0.99436222692036602</v>
          </cell>
          <cell r="AD145">
            <v>2</v>
          </cell>
        </row>
        <row r="146">
          <cell r="C146">
            <v>159683</v>
          </cell>
          <cell r="D146" t="str">
            <v>RISHMA SABIILA</v>
          </cell>
          <cell r="F146" t="str">
            <v>PEREMPUAN</v>
          </cell>
          <cell r="G146">
            <v>19234634</v>
          </cell>
          <cell r="H146">
            <v>570264</v>
          </cell>
          <cell r="I146" t="str">
            <v>ACTIVE</v>
          </cell>
          <cell r="J146">
            <v>159683</v>
          </cell>
          <cell r="K146" t="str">
            <v>AGENT POSTPAID</v>
          </cell>
          <cell r="L146" t="str">
            <v>POSTPAID</v>
          </cell>
          <cell r="M146" t="str">
            <v>ADITYA AMRULLAH</v>
          </cell>
          <cell r="N146" t="str">
            <v>RIKA RIANY</v>
          </cell>
          <cell r="O146" t="str">
            <v>PHL</v>
          </cell>
          <cell r="P146">
            <v>44299</v>
          </cell>
          <cell r="Q146">
            <v>44663</v>
          </cell>
          <cell r="R146">
            <v>43753</v>
          </cell>
          <cell r="S146" t="str">
            <v>E</v>
          </cell>
          <cell r="V146">
            <v>1.25863457927974</v>
          </cell>
          <cell r="W146">
            <v>273.142281105991</v>
          </cell>
          <cell r="X146">
            <v>100</v>
          </cell>
          <cell r="Y146">
            <v>0.945161290322581</v>
          </cell>
          <cell r="Z146">
            <v>100</v>
          </cell>
          <cell r="AA146">
            <v>0.89285714285714302</v>
          </cell>
          <cell r="AB146">
            <v>0.72580645161290303</v>
          </cell>
          <cell r="AC146">
            <v>0.99654377880184297</v>
          </cell>
          <cell r="AD146">
            <v>2</v>
          </cell>
        </row>
        <row r="147">
          <cell r="C147">
            <v>87817</v>
          </cell>
          <cell r="D147" t="str">
            <v>ROBI SUKMANA</v>
          </cell>
          <cell r="F147" t="str">
            <v>LAKI-LAKI</v>
          </cell>
          <cell r="G147">
            <v>17009756</v>
          </cell>
          <cell r="H147">
            <v>570173</v>
          </cell>
          <cell r="I147" t="str">
            <v>ACTIVE</v>
          </cell>
          <cell r="J147">
            <v>87817</v>
          </cell>
          <cell r="K147" t="str">
            <v>AGENT POSTPAID</v>
          </cell>
          <cell r="L147" t="str">
            <v>POSTPAID</v>
          </cell>
          <cell r="M147" t="str">
            <v>ANDRYAN ANAKOTTA PARY</v>
          </cell>
          <cell r="N147" t="str">
            <v>AAN YANUAR</v>
          </cell>
          <cell r="O147" t="str">
            <v>PKWT</v>
          </cell>
          <cell r="P147">
            <v>44404</v>
          </cell>
          <cell r="Q147">
            <v>44768</v>
          </cell>
          <cell r="R147">
            <v>42876</v>
          </cell>
          <cell r="S147" t="str">
            <v>E</v>
          </cell>
          <cell r="V147">
            <v>1.14871415770609</v>
          </cell>
          <cell r="W147">
            <v>289.78750804893798</v>
          </cell>
          <cell r="X147">
            <v>100</v>
          </cell>
          <cell r="Y147">
            <v>0.97567567567567604</v>
          </cell>
          <cell r="Z147">
            <v>100</v>
          </cell>
          <cell r="AA147">
            <v>0.92957746478873204</v>
          </cell>
          <cell r="AB147">
            <v>0.75675675675675702</v>
          </cell>
          <cell r="AC147">
            <v>0.99935608499677997</v>
          </cell>
          <cell r="AD147">
            <v>2</v>
          </cell>
        </row>
        <row r="148">
          <cell r="C148">
            <v>106619</v>
          </cell>
          <cell r="D148" t="str">
            <v>SUSANTI</v>
          </cell>
          <cell r="F148" t="str">
            <v>PEREMPUAN</v>
          </cell>
          <cell r="G148">
            <v>18010883</v>
          </cell>
          <cell r="H148">
            <v>570096</v>
          </cell>
          <cell r="I148" t="str">
            <v>ACTIVE</v>
          </cell>
          <cell r="J148">
            <v>106619</v>
          </cell>
          <cell r="K148" t="str">
            <v>AGENT POSTPAID</v>
          </cell>
          <cell r="L148" t="str">
            <v>POSTPAID</v>
          </cell>
          <cell r="M148" t="str">
            <v>ILYAS AFANDI</v>
          </cell>
          <cell r="N148" t="str">
            <v>AAN YANUAR</v>
          </cell>
          <cell r="O148" t="str">
            <v>PHL</v>
          </cell>
          <cell r="P148">
            <v>44350</v>
          </cell>
          <cell r="Q148">
            <v>44653</v>
          </cell>
          <cell r="R148">
            <v>43684</v>
          </cell>
          <cell r="S148" t="str">
            <v>E</v>
          </cell>
          <cell r="V148">
            <v>1.3753114866018099</v>
          </cell>
          <cell r="W148">
            <v>289.18446601941702</v>
          </cell>
          <cell r="X148">
            <v>98.8888888888889</v>
          </cell>
          <cell r="Y148">
            <v>0.92363636363636403</v>
          </cell>
          <cell r="Z148">
            <v>95</v>
          </cell>
          <cell r="AA148">
            <v>0.86666666666666703</v>
          </cell>
          <cell r="AB148">
            <v>0.6</v>
          </cell>
          <cell r="AC148">
            <v>0.99657338663620798</v>
          </cell>
          <cell r="AD148">
            <v>2</v>
          </cell>
        </row>
        <row r="149">
          <cell r="C149">
            <v>79688</v>
          </cell>
          <cell r="D149" t="str">
            <v>TITIN MEGAWATI</v>
          </cell>
          <cell r="F149" t="str">
            <v>PEREMPUAN</v>
          </cell>
          <cell r="G149">
            <v>16012567</v>
          </cell>
          <cell r="H149">
            <v>570149</v>
          </cell>
          <cell r="I149" t="str">
            <v>ACTIVE</v>
          </cell>
          <cell r="J149">
            <v>79688</v>
          </cell>
          <cell r="K149" t="str">
            <v>AGENT POSTPAID</v>
          </cell>
          <cell r="L149" t="str">
            <v>POSTPAID</v>
          </cell>
          <cell r="M149" t="str">
            <v>ILYAS AFANDI</v>
          </cell>
          <cell r="N149" t="str">
            <v>AAN YANUAR</v>
          </cell>
          <cell r="O149" t="str">
            <v>PKWT</v>
          </cell>
          <cell r="P149">
            <v>44320</v>
          </cell>
          <cell r="Q149">
            <v>44623</v>
          </cell>
          <cell r="R149">
            <v>42681</v>
          </cell>
          <cell r="S149" t="str">
            <v>E</v>
          </cell>
          <cell r="V149">
            <v>1.0995116487455201</v>
          </cell>
          <cell r="W149">
            <v>310.590308370044</v>
          </cell>
          <cell r="X149">
            <v>100</v>
          </cell>
          <cell r="Y149">
            <v>0.94615384615384601</v>
          </cell>
          <cell r="Z149">
            <v>100</v>
          </cell>
          <cell r="AA149">
            <v>0.86956521739130399</v>
          </cell>
          <cell r="AB149">
            <v>0.69230769230769196</v>
          </cell>
          <cell r="AC149">
            <v>0.99412628487518395</v>
          </cell>
          <cell r="AD149">
            <v>2</v>
          </cell>
        </row>
        <row r="150">
          <cell r="C150">
            <v>105784</v>
          </cell>
          <cell r="D150" t="str">
            <v>TRIA ANDINI</v>
          </cell>
          <cell r="F150" t="str">
            <v>PEREMPUAN</v>
          </cell>
          <cell r="G150">
            <v>18010570</v>
          </cell>
          <cell r="H150">
            <v>570163</v>
          </cell>
          <cell r="I150" t="str">
            <v>ACTIVE</v>
          </cell>
          <cell r="J150">
            <v>105784</v>
          </cell>
          <cell r="K150" t="str">
            <v>AGENT POSTPAID</v>
          </cell>
          <cell r="L150" t="str">
            <v>POSTPAID</v>
          </cell>
          <cell r="M150" t="str">
            <v>SLAMET GUMELAR</v>
          </cell>
          <cell r="N150" t="str">
            <v>AAN YANUAR</v>
          </cell>
          <cell r="O150" t="str">
            <v>PKWT</v>
          </cell>
          <cell r="P150">
            <v>44376</v>
          </cell>
          <cell r="Q150">
            <v>44740</v>
          </cell>
          <cell r="R150">
            <v>43304</v>
          </cell>
          <cell r="S150" t="str">
            <v>E</v>
          </cell>
          <cell r="V150">
            <v>1.1440128434886501</v>
          </cell>
          <cell r="W150">
            <v>257.77863961813802</v>
          </cell>
          <cell r="X150">
            <v>98.8888888888889</v>
          </cell>
          <cell r="Y150">
            <v>0.94285714285714295</v>
          </cell>
          <cell r="Z150">
            <v>100</v>
          </cell>
          <cell r="AA150">
            <v>0.95454545454545503</v>
          </cell>
          <cell r="AB150">
            <v>0.69387755102040805</v>
          </cell>
          <cell r="AC150">
            <v>0.99403341288782798</v>
          </cell>
          <cell r="AD150">
            <v>2</v>
          </cell>
        </row>
        <row r="151">
          <cell r="C151">
            <v>154674</v>
          </cell>
          <cell r="D151" t="str">
            <v>YAYU DAHLINA</v>
          </cell>
          <cell r="F151" t="str">
            <v>PEREMPUAN</v>
          </cell>
          <cell r="G151">
            <v>19231953</v>
          </cell>
          <cell r="H151">
            <v>570124</v>
          </cell>
          <cell r="I151" t="str">
            <v>ACTIVE</v>
          </cell>
          <cell r="J151">
            <v>154674</v>
          </cell>
          <cell r="K151" t="str">
            <v>AGENT POSTPAID</v>
          </cell>
          <cell r="L151" t="str">
            <v>POSTPAID</v>
          </cell>
          <cell r="M151" t="str">
            <v>RITA</v>
          </cell>
          <cell r="N151" t="str">
            <v>RIKA RIANY</v>
          </cell>
          <cell r="O151" t="str">
            <v>PHL</v>
          </cell>
          <cell r="P151">
            <v>44552</v>
          </cell>
          <cell r="Q151">
            <v>44916</v>
          </cell>
          <cell r="R151">
            <v>43630</v>
          </cell>
          <cell r="S151" t="str">
            <v>E</v>
          </cell>
          <cell r="V151">
            <v>1.24851254480287</v>
          </cell>
          <cell r="W151">
            <v>296.96649145860698</v>
          </cell>
          <cell r="X151">
            <v>100</v>
          </cell>
          <cell r="Y151">
            <v>0.953125</v>
          </cell>
          <cell r="Z151">
            <v>100</v>
          </cell>
          <cell r="AA151">
            <v>0.92727272727272703</v>
          </cell>
          <cell r="AB151">
            <v>0.71875</v>
          </cell>
          <cell r="AC151">
            <v>0.99277266754270699</v>
          </cell>
          <cell r="AD151">
            <v>2</v>
          </cell>
        </row>
        <row r="152">
          <cell r="C152">
            <v>106439</v>
          </cell>
          <cell r="D152" t="str">
            <v>YULITA KUSDIANI</v>
          </cell>
          <cell r="F152" t="str">
            <v>PEREMPUAN</v>
          </cell>
          <cell r="G152">
            <v>18010785</v>
          </cell>
          <cell r="H152">
            <v>570164</v>
          </cell>
          <cell r="I152" t="str">
            <v>ACTIVE</v>
          </cell>
          <cell r="J152">
            <v>106439</v>
          </cell>
          <cell r="K152" t="str">
            <v>AGENT POSTPAID</v>
          </cell>
          <cell r="L152" t="str">
            <v>POSTPAID</v>
          </cell>
          <cell r="M152" t="str">
            <v>ADITYA AMRULLAH</v>
          </cell>
          <cell r="N152" t="str">
            <v>RIKA RIANY</v>
          </cell>
          <cell r="O152" t="str">
            <v>PKWT</v>
          </cell>
          <cell r="P152">
            <v>44506</v>
          </cell>
          <cell r="Q152">
            <v>44870</v>
          </cell>
          <cell r="R152">
            <v>43318</v>
          </cell>
          <cell r="S152" t="str">
            <v>E</v>
          </cell>
          <cell r="V152">
            <v>1.1440905017921099</v>
          </cell>
          <cell r="W152">
            <v>264.085904416213</v>
          </cell>
          <cell r="X152">
            <v>96.6666666666667</v>
          </cell>
          <cell r="Y152">
            <v>0.95056179775280902</v>
          </cell>
          <cell r="Z152">
            <v>100</v>
          </cell>
          <cell r="AA152">
            <v>0.89743589743589702</v>
          </cell>
          <cell r="AB152">
            <v>0.70786516853932602</v>
          </cell>
          <cell r="AC152">
            <v>0.99637023593466401</v>
          </cell>
          <cell r="AD152">
            <v>2</v>
          </cell>
        </row>
        <row r="153">
          <cell r="C153">
            <v>97926</v>
          </cell>
          <cell r="D153" t="str">
            <v>REZA ANGGRIANI</v>
          </cell>
          <cell r="F153" t="str">
            <v>PEREMPUAN</v>
          </cell>
          <cell r="G153">
            <v>17012485</v>
          </cell>
          <cell r="H153">
            <v>570098</v>
          </cell>
          <cell r="I153" t="str">
            <v>ACTIVE</v>
          </cell>
          <cell r="J153">
            <v>97926</v>
          </cell>
          <cell r="K153" t="str">
            <v>AGENT POSTPAID</v>
          </cell>
          <cell r="L153" t="str">
            <v>POSTPAID</v>
          </cell>
          <cell r="M153" t="str">
            <v>RITA</v>
          </cell>
          <cell r="N153" t="str">
            <v>RIKA RIANY</v>
          </cell>
          <cell r="O153" t="str">
            <v>PKWT</v>
          </cell>
          <cell r="P153">
            <v>44559</v>
          </cell>
          <cell r="Q153">
            <v>44923</v>
          </cell>
          <cell r="R153">
            <v>43572</v>
          </cell>
          <cell r="S153" t="str">
            <v>E</v>
          </cell>
          <cell r="V153">
            <v>1.1793249701314199</v>
          </cell>
          <cell r="W153">
            <v>282.28917197452199</v>
          </cell>
          <cell r="X153">
            <v>100</v>
          </cell>
          <cell r="Y153">
            <v>0.97435897435897401</v>
          </cell>
          <cell r="Z153">
            <v>100</v>
          </cell>
          <cell r="AA153">
            <v>0.94594594594594605</v>
          </cell>
          <cell r="AB153">
            <v>0.76923076923076905</v>
          </cell>
          <cell r="AC153">
            <v>0.99554140127388502</v>
          </cell>
          <cell r="AD153">
            <v>2</v>
          </cell>
        </row>
        <row r="154">
          <cell r="C154">
            <v>156229</v>
          </cell>
          <cell r="D154" t="str">
            <v>IIQ SITI ROFIQOH</v>
          </cell>
          <cell r="F154" t="str">
            <v>PEREMPUAN</v>
          </cell>
          <cell r="G154">
            <v>19232843</v>
          </cell>
          <cell r="H154">
            <v>570203</v>
          </cell>
          <cell r="I154" t="str">
            <v>ACTIVE</v>
          </cell>
          <cell r="J154">
            <v>156229</v>
          </cell>
          <cell r="K154" t="str">
            <v>AGENT POSTPAID</v>
          </cell>
          <cell r="L154" t="str">
            <v>POSTPAID</v>
          </cell>
          <cell r="M154" t="str">
            <v>IRMA RISMAYASARI</v>
          </cell>
          <cell r="N154" t="str">
            <v>AAN YANUAR</v>
          </cell>
          <cell r="O154" t="str">
            <v>PHL</v>
          </cell>
          <cell r="P154">
            <v>44533</v>
          </cell>
          <cell r="Q154">
            <v>44836</v>
          </cell>
          <cell r="R154">
            <v>43684</v>
          </cell>
          <cell r="S154" t="str">
            <v>E</v>
          </cell>
          <cell r="V154">
            <v>1.2519252432155701</v>
          </cell>
          <cell r="W154">
            <v>286.21437578814601</v>
          </cell>
          <cell r="X154">
            <v>97.2222222222222</v>
          </cell>
          <cell r="Y154">
            <v>0.95428571428571396</v>
          </cell>
          <cell r="Z154">
            <v>100</v>
          </cell>
          <cell r="AA154">
            <v>0.96666666666666701</v>
          </cell>
          <cell r="AB154">
            <v>0.77142857142857102</v>
          </cell>
          <cell r="AC154">
            <v>0.99180327868852503</v>
          </cell>
          <cell r="AD154">
            <v>2</v>
          </cell>
        </row>
        <row r="155">
          <cell r="C155">
            <v>86711</v>
          </cell>
          <cell r="D155" t="str">
            <v>MUHAMAD BAIDHAWI</v>
          </cell>
          <cell r="F155" t="str">
            <v>LAKI-LAKI</v>
          </cell>
          <cell r="G155">
            <v>17009101</v>
          </cell>
          <cell r="H155">
            <v>570282</v>
          </cell>
          <cell r="I155" t="str">
            <v>ACTIVE</v>
          </cell>
          <cell r="J155">
            <v>86711</v>
          </cell>
          <cell r="K155" t="str">
            <v>AGENT POSTPAID</v>
          </cell>
          <cell r="L155" t="str">
            <v>POSTPAID</v>
          </cell>
          <cell r="M155" t="str">
            <v>HENDRA</v>
          </cell>
          <cell r="N155" t="str">
            <v>RIKA RIANY</v>
          </cell>
          <cell r="O155" t="str">
            <v>PKWT</v>
          </cell>
          <cell r="P155">
            <v>44588</v>
          </cell>
          <cell r="Q155">
            <v>44891</v>
          </cell>
          <cell r="R155">
            <v>42826</v>
          </cell>
          <cell r="S155" t="str">
            <v>E</v>
          </cell>
          <cell r="V155">
            <v>1.2044638590203101</v>
          </cell>
          <cell r="W155">
            <v>293.45609945609903</v>
          </cell>
          <cell r="X155">
            <v>99.1666666666667</v>
          </cell>
          <cell r="Y155">
            <v>0.94358974358974401</v>
          </cell>
          <cell r="Z155">
            <v>100</v>
          </cell>
          <cell r="AA155">
            <v>0.83333333333333304</v>
          </cell>
          <cell r="AB155">
            <v>0.512820512820513</v>
          </cell>
          <cell r="AC155">
            <v>0.99222999222999197</v>
          </cell>
          <cell r="AD155">
            <v>2</v>
          </cell>
        </row>
        <row r="156">
          <cell r="C156">
            <v>104711</v>
          </cell>
          <cell r="D156" t="str">
            <v>FEBRIYANTI</v>
          </cell>
          <cell r="F156" t="str">
            <v>PEREMPUAN</v>
          </cell>
          <cell r="G156">
            <v>18010289</v>
          </cell>
          <cell r="H156">
            <v>570135</v>
          </cell>
          <cell r="I156" t="str">
            <v>ACTIVE</v>
          </cell>
          <cell r="J156">
            <v>104711</v>
          </cell>
          <cell r="K156" t="str">
            <v>AGENT POSTPAID</v>
          </cell>
          <cell r="L156" t="str">
            <v>POSTPAID</v>
          </cell>
          <cell r="M156" t="str">
            <v>IIN TARINAH</v>
          </cell>
          <cell r="N156" t="str">
            <v>AAN YANUAR</v>
          </cell>
          <cell r="O156" t="str">
            <v>PHL</v>
          </cell>
          <cell r="P156">
            <v>44319</v>
          </cell>
          <cell r="Q156">
            <v>44622</v>
          </cell>
          <cell r="R156">
            <v>43601</v>
          </cell>
          <cell r="S156" t="str">
            <v>E</v>
          </cell>
          <cell r="V156">
            <v>1.27864311315924</v>
          </cell>
          <cell r="W156">
            <v>299.72443890274297</v>
          </cell>
          <cell r="X156">
            <v>90</v>
          </cell>
          <cell r="Y156">
            <v>0.93888888888888899</v>
          </cell>
          <cell r="Z156">
            <v>100</v>
          </cell>
          <cell r="AA156">
            <v>0.93333333333333302</v>
          </cell>
          <cell r="AB156">
            <v>0.66666666666666696</v>
          </cell>
          <cell r="AC156">
            <v>0.99625935162094803</v>
          </cell>
          <cell r="AD156">
            <v>2</v>
          </cell>
        </row>
        <row r="157">
          <cell r="C157">
            <v>106436</v>
          </cell>
          <cell r="D157" t="str">
            <v>TIA SETIAWATI</v>
          </cell>
          <cell r="F157" t="str">
            <v>PEREMPUAN</v>
          </cell>
          <cell r="G157">
            <v>18010782</v>
          </cell>
          <cell r="H157">
            <v>570189</v>
          </cell>
          <cell r="I157" t="str">
            <v>ACTIVE</v>
          </cell>
          <cell r="J157">
            <v>106436</v>
          </cell>
          <cell r="K157" t="str">
            <v>AGENT POSTPAID</v>
          </cell>
          <cell r="L157" t="str">
            <v>POSTPAID</v>
          </cell>
          <cell r="M157" t="str">
            <v>ILYAS AFANDI</v>
          </cell>
          <cell r="N157" t="str">
            <v>AAN YANUAR</v>
          </cell>
          <cell r="O157" t="str">
            <v>PKWT</v>
          </cell>
          <cell r="P157">
            <v>44497</v>
          </cell>
          <cell r="Q157">
            <v>44861</v>
          </cell>
          <cell r="R157">
            <v>43318</v>
          </cell>
          <cell r="S157" t="str">
            <v>E</v>
          </cell>
          <cell r="V157">
            <v>1.18540023894863</v>
          </cell>
          <cell r="W157">
            <v>302.79283154121902</v>
          </cell>
          <cell r="X157">
            <v>100</v>
          </cell>
          <cell r="Y157">
            <v>0.97419354838709704</v>
          </cell>
          <cell r="Z157">
            <v>100</v>
          </cell>
          <cell r="AA157">
            <v>1</v>
          </cell>
          <cell r="AB157">
            <v>0.70967741935483897</v>
          </cell>
          <cell r="AC157">
            <v>0.99498207885304701</v>
          </cell>
          <cell r="AD157">
            <v>2</v>
          </cell>
        </row>
        <row r="158">
          <cell r="C158">
            <v>81001</v>
          </cell>
          <cell r="D158" t="str">
            <v>WINA PUJI ASTARI</v>
          </cell>
          <cell r="F158" t="str">
            <v>PEREMPUAN</v>
          </cell>
          <cell r="G158">
            <v>16013031</v>
          </cell>
          <cell r="H158">
            <v>570005</v>
          </cell>
          <cell r="I158" t="str">
            <v>ACTIVE</v>
          </cell>
          <cell r="J158">
            <v>81001</v>
          </cell>
          <cell r="K158" t="str">
            <v>AGENT POSTPAID</v>
          </cell>
          <cell r="L158" t="str">
            <v>POSTPAID</v>
          </cell>
          <cell r="M158" t="str">
            <v>MOHAMAD RAMDAN HILMI SOFYAN</v>
          </cell>
          <cell r="N158" t="str">
            <v>RIKA RIANY</v>
          </cell>
          <cell r="O158" t="str">
            <v>PKWT</v>
          </cell>
          <cell r="P158">
            <v>44527</v>
          </cell>
          <cell r="Q158">
            <v>44830</v>
          </cell>
          <cell r="R158">
            <v>42679</v>
          </cell>
          <cell r="S158" t="str">
            <v>E</v>
          </cell>
          <cell r="V158">
            <v>1.19112753882915</v>
          </cell>
          <cell r="W158">
            <v>296.45350318471299</v>
          </cell>
          <cell r="X158">
            <v>100</v>
          </cell>
          <cell r="Y158">
            <v>0.95531914893616998</v>
          </cell>
          <cell r="Z158">
            <v>100</v>
          </cell>
          <cell r="AA158">
            <v>0.92307692307692302</v>
          </cell>
          <cell r="AB158">
            <v>0.67021276595744705</v>
          </cell>
          <cell r="AC158">
            <v>0.99299363057324797</v>
          </cell>
          <cell r="AD158">
            <v>2</v>
          </cell>
        </row>
        <row r="159">
          <cell r="C159">
            <v>84656</v>
          </cell>
          <cell r="D159" t="str">
            <v>FANNY FARIANTI</v>
          </cell>
          <cell r="F159" t="str">
            <v>PEREMPUAN</v>
          </cell>
          <cell r="G159">
            <v>18008952</v>
          </cell>
          <cell r="H159">
            <v>570200</v>
          </cell>
          <cell r="I159" t="str">
            <v>ACTIVE</v>
          </cell>
          <cell r="J159">
            <v>84656</v>
          </cell>
          <cell r="K159" t="str">
            <v>AGENT POSTPAID</v>
          </cell>
          <cell r="L159" t="str">
            <v>POSTPAID</v>
          </cell>
          <cell r="M159" t="str">
            <v>ILYAS AFANDI</v>
          </cell>
          <cell r="N159" t="str">
            <v>AAN YANUAR</v>
          </cell>
          <cell r="O159" t="str">
            <v>PHL</v>
          </cell>
          <cell r="P159">
            <v>44504</v>
          </cell>
          <cell r="Q159">
            <v>44807</v>
          </cell>
          <cell r="R159">
            <v>43591</v>
          </cell>
          <cell r="S159" t="str">
            <v>E</v>
          </cell>
          <cell r="V159">
            <v>1.2525413893155799</v>
          </cell>
          <cell r="W159">
            <v>359.762396694215</v>
          </cell>
          <cell r="X159">
            <v>96.25</v>
          </cell>
          <cell r="Y159">
            <v>0.942105263157895</v>
          </cell>
          <cell r="Z159">
            <v>100</v>
          </cell>
          <cell r="AA159">
            <v>0.94285714285714295</v>
          </cell>
          <cell r="AB159">
            <v>0.63157894736842102</v>
          </cell>
          <cell r="AC159">
            <v>0.99517906336088202</v>
          </cell>
          <cell r="AD159">
            <v>2</v>
          </cell>
        </row>
        <row r="160">
          <cell r="C160">
            <v>178114</v>
          </cell>
          <cell r="D160" t="str">
            <v>HARIS PRATAMA PUTRA J</v>
          </cell>
          <cell r="F160" t="str">
            <v>LAKI-LAKI</v>
          </cell>
          <cell r="G160">
            <v>21239354</v>
          </cell>
          <cell r="H160">
            <v>570375</v>
          </cell>
          <cell r="I160" t="str">
            <v>ACTIVE</v>
          </cell>
          <cell r="J160">
            <v>178114</v>
          </cell>
          <cell r="K160" t="str">
            <v>AGENT PREPAID</v>
          </cell>
          <cell r="L160" t="str">
            <v>PREPAID</v>
          </cell>
          <cell r="M160" t="str">
            <v>ADITYA AMRULLAH</v>
          </cell>
          <cell r="N160" t="str">
            <v>RIKA RIANY</v>
          </cell>
          <cell r="O160" t="str">
            <v>PHL</v>
          </cell>
          <cell r="P160">
            <v>44468</v>
          </cell>
          <cell r="Q160">
            <v>44648</v>
          </cell>
          <cell r="R160">
            <v>44287</v>
          </cell>
          <cell r="S160" t="str">
            <v>D</v>
          </cell>
          <cell r="V160">
            <v>1.0441645331967899</v>
          </cell>
          <cell r="W160">
            <v>247.719701678061</v>
          </cell>
          <cell r="X160">
            <v>95.4166666666667</v>
          </cell>
          <cell r="Y160">
            <v>0.90625</v>
          </cell>
          <cell r="Z160">
            <v>95</v>
          </cell>
          <cell r="AA160">
            <v>0.75</v>
          </cell>
          <cell r="AB160">
            <v>0.5625</v>
          </cell>
          <cell r="AC160">
            <v>0.98819142324425102</v>
          </cell>
          <cell r="AD160">
            <v>2</v>
          </cell>
        </row>
        <row r="161">
          <cell r="C161">
            <v>178142</v>
          </cell>
          <cell r="D161" t="str">
            <v>PRIYANTO GUNAWAN</v>
          </cell>
          <cell r="F161" t="str">
            <v>LAKI-LAKI</v>
          </cell>
          <cell r="G161">
            <v>21239577</v>
          </cell>
          <cell r="H161">
            <v>570384</v>
          </cell>
          <cell r="I161" t="str">
            <v>ACTIVE</v>
          </cell>
          <cell r="J161">
            <v>178142</v>
          </cell>
          <cell r="K161" t="str">
            <v>AGENT PREPAID</v>
          </cell>
          <cell r="L161" t="str">
            <v>PREPAID</v>
          </cell>
          <cell r="M161" t="str">
            <v>ANGGITA SITI NUR MARFUAH</v>
          </cell>
          <cell r="N161" t="str">
            <v>AAN YANUAR</v>
          </cell>
          <cell r="O161" t="str">
            <v>PHL</v>
          </cell>
          <cell r="P161">
            <v>44499</v>
          </cell>
          <cell r="Q161">
            <v>44802</v>
          </cell>
          <cell r="R161">
            <v>44317</v>
          </cell>
          <cell r="S161" t="str">
            <v>C</v>
          </cell>
          <cell r="V161">
            <v>1.2298429766171699</v>
          </cell>
          <cell r="W161">
            <v>297.56722689075599</v>
          </cell>
          <cell r="X161">
            <v>97.5</v>
          </cell>
          <cell r="Y161">
            <v>0.92903225806451595</v>
          </cell>
          <cell r="Z161">
            <v>100</v>
          </cell>
          <cell r="AA161">
            <v>0.81818181818181801</v>
          </cell>
          <cell r="AB161">
            <v>0.35483870967741898</v>
          </cell>
          <cell r="AC161">
            <v>0.99459783913565403</v>
          </cell>
          <cell r="AD161">
            <v>2</v>
          </cell>
        </row>
        <row r="162">
          <cell r="C162">
            <v>178145</v>
          </cell>
          <cell r="D162" t="str">
            <v>RIZKI PAMUJI</v>
          </cell>
          <cell r="F162" t="str">
            <v>LAKI-LAKI</v>
          </cell>
          <cell r="G162">
            <v>21239578</v>
          </cell>
          <cell r="H162">
            <v>570385</v>
          </cell>
          <cell r="I162" t="str">
            <v>ACTIVE</v>
          </cell>
          <cell r="J162">
            <v>178145</v>
          </cell>
          <cell r="K162" t="str">
            <v>AGENT PREPAID</v>
          </cell>
          <cell r="L162" t="str">
            <v>PREPAID</v>
          </cell>
          <cell r="M162" t="str">
            <v>IRMA RISMAYASARI</v>
          </cell>
          <cell r="N162" t="str">
            <v>AAN YANUAR</v>
          </cell>
          <cell r="O162" t="str">
            <v>PHL</v>
          </cell>
          <cell r="P162">
            <v>44499</v>
          </cell>
          <cell r="Q162">
            <v>44802</v>
          </cell>
          <cell r="R162">
            <v>44317</v>
          </cell>
          <cell r="S162" t="str">
            <v>C</v>
          </cell>
          <cell r="V162">
            <v>1.21707347670251</v>
          </cell>
          <cell r="W162">
            <v>282.47012673506299</v>
          </cell>
          <cell r="X162">
            <v>98.8888888888889</v>
          </cell>
          <cell r="Y162">
            <v>0.871428571428571</v>
          </cell>
          <cell r="Z162">
            <v>100</v>
          </cell>
          <cell r="AA162">
            <v>0.83333333333333304</v>
          </cell>
          <cell r="AB162">
            <v>0.5</v>
          </cell>
          <cell r="AC162">
            <v>0.99456849728424901</v>
          </cell>
          <cell r="AD162">
            <v>2</v>
          </cell>
        </row>
        <row r="163">
          <cell r="C163">
            <v>178154</v>
          </cell>
          <cell r="D163" t="str">
            <v>YUDA MAULANA</v>
          </cell>
          <cell r="F163" t="str">
            <v>LAKI-LAKI</v>
          </cell>
          <cell r="G163">
            <v>21239582</v>
          </cell>
          <cell r="H163">
            <v>570387</v>
          </cell>
          <cell r="I163" t="str">
            <v>ACTIVE</v>
          </cell>
          <cell r="J163">
            <v>178154</v>
          </cell>
          <cell r="K163" t="str">
            <v>AGENT PREPAID</v>
          </cell>
          <cell r="L163" t="str">
            <v>PREPAID</v>
          </cell>
          <cell r="M163" t="str">
            <v>MOHAMAD RAMDAN HILMI SOFYAN</v>
          </cell>
          <cell r="N163" t="str">
            <v>RIKA RIANY</v>
          </cell>
          <cell r="O163" t="str">
            <v>PHL</v>
          </cell>
          <cell r="P163">
            <v>44499</v>
          </cell>
          <cell r="Q163">
            <v>44802</v>
          </cell>
          <cell r="R163">
            <v>44317</v>
          </cell>
          <cell r="S163" t="str">
            <v>C</v>
          </cell>
          <cell r="V163">
            <v>1.2403379416282601</v>
          </cell>
          <cell r="W163">
            <v>273.875282167043</v>
          </cell>
          <cell r="X163">
            <v>91.6666666666667</v>
          </cell>
          <cell r="Y163">
            <v>0.86399999999999999</v>
          </cell>
          <cell r="Z163">
            <v>100</v>
          </cell>
          <cell r="AA163">
            <v>0.82352941176470595</v>
          </cell>
          <cell r="AB163">
            <v>0.52</v>
          </cell>
          <cell r="AC163">
            <v>0.99266365688487601</v>
          </cell>
          <cell r="AD163">
            <v>2</v>
          </cell>
        </row>
        <row r="164">
          <cell r="C164">
            <v>178109</v>
          </cell>
          <cell r="D164" t="str">
            <v>ANDHIKA EKKY PUTRO</v>
          </cell>
          <cell r="F164" t="str">
            <v>LAKI-LAKI</v>
          </cell>
          <cell r="G164">
            <v>21239580</v>
          </cell>
          <cell r="H164">
            <v>570388</v>
          </cell>
          <cell r="I164" t="str">
            <v>ACTIVE</v>
          </cell>
          <cell r="J164">
            <v>178109</v>
          </cell>
          <cell r="K164" t="str">
            <v>AGENT PREPAID</v>
          </cell>
          <cell r="L164" t="str">
            <v>PREPAID</v>
          </cell>
          <cell r="M164" t="str">
            <v>ANDRYAN ANAKOTTA PARY</v>
          </cell>
          <cell r="N164" t="str">
            <v>AAN YANUAR</v>
          </cell>
          <cell r="O164" t="str">
            <v>PHL</v>
          </cell>
          <cell r="P164">
            <v>44499</v>
          </cell>
          <cell r="Q164">
            <v>44802</v>
          </cell>
          <cell r="R164">
            <v>44317</v>
          </cell>
          <cell r="S164" t="str">
            <v>C</v>
          </cell>
          <cell r="V164">
            <v>1.1523620071684599</v>
          </cell>
          <cell r="W164">
            <v>280.87876664330798</v>
          </cell>
          <cell r="X164">
            <v>100</v>
          </cell>
          <cell r="Y164">
            <v>0.95675675675675698</v>
          </cell>
          <cell r="Z164">
            <v>100</v>
          </cell>
          <cell r="AA164">
            <v>0.93548387096774199</v>
          </cell>
          <cell r="AB164">
            <v>0.59459459459459496</v>
          </cell>
          <cell r="AC164">
            <v>0.99509460406447103</v>
          </cell>
          <cell r="AD164">
            <v>2</v>
          </cell>
        </row>
        <row r="165">
          <cell r="C165">
            <v>178138</v>
          </cell>
          <cell r="D165" t="str">
            <v>INDA DIAN PRATIWI</v>
          </cell>
          <cell r="F165" t="str">
            <v>PEREMPUAN</v>
          </cell>
          <cell r="G165">
            <v>21239945</v>
          </cell>
          <cell r="H165">
            <v>570399</v>
          </cell>
          <cell r="I165" t="str">
            <v>ACTIVE</v>
          </cell>
          <cell r="J165">
            <v>178138</v>
          </cell>
          <cell r="K165" t="str">
            <v>AGENT PREPAID</v>
          </cell>
          <cell r="L165" t="str">
            <v>PREPAID</v>
          </cell>
          <cell r="M165" t="str">
            <v>SLAMET GUMELAR</v>
          </cell>
          <cell r="N165" t="str">
            <v>AAN YANUAR</v>
          </cell>
          <cell r="O165" t="str">
            <v>PHL</v>
          </cell>
          <cell r="P165">
            <v>44544</v>
          </cell>
          <cell r="Q165">
            <v>44725</v>
          </cell>
          <cell r="R165">
            <v>44361</v>
          </cell>
          <cell r="S165" t="str">
            <v>C</v>
          </cell>
          <cell r="V165">
            <v>1.0950232974910401</v>
          </cell>
          <cell r="W165">
            <v>271.83323442136498</v>
          </cell>
          <cell r="X165">
            <v>91.6666666666667</v>
          </cell>
          <cell r="Y165">
            <v>0.875</v>
          </cell>
          <cell r="Z165">
            <v>100</v>
          </cell>
          <cell r="AA165">
            <v>0.83333333333333304</v>
          </cell>
          <cell r="AB165">
            <v>8.3333333333333301E-2</v>
          </cell>
          <cell r="AC165">
            <v>0.99762611275964397</v>
          </cell>
          <cell r="AD165">
            <v>2</v>
          </cell>
        </row>
        <row r="166">
          <cell r="C166">
            <v>178144</v>
          </cell>
          <cell r="D166" t="str">
            <v>RIZKA ADZKIA HANDOYO</v>
          </cell>
          <cell r="F166" t="str">
            <v>PEREMPUAN</v>
          </cell>
          <cell r="G166">
            <v>21239948</v>
          </cell>
          <cell r="H166">
            <v>570396</v>
          </cell>
          <cell r="I166" t="str">
            <v>ACTIVE</v>
          </cell>
          <cell r="J166">
            <v>178144</v>
          </cell>
          <cell r="K166" t="str">
            <v>AGENT PREPAID</v>
          </cell>
          <cell r="L166" t="str">
            <v>PREPAID</v>
          </cell>
          <cell r="M166" t="str">
            <v>TATAN SUDRAJAT</v>
          </cell>
          <cell r="N166" t="str">
            <v>RIKA RIANY</v>
          </cell>
          <cell r="O166" t="str">
            <v>PHL</v>
          </cell>
          <cell r="P166">
            <v>44544</v>
          </cell>
          <cell r="Q166">
            <v>44725</v>
          </cell>
          <cell r="R166">
            <v>44361</v>
          </cell>
          <cell r="S166" t="str">
            <v>C</v>
          </cell>
          <cell r="V166">
            <v>1.2660573476702499</v>
          </cell>
          <cell r="W166">
            <v>296.820572764465</v>
          </cell>
          <cell r="X166">
            <v>96.6666666666667</v>
          </cell>
          <cell r="Y166">
            <v>0.94545454545454599</v>
          </cell>
          <cell r="Z166">
            <v>100</v>
          </cell>
          <cell r="AA166">
            <v>0.87878787878787901</v>
          </cell>
          <cell r="AB166">
            <v>0.54545454545454497</v>
          </cell>
          <cell r="AC166">
            <v>0.99357101110461699</v>
          </cell>
          <cell r="AD166">
            <v>2</v>
          </cell>
        </row>
        <row r="167">
          <cell r="C167">
            <v>178152</v>
          </cell>
          <cell r="D167" t="str">
            <v>TINA NURBIDARI</v>
          </cell>
          <cell r="F167" t="str">
            <v>PEREMPUAN</v>
          </cell>
          <cell r="G167">
            <v>21239952</v>
          </cell>
          <cell r="H167">
            <v>570398</v>
          </cell>
          <cell r="I167" t="str">
            <v>ACTIVE</v>
          </cell>
          <cell r="J167">
            <v>178152</v>
          </cell>
          <cell r="K167" t="str">
            <v>AGENT PREPAID</v>
          </cell>
          <cell r="L167" t="str">
            <v>PREPAID</v>
          </cell>
          <cell r="M167" t="str">
            <v>METI PERMAYANTI</v>
          </cell>
          <cell r="N167" t="str">
            <v>RIKA RIANY</v>
          </cell>
          <cell r="O167" t="str">
            <v>PHL</v>
          </cell>
          <cell r="P167">
            <v>44544</v>
          </cell>
          <cell r="Q167">
            <v>44725</v>
          </cell>
          <cell r="R167">
            <v>44361</v>
          </cell>
          <cell r="S167" t="str">
            <v>C</v>
          </cell>
          <cell r="V167">
            <v>1.29644307902372</v>
          </cell>
          <cell r="W167">
            <v>297.43606557377097</v>
          </cell>
          <cell r="X167">
            <v>100</v>
          </cell>
          <cell r="Y167">
            <v>0.91351351351351395</v>
          </cell>
          <cell r="Z167">
            <v>100</v>
          </cell>
          <cell r="AA167">
            <v>0.92063492063492103</v>
          </cell>
          <cell r="AB167">
            <v>0.54054054054054101</v>
          </cell>
          <cell r="AC167">
            <v>0.99344262295081998</v>
          </cell>
          <cell r="AD167">
            <v>2</v>
          </cell>
        </row>
        <row r="168">
          <cell r="C168">
            <v>175525</v>
          </cell>
          <cell r="D168" t="str">
            <v>ZAIMAH RIFA</v>
          </cell>
          <cell r="F168" t="str">
            <v>PEREMPUAN</v>
          </cell>
          <cell r="G168">
            <v>21238757</v>
          </cell>
          <cell r="H168">
            <v>570344</v>
          </cell>
          <cell r="I168" t="str">
            <v>ACTIVE</v>
          </cell>
          <cell r="J168">
            <v>175525</v>
          </cell>
          <cell r="K168" t="str">
            <v>AGENT PREPAID</v>
          </cell>
          <cell r="L168" t="str">
            <v>PREPAID</v>
          </cell>
          <cell r="M168" t="str">
            <v>SLAMET GUMELAR</v>
          </cell>
          <cell r="N168" t="str">
            <v>AAN YANUAR</v>
          </cell>
          <cell r="O168" t="str">
            <v>PHL</v>
          </cell>
          <cell r="P168">
            <v>44562</v>
          </cell>
          <cell r="Q168">
            <v>44865</v>
          </cell>
          <cell r="R168">
            <v>44212</v>
          </cell>
          <cell r="S168" t="str">
            <v>D</v>
          </cell>
          <cell r="V168">
            <v>1.2678272742788901</v>
          </cell>
          <cell r="W168">
            <v>268.903261470426</v>
          </cell>
          <cell r="X168">
            <v>98.75</v>
          </cell>
          <cell r="Y168">
            <v>0.87692307692307703</v>
          </cell>
          <cell r="Z168">
            <v>100</v>
          </cell>
          <cell r="AA168">
            <v>0.80645161290322598</v>
          </cell>
          <cell r="AB168">
            <v>0.512820512820513</v>
          </cell>
          <cell r="AC168">
            <v>0.99502487562189101</v>
          </cell>
          <cell r="AD168">
            <v>2</v>
          </cell>
        </row>
        <row r="169">
          <cell r="C169">
            <v>156541</v>
          </cell>
          <cell r="D169" t="str">
            <v>DONA AYU DEHAZ</v>
          </cell>
          <cell r="F169" t="str">
            <v>PEREMPUAN</v>
          </cell>
          <cell r="G169">
            <v>19232997</v>
          </cell>
          <cell r="H169">
            <v>570128</v>
          </cell>
          <cell r="I169" t="str">
            <v>ACTIVE</v>
          </cell>
          <cell r="J169">
            <v>156541</v>
          </cell>
          <cell r="K169" t="str">
            <v>AGENT PREPAID</v>
          </cell>
          <cell r="L169" t="str">
            <v>PREPAID</v>
          </cell>
          <cell r="M169" t="str">
            <v>IMAN RINALDI</v>
          </cell>
          <cell r="N169" t="str">
            <v>RIKA RIANY</v>
          </cell>
          <cell r="O169" t="str">
            <v>PHL</v>
          </cell>
          <cell r="P169">
            <v>44466</v>
          </cell>
          <cell r="Q169">
            <v>44646</v>
          </cell>
          <cell r="R169">
            <v>43617</v>
          </cell>
          <cell r="S169" t="str">
            <v>E</v>
          </cell>
          <cell r="V169">
            <v>1.2379551971326199</v>
          </cell>
          <cell r="W169">
            <v>307.39741847826099</v>
          </cell>
          <cell r="X169">
            <v>98.6666666666667</v>
          </cell>
          <cell r="Y169">
            <v>0.91874999999999996</v>
          </cell>
          <cell r="Z169">
            <v>100</v>
          </cell>
          <cell r="AA169">
            <v>0.83333333333333304</v>
          </cell>
          <cell r="AB169">
            <v>0.5</v>
          </cell>
          <cell r="AC169">
            <v>0.99524456521739102</v>
          </cell>
          <cell r="AD169">
            <v>2</v>
          </cell>
        </row>
        <row r="170">
          <cell r="C170">
            <v>168484</v>
          </cell>
          <cell r="D170" t="str">
            <v>ASEP DENI KURNIADI</v>
          </cell>
          <cell r="F170" t="str">
            <v>LAKI-LAKI</v>
          </cell>
          <cell r="G170">
            <v>20236803</v>
          </cell>
          <cell r="H170">
            <v>570261</v>
          </cell>
          <cell r="I170" t="str">
            <v>ACTIVE</v>
          </cell>
          <cell r="J170">
            <v>168484</v>
          </cell>
          <cell r="K170" t="str">
            <v>AGENT PREPAID</v>
          </cell>
          <cell r="L170" t="str">
            <v>PREPAID</v>
          </cell>
          <cell r="M170" t="str">
            <v>FREDY CAHYADI</v>
          </cell>
          <cell r="N170" t="str">
            <v>RIKA RIANY</v>
          </cell>
          <cell r="O170" t="str">
            <v>PHL</v>
          </cell>
          <cell r="P170">
            <v>44538</v>
          </cell>
          <cell r="Q170">
            <v>44902</v>
          </cell>
          <cell r="R170">
            <v>43992</v>
          </cell>
          <cell r="S170" t="str">
            <v>D</v>
          </cell>
          <cell r="V170">
            <v>1.17171701655573</v>
          </cell>
          <cell r="W170">
            <v>285.53137516688901</v>
          </cell>
          <cell r="X170">
            <v>97.6388888888889</v>
          </cell>
          <cell r="Y170">
            <v>0.94814814814814796</v>
          </cell>
          <cell r="Z170">
            <v>100</v>
          </cell>
          <cell r="AA170">
            <v>0.88888888888888895</v>
          </cell>
          <cell r="AB170">
            <v>0.70370370370370405</v>
          </cell>
          <cell r="AC170">
            <v>0.99265687583444595</v>
          </cell>
          <cell r="AD170">
            <v>2</v>
          </cell>
        </row>
        <row r="171">
          <cell r="C171">
            <v>157009</v>
          </cell>
          <cell r="D171" t="str">
            <v>FAUZI NUR MUHAMMAD</v>
          </cell>
          <cell r="F171" t="str">
            <v>LAKI-LAKI</v>
          </cell>
          <cell r="G171">
            <v>19233465</v>
          </cell>
          <cell r="H171">
            <v>570223</v>
          </cell>
          <cell r="I171" t="str">
            <v>ACTIVE</v>
          </cell>
          <cell r="J171">
            <v>157009</v>
          </cell>
          <cell r="K171" t="str">
            <v>AGENT PREPAID</v>
          </cell>
          <cell r="L171" t="str">
            <v>MKIOS</v>
          </cell>
          <cell r="M171" t="str">
            <v>TATAN SUDRAJAT</v>
          </cell>
          <cell r="N171" t="str">
            <v>RIKA RIANY</v>
          </cell>
          <cell r="O171" t="str">
            <v>PHL</v>
          </cell>
          <cell r="P171">
            <v>44497</v>
          </cell>
          <cell r="Q171">
            <v>44861</v>
          </cell>
          <cell r="R171">
            <v>43647</v>
          </cell>
          <cell r="S171" t="str">
            <v>E</v>
          </cell>
          <cell r="V171">
            <v>1.2676053934118401</v>
          </cell>
          <cell r="W171">
            <v>293.473411154345</v>
          </cell>
          <cell r="X171">
            <v>100</v>
          </cell>
          <cell r="Y171">
            <v>0.84</v>
          </cell>
          <cell r="Z171">
            <v>100</v>
          </cell>
          <cell r="AA171">
            <v>1</v>
          </cell>
          <cell r="AB171">
            <v>0.6</v>
          </cell>
          <cell r="AC171">
            <v>0.98702983138780798</v>
          </cell>
          <cell r="AD171">
            <v>2</v>
          </cell>
        </row>
        <row r="172">
          <cell r="C172">
            <v>161144</v>
          </cell>
          <cell r="D172" t="str">
            <v>IVAN NURHAKIM</v>
          </cell>
          <cell r="F172" t="str">
            <v>LAKI-LAKI</v>
          </cell>
          <cell r="G172">
            <v>19235273</v>
          </cell>
          <cell r="H172">
            <v>570111</v>
          </cell>
          <cell r="I172" t="str">
            <v>ACTIVE</v>
          </cell>
          <cell r="J172">
            <v>161144</v>
          </cell>
          <cell r="K172" t="str">
            <v>AGENT PREPAID</v>
          </cell>
          <cell r="L172" t="str">
            <v>PREPAID</v>
          </cell>
          <cell r="M172" t="str">
            <v>ANGGITA SITI NUR MARFUAH</v>
          </cell>
          <cell r="N172" t="str">
            <v>AAN YANUAR</v>
          </cell>
          <cell r="O172" t="str">
            <v>PHL</v>
          </cell>
          <cell r="P172">
            <v>44325</v>
          </cell>
          <cell r="Q172">
            <v>44689</v>
          </cell>
          <cell r="R172">
            <v>43809</v>
          </cell>
          <cell r="S172" t="str">
            <v>E</v>
          </cell>
          <cell r="V172">
            <v>1.2455640894350599</v>
          </cell>
          <cell r="W172">
            <v>275.73040380047502</v>
          </cell>
          <cell r="X172">
            <v>100</v>
          </cell>
          <cell r="Y172">
            <v>0.92941176470588205</v>
          </cell>
          <cell r="Z172">
            <v>100</v>
          </cell>
          <cell r="AA172">
            <v>0.96666666666666701</v>
          </cell>
          <cell r="AB172">
            <v>0.64705882352941202</v>
          </cell>
          <cell r="AC172">
            <v>0.98931116389548701</v>
          </cell>
          <cell r="AD172">
            <v>2</v>
          </cell>
        </row>
        <row r="173">
          <cell r="C173">
            <v>157017</v>
          </cell>
          <cell r="D173" t="str">
            <v>MUHAMAD ANGGA LESMANA</v>
          </cell>
          <cell r="F173" t="str">
            <v>LAKI-LAKI</v>
          </cell>
          <cell r="G173">
            <v>19233407</v>
          </cell>
          <cell r="H173">
            <v>570026</v>
          </cell>
          <cell r="I173" t="str">
            <v>ACTIVE</v>
          </cell>
          <cell r="J173">
            <v>157017</v>
          </cell>
          <cell r="K173" t="str">
            <v>AGENT PREPAID</v>
          </cell>
          <cell r="L173" t="str">
            <v>MKIOS</v>
          </cell>
          <cell r="M173" t="str">
            <v>IMAN RINALDI</v>
          </cell>
          <cell r="N173" t="str">
            <v>RIKA RIANY</v>
          </cell>
          <cell r="O173" t="str">
            <v>PHL</v>
          </cell>
          <cell r="P173">
            <v>44562</v>
          </cell>
          <cell r="Q173">
            <v>44926</v>
          </cell>
          <cell r="R173">
            <v>43647</v>
          </cell>
          <cell r="S173" t="str">
            <v>E</v>
          </cell>
          <cell r="V173">
            <v>1.30520788530466</v>
          </cell>
          <cell r="W173">
            <v>279.22418136020099</v>
          </cell>
          <cell r="X173">
            <v>100</v>
          </cell>
          <cell r="Y173">
            <v>0.96923076923076901</v>
          </cell>
          <cell r="Z173">
            <v>100</v>
          </cell>
          <cell r="AA173">
            <v>0.90909090909090895</v>
          </cell>
          <cell r="AB173">
            <v>0.76923076923076905</v>
          </cell>
          <cell r="AC173">
            <v>0.98992443324936996</v>
          </cell>
          <cell r="AD173">
            <v>2</v>
          </cell>
        </row>
        <row r="174">
          <cell r="C174">
            <v>160063</v>
          </cell>
          <cell r="D174" t="str">
            <v>SRI WAHYUNI</v>
          </cell>
          <cell r="F174" t="str">
            <v>PEREMPUAN</v>
          </cell>
          <cell r="G174">
            <v>19234839</v>
          </cell>
          <cell r="H174">
            <v>570010</v>
          </cell>
          <cell r="I174" t="str">
            <v>ACTIVE</v>
          </cell>
          <cell r="J174">
            <v>160063</v>
          </cell>
          <cell r="K174" t="str">
            <v>AGENT PREPAID</v>
          </cell>
          <cell r="L174" t="str">
            <v>PREPAID</v>
          </cell>
          <cell r="M174" t="str">
            <v>IRMA RISMAYASARI</v>
          </cell>
          <cell r="N174" t="str">
            <v>AAN YANUAR</v>
          </cell>
          <cell r="O174" t="str">
            <v>PHL</v>
          </cell>
          <cell r="P174">
            <v>44489</v>
          </cell>
          <cell r="Q174">
            <v>44792</v>
          </cell>
          <cell r="R174">
            <v>43769</v>
          </cell>
          <cell r="S174" t="str">
            <v>E</v>
          </cell>
          <cell r="V174">
            <v>1.3541099163679799</v>
          </cell>
          <cell r="W174">
            <v>286.10829639012002</v>
          </cell>
          <cell r="X174">
            <v>96.6666666666667</v>
          </cell>
          <cell r="Y174">
            <v>0.954385964912281</v>
          </cell>
          <cell r="Z174">
            <v>95</v>
          </cell>
          <cell r="AA174">
            <v>0.93617021276595702</v>
          </cell>
          <cell r="AB174">
            <v>0.77192982456140302</v>
          </cell>
          <cell r="AC174">
            <v>0.99683343888537002</v>
          </cell>
          <cell r="AD174">
            <v>2</v>
          </cell>
        </row>
        <row r="175">
          <cell r="C175">
            <v>181872</v>
          </cell>
          <cell r="D175" t="str">
            <v>ANA NURDIANA</v>
          </cell>
          <cell r="F175" t="str">
            <v>PEREMPUAN</v>
          </cell>
          <cell r="G175">
            <v>21240350</v>
          </cell>
          <cell r="H175">
            <v>570402</v>
          </cell>
          <cell r="I175" t="str">
            <v>ACTIVE</v>
          </cell>
          <cell r="J175">
            <v>181872</v>
          </cell>
          <cell r="K175" t="str">
            <v>AGENT PREPAID</v>
          </cell>
          <cell r="L175" t="str">
            <v>PREPAID</v>
          </cell>
          <cell r="M175" t="str">
            <v>ADITYA ROY WICAKSONO</v>
          </cell>
          <cell r="N175" t="str">
            <v>AAN YANUAR</v>
          </cell>
          <cell r="O175" t="str">
            <v>PHL</v>
          </cell>
          <cell r="P175">
            <v>44576</v>
          </cell>
          <cell r="Q175">
            <v>44665</v>
          </cell>
          <cell r="R175">
            <v>44392</v>
          </cell>
          <cell r="S175" t="str">
            <v>C</v>
          </cell>
          <cell r="V175">
            <v>1.25777265745008</v>
          </cell>
          <cell r="W175">
            <v>310.84464964693097</v>
          </cell>
          <cell r="X175">
            <v>100</v>
          </cell>
          <cell r="Y175">
            <v>0.90789473684210498</v>
          </cell>
          <cell r="Z175">
            <v>100</v>
          </cell>
          <cell r="AA175">
            <v>0.94827586206896597</v>
          </cell>
          <cell r="AB175">
            <v>0.47368421052631599</v>
          </cell>
          <cell r="AC175">
            <v>0.99293862031504598</v>
          </cell>
          <cell r="AD175">
            <v>2</v>
          </cell>
        </row>
        <row r="176">
          <cell r="C176">
            <v>181874</v>
          </cell>
          <cell r="D176" t="str">
            <v>ELMO MAHESA ADIGRAHA</v>
          </cell>
          <cell r="F176" t="str">
            <v>LAKI-LAKI</v>
          </cell>
          <cell r="G176">
            <v>21240352</v>
          </cell>
          <cell r="H176">
            <v>570404</v>
          </cell>
          <cell r="I176" t="str">
            <v>ACTIVE</v>
          </cell>
          <cell r="J176">
            <v>181874</v>
          </cell>
          <cell r="K176" t="str">
            <v>AGENT PREPAID</v>
          </cell>
          <cell r="L176" t="str">
            <v>PREPAID</v>
          </cell>
          <cell r="M176" t="str">
            <v>JEANNY ANASTASYA</v>
          </cell>
          <cell r="N176" t="str">
            <v>AAN YANUAR</v>
          </cell>
          <cell r="O176" t="str">
            <v>PHL</v>
          </cell>
          <cell r="P176">
            <v>44576</v>
          </cell>
          <cell r="Q176">
            <v>44665</v>
          </cell>
          <cell r="R176">
            <v>44392</v>
          </cell>
          <cell r="S176" t="str">
            <v>C</v>
          </cell>
          <cell r="V176">
            <v>1.2076668373442601</v>
          </cell>
          <cell r="W176">
            <v>275.20793201133102</v>
          </cell>
          <cell r="X176">
            <v>100</v>
          </cell>
          <cell r="Y176">
            <v>0.80800000000000005</v>
          </cell>
          <cell r="Z176">
            <v>100</v>
          </cell>
          <cell r="AA176">
            <v>0.625</v>
          </cell>
          <cell r="AB176">
            <v>0.2</v>
          </cell>
          <cell r="AC176">
            <v>0.990934844192635</v>
          </cell>
          <cell r="AD176">
            <v>2</v>
          </cell>
        </row>
        <row r="177">
          <cell r="C177">
            <v>181875</v>
          </cell>
          <cell r="D177" t="str">
            <v>GILVAN TRESALVANTIO</v>
          </cell>
          <cell r="F177" t="str">
            <v>LAKI-LAKI</v>
          </cell>
          <cell r="G177">
            <v>21240353</v>
          </cell>
          <cell r="H177">
            <v>570405</v>
          </cell>
          <cell r="I177" t="str">
            <v>ACTIVE</v>
          </cell>
          <cell r="J177">
            <v>181875</v>
          </cell>
          <cell r="K177" t="str">
            <v>AGENT PREPAID</v>
          </cell>
          <cell r="L177" t="str">
            <v>PREPAID</v>
          </cell>
          <cell r="M177" t="str">
            <v>HENDRA</v>
          </cell>
          <cell r="N177" t="str">
            <v>RIKA RIANY</v>
          </cell>
          <cell r="O177" t="str">
            <v>PHL</v>
          </cell>
          <cell r="P177">
            <v>44576</v>
          </cell>
          <cell r="Q177">
            <v>44665</v>
          </cell>
          <cell r="R177">
            <v>44392</v>
          </cell>
          <cell r="S177" t="str">
            <v>C</v>
          </cell>
          <cell r="V177">
            <v>1.14113620071685</v>
          </cell>
          <cell r="W177">
            <v>300.33214285714303</v>
          </cell>
          <cell r="X177">
            <v>100</v>
          </cell>
          <cell r="Y177">
            <v>0.87692307692307703</v>
          </cell>
          <cell r="Z177">
            <v>100</v>
          </cell>
          <cell r="AA177">
            <v>0.70588235294117696</v>
          </cell>
          <cell r="AB177">
            <v>0.30769230769230799</v>
          </cell>
          <cell r="AC177">
            <v>0.994285714285714</v>
          </cell>
          <cell r="AD177">
            <v>2</v>
          </cell>
        </row>
        <row r="178">
          <cell r="C178">
            <v>181878</v>
          </cell>
          <cell r="D178" t="str">
            <v>SERELIN ARDIANITA</v>
          </cell>
          <cell r="F178" t="str">
            <v>PEREMPUAN</v>
          </cell>
          <cell r="G178">
            <v>21240356</v>
          </cell>
          <cell r="H178">
            <v>570408</v>
          </cell>
          <cell r="I178" t="str">
            <v>ACTIVE</v>
          </cell>
          <cell r="J178">
            <v>181878</v>
          </cell>
          <cell r="K178" t="str">
            <v>AGENT PREPAID</v>
          </cell>
          <cell r="L178" t="str">
            <v>PREPAID</v>
          </cell>
          <cell r="M178" t="str">
            <v>ADITYA AMRULLAH</v>
          </cell>
          <cell r="N178" t="str">
            <v>RIKA RIANY</v>
          </cell>
          <cell r="O178" t="str">
            <v>PHL</v>
          </cell>
          <cell r="P178">
            <v>44576</v>
          </cell>
          <cell r="Q178">
            <v>44665</v>
          </cell>
          <cell r="R178">
            <v>44392</v>
          </cell>
          <cell r="S178" t="str">
            <v>C</v>
          </cell>
          <cell r="V178">
            <v>1.2273942652329699</v>
          </cell>
          <cell r="W178">
            <v>289.63010632344702</v>
          </cell>
          <cell r="X178">
            <v>100</v>
          </cell>
          <cell r="Y178">
            <v>0.92580645161290298</v>
          </cell>
          <cell r="Z178">
            <v>100</v>
          </cell>
          <cell r="AA178">
            <v>0.91489361702127703</v>
          </cell>
          <cell r="AB178">
            <v>0.61290322580645196</v>
          </cell>
          <cell r="AC178">
            <v>0.993844432008954</v>
          </cell>
          <cell r="AD178">
            <v>2</v>
          </cell>
        </row>
        <row r="179">
          <cell r="C179">
            <v>181879</v>
          </cell>
          <cell r="D179" t="str">
            <v>SHAFIRA LUTHFIANI</v>
          </cell>
          <cell r="F179" t="str">
            <v>PEREMPUAN</v>
          </cell>
          <cell r="G179">
            <v>21240357</v>
          </cell>
          <cell r="H179">
            <v>570409</v>
          </cell>
          <cell r="I179" t="str">
            <v>ACTIVE</v>
          </cell>
          <cell r="J179">
            <v>181879</v>
          </cell>
          <cell r="K179" t="str">
            <v>AGENT PREPAID</v>
          </cell>
          <cell r="L179" t="str">
            <v>PREPAID</v>
          </cell>
          <cell r="M179" t="str">
            <v>ILYAS AFANDI</v>
          </cell>
          <cell r="N179" t="str">
            <v>AAN YANUAR</v>
          </cell>
          <cell r="O179" t="str">
            <v>PHL</v>
          </cell>
          <cell r="P179">
            <v>44576</v>
          </cell>
          <cell r="Q179">
            <v>44756</v>
          </cell>
          <cell r="R179">
            <v>44392</v>
          </cell>
          <cell r="S179" t="str">
            <v>C</v>
          </cell>
          <cell r="V179">
            <v>1.2910599078341001</v>
          </cell>
          <cell r="W179">
            <v>271.50855991943598</v>
          </cell>
          <cell r="X179">
            <v>98.75</v>
          </cell>
          <cell r="Y179">
            <v>0.94090909090909103</v>
          </cell>
          <cell r="Z179">
            <v>95</v>
          </cell>
          <cell r="AA179">
            <v>0.91304347826086996</v>
          </cell>
          <cell r="AB179">
            <v>0.70454545454545503</v>
          </cell>
          <cell r="AC179">
            <v>0.99395770392749205</v>
          </cell>
          <cell r="AD179">
            <v>2</v>
          </cell>
        </row>
        <row r="180">
          <cell r="C180">
            <v>182236</v>
          </cell>
          <cell r="D180" t="str">
            <v>ANGGA SUTEDJA</v>
          </cell>
          <cell r="F180" t="str">
            <v>LAKI-LAKI</v>
          </cell>
          <cell r="G180">
            <v>21240513</v>
          </cell>
          <cell r="H180">
            <v>570412</v>
          </cell>
          <cell r="I180" t="str">
            <v>ACTIVE</v>
          </cell>
          <cell r="J180">
            <v>182236</v>
          </cell>
          <cell r="K180" t="str">
            <v>AGENT PREPAID</v>
          </cell>
          <cell r="L180" t="str">
            <v>PREPAID</v>
          </cell>
          <cell r="M180" t="str">
            <v>RITA</v>
          </cell>
          <cell r="N180" t="str">
            <v>RIKA RIANY</v>
          </cell>
          <cell r="O180" t="str">
            <v>PHL</v>
          </cell>
          <cell r="P180">
            <v>44414</v>
          </cell>
          <cell r="Q180">
            <v>44900</v>
          </cell>
          <cell r="R180">
            <v>44414</v>
          </cell>
          <cell r="S180" t="str">
            <v>C</v>
          </cell>
          <cell r="V180">
            <v>1.2078763440860201</v>
          </cell>
          <cell r="W180">
            <v>269.36697782963802</v>
          </cell>
          <cell r="X180">
            <v>96.3888888888889</v>
          </cell>
          <cell r="Y180">
            <v>0.92413793103448305</v>
          </cell>
          <cell r="Z180">
            <v>100</v>
          </cell>
          <cell r="AA180">
            <v>0.7</v>
          </cell>
          <cell r="AB180">
            <v>0.58620689655172398</v>
          </cell>
          <cell r="AC180">
            <v>0.99474912485414202</v>
          </cell>
          <cell r="AD180">
            <v>2</v>
          </cell>
        </row>
        <row r="181">
          <cell r="C181">
            <v>182232</v>
          </cell>
          <cell r="D181" t="str">
            <v>ANITA NUR FAUZIAH</v>
          </cell>
          <cell r="F181" t="str">
            <v>PEREMPUAN</v>
          </cell>
          <cell r="G181">
            <v>21240604</v>
          </cell>
          <cell r="H181">
            <v>570413</v>
          </cell>
          <cell r="I181" t="str">
            <v>ACTIVE</v>
          </cell>
          <cell r="J181">
            <v>182232</v>
          </cell>
          <cell r="K181" t="str">
            <v>AGENT PREPAID</v>
          </cell>
          <cell r="L181" t="str">
            <v>PREPAID</v>
          </cell>
          <cell r="M181" t="str">
            <v>METI PERMAYANTI</v>
          </cell>
          <cell r="N181" t="str">
            <v>RIKA RIANY</v>
          </cell>
          <cell r="O181" t="str">
            <v>PHL</v>
          </cell>
          <cell r="P181">
            <v>44417</v>
          </cell>
          <cell r="Q181">
            <v>44781</v>
          </cell>
          <cell r="R181">
            <v>44417</v>
          </cell>
          <cell r="S181" t="str">
            <v>C</v>
          </cell>
          <cell r="V181">
            <v>1.2789298515105001</v>
          </cell>
          <cell r="W181">
            <v>297.11937812326499</v>
          </cell>
          <cell r="X181">
            <v>98.3333333333333</v>
          </cell>
          <cell r="Y181">
            <v>0.93</v>
          </cell>
          <cell r="Z181">
            <v>100</v>
          </cell>
          <cell r="AA181">
            <v>0.92</v>
          </cell>
          <cell r="AB181">
            <v>0.52500000000000002</v>
          </cell>
          <cell r="AC181">
            <v>0.99500277623542499</v>
          </cell>
          <cell r="AD181">
            <v>2</v>
          </cell>
        </row>
        <row r="182">
          <cell r="C182">
            <v>182915</v>
          </cell>
          <cell r="D182" t="str">
            <v>ANCEU IMAN FIRMANSYAH</v>
          </cell>
          <cell r="F182" t="str">
            <v>LAKI-LAKI</v>
          </cell>
          <cell r="G182">
            <v>21240694</v>
          </cell>
          <cell r="H182">
            <v>570419</v>
          </cell>
          <cell r="I182" t="str">
            <v>ACTIVE</v>
          </cell>
          <cell r="J182">
            <v>182915</v>
          </cell>
          <cell r="K182" t="str">
            <v>AGENT PREPAID</v>
          </cell>
          <cell r="L182" t="str">
            <v>PREPAID</v>
          </cell>
          <cell r="M182" t="str">
            <v>IMAN RINALDI</v>
          </cell>
          <cell r="N182" t="str">
            <v>RIKA RIANY</v>
          </cell>
          <cell r="O182" t="str">
            <v>PHL</v>
          </cell>
          <cell r="P182">
            <v>44432</v>
          </cell>
          <cell r="Q182">
            <v>44796</v>
          </cell>
          <cell r="R182">
            <v>44432</v>
          </cell>
          <cell r="S182" t="str">
            <v>C</v>
          </cell>
          <cell r="V182">
            <v>1.13558243727599</v>
          </cell>
          <cell r="W182">
            <v>266.46169220519698</v>
          </cell>
          <cell r="X182">
            <v>100</v>
          </cell>
          <cell r="Y182">
            <v>0.72727272727272696</v>
          </cell>
          <cell r="Z182">
            <v>100</v>
          </cell>
          <cell r="AA182">
            <v>0.7</v>
          </cell>
          <cell r="AB182">
            <v>9.0909090909090898E-2</v>
          </cell>
          <cell r="AC182">
            <v>0.987341772151899</v>
          </cell>
          <cell r="AD182">
            <v>2</v>
          </cell>
        </row>
        <row r="183">
          <cell r="C183">
            <v>182918</v>
          </cell>
          <cell r="D183" t="str">
            <v>ANGGI PUJI ASWARI</v>
          </cell>
          <cell r="F183" t="str">
            <v>PEREMPUAN</v>
          </cell>
          <cell r="G183">
            <v>21240695</v>
          </cell>
          <cell r="H183">
            <v>570421</v>
          </cell>
          <cell r="I183" t="str">
            <v>ACTIVE</v>
          </cell>
          <cell r="J183">
            <v>182918</v>
          </cell>
          <cell r="K183" t="str">
            <v>AGENT PREPAID</v>
          </cell>
          <cell r="L183" t="str">
            <v>PREPAID</v>
          </cell>
          <cell r="M183" t="str">
            <v>METI PERMAYANTI</v>
          </cell>
          <cell r="N183" t="str">
            <v>RIKA RIANY</v>
          </cell>
          <cell r="O183" t="str">
            <v>PHL</v>
          </cell>
          <cell r="P183">
            <v>44432</v>
          </cell>
          <cell r="Q183">
            <v>44796</v>
          </cell>
          <cell r="R183">
            <v>44432</v>
          </cell>
          <cell r="S183" t="str">
            <v>C</v>
          </cell>
          <cell r="V183">
            <v>1.24492652329749</v>
          </cell>
          <cell r="W183">
            <v>311.39446589446601</v>
          </cell>
          <cell r="X183">
            <v>96.6666666666667</v>
          </cell>
          <cell r="Y183">
            <v>0.92500000000000004</v>
          </cell>
          <cell r="Z183">
            <v>100</v>
          </cell>
          <cell r="AA183">
            <v>0.86206896551724099</v>
          </cell>
          <cell r="AB183">
            <v>0.65</v>
          </cell>
          <cell r="AC183">
            <v>0.98648648648648696</v>
          </cell>
          <cell r="AD183">
            <v>2</v>
          </cell>
        </row>
        <row r="184">
          <cell r="C184">
            <v>182920</v>
          </cell>
          <cell r="D184" t="str">
            <v>ANNISA NUZRAT</v>
          </cell>
          <cell r="F184" t="str">
            <v>PEREMPUAN</v>
          </cell>
          <cell r="G184">
            <v>21240696</v>
          </cell>
          <cell r="H184">
            <v>570423</v>
          </cell>
          <cell r="I184" t="str">
            <v>ACTIVE</v>
          </cell>
          <cell r="J184">
            <v>182920</v>
          </cell>
          <cell r="K184" t="str">
            <v>AGENT PREPAID</v>
          </cell>
          <cell r="L184" t="str">
            <v>PREPAID</v>
          </cell>
          <cell r="M184" t="str">
            <v>JEANNY ANASTASYA</v>
          </cell>
          <cell r="N184" t="str">
            <v>AAN YANUAR</v>
          </cell>
          <cell r="O184" t="str">
            <v>PHL</v>
          </cell>
          <cell r="P184">
            <v>44432</v>
          </cell>
          <cell r="Q184">
            <v>44796</v>
          </cell>
          <cell r="R184">
            <v>44432</v>
          </cell>
          <cell r="S184" t="str">
            <v>C</v>
          </cell>
          <cell r="V184">
            <v>1.26771121351767</v>
          </cell>
          <cell r="W184">
            <v>308.159437280188</v>
          </cell>
          <cell r="X184">
            <v>97.9166666666667</v>
          </cell>
          <cell r="Y184">
            <v>0.90714285714285703</v>
          </cell>
          <cell r="Z184">
            <v>100</v>
          </cell>
          <cell r="AA184">
            <v>0.72727272727272696</v>
          </cell>
          <cell r="AB184">
            <v>0.57142857142857095</v>
          </cell>
          <cell r="AC184">
            <v>0.99062133645955497</v>
          </cell>
          <cell r="AD184">
            <v>2</v>
          </cell>
        </row>
        <row r="185">
          <cell r="C185">
            <v>182923</v>
          </cell>
          <cell r="D185" t="str">
            <v>BAGOES EKO DANTO</v>
          </cell>
          <cell r="F185" t="str">
            <v>LAKI-LAKI</v>
          </cell>
          <cell r="G185">
            <v>21238645</v>
          </cell>
          <cell r="H185">
            <v>570426</v>
          </cell>
          <cell r="I185" t="str">
            <v>ACTIVE</v>
          </cell>
          <cell r="J185">
            <v>182923</v>
          </cell>
          <cell r="K185" t="str">
            <v>AGENT PREPAID</v>
          </cell>
          <cell r="L185" t="str">
            <v>PREPAID</v>
          </cell>
          <cell r="M185" t="str">
            <v>IRMA RISMAYASARI</v>
          </cell>
          <cell r="N185" t="str">
            <v>AAN YANUAR</v>
          </cell>
          <cell r="O185" t="str">
            <v>PHL</v>
          </cell>
          <cell r="P185">
            <v>44432</v>
          </cell>
          <cell r="Q185">
            <v>44796</v>
          </cell>
          <cell r="R185">
            <v>44432</v>
          </cell>
          <cell r="S185" t="str">
            <v>C</v>
          </cell>
          <cell r="V185">
            <v>1.22519883939239</v>
          </cell>
          <cell r="W185">
            <v>270.77668213457099</v>
          </cell>
          <cell r="X185">
            <v>100</v>
          </cell>
          <cell r="Y185">
            <v>0.84210526315789502</v>
          </cell>
          <cell r="Z185">
            <v>100</v>
          </cell>
          <cell r="AA185">
            <v>0.72727272727272696</v>
          </cell>
          <cell r="AB185">
            <v>0.42105263157894701</v>
          </cell>
          <cell r="AC185">
            <v>0.99129930394431598</v>
          </cell>
          <cell r="AD185">
            <v>2</v>
          </cell>
        </row>
        <row r="186">
          <cell r="C186">
            <v>182924</v>
          </cell>
          <cell r="D186" t="str">
            <v>DWI RETNO ANGRAENI PUTRI</v>
          </cell>
          <cell r="F186" t="str">
            <v>PEREMPUAN</v>
          </cell>
          <cell r="G186">
            <v>21240698</v>
          </cell>
          <cell r="H186">
            <v>570427</v>
          </cell>
          <cell r="I186" t="str">
            <v>ACTIVE</v>
          </cell>
          <cell r="J186">
            <v>182924</v>
          </cell>
          <cell r="K186" t="str">
            <v>AGENT PREPAID</v>
          </cell>
          <cell r="L186" t="str">
            <v>PREPAID</v>
          </cell>
          <cell r="M186" t="str">
            <v>ANDRYAN ANAKOTTA PARY</v>
          </cell>
          <cell r="N186" t="str">
            <v>AAN YANUAR</v>
          </cell>
          <cell r="O186" t="str">
            <v>PHL</v>
          </cell>
          <cell r="P186">
            <v>44432</v>
          </cell>
          <cell r="Q186">
            <v>44796</v>
          </cell>
          <cell r="R186">
            <v>44432</v>
          </cell>
          <cell r="S186" t="str">
            <v>C</v>
          </cell>
          <cell r="V186">
            <v>1.14551117938215</v>
          </cell>
          <cell r="W186">
            <v>297.48712998713</v>
          </cell>
          <cell r="X186">
            <v>100</v>
          </cell>
          <cell r="Y186">
            <v>0.92</v>
          </cell>
          <cell r="Z186">
            <v>100</v>
          </cell>
          <cell r="AA186">
            <v>0.85185185185185197</v>
          </cell>
          <cell r="AB186">
            <v>0.6</v>
          </cell>
          <cell r="AC186">
            <v>0.99549549549549599</v>
          </cell>
          <cell r="AD186">
            <v>2</v>
          </cell>
        </row>
        <row r="187">
          <cell r="C187">
            <v>183339</v>
          </cell>
          <cell r="D187" t="str">
            <v>GITA FITRIANI</v>
          </cell>
          <cell r="F187" t="str">
            <v>PEREMPUAN</v>
          </cell>
          <cell r="G187">
            <v>21240707</v>
          </cell>
          <cell r="H187">
            <v>570532</v>
          </cell>
          <cell r="I187" t="str">
            <v>ACTIVE</v>
          </cell>
          <cell r="J187">
            <v>183339</v>
          </cell>
          <cell r="K187" t="str">
            <v>AGENT PREPAID</v>
          </cell>
          <cell r="L187" t="str">
            <v>PREPAID</v>
          </cell>
          <cell r="M187" t="str">
            <v>SLAMET GUMELAR</v>
          </cell>
          <cell r="N187" t="str">
            <v>AAN YANUAR</v>
          </cell>
          <cell r="O187" t="str">
            <v>PHL</v>
          </cell>
          <cell r="P187">
            <v>44434</v>
          </cell>
          <cell r="Q187">
            <v>44798</v>
          </cell>
          <cell r="R187">
            <v>44434</v>
          </cell>
          <cell r="S187" t="str">
            <v>C</v>
          </cell>
          <cell r="V187">
            <v>1.2073715651135</v>
          </cell>
          <cell r="W187">
            <v>284.65513571048399</v>
          </cell>
          <cell r="X187">
            <v>94.4444444444445</v>
          </cell>
          <cell r="Y187">
            <v>0.91153846153846196</v>
          </cell>
          <cell r="Z187">
            <v>100</v>
          </cell>
          <cell r="AA187">
            <v>0.78947368421052599</v>
          </cell>
          <cell r="AB187">
            <v>0.61538461538461497</v>
          </cell>
          <cell r="AC187">
            <v>0.99574241617881898</v>
          </cell>
          <cell r="AD187">
            <v>2</v>
          </cell>
        </row>
        <row r="188">
          <cell r="C188">
            <v>183342</v>
          </cell>
          <cell r="D188" t="str">
            <v>KINTAN AYU ASYIFA</v>
          </cell>
          <cell r="F188" t="str">
            <v>PEREMPUAN</v>
          </cell>
          <cell r="G188">
            <v>21240701</v>
          </cell>
          <cell r="H188">
            <v>570527</v>
          </cell>
          <cell r="I188" t="str">
            <v>ACTIVE</v>
          </cell>
          <cell r="J188">
            <v>183342</v>
          </cell>
          <cell r="K188" t="str">
            <v>AGENT PREPAID</v>
          </cell>
          <cell r="L188" t="str">
            <v>PREPAID</v>
          </cell>
          <cell r="M188" t="str">
            <v>RITA</v>
          </cell>
          <cell r="N188" t="str">
            <v>RIKA RIANY</v>
          </cell>
          <cell r="O188" t="str">
            <v>PHL</v>
          </cell>
          <cell r="P188">
            <v>44434</v>
          </cell>
          <cell r="Q188">
            <v>44920</v>
          </cell>
          <cell r="R188">
            <v>44434</v>
          </cell>
          <cell r="S188" t="str">
            <v>C</v>
          </cell>
          <cell r="V188">
            <v>1.2831797235022999</v>
          </cell>
          <cell r="W188">
            <v>276.136825645035</v>
          </cell>
          <cell r="X188">
            <v>100</v>
          </cell>
          <cell r="Y188">
            <v>0.93157894736842095</v>
          </cell>
          <cell r="Z188">
            <v>100</v>
          </cell>
          <cell r="AA188">
            <v>0.88</v>
          </cell>
          <cell r="AB188">
            <v>0.63157894736842102</v>
          </cell>
          <cell r="AC188">
            <v>0.99218139171227504</v>
          </cell>
          <cell r="AD188">
            <v>2</v>
          </cell>
        </row>
        <row r="189">
          <cell r="C189">
            <v>183345</v>
          </cell>
          <cell r="D189" t="str">
            <v>RAMDHAN NUGRAHA</v>
          </cell>
          <cell r="F189" t="str">
            <v>LAKI-LAKI</v>
          </cell>
          <cell r="G189">
            <v>21240702</v>
          </cell>
          <cell r="H189">
            <v>570528</v>
          </cell>
          <cell r="I189" t="str">
            <v>ACTIVE</v>
          </cell>
          <cell r="J189">
            <v>183345</v>
          </cell>
          <cell r="K189" t="str">
            <v>AGENT PREPAID</v>
          </cell>
          <cell r="L189" t="str">
            <v>PREPAID</v>
          </cell>
          <cell r="M189" t="str">
            <v>SLAMET GUMELAR</v>
          </cell>
          <cell r="N189" t="str">
            <v>AAN YANUAR</v>
          </cell>
          <cell r="O189" t="str">
            <v>PHL</v>
          </cell>
          <cell r="P189">
            <v>44434</v>
          </cell>
          <cell r="Q189">
            <v>44798</v>
          </cell>
          <cell r="R189">
            <v>44434</v>
          </cell>
          <cell r="S189" t="str">
            <v>C</v>
          </cell>
          <cell r="V189">
            <v>1.2164499061273299</v>
          </cell>
          <cell r="W189">
            <v>293.71472581638898</v>
          </cell>
          <cell r="X189">
            <v>98.3333333333333</v>
          </cell>
          <cell r="Y189">
            <v>0.83157894736842097</v>
          </cell>
          <cell r="Z189">
            <v>100</v>
          </cell>
          <cell r="AA189">
            <v>0.7</v>
          </cell>
          <cell r="AB189">
            <v>0.42105263157894701</v>
          </cell>
          <cell r="AC189">
            <v>0.98952556993222396</v>
          </cell>
          <cell r="AD189">
            <v>2</v>
          </cell>
        </row>
        <row r="190">
          <cell r="C190">
            <v>183238</v>
          </cell>
          <cell r="D190" t="str">
            <v>VISKA NURFITRIA</v>
          </cell>
          <cell r="F190" t="str">
            <v>PEREMPUAN</v>
          </cell>
          <cell r="G190">
            <v>21240789</v>
          </cell>
          <cell r="H190">
            <v>570430</v>
          </cell>
          <cell r="I190" t="str">
            <v>ACTIVE</v>
          </cell>
          <cell r="J190">
            <v>183238</v>
          </cell>
          <cell r="K190" t="str">
            <v>AGENT PREPAID</v>
          </cell>
          <cell r="L190" t="str">
            <v>PREPAID</v>
          </cell>
          <cell r="M190" t="str">
            <v>MOHAMAD RAMDAN HILMI SOFYAN</v>
          </cell>
          <cell r="N190" t="str">
            <v>RIKA RIANY</v>
          </cell>
          <cell r="O190" t="str">
            <v>PHL</v>
          </cell>
          <cell r="P190">
            <v>44440</v>
          </cell>
          <cell r="Q190">
            <v>44804</v>
          </cell>
          <cell r="R190">
            <v>44440</v>
          </cell>
          <cell r="S190" t="str">
            <v>C</v>
          </cell>
          <cell r="V190">
            <v>1.29609831029186</v>
          </cell>
          <cell r="W190">
            <v>350.566619915849</v>
          </cell>
          <cell r="X190">
            <v>97.5</v>
          </cell>
          <cell r="Y190">
            <v>0.942105263157895</v>
          </cell>
          <cell r="Z190">
            <v>100</v>
          </cell>
          <cell r="AA190">
            <v>0.75</v>
          </cell>
          <cell r="AB190">
            <v>0.73684210526315796</v>
          </cell>
          <cell r="AC190">
            <v>0.99649368863955101</v>
          </cell>
          <cell r="AD190">
            <v>2</v>
          </cell>
        </row>
        <row r="191">
          <cell r="C191">
            <v>183243</v>
          </cell>
          <cell r="D191" t="str">
            <v>AGUNG PURWANDI</v>
          </cell>
          <cell r="F191" t="str">
            <v>LAKI-LAKI</v>
          </cell>
          <cell r="G191">
            <v>21240791</v>
          </cell>
          <cell r="H191">
            <v>570432</v>
          </cell>
          <cell r="I191" t="str">
            <v>ACTIVE</v>
          </cell>
          <cell r="J191">
            <v>183243</v>
          </cell>
          <cell r="K191" t="str">
            <v>AGENT PREPAID</v>
          </cell>
          <cell r="L191" t="str">
            <v>PREPAID</v>
          </cell>
          <cell r="M191" t="str">
            <v>ANDRYAN ANAKOTTA PARY</v>
          </cell>
          <cell r="N191" t="str">
            <v>AAN YANUAR</v>
          </cell>
          <cell r="O191" t="str">
            <v>PHL</v>
          </cell>
          <cell r="P191">
            <v>44440</v>
          </cell>
          <cell r="Q191">
            <v>44804</v>
          </cell>
          <cell r="R191">
            <v>44440</v>
          </cell>
          <cell r="S191" t="str">
            <v>C</v>
          </cell>
          <cell r="V191">
            <v>1.36143010752688</v>
          </cell>
          <cell r="W191">
            <v>291.40656284760797</v>
          </cell>
          <cell r="X191">
            <v>100</v>
          </cell>
          <cell r="Y191">
            <v>0.9</v>
          </cell>
          <cell r="Z191">
            <v>100</v>
          </cell>
          <cell r="AA191">
            <v>0.8</v>
          </cell>
          <cell r="AB191">
            <v>0.7</v>
          </cell>
          <cell r="AC191">
            <v>0.99165739710789802</v>
          </cell>
          <cell r="AD191">
            <v>2</v>
          </cell>
        </row>
        <row r="192">
          <cell r="C192">
            <v>183248</v>
          </cell>
          <cell r="D192" t="str">
            <v>DESI NURHASANAH</v>
          </cell>
          <cell r="F192" t="str">
            <v>PEREMPUAN</v>
          </cell>
          <cell r="G192">
            <v>21240792</v>
          </cell>
          <cell r="H192">
            <v>570434</v>
          </cell>
          <cell r="I192" t="str">
            <v>ACTIVE</v>
          </cell>
          <cell r="J192">
            <v>183248</v>
          </cell>
          <cell r="K192" t="str">
            <v>AGENT PREPAID</v>
          </cell>
          <cell r="L192" t="str">
            <v>PREPAID</v>
          </cell>
          <cell r="M192" t="str">
            <v>ANGGITA SITI NUR MARFUAH</v>
          </cell>
          <cell r="N192" t="str">
            <v>AAN YANUAR</v>
          </cell>
          <cell r="O192" t="str">
            <v>PHL</v>
          </cell>
          <cell r="P192">
            <v>44440</v>
          </cell>
          <cell r="Q192">
            <v>44804</v>
          </cell>
          <cell r="R192">
            <v>44440</v>
          </cell>
          <cell r="S192" t="str">
            <v>C</v>
          </cell>
          <cell r="V192">
            <v>1.25185125448029</v>
          </cell>
          <cell r="W192">
            <v>299.86194895591598</v>
          </cell>
          <cell r="X192">
            <v>98.75</v>
          </cell>
          <cell r="Y192">
            <v>0.91176470588235303</v>
          </cell>
          <cell r="Z192">
            <v>100</v>
          </cell>
          <cell r="AA192">
            <v>0.65</v>
          </cell>
          <cell r="AB192">
            <v>0.67647058823529405</v>
          </cell>
          <cell r="AC192">
            <v>0.99187935034802799</v>
          </cell>
          <cell r="AD192">
            <v>2</v>
          </cell>
        </row>
        <row r="193">
          <cell r="C193">
            <v>183250</v>
          </cell>
          <cell r="D193" t="str">
            <v>GHINA NISRINA FIRDAUS KUSMAYADI</v>
          </cell>
          <cell r="F193" t="str">
            <v>PEREMPUAN</v>
          </cell>
          <cell r="G193">
            <v>21240793</v>
          </cell>
          <cell r="H193">
            <v>570436</v>
          </cell>
          <cell r="I193" t="str">
            <v>ACTIVE</v>
          </cell>
          <cell r="J193">
            <v>183250</v>
          </cell>
          <cell r="K193" t="str">
            <v>AGENT PREPAID</v>
          </cell>
          <cell r="L193" t="str">
            <v>PREPAID</v>
          </cell>
          <cell r="M193" t="str">
            <v>FREDY CAHYADI</v>
          </cell>
          <cell r="N193" t="str">
            <v>RIKA RIANY</v>
          </cell>
          <cell r="O193" t="str">
            <v>PHL</v>
          </cell>
          <cell r="P193">
            <v>44440</v>
          </cell>
          <cell r="Q193">
            <v>44804</v>
          </cell>
          <cell r="R193">
            <v>44440</v>
          </cell>
          <cell r="S193" t="str">
            <v>C</v>
          </cell>
          <cell r="V193">
            <v>1.1330107526881701</v>
          </cell>
          <cell r="W193">
            <v>342.43837535014001</v>
          </cell>
          <cell r="X193">
            <v>98.3333333333333</v>
          </cell>
          <cell r="Y193">
            <v>0.97142857142857097</v>
          </cell>
          <cell r="Z193">
            <v>100</v>
          </cell>
          <cell r="AA193">
            <v>0.64285714285714302</v>
          </cell>
          <cell r="AB193">
            <v>0.57142857142857095</v>
          </cell>
          <cell r="AC193">
            <v>0.99299719887955196</v>
          </cell>
          <cell r="AD193">
            <v>2</v>
          </cell>
        </row>
        <row r="194">
          <cell r="C194">
            <v>183254</v>
          </cell>
          <cell r="D194" t="str">
            <v>GISNI PUTRI DWI LESTARI</v>
          </cell>
          <cell r="F194" t="str">
            <v>PEREMPUAN</v>
          </cell>
          <cell r="G194">
            <v>21240794</v>
          </cell>
          <cell r="H194">
            <v>570437</v>
          </cell>
          <cell r="I194" t="str">
            <v>ACTIVE</v>
          </cell>
          <cell r="J194">
            <v>183254</v>
          </cell>
          <cell r="K194" t="str">
            <v>AGENT PREPAID</v>
          </cell>
          <cell r="L194" t="str">
            <v>PREPAID</v>
          </cell>
          <cell r="M194" t="str">
            <v>ADITYA AMRULLAH</v>
          </cell>
          <cell r="N194" t="str">
            <v>RIKA RIANY</v>
          </cell>
          <cell r="O194" t="str">
            <v>PHL</v>
          </cell>
          <cell r="P194">
            <v>44440</v>
          </cell>
          <cell r="Q194">
            <v>44804</v>
          </cell>
          <cell r="R194">
            <v>44440</v>
          </cell>
          <cell r="S194" t="str">
            <v>C</v>
          </cell>
          <cell r="V194">
            <v>0.94537805086192195</v>
          </cell>
          <cell r="W194">
            <v>265.11781206171099</v>
          </cell>
          <cell r="X194">
            <v>100</v>
          </cell>
          <cell r="Y194">
            <v>0.917241379310345</v>
          </cell>
          <cell r="Z194">
            <v>100</v>
          </cell>
          <cell r="AA194">
            <v>1</v>
          </cell>
          <cell r="AB194">
            <v>0.51724137931034497</v>
          </cell>
          <cell r="AC194">
            <v>0.99509116409537202</v>
          </cell>
          <cell r="AD194">
            <v>2</v>
          </cell>
        </row>
        <row r="195">
          <cell r="C195">
            <v>183256</v>
          </cell>
          <cell r="D195" t="str">
            <v>JODY EDWARD</v>
          </cell>
          <cell r="F195" t="str">
            <v>LAKI-LAKI</v>
          </cell>
          <cell r="G195">
            <v>21240795</v>
          </cell>
          <cell r="H195">
            <v>570438</v>
          </cell>
          <cell r="I195" t="str">
            <v>ACTIVE</v>
          </cell>
          <cell r="J195">
            <v>183256</v>
          </cell>
          <cell r="K195" t="str">
            <v>AGENT PREPAID</v>
          </cell>
          <cell r="L195" t="str">
            <v>PREPAID</v>
          </cell>
          <cell r="M195" t="str">
            <v>ILYAS AFANDI</v>
          </cell>
          <cell r="N195" t="str">
            <v>AAN YANUAR</v>
          </cell>
          <cell r="O195" t="str">
            <v>PHL</v>
          </cell>
          <cell r="P195">
            <v>44440</v>
          </cell>
          <cell r="Q195">
            <v>44926</v>
          </cell>
          <cell r="R195">
            <v>44440</v>
          </cell>
          <cell r="S195" t="str">
            <v>C</v>
          </cell>
          <cell r="V195">
            <v>1.1968629458952</v>
          </cell>
          <cell r="W195">
            <v>268.24202733485203</v>
          </cell>
          <cell r="X195">
            <v>97.0833333333333</v>
          </cell>
          <cell r="Y195">
            <v>0.86666666666666703</v>
          </cell>
          <cell r="Z195">
            <v>95</v>
          </cell>
          <cell r="AA195">
            <v>0.58823529411764697</v>
          </cell>
          <cell r="AB195">
            <v>0.33333333333333298</v>
          </cell>
          <cell r="AC195">
            <v>0.98462414578587698</v>
          </cell>
          <cell r="AD195">
            <v>2</v>
          </cell>
        </row>
        <row r="196">
          <cell r="C196">
            <v>183258</v>
          </cell>
          <cell r="D196" t="str">
            <v>LANSIUS BERTO ARITONANG</v>
          </cell>
          <cell r="F196" t="str">
            <v>LAKI-LAKI</v>
          </cell>
          <cell r="G196">
            <v>21240796</v>
          </cell>
          <cell r="H196">
            <v>570439</v>
          </cell>
          <cell r="I196" t="str">
            <v>ACTIVE</v>
          </cell>
          <cell r="J196">
            <v>183258</v>
          </cell>
          <cell r="K196" t="str">
            <v>AGENT PREPAID</v>
          </cell>
          <cell r="L196" t="str">
            <v>PREPAID</v>
          </cell>
          <cell r="M196" t="str">
            <v>MOHAMAD RAMDAN HILMI SOFYAN</v>
          </cell>
          <cell r="N196" t="str">
            <v>RIKA RIANY</v>
          </cell>
          <cell r="O196" t="str">
            <v>PHL</v>
          </cell>
          <cell r="P196">
            <v>44440</v>
          </cell>
          <cell r="Q196">
            <v>44804</v>
          </cell>
          <cell r="R196">
            <v>44440</v>
          </cell>
          <cell r="S196" t="str">
            <v>C</v>
          </cell>
          <cell r="V196">
            <v>1.1185304659498201</v>
          </cell>
          <cell r="W196">
            <v>299.19515389652901</v>
          </cell>
          <cell r="X196">
            <v>92.3611111111111</v>
          </cell>
          <cell r="Y196">
            <v>0.82</v>
          </cell>
          <cell r="Z196">
            <v>100</v>
          </cell>
          <cell r="AA196">
            <v>0.66666666666666696</v>
          </cell>
          <cell r="AB196">
            <v>0.3</v>
          </cell>
          <cell r="AC196">
            <v>0.99476096922069401</v>
          </cell>
          <cell r="AD196">
            <v>2</v>
          </cell>
        </row>
        <row r="197">
          <cell r="C197">
            <v>183262</v>
          </cell>
          <cell r="D197" t="str">
            <v>YUDHA SENA WIJAYA</v>
          </cell>
          <cell r="F197" t="str">
            <v>LAKI-LAKI</v>
          </cell>
          <cell r="G197">
            <v>21240798</v>
          </cell>
          <cell r="H197">
            <v>570441</v>
          </cell>
          <cell r="I197" t="str">
            <v>ACTIVE</v>
          </cell>
          <cell r="J197">
            <v>183262</v>
          </cell>
          <cell r="K197" t="str">
            <v>AGENT PREPAID</v>
          </cell>
          <cell r="L197" t="str">
            <v>PREPAID</v>
          </cell>
          <cell r="M197" t="str">
            <v>ANGGITA SITI NUR MARFUAH</v>
          </cell>
          <cell r="N197" t="str">
            <v>AAN YANUAR</v>
          </cell>
          <cell r="O197" t="str">
            <v>PHL</v>
          </cell>
          <cell r="P197">
            <v>44440</v>
          </cell>
          <cell r="Q197">
            <v>44926</v>
          </cell>
          <cell r="R197">
            <v>44440</v>
          </cell>
          <cell r="S197" t="str">
            <v>C</v>
          </cell>
          <cell r="V197">
            <v>1.18027479091995</v>
          </cell>
          <cell r="W197">
            <v>269.26799999999997</v>
          </cell>
          <cell r="X197">
            <v>97.2222222222222</v>
          </cell>
          <cell r="Y197">
            <v>0.89166666666666705</v>
          </cell>
          <cell r="Z197">
            <v>100</v>
          </cell>
          <cell r="AA197">
            <v>0.53846153846153799</v>
          </cell>
          <cell r="AB197">
            <v>0.33333333333333298</v>
          </cell>
          <cell r="AC197">
            <v>0.98457142857142899</v>
          </cell>
          <cell r="AD197">
            <v>2</v>
          </cell>
        </row>
      </sheetData>
      <sheetData sheetId="5">
        <row r="1">
          <cell r="N1" t="str">
            <v>HK Rooster</v>
          </cell>
          <cell r="R1" t="str">
            <v>OP</v>
          </cell>
          <cell r="S1" t="str">
            <v>S</v>
          </cell>
          <cell r="U1" t="str">
            <v>A</v>
          </cell>
          <cell r="Y1" t="str">
            <v>CUTI</v>
          </cell>
          <cell r="AA1" t="str">
            <v>CDK</v>
          </cell>
        </row>
        <row r="2">
          <cell r="C2">
            <v>1</v>
          </cell>
          <cell r="D2">
            <v>2</v>
          </cell>
          <cell r="E2">
            <v>3</v>
          </cell>
          <cell r="F2">
            <v>4</v>
          </cell>
          <cell r="G2">
            <v>5</v>
          </cell>
          <cell r="H2">
            <v>6</v>
          </cell>
          <cell r="I2">
            <v>7</v>
          </cell>
          <cell r="J2">
            <v>8</v>
          </cell>
          <cell r="K2">
            <v>9</v>
          </cell>
          <cell r="L2">
            <v>10</v>
          </cell>
          <cell r="M2">
            <v>11</v>
          </cell>
          <cell r="N2">
            <v>12</v>
          </cell>
          <cell r="O2">
            <v>13</v>
          </cell>
          <cell r="P2">
            <v>14</v>
          </cell>
          <cell r="Q2">
            <v>15</v>
          </cell>
          <cell r="R2">
            <v>16</v>
          </cell>
          <cell r="S2">
            <v>17</v>
          </cell>
          <cell r="T2">
            <v>18</v>
          </cell>
          <cell r="U2">
            <v>19</v>
          </cell>
          <cell r="V2">
            <v>20</v>
          </cell>
          <cell r="W2">
            <v>21</v>
          </cell>
          <cell r="X2">
            <v>22</v>
          </cell>
          <cell r="Y2">
            <v>23</v>
          </cell>
          <cell r="Z2">
            <v>24</v>
          </cell>
          <cell r="AA2">
            <v>25</v>
          </cell>
          <cell r="AB2">
            <v>26</v>
          </cell>
          <cell r="AC2">
            <v>27</v>
          </cell>
          <cell r="AD2">
            <v>28</v>
          </cell>
          <cell r="AE2">
            <v>29</v>
          </cell>
          <cell r="AF2">
            <v>30</v>
          </cell>
          <cell r="AG2">
            <v>31</v>
          </cell>
          <cell r="AH2">
            <v>32</v>
          </cell>
          <cell r="AI2">
            <v>33</v>
          </cell>
        </row>
        <row r="3">
          <cell r="C3" t="str">
            <v>PERNER</v>
          </cell>
          <cell r="D3" t="str">
            <v>BATCH</v>
          </cell>
          <cell r="E3" t="str">
            <v>AGAMA</v>
          </cell>
          <cell r="F3" t="str">
            <v>SKEMA AGENT</v>
          </cell>
          <cell r="G3" t="str">
            <v>SEGMENT</v>
          </cell>
          <cell r="H3" t="str">
            <v>LOS</v>
          </cell>
          <cell r="I3" t="str">
            <v>TENUR</v>
          </cell>
          <cell r="J3" t="str">
            <v>CSDM</v>
          </cell>
          <cell r="K3" t="str">
            <v>ID AVAYA</v>
          </cell>
          <cell r="L3" t="str">
            <v>JUMLAH HARI</v>
          </cell>
          <cell r="M3" t="str">
            <v>HK Rooster</v>
          </cell>
          <cell r="N3" t="str">
            <v>UNTUK HR</v>
          </cell>
          <cell r="AI3" t="str">
            <v>NIGHT SHIFT</v>
          </cell>
        </row>
        <row r="8">
          <cell r="N8" t="str">
            <v>H+C+CD+CK</v>
          </cell>
          <cell r="O8" t="str">
            <v>HARI KERJA</v>
          </cell>
          <cell r="P8" t="str">
            <v>LIBUR</v>
          </cell>
          <cell r="Q8" t="str">
            <v>SRT DOKTER</v>
          </cell>
          <cell r="R8" t="str">
            <v>SAKIT OPNAME</v>
          </cell>
          <cell r="S8" t="str">
            <v>TOTAL SAKIT</v>
          </cell>
          <cell r="T8" t="str">
            <v>SAKIT TANPA SURAT DOKTER</v>
          </cell>
          <cell r="U8" t="str">
            <v xml:space="preserve">TK </v>
          </cell>
          <cell r="V8" t="str">
            <v>IMP &lt; 5 JAM</v>
          </cell>
          <cell r="W8" t="str">
            <v>TOTAL TK</v>
          </cell>
          <cell r="X8" t="str">
            <v>TOTAL TIDAK HADIR</v>
          </cell>
          <cell r="Y8" t="str">
            <v>CUTI</v>
          </cell>
          <cell r="Z8" t="str">
            <v>CUTI KHUSUS</v>
          </cell>
          <cell r="AA8" t="str">
            <v>CUDAK</v>
          </cell>
          <cell r="AB8" t="str">
            <v>CUMIL</v>
          </cell>
          <cell r="AC8" t="str">
            <v>CUTI NIKAH</v>
          </cell>
          <cell r="AD8" t="str">
            <v>TOTAL CUTI</v>
          </cell>
          <cell r="AE8" t="str">
            <v>TRAINING</v>
          </cell>
          <cell r="AF8" t="str">
            <v>RESIGN</v>
          </cell>
          <cell r="AG8" t="str">
            <v>PROMOSI</v>
          </cell>
          <cell r="AH8" t="str">
            <v>TOTAL RESIGN &amp; PROMOSI</v>
          </cell>
        </row>
        <row r="9">
          <cell r="C9">
            <v>105787</v>
          </cell>
          <cell r="D9">
            <v>8</v>
          </cell>
          <cell r="E9" t="str">
            <v>ISLAM</v>
          </cell>
          <cell r="F9" t="str">
            <v>PKWT</v>
          </cell>
          <cell r="G9" t="str">
            <v>POSTPAID</v>
          </cell>
          <cell r="H9">
            <v>44.133333333333297</v>
          </cell>
          <cell r="I9" t="str">
            <v>E</v>
          </cell>
          <cell r="J9">
            <v>18010579</v>
          </cell>
          <cell r="K9">
            <v>570158</v>
          </cell>
          <cell r="L9">
            <v>31</v>
          </cell>
          <cell r="M9">
            <v>24</v>
          </cell>
          <cell r="N9">
            <v>22</v>
          </cell>
          <cell r="O9">
            <v>21</v>
          </cell>
          <cell r="P9">
            <v>7</v>
          </cell>
          <cell r="Q9">
            <v>1</v>
          </cell>
          <cell r="R9">
            <v>0</v>
          </cell>
          <cell r="S9">
            <v>1</v>
          </cell>
          <cell r="T9">
            <v>0</v>
          </cell>
          <cell r="U9">
            <v>1</v>
          </cell>
          <cell r="V9">
            <v>0</v>
          </cell>
          <cell r="W9">
            <v>1</v>
          </cell>
          <cell r="X9">
            <v>2</v>
          </cell>
          <cell r="Y9">
            <v>1</v>
          </cell>
          <cell r="Z9">
            <v>0</v>
          </cell>
          <cell r="AA9">
            <v>0</v>
          </cell>
          <cell r="AB9">
            <v>0</v>
          </cell>
          <cell r="AC9">
            <v>0</v>
          </cell>
          <cell r="AD9">
            <v>1</v>
          </cell>
          <cell r="AE9">
            <v>0</v>
          </cell>
          <cell r="AF9">
            <v>0</v>
          </cell>
          <cell r="AG9">
            <v>0</v>
          </cell>
          <cell r="AH9">
            <v>0</v>
          </cell>
          <cell r="AI9">
            <v>19</v>
          </cell>
        </row>
        <row r="10">
          <cell r="C10">
            <v>95694</v>
          </cell>
          <cell r="D10">
            <v>6</v>
          </cell>
          <cell r="E10" t="str">
            <v>ISLAM</v>
          </cell>
          <cell r="F10" t="str">
            <v>PKWT</v>
          </cell>
          <cell r="G10" t="str">
            <v>POSTPAID</v>
          </cell>
          <cell r="H10">
            <v>52.233333333333299</v>
          </cell>
          <cell r="I10" t="str">
            <v>E</v>
          </cell>
          <cell r="J10">
            <v>17011833</v>
          </cell>
          <cell r="K10">
            <v>570043</v>
          </cell>
          <cell r="L10">
            <v>31</v>
          </cell>
          <cell r="M10">
            <v>24</v>
          </cell>
          <cell r="N10">
            <v>24</v>
          </cell>
          <cell r="O10">
            <v>18</v>
          </cell>
          <cell r="P10">
            <v>7</v>
          </cell>
          <cell r="Q10">
            <v>0</v>
          </cell>
          <cell r="R10">
            <v>0</v>
          </cell>
          <cell r="S10">
            <v>0</v>
          </cell>
          <cell r="T10">
            <v>0</v>
          </cell>
          <cell r="U10">
            <v>0</v>
          </cell>
          <cell r="V10">
            <v>0</v>
          </cell>
          <cell r="W10">
            <v>0</v>
          </cell>
          <cell r="X10">
            <v>0</v>
          </cell>
          <cell r="Y10">
            <v>2</v>
          </cell>
          <cell r="Z10">
            <v>0</v>
          </cell>
          <cell r="AA10">
            <v>1</v>
          </cell>
          <cell r="AB10">
            <v>0</v>
          </cell>
          <cell r="AC10">
            <v>3</v>
          </cell>
          <cell r="AD10">
            <v>6</v>
          </cell>
          <cell r="AE10">
            <v>0</v>
          </cell>
          <cell r="AF10">
            <v>0</v>
          </cell>
          <cell r="AG10">
            <v>0</v>
          </cell>
          <cell r="AH10">
            <v>0</v>
          </cell>
          <cell r="AI10">
            <v>15</v>
          </cell>
        </row>
        <row r="11">
          <cell r="C11">
            <v>157011</v>
          </cell>
          <cell r="D11">
            <v>5</v>
          </cell>
          <cell r="E11" t="str">
            <v>ISLAM</v>
          </cell>
          <cell r="F11" t="str">
            <v>PHL</v>
          </cell>
          <cell r="G11" t="str">
            <v>MKIOS</v>
          </cell>
          <cell r="H11">
            <v>32.700000000000003</v>
          </cell>
          <cell r="I11" t="str">
            <v>E</v>
          </cell>
          <cell r="J11">
            <v>19233388</v>
          </cell>
          <cell r="K11">
            <v>570051</v>
          </cell>
          <cell r="L11">
            <v>31</v>
          </cell>
          <cell r="M11">
            <v>22</v>
          </cell>
          <cell r="N11">
            <v>22</v>
          </cell>
          <cell r="O11">
            <v>22</v>
          </cell>
          <cell r="P11">
            <v>9</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row>
        <row r="12">
          <cell r="C12">
            <v>72307</v>
          </cell>
          <cell r="D12">
            <v>13</v>
          </cell>
          <cell r="E12" t="str">
            <v>ISLAM</v>
          </cell>
          <cell r="F12" t="str">
            <v>PKWT</v>
          </cell>
          <cell r="G12" t="str">
            <v>POSTPAID</v>
          </cell>
          <cell r="H12">
            <v>68.1666666666667</v>
          </cell>
          <cell r="I12" t="str">
            <v>E</v>
          </cell>
          <cell r="J12">
            <v>16009686</v>
          </cell>
          <cell r="K12">
            <v>570268</v>
          </cell>
          <cell r="L12">
            <v>31</v>
          </cell>
          <cell r="M12">
            <v>24</v>
          </cell>
          <cell r="N12">
            <v>24</v>
          </cell>
          <cell r="O12">
            <v>23</v>
          </cell>
          <cell r="P12">
            <v>7</v>
          </cell>
          <cell r="Q12">
            <v>0</v>
          </cell>
          <cell r="R12">
            <v>0</v>
          </cell>
          <cell r="S12">
            <v>0</v>
          </cell>
          <cell r="T12">
            <v>0</v>
          </cell>
          <cell r="U12">
            <v>0</v>
          </cell>
          <cell r="V12">
            <v>0</v>
          </cell>
          <cell r="W12">
            <v>0</v>
          </cell>
          <cell r="X12">
            <v>0</v>
          </cell>
          <cell r="Y12">
            <v>1</v>
          </cell>
          <cell r="Z12">
            <v>0</v>
          </cell>
          <cell r="AA12">
            <v>0</v>
          </cell>
          <cell r="AB12">
            <v>0</v>
          </cell>
          <cell r="AC12">
            <v>0</v>
          </cell>
          <cell r="AD12">
            <v>1</v>
          </cell>
          <cell r="AE12">
            <v>0</v>
          </cell>
          <cell r="AF12">
            <v>0</v>
          </cell>
          <cell r="AG12">
            <v>0</v>
          </cell>
          <cell r="AH12">
            <v>0</v>
          </cell>
          <cell r="AI12">
            <v>8</v>
          </cell>
        </row>
        <row r="13">
          <cell r="C13">
            <v>156546</v>
          </cell>
          <cell r="D13">
            <v>4</v>
          </cell>
          <cell r="E13" t="str">
            <v>ISLAM</v>
          </cell>
          <cell r="F13" t="str">
            <v>PHL</v>
          </cell>
          <cell r="G13" t="str">
            <v>MKIOS</v>
          </cell>
          <cell r="H13">
            <v>33.700000000000003</v>
          </cell>
          <cell r="I13" t="str">
            <v>E</v>
          </cell>
          <cell r="J13">
            <v>19232998</v>
          </cell>
          <cell r="K13">
            <v>570091</v>
          </cell>
          <cell r="L13">
            <v>31</v>
          </cell>
          <cell r="M13">
            <v>21</v>
          </cell>
          <cell r="N13">
            <v>21</v>
          </cell>
          <cell r="O13">
            <v>21</v>
          </cell>
          <cell r="P13">
            <v>10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row>
        <row r="14">
          <cell r="C14">
            <v>160066</v>
          </cell>
          <cell r="D14">
            <v>8</v>
          </cell>
          <cell r="E14" t="str">
            <v>ISLAM</v>
          </cell>
          <cell r="F14" t="str">
            <v>PHL</v>
          </cell>
          <cell r="G14" t="str">
            <v>POSTPAID</v>
          </cell>
          <cell r="H14">
            <v>28.633333333333301</v>
          </cell>
          <cell r="I14" t="str">
            <v>E</v>
          </cell>
          <cell r="J14">
            <v>19234852</v>
          </cell>
          <cell r="K14">
            <v>570234</v>
          </cell>
          <cell r="L14">
            <v>31</v>
          </cell>
          <cell r="M14">
            <v>21</v>
          </cell>
          <cell r="N14">
            <v>21</v>
          </cell>
          <cell r="O14">
            <v>21</v>
          </cell>
          <cell r="P14">
            <v>10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5</v>
          </cell>
        </row>
        <row r="15">
          <cell r="C15">
            <v>153878</v>
          </cell>
          <cell r="D15" t="str">
            <v>MIGRASI DARI OBC</v>
          </cell>
          <cell r="E15" t="str">
            <v>ISLAM</v>
          </cell>
          <cell r="F15" t="str">
            <v>PKWT</v>
          </cell>
          <cell r="G15" t="str">
            <v>PREPAID</v>
          </cell>
          <cell r="H15">
            <v>34.233333333333299</v>
          </cell>
          <cell r="I15" t="str">
            <v>E</v>
          </cell>
          <cell r="J15">
            <v>19231234</v>
          </cell>
          <cell r="K15">
            <v>570244</v>
          </cell>
          <cell r="L15">
            <v>31</v>
          </cell>
          <cell r="M15">
            <v>21</v>
          </cell>
          <cell r="N15">
            <v>21</v>
          </cell>
          <cell r="O15">
            <v>20</v>
          </cell>
          <cell r="P15">
            <v>10</v>
          </cell>
          <cell r="Q15">
            <v>0</v>
          </cell>
          <cell r="R15">
            <v>0</v>
          </cell>
          <cell r="S15">
            <v>0</v>
          </cell>
          <cell r="T15">
            <v>0</v>
          </cell>
          <cell r="U15">
            <v>0</v>
          </cell>
          <cell r="V15">
            <v>0</v>
          </cell>
          <cell r="W15">
            <v>0</v>
          </cell>
          <cell r="X15">
            <v>0</v>
          </cell>
          <cell r="Y15">
            <v>1</v>
          </cell>
          <cell r="Z15">
            <v>0</v>
          </cell>
          <cell r="AA15">
            <v>0</v>
          </cell>
          <cell r="AB15">
            <v>0</v>
          </cell>
          <cell r="AC15">
            <v>0</v>
          </cell>
          <cell r="AD15">
            <v>1</v>
          </cell>
          <cell r="AE15">
            <v>0</v>
          </cell>
          <cell r="AF15">
            <v>0</v>
          </cell>
          <cell r="AG15">
            <v>0</v>
          </cell>
          <cell r="AH15">
            <v>0</v>
          </cell>
          <cell r="AI15">
            <v>6</v>
          </cell>
        </row>
        <row r="16">
          <cell r="C16">
            <v>71958</v>
          </cell>
          <cell r="D16">
            <v>5</v>
          </cell>
          <cell r="E16" t="str">
            <v>ISLAM</v>
          </cell>
          <cell r="F16" t="str">
            <v>PKWT</v>
          </cell>
          <cell r="G16" t="str">
            <v>PREPAID</v>
          </cell>
          <cell r="H16">
            <v>72.1666666666667</v>
          </cell>
          <cell r="I16" t="str">
            <v>E</v>
          </cell>
          <cell r="J16">
            <v>16009331</v>
          </cell>
          <cell r="K16">
            <v>570242</v>
          </cell>
          <cell r="L16">
            <v>31</v>
          </cell>
          <cell r="M16">
            <v>21</v>
          </cell>
          <cell r="N16">
            <v>21</v>
          </cell>
          <cell r="O16">
            <v>20</v>
          </cell>
          <cell r="P16">
            <v>10</v>
          </cell>
          <cell r="Q16">
            <v>0</v>
          </cell>
          <cell r="R16">
            <v>0</v>
          </cell>
          <cell r="S16">
            <v>0</v>
          </cell>
          <cell r="T16">
            <v>0</v>
          </cell>
          <cell r="U16">
            <v>0</v>
          </cell>
          <cell r="V16">
            <v>0</v>
          </cell>
          <cell r="W16">
            <v>0</v>
          </cell>
          <cell r="X16">
            <v>0</v>
          </cell>
          <cell r="Y16">
            <v>1</v>
          </cell>
          <cell r="Z16">
            <v>0</v>
          </cell>
          <cell r="AA16">
            <v>0</v>
          </cell>
          <cell r="AB16">
            <v>0</v>
          </cell>
          <cell r="AC16">
            <v>0</v>
          </cell>
          <cell r="AD16">
            <v>1</v>
          </cell>
          <cell r="AE16">
            <v>0</v>
          </cell>
          <cell r="AF16">
            <v>0</v>
          </cell>
          <cell r="AG16">
            <v>0</v>
          </cell>
          <cell r="AH16">
            <v>0</v>
          </cell>
          <cell r="AI16">
            <v>6</v>
          </cell>
        </row>
        <row r="17">
          <cell r="C17">
            <v>71814</v>
          </cell>
          <cell r="D17">
            <v>11</v>
          </cell>
          <cell r="E17" t="str">
            <v>ISLAM</v>
          </cell>
          <cell r="F17" t="str">
            <v>PKWT</v>
          </cell>
          <cell r="G17" t="str">
            <v>PREPAID</v>
          </cell>
          <cell r="H17">
            <v>28</v>
          </cell>
          <cell r="I17" t="str">
            <v>E</v>
          </cell>
          <cell r="J17">
            <v>19235086</v>
          </cell>
          <cell r="K17">
            <v>570259</v>
          </cell>
          <cell r="L17">
            <v>31</v>
          </cell>
          <cell r="M17">
            <v>21</v>
          </cell>
          <cell r="N17">
            <v>21</v>
          </cell>
          <cell r="O17">
            <v>20</v>
          </cell>
          <cell r="P17">
            <v>10</v>
          </cell>
          <cell r="Q17">
            <v>0</v>
          </cell>
          <cell r="R17">
            <v>0</v>
          </cell>
          <cell r="S17">
            <v>0</v>
          </cell>
          <cell r="T17">
            <v>0</v>
          </cell>
          <cell r="U17">
            <v>0</v>
          </cell>
          <cell r="V17">
            <v>0</v>
          </cell>
          <cell r="W17">
            <v>0</v>
          </cell>
          <cell r="X17">
            <v>0</v>
          </cell>
          <cell r="Y17">
            <v>1</v>
          </cell>
          <cell r="Z17">
            <v>0</v>
          </cell>
          <cell r="AA17">
            <v>0</v>
          </cell>
          <cell r="AB17">
            <v>0</v>
          </cell>
          <cell r="AC17">
            <v>0</v>
          </cell>
          <cell r="AD17">
            <v>1</v>
          </cell>
          <cell r="AE17">
            <v>0</v>
          </cell>
          <cell r="AF17">
            <v>0</v>
          </cell>
          <cell r="AG17">
            <v>0</v>
          </cell>
          <cell r="AH17">
            <v>0</v>
          </cell>
          <cell r="AI17">
            <v>6</v>
          </cell>
        </row>
        <row r="18">
          <cell r="C18">
            <v>30540</v>
          </cell>
          <cell r="D18">
            <v>115</v>
          </cell>
          <cell r="E18" t="str">
            <v>ISLAM</v>
          </cell>
          <cell r="F18" t="str">
            <v>PKWT</v>
          </cell>
          <cell r="G18" t="str">
            <v>PREPAID</v>
          </cell>
          <cell r="H18">
            <v>104.533333333333</v>
          </cell>
          <cell r="I18" t="str">
            <v>E</v>
          </cell>
          <cell r="J18">
            <v>16008157</v>
          </cell>
          <cell r="K18">
            <v>570276</v>
          </cell>
          <cell r="L18">
            <v>31</v>
          </cell>
          <cell r="M18">
            <v>21</v>
          </cell>
          <cell r="N18">
            <v>20</v>
          </cell>
          <cell r="O18">
            <v>19</v>
          </cell>
          <cell r="P18">
            <v>10</v>
          </cell>
          <cell r="Q18">
            <v>1</v>
          </cell>
          <cell r="R18">
            <v>0</v>
          </cell>
          <cell r="S18">
            <v>1</v>
          </cell>
          <cell r="T18">
            <v>0</v>
          </cell>
          <cell r="U18">
            <v>0</v>
          </cell>
          <cell r="V18">
            <v>0</v>
          </cell>
          <cell r="W18">
            <v>0</v>
          </cell>
          <cell r="X18">
            <v>1</v>
          </cell>
          <cell r="Y18">
            <v>1</v>
          </cell>
          <cell r="Z18">
            <v>0</v>
          </cell>
          <cell r="AA18">
            <v>0</v>
          </cell>
          <cell r="AB18">
            <v>0</v>
          </cell>
          <cell r="AC18">
            <v>0</v>
          </cell>
          <cell r="AD18">
            <v>1</v>
          </cell>
          <cell r="AE18">
            <v>0</v>
          </cell>
          <cell r="AF18">
            <v>0</v>
          </cell>
          <cell r="AG18">
            <v>0</v>
          </cell>
          <cell r="AH18">
            <v>0</v>
          </cell>
          <cell r="AI18">
            <v>19</v>
          </cell>
        </row>
        <row r="19">
          <cell r="C19">
            <v>104895</v>
          </cell>
          <cell r="D19">
            <v>7</v>
          </cell>
          <cell r="E19" t="str">
            <v>ISLAM</v>
          </cell>
          <cell r="F19" t="str">
            <v>PKWT</v>
          </cell>
          <cell r="G19" t="str">
            <v>PREPAID</v>
          </cell>
          <cell r="H19">
            <v>44.933333333333302</v>
          </cell>
          <cell r="I19" t="str">
            <v>E</v>
          </cell>
          <cell r="J19">
            <v>18010386</v>
          </cell>
          <cell r="K19">
            <v>570080</v>
          </cell>
          <cell r="L19">
            <v>31</v>
          </cell>
          <cell r="M19">
            <v>21</v>
          </cell>
          <cell r="N19">
            <v>19</v>
          </cell>
          <cell r="O19">
            <v>18</v>
          </cell>
          <cell r="P19">
            <v>10</v>
          </cell>
          <cell r="Q19">
            <v>2</v>
          </cell>
          <cell r="R19">
            <v>0</v>
          </cell>
          <cell r="S19">
            <v>2</v>
          </cell>
          <cell r="T19">
            <v>0</v>
          </cell>
          <cell r="U19">
            <v>0</v>
          </cell>
          <cell r="V19">
            <v>0</v>
          </cell>
          <cell r="W19">
            <v>0</v>
          </cell>
          <cell r="X19">
            <v>2</v>
          </cell>
          <cell r="Y19">
            <v>1</v>
          </cell>
          <cell r="Z19">
            <v>0</v>
          </cell>
          <cell r="AA19">
            <v>0</v>
          </cell>
          <cell r="AB19">
            <v>0</v>
          </cell>
          <cell r="AC19">
            <v>0</v>
          </cell>
          <cell r="AD19">
            <v>1</v>
          </cell>
          <cell r="AE19">
            <v>0</v>
          </cell>
          <cell r="AF19">
            <v>0</v>
          </cell>
          <cell r="AG19">
            <v>0</v>
          </cell>
          <cell r="AH19">
            <v>0</v>
          </cell>
          <cell r="AI19">
            <v>18</v>
          </cell>
        </row>
        <row r="20">
          <cell r="C20">
            <v>76490</v>
          </cell>
          <cell r="D20">
            <v>20</v>
          </cell>
          <cell r="E20" t="str">
            <v>KRISTEN PROTESTAN</v>
          </cell>
          <cell r="F20" t="str">
            <v>PKWT</v>
          </cell>
          <cell r="G20" t="str">
            <v>PREPAID</v>
          </cell>
          <cell r="H20">
            <v>66.133333333333297</v>
          </cell>
          <cell r="I20" t="str">
            <v>E</v>
          </cell>
          <cell r="J20">
            <v>16011366</v>
          </cell>
          <cell r="K20">
            <v>570028</v>
          </cell>
          <cell r="L20">
            <v>31</v>
          </cell>
          <cell r="M20">
            <v>21</v>
          </cell>
          <cell r="N20">
            <v>18</v>
          </cell>
          <cell r="O20">
            <v>17</v>
          </cell>
          <cell r="P20">
            <v>10</v>
          </cell>
          <cell r="Q20">
            <v>0</v>
          </cell>
          <cell r="R20">
            <v>0</v>
          </cell>
          <cell r="S20">
            <v>0</v>
          </cell>
          <cell r="T20">
            <v>0</v>
          </cell>
          <cell r="U20">
            <v>3</v>
          </cell>
          <cell r="V20">
            <v>0</v>
          </cell>
          <cell r="W20">
            <v>3</v>
          </cell>
          <cell r="X20">
            <v>3</v>
          </cell>
          <cell r="Y20">
            <v>1</v>
          </cell>
          <cell r="Z20">
            <v>0</v>
          </cell>
          <cell r="AA20">
            <v>0</v>
          </cell>
          <cell r="AB20">
            <v>0</v>
          </cell>
          <cell r="AC20">
            <v>0</v>
          </cell>
          <cell r="AD20">
            <v>1</v>
          </cell>
          <cell r="AE20">
            <v>0</v>
          </cell>
          <cell r="AF20">
            <v>0</v>
          </cell>
          <cell r="AG20">
            <v>0</v>
          </cell>
          <cell r="AH20">
            <v>0</v>
          </cell>
          <cell r="AI20">
            <v>17</v>
          </cell>
        </row>
        <row r="21">
          <cell r="C21">
            <v>95691</v>
          </cell>
          <cell r="D21">
            <v>6</v>
          </cell>
          <cell r="E21" t="str">
            <v>ISLAM</v>
          </cell>
          <cell r="F21" t="str">
            <v>PKWT</v>
          </cell>
          <cell r="G21" t="str">
            <v>PREPAID</v>
          </cell>
          <cell r="H21">
            <v>52.233333333333299</v>
          </cell>
          <cell r="I21" t="str">
            <v>E</v>
          </cell>
          <cell r="J21">
            <v>17011829</v>
          </cell>
          <cell r="K21">
            <v>570175</v>
          </cell>
          <cell r="L21">
            <v>31</v>
          </cell>
          <cell r="M21">
            <v>21</v>
          </cell>
          <cell r="N21">
            <v>21</v>
          </cell>
          <cell r="O21">
            <v>20</v>
          </cell>
          <cell r="P21">
            <v>10</v>
          </cell>
          <cell r="Q21">
            <v>0</v>
          </cell>
          <cell r="R21">
            <v>0</v>
          </cell>
          <cell r="S21">
            <v>0</v>
          </cell>
          <cell r="T21">
            <v>0</v>
          </cell>
          <cell r="U21">
            <v>0</v>
          </cell>
          <cell r="V21">
            <v>0</v>
          </cell>
          <cell r="W21">
            <v>0</v>
          </cell>
          <cell r="X21">
            <v>0</v>
          </cell>
          <cell r="Y21">
            <v>1</v>
          </cell>
          <cell r="Z21">
            <v>0</v>
          </cell>
          <cell r="AA21">
            <v>0</v>
          </cell>
          <cell r="AB21">
            <v>0</v>
          </cell>
          <cell r="AC21">
            <v>0</v>
          </cell>
          <cell r="AD21">
            <v>1</v>
          </cell>
          <cell r="AE21">
            <v>0</v>
          </cell>
          <cell r="AF21">
            <v>0</v>
          </cell>
          <cell r="AG21">
            <v>0</v>
          </cell>
          <cell r="AH21">
            <v>0</v>
          </cell>
          <cell r="AI21">
            <v>20</v>
          </cell>
        </row>
        <row r="22">
          <cell r="C22">
            <v>102119</v>
          </cell>
          <cell r="D22" t="str">
            <v>BATCH 3 2018</v>
          </cell>
          <cell r="E22" t="str">
            <v>ISLAM</v>
          </cell>
          <cell r="F22" t="str">
            <v>PKWT</v>
          </cell>
          <cell r="G22" t="str">
            <v>CORP</v>
          </cell>
          <cell r="H22">
            <v>41.1666666666667</v>
          </cell>
          <cell r="I22" t="str">
            <v>E</v>
          </cell>
          <cell r="J22">
            <v>18009509</v>
          </cell>
          <cell r="K22">
            <v>570225</v>
          </cell>
          <cell r="L22">
            <v>31</v>
          </cell>
          <cell r="M22">
            <v>21</v>
          </cell>
          <cell r="N22">
            <v>21</v>
          </cell>
          <cell r="O22">
            <v>20</v>
          </cell>
          <cell r="P22">
            <v>10</v>
          </cell>
          <cell r="Q22">
            <v>0</v>
          </cell>
          <cell r="R22">
            <v>0</v>
          </cell>
          <cell r="S22">
            <v>0</v>
          </cell>
          <cell r="T22">
            <v>0</v>
          </cell>
          <cell r="U22">
            <v>0</v>
          </cell>
          <cell r="V22">
            <v>0</v>
          </cell>
          <cell r="W22">
            <v>0</v>
          </cell>
          <cell r="X22">
            <v>0</v>
          </cell>
          <cell r="Y22">
            <v>1</v>
          </cell>
          <cell r="Z22">
            <v>0</v>
          </cell>
          <cell r="AA22">
            <v>0</v>
          </cell>
          <cell r="AB22">
            <v>0</v>
          </cell>
          <cell r="AC22">
            <v>0</v>
          </cell>
          <cell r="AD22">
            <v>1</v>
          </cell>
          <cell r="AE22">
            <v>0</v>
          </cell>
          <cell r="AF22">
            <v>0</v>
          </cell>
          <cell r="AG22">
            <v>0</v>
          </cell>
          <cell r="AH22">
            <v>0</v>
          </cell>
          <cell r="AI22">
            <v>20</v>
          </cell>
        </row>
        <row r="23">
          <cell r="C23">
            <v>105768</v>
          </cell>
          <cell r="D23">
            <v>8</v>
          </cell>
          <cell r="E23" t="str">
            <v>ISLAM</v>
          </cell>
          <cell r="F23" t="str">
            <v>PKWT</v>
          </cell>
          <cell r="G23" t="str">
            <v>CORP</v>
          </cell>
          <cell r="H23">
            <v>44.133333333333297</v>
          </cell>
          <cell r="I23" t="str">
            <v>E</v>
          </cell>
          <cell r="J23">
            <v>18010577</v>
          </cell>
          <cell r="K23">
            <v>570033</v>
          </cell>
          <cell r="L23">
            <v>31</v>
          </cell>
          <cell r="M23">
            <v>21</v>
          </cell>
          <cell r="N23">
            <v>21</v>
          </cell>
          <cell r="O23">
            <v>20</v>
          </cell>
          <cell r="P23">
            <v>10</v>
          </cell>
          <cell r="Q23">
            <v>0</v>
          </cell>
          <cell r="R23">
            <v>0</v>
          </cell>
          <cell r="S23">
            <v>0</v>
          </cell>
          <cell r="T23">
            <v>0</v>
          </cell>
          <cell r="U23">
            <v>0</v>
          </cell>
          <cell r="V23">
            <v>0</v>
          </cell>
          <cell r="W23">
            <v>0</v>
          </cell>
          <cell r="X23">
            <v>0</v>
          </cell>
          <cell r="Y23">
            <v>1</v>
          </cell>
          <cell r="Z23">
            <v>0</v>
          </cell>
          <cell r="AA23">
            <v>0</v>
          </cell>
          <cell r="AB23">
            <v>0</v>
          </cell>
          <cell r="AC23">
            <v>0</v>
          </cell>
          <cell r="AD23">
            <v>1</v>
          </cell>
          <cell r="AE23">
            <v>0</v>
          </cell>
          <cell r="AF23">
            <v>0</v>
          </cell>
          <cell r="AG23">
            <v>0</v>
          </cell>
          <cell r="AH23">
            <v>0</v>
          </cell>
          <cell r="AI23">
            <v>20</v>
          </cell>
        </row>
        <row r="24">
          <cell r="C24">
            <v>159676</v>
          </cell>
          <cell r="D24">
            <v>6</v>
          </cell>
          <cell r="E24" t="str">
            <v>ISLAM</v>
          </cell>
          <cell r="F24" t="str">
            <v>PKWT</v>
          </cell>
          <cell r="G24" t="str">
            <v>PRIO</v>
          </cell>
          <cell r="H24">
            <v>29.1666666666667</v>
          </cell>
          <cell r="I24" t="str">
            <v>E</v>
          </cell>
          <cell r="J24">
            <v>19234654</v>
          </cell>
          <cell r="K24">
            <v>570171</v>
          </cell>
          <cell r="L24">
            <v>31</v>
          </cell>
          <cell r="M24">
            <v>21</v>
          </cell>
          <cell r="N24">
            <v>21</v>
          </cell>
          <cell r="O24">
            <v>17</v>
          </cell>
          <cell r="P24">
            <v>10</v>
          </cell>
          <cell r="Q24">
            <v>0</v>
          </cell>
          <cell r="R24">
            <v>0</v>
          </cell>
          <cell r="S24">
            <v>0</v>
          </cell>
          <cell r="T24">
            <v>0</v>
          </cell>
          <cell r="U24">
            <v>0</v>
          </cell>
          <cell r="V24">
            <v>0</v>
          </cell>
          <cell r="W24">
            <v>0</v>
          </cell>
          <cell r="X24">
            <v>0</v>
          </cell>
          <cell r="Y24">
            <v>1</v>
          </cell>
          <cell r="Z24">
            <v>0</v>
          </cell>
          <cell r="AA24">
            <v>0</v>
          </cell>
          <cell r="AB24">
            <v>0</v>
          </cell>
          <cell r="AC24">
            <v>3</v>
          </cell>
          <cell r="AD24">
            <v>4</v>
          </cell>
          <cell r="AE24">
            <v>0</v>
          </cell>
          <cell r="AF24">
            <v>0</v>
          </cell>
          <cell r="AG24">
            <v>0</v>
          </cell>
          <cell r="AH24">
            <v>0</v>
          </cell>
          <cell r="AI24">
            <v>15</v>
          </cell>
        </row>
        <row r="25">
          <cell r="C25">
            <v>51958</v>
          </cell>
          <cell r="D25">
            <v>196</v>
          </cell>
          <cell r="E25" t="str">
            <v>ISLAM</v>
          </cell>
          <cell r="F25" t="str">
            <v>PKWT</v>
          </cell>
          <cell r="G25" t="str">
            <v>PRIO</v>
          </cell>
          <cell r="H25">
            <v>90.8333333333333</v>
          </cell>
          <cell r="I25" t="str">
            <v>E</v>
          </cell>
          <cell r="J25">
            <v>14011582</v>
          </cell>
          <cell r="K25">
            <v>570144</v>
          </cell>
          <cell r="L25">
            <v>31</v>
          </cell>
          <cell r="M25">
            <v>21</v>
          </cell>
          <cell r="N25">
            <v>21</v>
          </cell>
          <cell r="O25">
            <v>20</v>
          </cell>
          <cell r="P25">
            <v>10</v>
          </cell>
          <cell r="Q25">
            <v>0</v>
          </cell>
          <cell r="R25">
            <v>0</v>
          </cell>
          <cell r="S25">
            <v>0</v>
          </cell>
          <cell r="T25">
            <v>0</v>
          </cell>
          <cell r="U25">
            <v>0</v>
          </cell>
          <cell r="V25">
            <v>0</v>
          </cell>
          <cell r="W25">
            <v>0</v>
          </cell>
          <cell r="X25">
            <v>0</v>
          </cell>
          <cell r="Y25">
            <v>1</v>
          </cell>
          <cell r="Z25">
            <v>0</v>
          </cell>
          <cell r="AA25">
            <v>0</v>
          </cell>
          <cell r="AB25">
            <v>0</v>
          </cell>
          <cell r="AC25">
            <v>0</v>
          </cell>
          <cell r="AD25">
            <v>1</v>
          </cell>
          <cell r="AE25">
            <v>0</v>
          </cell>
          <cell r="AF25">
            <v>0</v>
          </cell>
          <cell r="AG25">
            <v>0</v>
          </cell>
          <cell r="AH25">
            <v>0</v>
          </cell>
          <cell r="AI25">
            <v>19</v>
          </cell>
        </row>
        <row r="26">
          <cell r="C26">
            <v>87812</v>
          </cell>
          <cell r="D26">
            <v>3</v>
          </cell>
          <cell r="E26" t="str">
            <v>ISLAM</v>
          </cell>
          <cell r="F26" t="str">
            <v>PKWT</v>
          </cell>
          <cell r="G26" t="str">
            <v>CORP</v>
          </cell>
          <cell r="H26">
            <v>58.4</v>
          </cell>
          <cell r="I26" t="str">
            <v>E</v>
          </cell>
          <cell r="J26">
            <v>17009753</v>
          </cell>
          <cell r="K26">
            <v>570201</v>
          </cell>
          <cell r="L26">
            <v>31</v>
          </cell>
          <cell r="M26">
            <v>21</v>
          </cell>
          <cell r="N26">
            <v>21</v>
          </cell>
          <cell r="O26">
            <v>20</v>
          </cell>
          <cell r="P26">
            <v>10</v>
          </cell>
          <cell r="Q26">
            <v>0</v>
          </cell>
          <cell r="R26">
            <v>0</v>
          </cell>
          <cell r="S26">
            <v>0</v>
          </cell>
          <cell r="T26">
            <v>0</v>
          </cell>
          <cell r="U26">
            <v>0</v>
          </cell>
          <cell r="V26">
            <v>0</v>
          </cell>
          <cell r="W26">
            <v>0</v>
          </cell>
          <cell r="X26">
            <v>0</v>
          </cell>
          <cell r="Y26">
            <v>1</v>
          </cell>
          <cell r="Z26">
            <v>0</v>
          </cell>
          <cell r="AA26">
            <v>0</v>
          </cell>
          <cell r="AB26">
            <v>0</v>
          </cell>
          <cell r="AC26">
            <v>0</v>
          </cell>
          <cell r="AD26">
            <v>1</v>
          </cell>
          <cell r="AE26">
            <v>0</v>
          </cell>
          <cell r="AF26">
            <v>0</v>
          </cell>
          <cell r="AG26">
            <v>0</v>
          </cell>
          <cell r="AH26">
            <v>0</v>
          </cell>
          <cell r="AI26">
            <v>20</v>
          </cell>
        </row>
        <row r="27">
          <cell r="C27">
            <v>150493</v>
          </cell>
          <cell r="D27">
            <v>13</v>
          </cell>
          <cell r="E27" t="str">
            <v>ISLAM</v>
          </cell>
          <cell r="F27" t="str">
            <v>PHL</v>
          </cell>
          <cell r="G27" t="str">
            <v>PRIO</v>
          </cell>
          <cell r="H27">
            <v>40.766666666666701</v>
          </cell>
          <cell r="I27" t="str">
            <v>E</v>
          </cell>
          <cell r="J27">
            <v>18230309</v>
          </cell>
          <cell r="K27">
            <v>570072</v>
          </cell>
          <cell r="L27">
            <v>31</v>
          </cell>
          <cell r="M27">
            <v>21</v>
          </cell>
          <cell r="N27">
            <v>21</v>
          </cell>
          <cell r="O27">
            <v>21</v>
          </cell>
          <cell r="P27">
            <v>10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row>
        <row r="28">
          <cell r="C28">
            <v>74499</v>
          </cell>
          <cell r="D28">
            <v>11</v>
          </cell>
          <cell r="E28" t="str">
            <v>ISLAM</v>
          </cell>
          <cell r="F28" t="str">
            <v>PKWT</v>
          </cell>
          <cell r="G28" t="str">
            <v>CORP</v>
          </cell>
          <cell r="H28">
            <v>66.133333333333297</v>
          </cell>
          <cell r="I28" t="str">
            <v>E</v>
          </cell>
          <cell r="J28">
            <v>16010304</v>
          </cell>
          <cell r="K28">
            <v>570237</v>
          </cell>
          <cell r="L28">
            <v>31</v>
          </cell>
          <cell r="M28">
            <v>21</v>
          </cell>
          <cell r="N28">
            <v>21</v>
          </cell>
          <cell r="O28">
            <v>20</v>
          </cell>
          <cell r="P28">
            <v>10</v>
          </cell>
          <cell r="Q28">
            <v>0</v>
          </cell>
          <cell r="R28">
            <v>0</v>
          </cell>
          <cell r="S28">
            <v>0</v>
          </cell>
          <cell r="T28">
            <v>0</v>
          </cell>
          <cell r="U28">
            <v>0</v>
          </cell>
          <cell r="V28">
            <v>0</v>
          </cell>
          <cell r="W28">
            <v>0</v>
          </cell>
          <cell r="X28">
            <v>0</v>
          </cell>
          <cell r="Y28">
            <v>1</v>
          </cell>
          <cell r="Z28">
            <v>0</v>
          </cell>
          <cell r="AA28">
            <v>0</v>
          </cell>
          <cell r="AB28">
            <v>0</v>
          </cell>
          <cell r="AC28">
            <v>0</v>
          </cell>
          <cell r="AD28">
            <v>1</v>
          </cell>
          <cell r="AE28">
            <v>0</v>
          </cell>
          <cell r="AF28">
            <v>0</v>
          </cell>
          <cell r="AG28">
            <v>0</v>
          </cell>
          <cell r="AH28">
            <v>0</v>
          </cell>
          <cell r="AI28">
            <v>1</v>
          </cell>
        </row>
        <row r="29">
          <cell r="C29">
            <v>88169</v>
          </cell>
          <cell r="D29">
            <v>10</v>
          </cell>
          <cell r="E29" t="str">
            <v>ISLAM</v>
          </cell>
          <cell r="F29" t="str">
            <v>PHL</v>
          </cell>
          <cell r="G29" t="str">
            <v>CORP</v>
          </cell>
          <cell r="H29">
            <v>34.233333333333299</v>
          </cell>
          <cell r="I29" t="str">
            <v>E</v>
          </cell>
          <cell r="J29">
            <v>17009910</v>
          </cell>
          <cell r="K29">
            <v>570131</v>
          </cell>
          <cell r="L29">
            <v>31</v>
          </cell>
          <cell r="M29">
            <v>21</v>
          </cell>
          <cell r="N29">
            <v>18</v>
          </cell>
          <cell r="O29">
            <v>18</v>
          </cell>
          <cell r="P29">
            <v>10</v>
          </cell>
          <cell r="Q29">
            <v>3</v>
          </cell>
          <cell r="R29">
            <v>0</v>
          </cell>
          <cell r="S29">
            <v>3</v>
          </cell>
          <cell r="T29">
            <v>0</v>
          </cell>
          <cell r="U29">
            <v>0</v>
          </cell>
          <cell r="V29">
            <v>0</v>
          </cell>
          <cell r="W29">
            <v>0</v>
          </cell>
          <cell r="X29">
            <v>3</v>
          </cell>
          <cell r="Y29">
            <v>0</v>
          </cell>
          <cell r="Z29">
            <v>0</v>
          </cell>
          <cell r="AA29">
            <v>0</v>
          </cell>
          <cell r="AB29">
            <v>0</v>
          </cell>
          <cell r="AC29">
            <v>0</v>
          </cell>
          <cell r="AD29">
            <v>0</v>
          </cell>
          <cell r="AE29">
            <v>0</v>
          </cell>
          <cell r="AF29">
            <v>0</v>
          </cell>
          <cell r="AG29">
            <v>0</v>
          </cell>
          <cell r="AH29">
            <v>0</v>
          </cell>
          <cell r="AI29">
            <v>0</v>
          </cell>
        </row>
        <row r="30">
          <cell r="C30">
            <v>54351</v>
          </cell>
          <cell r="D30">
            <v>4</v>
          </cell>
          <cell r="E30" t="str">
            <v>ISLAM</v>
          </cell>
          <cell r="F30" t="str">
            <v>PKWT</v>
          </cell>
          <cell r="G30" t="str">
            <v>PRIO</v>
          </cell>
          <cell r="H30">
            <v>93.2</v>
          </cell>
          <cell r="I30" t="str">
            <v>E</v>
          </cell>
          <cell r="J30">
            <v>14011003</v>
          </cell>
          <cell r="K30">
            <v>570218</v>
          </cell>
          <cell r="L30">
            <v>31</v>
          </cell>
          <cell r="M30">
            <v>21</v>
          </cell>
          <cell r="N30">
            <v>21</v>
          </cell>
          <cell r="O30">
            <v>20</v>
          </cell>
          <cell r="P30">
            <v>10</v>
          </cell>
          <cell r="Q30">
            <v>0</v>
          </cell>
          <cell r="R30">
            <v>0</v>
          </cell>
          <cell r="S30">
            <v>0</v>
          </cell>
          <cell r="T30">
            <v>0</v>
          </cell>
          <cell r="U30">
            <v>0</v>
          </cell>
          <cell r="V30">
            <v>0</v>
          </cell>
          <cell r="W30">
            <v>0</v>
          </cell>
          <cell r="X30">
            <v>0</v>
          </cell>
          <cell r="Y30">
            <v>1</v>
          </cell>
          <cell r="Z30">
            <v>0</v>
          </cell>
          <cell r="AA30">
            <v>0</v>
          </cell>
          <cell r="AB30">
            <v>0</v>
          </cell>
          <cell r="AC30">
            <v>0</v>
          </cell>
          <cell r="AD30">
            <v>1</v>
          </cell>
          <cell r="AE30">
            <v>0</v>
          </cell>
          <cell r="AF30">
            <v>0</v>
          </cell>
          <cell r="AG30">
            <v>0</v>
          </cell>
          <cell r="AH30">
            <v>0</v>
          </cell>
          <cell r="AI30">
            <v>0</v>
          </cell>
        </row>
        <row r="31">
          <cell r="C31">
            <v>154667</v>
          </cell>
          <cell r="D31">
            <v>2</v>
          </cell>
          <cell r="E31" t="str">
            <v>ISLAM</v>
          </cell>
          <cell r="F31" t="str">
            <v>PHL</v>
          </cell>
          <cell r="G31" t="str">
            <v>PRIO</v>
          </cell>
          <cell r="H31">
            <v>36.566666666666698</v>
          </cell>
          <cell r="I31" t="str">
            <v>E</v>
          </cell>
          <cell r="J31">
            <v>19231902</v>
          </cell>
          <cell r="K31">
            <v>570044</v>
          </cell>
          <cell r="L31">
            <v>31</v>
          </cell>
          <cell r="M31">
            <v>21</v>
          </cell>
          <cell r="N31">
            <v>21</v>
          </cell>
          <cell r="O31">
            <v>21</v>
          </cell>
          <cell r="P31">
            <v>10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row>
        <row r="32">
          <cell r="C32">
            <v>103453</v>
          </cell>
          <cell r="D32">
            <v>5</v>
          </cell>
          <cell r="E32" t="str">
            <v>ISLAM</v>
          </cell>
          <cell r="F32" t="str">
            <v>PKWT</v>
          </cell>
          <cell r="G32" t="str">
            <v>POSTPAID</v>
          </cell>
          <cell r="H32">
            <v>46.433333333333302</v>
          </cell>
          <cell r="I32" t="str">
            <v>E</v>
          </cell>
          <cell r="J32">
            <v>18009899</v>
          </cell>
          <cell r="K32">
            <v>570265</v>
          </cell>
          <cell r="L32">
            <v>31</v>
          </cell>
          <cell r="M32">
            <v>24</v>
          </cell>
          <cell r="N32">
            <v>24</v>
          </cell>
          <cell r="O32">
            <v>23</v>
          </cell>
          <cell r="P32">
            <v>7</v>
          </cell>
          <cell r="Q32">
            <v>0</v>
          </cell>
          <cell r="R32">
            <v>0</v>
          </cell>
          <cell r="S32">
            <v>0</v>
          </cell>
          <cell r="T32">
            <v>0</v>
          </cell>
          <cell r="U32">
            <v>0</v>
          </cell>
          <cell r="V32">
            <v>0</v>
          </cell>
          <cell r="W32">
            <v>0</v>
          </cell>
          <cell r="X32">
            <v>0</v>
          </cell>
          <cell r="Y32">
            <v>1</v>
          </cell>
          <cell r="Z32">
            <v>0</v>
          </cell>
          <cell r="AA32">
            <v>0</v>
          </cell>
          <cell r="AB32">
            <v>0</v>
          </cell>
          <cell r="AC32">
            <v>0</v>
          </cell>
          <cell r="AD32">
            <v>1</v>
          </cell>
          <cell r="AE32">
            <v>0</v>
          </cell>
          <cell r="AF32">
            <v>0</v>
          </cell>
          <cell r="AG32">
            <v>0</v>
          </cell>
          <cell r="AH32">
            <v>0</v>
          </cell>
          <cell r="AI32">
            <v>23</v>
          </cell>
        </row>
        <row r="33">
          <cell r="C33">
            <v>87809</v>
          </cell>
          <cell r="D33">
            <v>3</v>
          </cell>
          <cell r="E33" t="str">
            <v>ISLAM</v>
          </cell>
          <cell r="F33" t="str">
            <v>PKWT</v>
          </cell>
          <cell r="G33" t="str">
            <v>PRIO</v>
          </cell>
          <cell r="H33">
            <v>58.4</v>
          </cell>
          <cell r="I33" t="str">
            <v>E</v>
          </cell>
          <cell r="J33">
            <v>17009750</v>
          </cell>
          <cell r="K33">
            <v>570145</v>
          </cell>
          <cell r="L33">
            <v>31</v>
          </cell>
          <cell r="M33">
            <v>21</v>
          </cell>
          <cell r="N33">
            <v>21</v>
          </cell>
          <cell r="O33">
            <v>20</v>
          </cell>
          <cell r="P33">
            <v>10</v>
          </cell>
          <cell r="Q33">
            <v>0</v>
          </cell>
          <cell r="R33">
            <v>0</v>
          </cell>
          <cell r="S33">
            <v>0</v>
          </cell>
          <cell r="T33">
            <v>0</v>
          </cell>
          <cell r="U33">
            <v>0</v>
          </cell>
          <cell r="V33">
            <v>0</v>
          </cell>
          <cell r="W33">
            <v>0</v>
          </cell>
          <cell r="X33">
            <v>0</v>
          </cell>
          <cell r="Y33">
            <v>1</v>
          </cell>
          <cell r="Z33">
            <v>0</v>
          </cell>
          <cell r="AA33">
            <v>0</v>
          </cell>
          <cell r="AB33">
            <v>0</v>
          </cell>
          <cell r="AC33">
            <v>0</v>
          </cell>
          <cell r="AD33">
            <v>1</v>
          </cell>
          <cell r="AE33">
            <v>0</v>
          </cell>
          <cell r="AF33">
            <v>0</v>
          </cell>
          <cell r="AG33">
            <v>0</v>
          </cell>
          <cell r="AH33">
            <v>0</v>
          </cell>
          <cell r="AI33">
            <v>20</v>
          </cell>
        </row>
        <row r="34">
          <cell r="C34">
            <v>105769</v>
          </cell>
          <cell r="D34">
            <v>8</v>
          </cell>
          <cell r="E34" t="str">
            <v>ISLAM</v>
          </cell>
          <cell r="F34" t="str">
            <v>PKWT</v>
          </cell>
          <cell r="G34" t="str">
            <v>POSTPAID</v>
          </cell>
          <cell r="H34">
            <v>44.133333333333297</v>
          </cell>
          <cell r="I34" t="str">
            <v>E</v>
          </cell>
          <cell r="J34">
            <v>18010561</v>
          </cell>
          <cell r="K34">
            <v>570059</v>
          </cell>
          <cell r="L34">
            <v>31</v>
          </cell>
          <cell r="M34">
            <v>24</v>
          </cell>
          <cell r="N34">
            <v>24</v>
          </cell>
          <cell r="O34">
            <v>23</v>
          </cell>
          <cell r="P34">
            <v>7</v>
          </cell>
          <cell r="Q34">
            <v>0</v>
          </cell>
          <cell r="R34">
            <v>0</v>
          </cell>
          <cell r="S34">
            <v>0</v>
          </cell>
          <cell r="T34">
            <v>0</v>
          </cell>
          <cell r="U34">
            <v>0</v>
          </cell>
          <cell r="V34">
            <v>0</v>
          </cell>
          <cell r="W34">
            <v>0</v>
          </cell>
          <cell r="X34">
            <v>0</v>
          </cell>
          <cell r="Y34">
            <v>1</v>
          </cell>
          <cell r="Z34">
            <v>0</v>
          </cell>
          <cell r="AA34">
            <v>0</v>
          </cell>
          <cell r="AB34">
            <v>0</v>
          </cell>
          <cell r="AC34">
            <v>0</v>
          </cell>
          <cell r="AD34">
            <v>1</v>
          </cell>
          <cell r="AE34">
            <v>0</v>
          </cell>
          <cell r="AF34">
            <v>0</v>
          </cell>
          <cell r="AG34">
            <v>0</v>
          </cell>
          <cell r="AH34">
            <v>0</v>
          </cell>
          <cell r="AI34">
            <v>23</v>
          </cell>
        </row>
        <row r="35">
          <cell r="C35">
            <v>160709</v>
          </cell>
          <cell r="D35">
            <v>12</v>
          </cell>
          <cell r="E35" t="str">
            <v>ISLAM</v>
          </cell>
          <cell r="F35" t="str">
            <v>PKWT</v>
          </cell>
          <cell r="G35" t="str">
            <v>POSTPAID</v>
          </cell>
          <cell r="H35">
            <v>27.766666666666701</v>
          </cell>
          <cell r="I35" t="str">
            <v>E</v>
          </cell>
          <cell r="J35">
            <v>19235313</v>
          </cell>
          <cell r="K35">
            <v>570156</v>
          </cell>
          <cell r="L35">
            <v>31</v>
          </cell>
          <cell r="M35">
            <v>24</v>
          </cell>
          <cell r="N35">
            <v>23</v>
          </cell>
          <cell r="O35">
            <v>22</v>
          </cell>
          <cell r="P35">
            <v>7</v>
          </cell>
          <cell r="Q35">
            <v>1</v>
          </cell>
          <cell r="R35">
            <v>0</v>
          </cell>
          <cell r="S35">
            <v>1</v>
          </cell>
          <cell r="T35">
            <v>0</v>
          </cell>
          <cell r="U35">
            <v>0</v>
          </cell>
          <cell r="V35">
            <v>0</v>
          </cell>
          <cell r="W35">
            <v>0</v>
          </cell>
          <cell r="X35">
            <v>1</v>
          </cell>
          <cell r="Y35">
            <v>1</v>
          </cell>
          <cell r="Z35">
            <v>0</v>
          </cell>
          <cell r="AA35">
            <v>0</v>
          </cell>
          <cell r="AB35">
            <v>0</v>
          </cell>
          <cell r="AC35">
            <v>0</v>
          </cell>
          <cell r="AD35">
            <v>1</v>
          </cell>
          <cell r="AE35">
            <v>0</v>
          </cell>
          <cell r="AF35">
            <v>0</v>
          </cell>
          <cell r="AG35">
            <v>0</v>
          </cell>
          <cell r="AH35">
            <v>0</v>
          </cell>
          <cell r="AI35">
            <v>2</v>
          </cell>
        </row>
        <row r="36">
          <cell r="C36">
            <v>161143</v>
          </cell>
          <cell r="D36">
            <v>13</v>
          </cell>
          <cell r="E36" t="str">
            <v>ISLAM</v>
          </cell>
          <cell r="F36" t="str">
            <v>PKWT</v>
          </cell>
          <cell r="G36" t="str">
            <v>POSTPAID</v>
          </cell>
          <cell r="H36">
            <v>27.3</v>
          </cell>
          <cell r="I36" t="str">
            <v>E</v>
          </cell>
          <cell r="J36">
            <v>19235282</v>
          </cell>
          <cell r="K36">
            <v>570063</v>
          </cell>
          <cell r="L36">
            <v>31</v>
          </cell>
          <cell r="M36">
            <v>24</v>
          </cell>
          <cell r="N36">
            <v>24</v>
          </cell>
          <cell r="O36">
            <v>23</v>
          </cell>
          <cell r="P36">
            <v>7</v>
          </cell>
          <cell r="Q36">
            <v>0</v>
          </cell>
          <cell r="R36">
            <v>0</v>
          </cell>
          <cell r="S36">
            <v>0</v>
          </cell>
          <cell r="T36">
            <v>0</v>
          </cell>
          <cell r="U36">
            <v>0</v>
          </cell>
          <cell r="V36">
            <v>0</v>
          </cell>
          <cell r="W36">
            <v>0</v>
          </cell>
          <cell r="X36">
            <v>0</v>
          </cell>
          <cell r="Y36">
            <v>1</v>
          </cell>
          <cell r="Z36">
            <v>0</v>
          </cell>
          <cell r="AA36">
            <v>0</v>
          </cell>
          <cell r="AB36">
            <v>0</v>
          </cell>
          <cell r="AC36">
            <v>0</v>
          </cell>
          <cell r="AD36">
            <v>1</v>
          </cell>
          <cell r="AE36">
            <v>0</v>
          </cell>
          <cell r="AF36">
            <v>0</v>
          </cell>
          <cell r="AG36">
            <v>0</v>
          </cell>
          <cell r="AH36">
            <v>0</v>
          </cell>
          <cell r="AI36">
            <v>8</v>
          </cell>
        </row>
        <row r="37">
          <cell r="C37">
            <v>160079</v>
          </cell>
          <cell r="D37">
            <v>9</v>
          </cell>
          <cell r="E37" t="str">
            <v>ISLAM</v>
          </cell>
          <cell r="F37" t="str">
            <v>PKWT</v>
          </cell>
          <cell r="G37" t="str">
            <v>POSTPAID</v>
          </cell>
          <cell r="H37">
            <v>28.6</v>
          </cell>
          <cell r="I37" t="str">
            <v>E</v>
          </cell>
          <cell r="J37">
            <v>19234870</v>
          </cell>
          <cell r="K37">
            <v>570260</v>
          </cell>
          <cell r="L37">
            <v>31</v>
          </cell>
          <cell r="M37">
            <v>24</v>
          </cell>
          <cell r="N37">
            <v>24</v>
          </cell>
          <cell r="O37">
            <v>23</v>
          </cell>
          <cell r="P37">
            <v>7</v>
          </cell>
          <cell r="Q37">
            <v>0</v>
          </cell>
          <cell r="R37">
            <v>0</v>
          </cell>
          <cell r="S37">
            <v>0</v>
          </cell>
          <cell r="T37">
            <v>0</v>
          </cell>
          <cell r="U37">
            <v>0</v>
          </cell>
          <cell r="V37">
            <v>0</v>
          </cell>
          <cell r="W37">
            <v>0</v>
          </cell>
          <cell r="X37">
            <v>0</v>
          </cell>
          <cell r="Y37">
            <v>1</v>
          </cell>
          <cell r="Z37">
            <v>0</v>
          </cell>
          <cell r="AA37">
            <v>0</v>
          </cell>
          <cell r="AB37">
            <v>0</v>
          </cell>
          <cell r="AC37">
            <v>0</v>
          </cell>
          <cell r="AD37">
            <v>1</v>
          </cell>
          <cell r="AE37">
            <v>0</v>
          </cell>
          <cell r="AF37">
            <v>0</v>
          </cell>
          <cell r="AG37">
            <v>0</v>
          </cell>
          <cell r="AH37">
            <v>0</v>
          </cell>
          <cell r="AI37">
            <v>9</v>
          </cell>
        </row>
        <row r="38">
          <cell r="C38">
            <v>160028</v>
          </cell>
          <cell r="D38">
            <v>7</v>
          </cell>
          <cell r="E38" t="str">
            <v>ISLAM</v>
          </cell>
          <cell r="F38" t="str">
            <v>PKWT</v>
          </cell>
          <cell r="G38" t="str">
            <v>POSTPAID</v>
          </cell>
          <cell r="H38">
            <v>28.933333333333302</v>
          </cell>
          <cell r="I38" t="str">
            <v>E</v>
          </cell>
          <cell r="J38">
            <v>19234712</v>
          </cell>
          <cell r="K38">
            <v>570077</v>
          </cell>
          <cell r="L38">
            <v>31</v>
          </cell>
          <cell r="M38">
            <v>24</v>
          </cell>
          <cell r="N38">
            <v>23</v>
          </cell>
          <cell r="O38">
            <v>22</v>
          </cell>
          <cell r="P38">
            <v>7</v>
          </cell>
          <cell r="Q38">
            <v>1</v>
          </cell>
          <cell r="R38">
            <v>0</v>
          </cell>
          <cell r="S38">
            <v>1</v>
          </cell>
          <cell r="T38">
            <v>0</v>
          </cell>
          <cell r="U38">
            <v>0</v>
          </cell>
          <cell r="V38">
            <v>0</v>
          </cell>
          <cell r="W38">
            <v>0</v>
          </cell>
          <cell r="X38">
            <v>1</v>
          </cell>
          <cell r="Y38">
            <v>1</v>
          </cell>
          <cell r="Z38">
            <v>0</v>
          </cell>
          <cell r="AA38">
            <v>0</v>
          </cell>
          <cell r="AB38">
            <v>0</v>
          </cell>
          <cell r="AC38">
            <v>0</v>
          </cell>
          <cell r="AD38">
            <v>1</v>
          </cell>
          <cell r="AE38">
            <v>0</v>
          </cell>
          <cell r="AF38">
            <v>0</v>
          </cell>
          <cell r="AG38">
            <v>0</v>
          </cell>
          <cell r="AH38">
            <v>0</v>
          </cell>
          <cell r="AI38">
            <v>3</v>
          </cell>
        </row>
        <row r="39">
          <cell r="C39">
            <v>153783</v>
          </cell>
          <cell r="D39" t="str">
            <v>OBC TO IBC</v>
          </cell>
          <cell r="E39" t="str">
            <v>ISLAM</v>
          </cell>
          <cell r="F39" t="str">
            <v>PKWT</v>
          </cell>
          <cell r="G39" t="str">
            <v>POSTPAID</v>
          </cell>
          <cell r="H39">
            <v>34.566666666666698</v>
          </cell>
          <cell r="I39" t="str">
            <v>E</v>
          </cell>
          <cell r="J39">
            <v>19231530</v>
          </cell>
          <cell r="K39">
            <v>570120</v>
          </cell>
          <cell r="L39">
            <v>31</v>
          </cell>
          <cell r="M39">
            <v>24</v>
          </cell>
          <cell r="N39">
            <v>24</v>
          </cell>
          <cell r="O39">
            <v>23</v>
          </cell>
          <cell r="P39">
            <v>7</v>
          </cell>
          <cell r="Q39">
            <v>0</v>
          </cell>
          <cell r="R39">
            <v>0</v>
          </cell>
          <cell r="S39">
            <v>0</v>
          </cell>
          <cell r="T39">
            <v>0</v>
          </cell>
          <cell r="U39">
            <v>0</v>
          </cell>
          <cell r="V39">
            <v>0</v>
          </cell>
          <cell r="W39">
            <v>0</v>
          </cell>
          <cell r="X39">
            <v>0</v>
          </cell>
          <cell r="Y39">
            <v>1</v>
          </cell>
          <cell r="Z39">
            <v>0</v>
          </cell>
          <cell r="AA39">
            <v>0</v>
          </cell>
          <cell r="AB39">
            <v>0</v>
          </cell>
          <cell r="AC39">
            <v>0</v>
          </cell>
          <cell r="AD39">
            <v>1</v>
          </cell>
          <cell r="AE39">
            <v>0</v>
          </cell>
          <cell r="AF39">
            <v>0</v>
          </cell>
          <cell r="AG39">
            <v>0</v>
          </cell>
          <cell r="AH39">
            <v>0</v>
          </cell>
          <cell r="AI39">
            <v>23</v>
          </cell>
        </row>
        <row r="40">
          <cell r="C40">
            <v>159687</v>
          </cell>
          <cell r="D40">
            <v>6</v>
          </cell>
          <cell r="E40" t="str">
            <v>ISLAM</v>
          </cell>
          <cell r="F40" t="str">
            <v>PKWT</v>
          </cell>
          <cell r="G40" t="str">
            <v>POSTPAID</v>
          </cell>
          <cell r="H40">
            <v>29.1666666666667</v>
          </cell>
          <cell r="I40" t="str">
            <v>E</v>
          </cell>
          <cell r="J40">
            <v>19234590</v>
          </cell>
          <cell r="K40">
            <v>570004</v>
          </cell>
          <cell r="L40">
            <v>31</v>
          </cell>
          <cell r="M40">
            <v>16</v>
          </cell>
          <cell r="N40">
            <v>16</v>
          </cell>
          <cell r="O40">
            <v>15</v>
          </cell>
          <cell r="P40">
            <v>15</v>
          </cell>
          <cell r="Q40">
            <v>0</v>
          </cell>
          <cell r="R40">
            <v>0</v>
          </cell>
          <cell r="S40">
            <v>0</v>
          </cell>
          <cell r="T40">
            <v>0</v>
          </cell>
          <cell r="U40">
            <v>0</v>
          </cell>
          <cell r="V40">
            <v>0</v>
          </cell>
          <cell r="W40">
            <v>0</v>
          </cell>
          <cell r="X40">
            <v>0</v>
          </cell>
          <cell r="Y40">
            <v>1</v>
          </cell>
          <cell r="Z40">
            <v>0</v>
          </cell>
          <cell r="AA40">
            <v>0</v>
          </cell>
          <cell r="AB40">
            <v>0</v>
          </cell>
          <cell r="AC40">
            <v>0</v>
          </cell>
          <cell r="AD40">
            <v>1</v>
          </cell>
          <cell r="AE40">
            <v>0</v>
          </cell>
          <cell r="AF40">
            <v>0</v>
          </cell>
          <cell r="AG40">
            <v>0</v>
          </cell>
          <cell r="AH40">
            <v>0</v>
          </cell>
          <cell r="AI40">
            <v>15</v>
          </cell>
        </row>
        <row r="41">
          <cell r="C41">
            <v>101574</v>
          </cell>
          <cell r="D41" t="str">
            <v>MIGRASI OBC</v>
          </cell>
          <cell r="E41" t="str">
            <v>ISLAM</v>
          </cell>
          <cell r="F41" t="str">
            <v>PKWT</v>
          </cell>
          <cell r="G41" t="str">
            <v>POSTPAID</v>
          </cell>
          <cell r="H41">
            <v>31.466666666666701</v>
          </cell>
          <cell r="I41" t="str">
            <v>E</v>
          </cell>
          <cell r="J41">
            <v>18009275</v>
          </cell>
          <cell r="K41">
            <v>570031</v>
          </cell>
          <cell r="L41">
            <v>31</v>
          </cell>
          <cell r="M41">
            <v>24</v>
          </cell>
          <cell r="N41">
            <v>24</v>
          </cell>
          <cell r="O41">
            <v>23</v>
          </cell>
          <cell r="P41">
            <v>7</v>
          </cell>
          <cell r="Q41">
            <v>0</v>
          </cell>
          <cell r="R41">
            <v>0</v>
          </cell>
          <cell r="S41">
            <v>0</v>
          </cell>
          <cell r="T41">
            <v>0</v>
          </cell>
          <cell r="U41">
            <v>0</v>
          </cell>
          <cell r="V41">
            <v>0</v>
          </cell>
          <cell r="W41">
            <v>0</v>
          </cell>
          <cell r="X41">
            <v>0</v>
          </cell>
          <cell r="Y41">
            <v>1</v>
          </cell>
          <cell r="Z41">
            <v>0</v>
          </cell>
          <cell r="AA41">
            <v>0</v>
          </cell>
          <cell r="AB41">
            <v>0</v>
          </cell>
          <cell r="AC41">
            <v>0</v>
          </cell>
          <cell r="AD41">
            <v>1</v>
          </cell>
          <cell r="AE41">
            <v>0</v>
          </cell>
          <cell r="AF41">
            <v>0</v>
          </cell>
          <cell r="AG41">
            <v>0</v>
          </cell>
          <cell r="AH41">
            <v>0</v>
          </cell>
          <cell r="AI41">
            <v>23</v>
          </cell>
        </row>
        <row r="42">
          <cell r="C42">
            <v>101063</v>
          </cell>
          <cell r="D42" t="str">
            <v>OBC TO IBC</v>
          </cell>
          <cell r="E42" t="str">
            <v>ISLAM</v>
          </cell>
          <cell r="F42" t="str">
            <v>PKWT</v>
          </cell>
          <cell r="G42" t="str">
            <v>POSTPAID</v>
          </cell>
          <cell r="H42">
            <v>31.466666666666701</v>
          </cell>
          <cell r="I42" t="str">
            <v>E</v>
          </cell>
          <cell r="J42">
            <v>18009071</v>
          </cell>
          <cell r="K42">
            <v>570095</v>
          </cell>
          <cell r="L42">
            <v>31</v>
          </cell>
          <cell r="M42">
            <v>24</v>
          </cell>
          <cell r="N42">
            <v>24</v>
          </cell>
          <cell r="O42">
            <v>23</v>
          </cell>
          <cell r="P42">
            <v>7</v>
          </cell>
          <cell r="Q42">
            <v>0</v>
          </cell>
          <cell r="R42">
            <v>0</v>
          </cell>
          <cell r="S42">
            <v>0</v>
          </cell>
          <cell r="T42">
            <v>0</v>
          </cell>
          <cell r="U42">
            <v>0</v>
          </cell>
          <cell r="V42">
            <v>0</v>
          </cell>
          <cell r="W42">
            <v>0</v>
          </cell>
          <cell r="X42">
            <v>0</v>
          </cell>
          <cell r="Y42">
            <v>1</v>
          </cell>
          <cell r="Z42">
            <v>0</v>
          </cell>
          <cell r="AA42">
            <v>0</v>
          </cell>
          <cell r="AB42">
            <v>0</v>
          </cell>
          <cell r="AC42">
            <v>0</v>
          </cell>
          <cell r="AD42">
            <v>1</v>
          </cell>
          <cell r="AE42">
            <v>0</v>
          </cell>
          <cell r="AF42">
            <v>0</v>
          </cell>
          <cell r="AG42">
            <v>0</v>
          </cell>
          <cell r="AH42">
            <v>0</v>
          </cell>
          <cell r="AI42">
            <v>2</v>
          </cell>
        </row>
        <row r="43">
          <cell r="C43">
            <v>154502</v>
          </cell>
          <cell r="D43" t="str">
            <v>MIGRASI OBC TO IBC</v>
          </cell>
          <cell r="E43" t="str">
            <v>ISLAM</v>
          </cell>
          <cell r="F43" t="str">
            <v>PKWT</v>
          </cell>
          <cell r="G43" t="str">
            <v>POSTPAID</v>
          </cell>
          <cell r="H43">
            <v>34.233333333333299</v>
          </cell>
          <cell r="I43" t="str">
            <v>E</v>
          </cell>
          <cell r="J43">
            <v>19231653</v>
          </cell>
          <cell r="K43">
            <v>570014</v>
          </cell>
          <cell r="L43">
            <v>31</v>
          </cell>
          <cell r="M43">
            <v>24</v>
          </cell>
          <cell r="N43">
            <v>24</v>
          </cell>
          <cell r="O43">
            <v>23</v>
          </cell>
          <cell r="P43">
            <v>7</v>
          </cell>
          <cell r="Q43">
            <v>0</v>
          </cell>
          <cell r="R43">
            <v>0</v>
          </cell>
          <cell r="S43">
            <v>0</v>
          </cell>
          <cell r="T43">
            <v>0</v>
          </cell>
          <cell r="U43">
            <v>0</v>
          </cell>
          <cell r="V43">
            <v>0</v>
          </cell>
          <cell r="W43">
            <v>0</v>
          </cell>
          <cell r="X43">
            <v>0</v>
          </cell>
          <cell r="Y43">
            <v>1</v>
          </cell>
          <cell r="Z43">
            <v>0</v>
          </cell>
          <cell r="AA43">
            <v>0</v>
          </cell>
          <cell r="AB43">
            <v>0</v>
          </cell>
          <cell r="AC43">
            <v>0</v>
          </cell>
          <cell r="AD43">
            <v>1</v>
          </cell>
          <cell r="AE43">
            <v>0</v>
          </cell>
          <cell r="AF43">
            <v>0</v>
          </cell>
          <cell r="AG43">
            <v>0</v>
          </cell>
          <cell r="AH43">
            <v>0</v>
          </cell>
          <cell r="AI43">
            <v>5</v>
          </cell>
        </row>
        <row r="44">
          <cell r="C44">
            <v>156228</v>
          </cell>
          <cell r="D44">
            <v>12</v>
          </cell>
          <cell r="E44" t="str">
            <v>ISLAM</v>
          </cell>
          <cell r="F44" t="str">
            <v>PKWT</v>
          </cell>
          <cell r="G44" t="str">
            <v>POSTPAID</v>
          </cell>
          <cell r="H44">
            <v>31.466666666666701</v>
          </cell>
          <cell r="I44" t="str">
            <v>E</v>
          </cell>
          <cell r="J44">
            <v>19232842</v>
          </cell>
          <cell r="K44">
            <v>570027</v>
          </cell>
          <cell r="L44">
            <v>31</v>
          </cell>
          <cell r="M44">
            <v>24</v>
          </cell>
          <cell r="N44">
            <v>24</v>
          </cell>
          <cell r="O44">
            <v>23</v>
          </cell>
          <cell r="P44">
            <v>7</v>
          </cell>
          <cell r="Q44">
            <v>0</v>
          </cell>
          <cell r="R44">
            <v>0</v>
          </cell>
          <cell r="S44">
            <v>0</v>
          </cell>
          <cell r="T44">
            <v>0</v>
          </cell>
          <cell r="U44">
            <v>0</v>
          </cell>
          <cell r="V44">
            <v>0</v>
          </cell>
          <cell r="W44">
            <v>0</v>
          </cell>
          <cell r="X44">
            <v>0</v>
          </cell>
          <cell r="Y44">
            <v>1</v>
          </cell>
          <cell r="Z44">
            <v>0</v>
          </cell>
          <cell r="AA44">
            <v>0</v>
          </cell>
          <cell r="AB44">
            <v>0</v>
          </cell>
          <cell r="AC44">
            <v>0</v>
          </cell>
          <cell r="AD44">
            <v>1</v>
          </cell>
          <cell r="AE44">
            <v>0</v>
          </cell>
          <cell r="AF44">
            <v>0</v>
          </cell>
          <cell r="AG44">
            <v>0</v>
          </cell>
          <cell r="AH44">
            <v>0</v>
          </cell>
          <cell r="AI44">
            <v>5</v>
          </cell>
        </row>
        <row r="45">
          <cell r="C45">
            <v>154682</v>
          </cell>
          <cell r="D45">
            <v>1</v>
          </cell>
          <cell r="E45" t="str">
            <v>ISLAM</v>
          </cell>
          <cell r="F45" t="str">
            <v>PKWT</v>
          </cell>
          <cell r="G45" t="str">
            <v>POSTPAID</v>
          </cell>
          <cell r="H45">
            <v>33.266666666666701</v>
          </cell>
          <cell r="I45" t="str">
            <v>E</v>
          </cell>
          <cell r="J45">
            <v>19231967</v>
          </cell>
          <cell r="K45">
            <v>570278</v>
          </cell>
          <cell r="L45">
            <v>31</v>
          </cell>
          <cell r="M45">
            <v>24</v>
          </cell>
          <cell r="N45">
            <v>24</v>
          </cell>
          <cell r="O45">
            <v>23</v>
          </cell>
          <cell r="P45">
            <v>7</v>
          </cell>
          <cell r="Q45">
            <v>0</v>
          </cell>
          <cell r="R45">
            <v>0</v>
          </cell>
          <cell r="S45">
            <v>0</v>
          </cell>
          <cell r="T45">
            <v>0</v>
          </cell>
          <cell r="U45">
            <v>0</v>
          </cell>
          <cell r="V45">
            <v>0</v>
          </cell>
          <cell r="W45">
            <v>0</v>
          </cell>
          <cell r="X45">
            <v>0</v>
          </cell>
          <cell r="Y45">
            <v>1</v>
          </cell>
          <cell r="Z45">
            <v>0</v>
          </cell>
          <cell r="AA45">
            <v>0</v>
          </cell>
          <cell r="AB45">
            <v>0</v>
          </cell>
          <cell r="AC45">
            <v>0</v>
          </cell>
          <cell r="AD45">
            <v>1</v>
          </cell>
          <cell r="AE45">
            <v>0</v>
          </cell>
          <cell r="AF45">
            <v>0</v>
          </cell>
          <cell r="AG45">
            <v>0</v>
          </cell>
          <cell r="AH45">
            <v>0</v>
          </cell>
          <cell r="AI45">
            <v>8</v>
          </cell>
        </row>
        <row r="46">
          <cell r="C46">
            <v>106036</v>
          </cell>
          <cell r="D46" t="str">
            <v>OBC TO IBC</v>
          </cell>
          <cell r="E46" t="str">
            <v>ISLAM</v>
          </cell>
          <cell r="F46" t="str">
            <v>PKWT</v>
          </cell>
          <cell r="G46" t="str">
            <v>POSTPAID</v>
          </cell>
          <cell r="H46">
            <v>34.566666666666698</v>
          </cell>
          <cell r="I46" t="str">
            <v>E</v>
          </cell>
          <cell r="J46">
            <v>18010652</v>
          </cell>
          <cell r="K46">
            <v>570094</v>
          </cell>
          <cell r="L46">
            <v>31</v>
          </cell>
          <cell r="M46">
            <v>24</v>
          </cell>
          <cell r="N46">
            <v>24</v>
          </cell>
          <cell r="O46">
            <v>23</v>
          </cell>
          <cell r="P46">
            <v>7</v>
          </cell>
          <cell r="Q46">
            <v>0</v>
          </cell>
          <cell r="R46">
            <v>0</v>
          </cell>
          <cell r="S46">
            <v>0</v>
          </cell>
          <cell r="T46">
            <v>0</v>
          </cell>
          <cell r="U46">
            <v>0</v>
          </cell>
          <cell r="V46">
            <v>0</v>
          </cell>
          <cell r="W46">
            <v>0</v>
          </cell>
          <cell r="X46">
            <v>0</v>
          </cell>
          <cell r="Y46">
            <v>1</v>
          </cell>
          <cell r="Z46">
            <v>0</v>
          </cell>
          <cell r="AA46">
            <v>0</v>
          </cell>
          <cell r="AB46">
            <v>0</v>
          </cell>
          <cell r="AC46">
            <v>0</v>
          </cell>
          <cell r="AD46">
            <v>1</v>
          </cell>
          <cell r="AE46">
            <v>0</v>
          </cell>
          <cell r="AF46">
            <v>0</v>
          </cell>
          <cell r="AG46">
            <v>0</v>
          </cell>
          <cell r="AH46">
            <v>0</v>
          </cell>
          <cell r="AI46">
            <v>4</v>
          </cell>
        </row>
        <row r="47">
          <cell r="C47">
            <v>154477</v>
          </cell>
          <cell r="D47">
            <v>20</v>
          </cell>
          <cell r="E47" t="str">
            <v>ISLAM</v>
          </cell>
          <cell r="F47" t="str">
            <v>PKWT</v>
          </cell>
          <cell r="G47" t="str">
            <v>POSTPAID</v>
          </cell>
          <cell r="H47">
            <v>34.566666666666698</v>
          </cell>
          <cell r="I47" t="str">
            <v>E</v>
          </cell>
          <cell r="J47">
            <v>17009817</v>
          </cell>
          <cell r="K47">
            <v>570041</v>
          </cell>
          <cell r="L47">
            <v>31</v>
          </cell>
          <cell r="M47">
            <v>24</v>
          </cell>
          <cell r="N47">
            <v>24</v>
          </cell>
          <cell r="O47">
            <v>23</v>
          </cell>
          <cell r="P47">
            <v>7</v>
          </cell>
          <cell r="Q47">
            <v>0</v>
          </cell>
          <cell r="R47">
            <v>0</v>
          </cell>
          <cell r="S47">
            <v>0</v>
          </cell>
          <cell r="T47">
            <v>0</v>
          </cell>
          <cell r="U47">
            <v>0</v>
          </cell>
          <cell r="V47">
            <v>0</v>
          </cell>
          <cell r="W47">
            <v>0</v>
          </cell>
          <cell r="X47">
            <v>0</v>
          </cell>
          <cell r="Y47">
            <v>1</v>
          </cell>
          <cell r="Z47">
            <v>0</v>
          </cell>
          <cell r="AA47">
            <v>0</v>
          </cell>
          <cell r="AB47">
            <v>0</v>
          </cell>
          <cell r="AC47">
            <v>0</v>
          </cell>
          <cell r="AD47">
            <v>1</v>
          </cell>
          <cell r="AE47">
            <v>0</v>
          </cell>
          <cell r="AF47">
            <v>0</v>
          </cell>
          <cell r="AG47">
            <v>0</v>
          </cell>
          <cell r="AH47">
            <v>0</v>
          </cell>
          <cell r="AI47">
            <v>6</v>
          </cell>
        </row>
        <row r="48">
          <cell r="C48">
            <v>154489</v>
          </cell>
          <cell r="D48">
            <v>4</v>
          </cell>
          <cell r="E48" t="str">
            <v>ISLAM</v>
          </cell>
          <cell r="F48" t="str">
            <v>PKWT</v>
          </cell>
          <cell r="G48" t="str">
            <v>POSTPAID</v>
          </cell>
          <cell r="H48">
            <v>34.566666666666698</v>
          </cell>
          <cell r="I48" t="str">
            <v>E</v>
          </cell>
          <cell r="J48">
            <v>19231568</v>
          </cell>
          <cell r="K48">
            <v>570202</v>
          </cell>
          <cell r="L48">
            <v>31</v>
          </cell>
          <cell r="M48">
            <v>24</v>
          </cell>
          <cell r="N48">
            <v>24</v>
          </cell>
          <cell r="O48">
            <v>23</v>
          </cell>
          <cell r="P48">
            <v>7</v>
          </cell>
          <cell r="Q48">
            <v>0</v>
          </cell>
          <cell r="R48">
            <v>0</v>
          </cell>
          <cell r="S48">
            <v>0</v>
          </cell>
          <cell r="T48">
            <v>0</v>
          </cell>
          <cell r="U48">
            <v>0</v>
          </cell>
          <cell r="V48">
            <v>0</v>
          </cell>
          <cell r="W48">
            <v>0</v>
          </cell>
          <cell r="X48">
            <v>0</v>
          </cell>
          <cell r="Y48">
            <v>1</v>
          </cell>
          <cell r="Z48">
            <v>0</v>
          </cell>
          <cell r="AA48">
            <v>0</v>
          </cell>
          <cell r="AB48">
            <v>0</v>
          </cell>
          <cell r="AC48">
            <v>0</v>
          </cell>
          <cell r="AD48">
            <v>1</v>
          </cell>
          <cell r="AE48">
            <v>0</v>
          </cell>
          <cell r="AF48">
            <v>0</v>
          </cell>
          <cell r="AG48">
            <v>0</v>
          </cell>
          <cell r="AH48">
            <v>0</v>
          </cell>
          <cell r="AI48">
            <v>5</v>
          </cell>
        </row>
        <row r="49">
          <cell r="C49">
            <v>160065</v>
          </cell>
          <cell r="D49">
            <v>8</v>
          </cell>
          <cell r="E49" t="str">
            <v>ISLAM</v>
          </cell>
          <cell r="F49" t="str">
            <v>PKWT</v>
          </cell>
          <cell r="G49" t="str">
            <v>POSTPAID</v>
          </cell>
          <cell r="H49">
            <v>28.633333333333301</v>
          </cell>
          <cell r="I49" t="str">
            <v>E</v>
          </cell>
          <cell r="J49">
            <v>19234861</v>
          </cell>
          <cell r="K49">
            <v>570174</v>
          </cell>
          <cell r="L49">
            <v>31</v>
          </cell>
          <cell r="M49">
            <v>24</v>
          </cell>
          <cell r="N49">
            <v>24</v>
          </cell>
          <cell r="O49">
            <v>23</v>
          </cell>
          <cell r="P49">
            <v>7</v>
          </cell>
          <cell r="Q49">
            <v>0</v>
          </cell>
          <cell r="R49">
            <v>0</v>
          </cell>
          <cell r="S49">
            <v>0</v>
          </cell>
          <cell r="T49">
            <v>0</v>
          </cell>
          <cell r="U49">
            <v>0</v>
          </cell>
          <cell r="V49">
            <v>0</v>
          </cell>
          <cell r="W49">
            <v>0</v>
          </cell>
          <cell r="X49">
            <v>0</v>
          </cell>
          <cell r="Y49">
            <v>1</v>
          </cell>
          <cell r="Z49">
            <v>0</v>
          </cell>
          <cell r="AA49">
            <v>0</v>
          </cell>
          <cell r="AB49">
            <v>0</v>
          </cell>
          <cell r="AC49">
            <v>0</v>
          </cell>
          <cell r="AD49">
            <v>1</v>
          </cell>
          <cell r="AE49">
            <v>0</v>
          </cell>
          <cell r="AF49">
            <v>0</v>
          </cell>
          <cell r="AG49">
            <v>0</v>
          </cell>
          <cell r="AH49">
            <v>0</v>
          </cell>
          <cell r="AI49">
            <v>23</v>
          </cell>
        </row>
        <row r="50">
          <cell r="C50">
            <v>161151</v>
          </cell>
          <cell r="D50">
            <v>13</v>
          </cell>
          <cell r="E50" t="str">
            <v>ISLAM</v>
          </cell>
          <cell r="F50" t="str">
            <v>PKWT</v>
          </cell>
          <cell r="G50" t="str">
            <v>MKIOS</v>
          </cell>
          <cell r="H50">
            <v>27.3</v>
          </cell>
          <cell r="I50" t="str">
            <v>E</v>
          </cell>
          <cell r="J50">
            <v>19235274</v>
          </cell>
          <cell r="K50">
            <v>570036</v>
          </cell>
          <cell r="L50">
            <v>31</v>
          </cell>
          <cell r="M50">
            <v>21</v>
          </cell>
          <cell r="N50">
            <v>21</v>
          </cell>
          <cell r="O50">
            <v>20</v>
          </cell>
          <cell r="P50">
            <v>10</v>
          </cell>
          <cell r="Q50">
            <v>0</v>
          </cell>
          <cell r="R50">
            <v>0</v>
          </cell>
          <cell r="S50">
            <v>0</v>
          </cell>
          <cell r="T50">
            <v>0</v>
          </cell>
          <cell r="U50">
            <v>0</v>
          </cell>
          <cell r="V50">
            <v>0</v>
          </cell>
          <cell r="W50">
            <v>0</v>
          </cell>
          <cell r="X50">
            <v>0</v>
          </cell>
          <cell r="Y50">
            <v>1</v>
          </cell>
          <cell r="Z50">
            <v>0</v>
          </cell>
          <cell r="AA50">
            <v>0</v>
          </cell>
          <cell r="AB50">
            <v>0</v>
          </cell>
          <cell r="AC50">
            <v>0</v>
          </cell>
          <cell r="AD50">
            <v>1</v>
          </cell>
          <cell r="AE50">
            <v>0</v>
          </cell>
          <cell r="AF50">
            <v>0</v>
          </cell>
          <cell r="AG50">
            <v>0</v>
          </cell>
          <cell r="AH50">
            <v>0</v>
          </cell>
          <cell r="AI50">
            <v>0</v>
          </cell>
        </row>
        <row r="51">
          <cell r="C51">
            <v>160821</v>
          </cell>
          <cell r="D51">
            <v>10</v>
          </cell>
          <cell r="E51" t="str">
            <v>ISLAM</v>
          </cell>
          <cell r="F51" t="str">
            <v>PKWT</v>
          </cell>
          <cell r="G51" t="str">
            <v>MKIOS</v>
          </cell>
          <cell r="H51">
            <v>28.2</v>
          </cell>
          <cell r="I51" t="str">
            <v>E</v>
          </cell>
          <cell r="J51">
            <v>19234994</v>
          </cell>
          <cell r="K51">
            <v>570061</v>
          </cell>
          <cell r="L51">
            <v>31</v>
          </cell>
          <cell r="M51">
            <v>21</v>
          </cell>
          <cell r="N51">
            <v>19</v>
          </cell>
          <cell r="O51">
            <v>18</v>
          </cell>
          <cell r="P51">
            <v>10</v>
          </cell>
          <cell r="Q51">
            <v>2</v>
          </cell>
          <cell r="R51">
            <v>0</v>
          </cell>
          <cell r="S51">
            <v>2</v>
          </cell>
          <cell r="T51">
            <v>0</v>
          </cell>
          <cell r="U51">
            <v>0</v>
          </cell>
          <cell r="V51">
            <v>0</v>
          </cell>
          <cell r="W51">
            <v>0</v>
          </cell>
          <cell r="X51">
            <v>2</v>
          </cell>
          <cell r="Y51">
            <v>1</v>
          </cell>
          <cell r="Z51">
            <v>0</v>
          </cell>
          <cell r="AA51">
            <v>0</v>
          </cell>
          <cell r="AB51">
            <v>0</v>
          </cell>
          <cell r="AC51">
            <v>0</v>
          </cell>
          <cell r="AD51">
            <v>1</v>
          </cell>
          <cell r="AE51">
            <v>0</v>
          </cell>
          <cell r="AF51">
            <v>0</v>
          </cell>
          <cell r="AG51">
            <v>0</v>
          </cell>
          <cell r="AH51">
            <v>0</v>
          </cell>
          <cell r="AI51">
            <v>0</v>
          </cell>
        </row>
        <row r="52">
          <cell r="C52">
            <v>166733</v>
          </cell>
          <cell r="D52">
            <v>1</v>
          </cell>
          <cell r="E52" t="str">
            <v>ISLAM</v>
          </cell>
          <cell r="F52" t="str">
            <v>PKWT</v>
          </cell>
          <cell r="G52" t="str">
            <v>PREPAID</v>
          </cell>
          <cell r="H52">
            <v>21.866666666666699</v>
          </cell>
          <cell r="I52" t="str">
            <v>D</v>
          </cell>
          <cell r="J52">
            <v>20236707</v>
          </cell>
          <cell r="K52">
            <v>570208</v>
          </cell>
          <cell r="L52">
            <v>31</v>
          </cell>
          <cell r="M52">
            <v>21</v>
          </cell>
          <cell r="N52">
            <v>21</v>
          </cell>
          <cell r="O52">
            <v>17</v>
          </cell>
          <cell r="P52">
            <v>10</v>
          </cell>
          <cell r="Q52">
            <v>0</v>
          </cell>
          <cell r="R52">
            <v>0</v>
          </cell>
          <cell r="S52">
            <v>0</v>
          </cell>
          <cell r="T52">
            <v>0</v>
          </cell>
          <cell r="U52">
            <v>0</v>
          </cell>
          <cell r="V52">
            <v>0</v>
          </cell>
          <cell r="W52">
            <v>0</v>
          </cell>
          <cell r="X52">
            <v>0</v>
          </cell>
          <cell r="Y52">
            <v>1</v>
          </cell>
          <cell r="Z52">
            <v>0</v>
          </cell>
          <cell r="AA52">
            <v>0</v>
          </cell>
          <cell r="AB52">
            <v>0</v>
          </cell>
          <cell r="AC52">
            <v>3</v>
          </cell>
          <cell r="AD52">
            <v>4</v>
          </cell>
          <cell r="AE52">
            <v>0</v>
          </cell>
          <cell r="AF52">
            <v>0</v>
          </cell>
          <cell r="AG52">
            <v>0</v>
          </cell>
          <cell r="AH52">
            <v>0</v>
          </cell>
          <cell r="AI52">
            <v>6</v>
          </cell>
        </row>
        <row r="53">
          <cell r="C53">
            <v>160829</v>
          </cell>
          <cell r="D53">
            <v>10</v>
          </cell>
          <cell r="E53" t="str">
            <v>ISLAM</v>
          </cell>
          <cell r="F53" t="str">
            <v>PKWT</v>
          </cell>
          <cell r="G53" t="str">
            <v>MKIOS</v>
          </cell>
          <cell r="H53">
            <v>28.2</v>
          </cell>
          <cell r="I53" t="str">
            <v>E</v>
          </cell>
          <cell r="J53">
            <v>19234991</v>
          </cell>
          <cell r="K53">
            <v>570222</v>
          </cell>
          <cell r="L53">
            <v>31</v>
          </cell>
          <cell r="M53">
            <v>21</v>
          </cell>
          <cell r="N53">
            <v>21</v>
          </cell>
          <cell r="O53">
            <v>20</v>
          </cell>
          <cell r="P53">
            <v>10</v>
          </cell>
          <cell r="Q53">
            <v>0</v>
          </cell>
          <cell r="R53">
            <v>0</v>
          </cell>
          <cell r="S53">
            <v>0</v>
          </cell>
          <cell r="T53">
            <v>0</v>
          </cell>
          <cell r="U53">
            <v>0</v>
          </cell>
          <cell r="V53">
            <v>0</v>
          </cell>
          <cell r="W53">
            <v>0</v>
          </cell>
          <cell r="X53">
            <v>0</v>
          </cell>
          <cell r="Y53">
            <v>1</v>
          </cell>
          <cell r="Z53">
            <v>0</v>
          </cell>
          <cell r="AA53">
            <v>0</v>
          </cell>
          <cell r="AB53">
            <v>0</v>
          </cell>
          <cell r="AC53">
            <v>0</v>
          </cell>
          <cell r="AD53">
            <v>1</v>
          </cell>
          <cell r="AE53">
            <v>0</v>
          </cell>
          <cell r="AF53">
            <v>0</v>
          </cell>
          <cell r="AG53">
            <v>0</v>
          </cell>
          <cell r="AH53">
            <v>0</v>
          </cell>
          <cell r="AI53">
            <v>0</v>
          </cell>
        </row>
        <row r="54">
          <cell r="C54">
            <v>170012</v>
          </cell>
          <cell r="D54">
            <v>4</v>
          </cell>
          <cell r="E54" t="str">
            <v>ISLAM</v>
          </cell>
          <cell r="F54" t="str">
            <v>PKWT</v>
          </cell>
          <cell r="G54" t="str">
            <v>PREPAID</v>
          </cell>
          <cell r="H54">
            <v>18.433333333333302</v>
          </cell>
          <cell r="I54" t="str">
            <v>D</v>
          </cell>
          <cell r="J54">
            <v>20237488</v>
          </cell>
          <cell r="K54">
            <v>570291</v>
          </cell>
          <cell r="L54">
            <v>31</v>
          </cell>
          <cell r="M54">
            <v>21</v>
          </cell>
          <cell r="N54">
            <v>21</v>
          </cell>
          <cell r="O54">
            <v>20</v>
          </cell>
          <cell r="P54">
            <v>10</v>
          </cell>
          <cell r="Q54">
            <v>0</v>
          </cell>
          <cell r="R54">
            <v>0</v>
          </cell>
          <cell r="S54">
            <v>0</v>
          </cell>
          <cell r="T54">
            <v>0</v>
          </cell>
          <cell r="U54">
            <v>0</v>
          </cell>
          <cell r="V54">
            <v>0</v>
          </cell>
          <cell r="W54">
            <v>0</v>
          </cell>
          <cell r="X54">
            <v>0</v>
          </cell>
          <cell r="Y54">
            <v>1</v>
          </cell>
          <cell r="Z54">
            <v>0</v>
          </cell>
          <cell r="AA54">
            <v>0</v>
          </cell>
          <cell r="AB54">
            <v>0</v>
          </cell>
          <cell r="AC54">
            <v>0</v>
          </cell>
          <cell r="AD54">
            <v>1</v>
          </cell>
          <cell r="AE54">
            <v>0</v>
          </cell>
          <cell r="AF54">
            <v>0</v>
          </cell>
          <cell r="AG54">
            <v>0</v>
          </cell>
          <cell r="AH54">
            <v>0</v>
          </cell>
          <cell r="AI54">
            <v>20</v>
          </cell>
        </row>
        <row r="55">
          <cell r="C55">
            <v>157006</v>
          </cell>
          <cell r="D55">
            <v>4</v>
          </cell>
          <cell r="E55" t="str">
            <v>ISLAM</v>
          </cell>
          <cell r="F55" t="str">
            <v>PKWT</v>
          </cell>
          <cell r="G55" t="str">
            <v>POSTPAID</v>
          </cell>
          <cell r="H55">
            <v>32.700000000000003</v>
          </cell>
          <cell r="I55" t="str">
            <v>E</v>
          </cell>
          <cell r="J55">
            <v>19233373</v>
          </cell>
          <cell r="K55">
            <v>570184</v>
          </cell>
          <cell r="L55">
            <v>31</v>
          </cell>
          <cell r="M55">
            <v>24</v>
          </cell>
          <cell r="N55">
            <v>24</v>
          </cell>
          <cell r="O55">
            <v>23</v>
          </cell>
          <cell r="P55">
            <v>7</v>
          </cell>
          <cell r="Q55">
            <v>0</v>
          </cell>
          <cell r="R55">
            <v>0</v>
          </cell>
          <cell r="S55">
            <v>0</v>
          </cell>
          <cell r="T55">
            <v>0</v>
          </cell>
          <cell r="U55">
            <v>0</v>
          </cell>
          <cell r="V55">
            <v>0</v>
          </cell>
          <cell r="W55">
            <v>0</v>
          </cell>
          <cell r="X55">
            <v>0</v>
          </cell>
          <cell r="Y55">
            <v>1</v>
          </cell>
          <cell r="Z55">
            <v>0</v>
          </cell>
          <cell r="AA55">
            <v>0</v>
          </cell>
          <cell r="AB55">
            <v>0</v>
          </cell>
          <cell r="AC55">
            <v>0</v>
          </cell>
          <cell r="AD55">
            <v>1</v>
          </cell>
          <cell r="AE55">
            <v>0</v>
          </cell>
          <cell r="AF55">
            <v>0</v>
          </cell>
          <cell r="AG55">
            <v>0</v>
          </cell>
          <cell r="AH55">
            <v>0</v>
          </cell>
          <cell r="AI55">
            <v>3</v>
          </cell>
        </row>
        <row r="56">
          <cell r="C56">
            <v>160020</v>
          </cell>
          <cell r="D56">
            <v>7</v>
          </cell>
          <cell r="E56" t="str">
            <v>ISLAM</v>
          </cell>
          <cell r="F56" t="str">
            <v>PKWT</v>
          </cell>
          <cell r="G56" t="str">
            <v>POSTPAID</v>
          </cell>
          <cell r="H56">
            <v>28.933333333333302</v>
          </cell>
          <cell r="I56" t="str">
            <v>E</v>
          </cell>
          <cell r="J56">
            <v>19234713</v>
          </cell>
          <cell r="K56">
            <v>570047</v>
          </cell>
          <cell r="L56">
            <v>31</v>
          </cell>
          <cell r="M56">
            <v>24</v>
          </cell>
          <cell r="N56">
            <v>24</v>
          </cell>
          <cell r="O56">
            <v>23</v>
          </cell>
          <cell r="P56">
            <v>7</v>
          </cell>
          <cell r="Q56">
            <v>0</v>
          </cell>
          <cell r="R56">
            <v>0</v>
          </cell>
          <cell r="S56">
            <v>0</v>
          </cell>
          <cell r="T56">
            <v>0</v>
          </cell>
          <cell r="U56">
            <v>0</v>
          </cell>
          <cell r="V56">
            <v>0</v>
          </cell>
          <cell r="W56">
            <v>0</v>
          </cell>
          <cell r="X56">
            <v>0</v>
          </cell>
          <cell r="Y56">
            <v>1</v>
          </cell>
          <cell r="Z56">
            <v>0</v>
          </cell>
          <cell r="AA56">
            <v>0</v>
          </cell>
          <cell r="AB56">
            <v>0</v>
          </cell>
          <cell r="AC56">
            <v>0</v>
          </cell>
          <cell r="AD56">
            <v>1</v>
          </cell>
          <cell r="AE56">
            <v>0</v>
          </cell>
          <cell r="AF56">
            <v>0</v>
          </cell>
          <cell r="AG56">
            <v>0</v>
          </cell>
          <cell r="AH56">
            <v>0</v>
          </cell>
          <cell r="AI56">
            <v>23</v>
          </cell>
        </row>
        <row r="57">
          <cell r="C57">
            <v>159678</v>
          </cell>
          <cell r="D57">
            <v>6</v>
          </cell>
          <cell r="E57" t="str">
            <v>ISLAM</v>
          </cell>
          <cell r="F57" t="str">
            <v>PKWT</v>
          </cell>
          <cell r="G57" t="str">
            <v>POSTPAID</v>
          </cell>
          <cell r="H57">
            <v>29.1666666666667</v>
          </cell>
          <cell r="I57" t="str">
            <v>E</v>
          </cell>
          <cell r="J57">
            <v>19234648</v>
          </cell>
          <cell r="K57">
            <v>570130</v>
          </cell>
          <cell r="L57">
            <v>31</v>
          </cell>
          <cell r="M57">
            <v>24</v>
          </cell>
          <cell r="N57">
            <v>24</v>
          </cell>
          <cell r="O57">
            <v>23</v>
          </cell>
          <cell r="P57">
            <v>7</v>
          </cell>
          <cell r="Q57">
            <v>0</v>
          </cell>
          <cell r="R57">
            <v>0</v>
          </cell>
          <cell r="S57">
            <v>0</v>
          </cell>
          <cell r="T57">
            <v>0</v>
          </cell>
          <cell r="U57">
            <v>0</v>
          </cell>
          <cell r="V57">
            <v>0</v>
          </cell>
          <cell r="W57">
            <v>0</v>
          </cell>
          <cell r="X57">
            <v>0</v>
          </cell>
          <cell r="Y57">
            <v>1</v>
          </cell>
          <cell r="Z57">
            <v>0</v>
          </cell>
          <cell r="AA57">
            <v>0</v>
          </cell>
          <cell r="AB57">
            <v>0</v>
          </cell>
          <cell r="AC57">
            <v>0</v>
          </cell>
          <cell r="AD57">
            <v>1</v>
          </cell>
          <cell r="AE57">
            <v>0</v>
          </cell>
          <cell r="AF57">
            <v>0</v>
          </cell>
          <cell r="AG57">
            <v>0</v>
          </cell>
          <cell r="AH57">
            <v>0</v>
          </cell>
          <cell r="AI57">
            <v>23</v>
          </cell>
        </row>
        <row r="58">
          <cell r="C58">
            <v>154672</v>
          </cell>
          <cell r="D58">
            <v>1</v>
          </cell>
          <cell r="E58" t="str">
            <v>ISLAM</v>
          </cell>
          <cell r="F58" t="str">
            <v>PKWT</v>
          </cell>
          <cell r="G58" t="str">
            <v>POSTPAID</v>
          </cell>
          <cell r="H58">
            <v>33.533333333333303</v>
          </cell>
          <cell r="I58" t="str">
            <v>E</v>
          </cell>
          <cell r="J58">
            <v>19231908</v>
          </cell>
          <cell r="K58">
            <v>570134</v>
          </cell>
          <cell r="L58">
            <v>31</v>
          </cell>
          <cell r="M58">
            <v>24</v>
          </cell>
          <cell r="N58">
            <v>23</v>
          </cell>
          <cell r="O58">
            <v>22</v>
          </cell>
          <cell r="P58">
            <v>7</v>
          </cell>
          <cell r="Q58">
            <v>1</v>
          </cell>
          <cell r="R58">
            <v>0</v>
          </cell>
          <cell r="S58">
            <v>1</v>
          </cell>
          <cell r="T58">
            <v>0</v>
          </cell>
          <cell r="U58">
            <v>0</v>
          </cell>
          <cell r="V58">
            <v>0</v>
          </cell>
          <cell r="W58">
            <v>0</v>
          </cell>
          <cell r="X58">
            <v>1</v>
          </cell>
          <cell r="Y58">
            <v>1</v>
          </cell>
          <cell r="Z58">
            <v>0</v>
          </cell>
          <cell r="AA58">
            <v>0</v>
          </cell>
          <cell r="AB58">
            <v>0</v>
          </cell>
          <cell r="AC58">
            <v>0</v>
          </cell>
          <cell r="AD58">
            <v>1</v>
          </cell>
          <cell r="AE58">
            <v>0</v>
          </cell>
          <cell r="AF58">
            <v>0</v>
          </cell>
          <cell r="AG58">
            <v>0</v>
          </cell>
          <cell r="AH58">
            <v>0</v>
          </cell>
          <cell r="AI58">
            <v>3</v>
          </cell>
        </row>
        <row r="59">
          <cell r="C59">
            <v>159677</v>
          </cell>
          <cell r="D59">
            <v>6</v>
          </cell>
          <cell r="E59" t="str">
            <v>ISLAM</v>
          </cell>
          <cell r="F59" t="str">
            <v>PKWT</v>
          </cell>
          <cell r="G59" t="str">
            <v>POSTPAID</v>
          </cell>
          <cell r="H59">
            <v>29.1666666666667</v>
          </cell>
          <cell r="I59" t="str">
            <v>E</v>
          </cell>
          <cell r="J59">
            <v>19234636</v>
          </cell>
          <cell r="K59">
            <v>570054</v>
          </cell>
          <cell r="L59">
            <v>31</v>
          </cell>
          <cell r="M59">
            <v>24</v>
          </cell>
          <cell r="N59">
            <v>23</v>
          </cell>
          <cell r="O59">
            <v>22</v>
          </cell>
          <cell r="P59">
            <v>7</v>
          </cell>
          <cell r="Q59">
            <v>1</v>
          </cell>
          <cell r="R59">
            <v>0</v>
          </cell>
          <cell r="S59">
            <v>1</v>
          </cell>
          <cell r="T59">
            <v>0</v>
          </cell>
          <cell r="U59">
            <v>0</v>
          </cell>
          <cell r="V59">
            <v>0</v>
          </cell>
          <cell r="W59">
            <v>0</v>
          </cell>
          <cell r="X59">
            <v>1</v>
          </cell>
          <cell r="Y59">
            <v>1</v>
          </cell>
          <cell r="Z59">
            <v>0</v>
          </cell>
          <cell r="AA59">
            <v>0</v>
          </cell>
          <cell r="AB59">
            <v>0</v>
          </cell>
          <cell r="AC59">
            <v>0</v>
          </cell>
          <cell r="AD59">
            <v>1</v>
          </cell>
          <cell r="AE59">
            <v>0</v>
          </cell>
          <cell r="AF59">
            <v>0</v>
          </cell>
          <cell r="AG59">
            <v>0</v>
          </cell>
          <cell r="AH59">
            <v>0</v>
          </cell>
          <cell r="AI59">
            <v>20</v>
          </cell>
        </row>
        <row r="60">
          <cell r="C60">
            <v>160712</v>
          </cell>
          <cell r="D60">
            <v>12</v>
          </cell>
          <cell r="E60" t="str">
            <v>ISLAM</v>
          </cell>
          <cell r="F60" t="str">
            <v>PKWT</v>
          </cell>
          <cell r="G60" t="str">
            <v>PREPAID</v>
          </cell>
          <cell r="H60">
            <v>27.766666666666701</v>
          </cell>
          <cell r="I60" t="str">
            <v>E</v>
          </cell>
          <cell r="J60">
            <v>19235326</v>
          </cell>
          <cell r="K60">
            <v>570088</v>
          </cell>
          <cell r="L60">
            <v>31</v>
          </cell>
          <cell r="M60">
            <v>31</v>
          </cell>
          <cell r="N60">
            <v>31</v>
          </cell>
          <cell r="O60">
            <v>0</v>
          </cell>
          <cell r="P60">
            <v>0</v>
          </cell>
          <cell r="Q60">
            <v>0</v>
          </cell>
          <cell r="R60">
            <v>0</v>
          </cell>
          <cell r="S60">
            <v>0</v>
          </cell>
          <cell r="T60">
            <v>0</v>
          </cell>
          <cell r="U60">
            <v>0</v>
          </cell>
          <cell r="V60">
            <v>0</v>
          </cell>
          <cell r="W60">
            <v>0</v>
          </cell>
          <cell r="X60">
            <v>0</v>
          </cell>
          <cell r="Y60">
            <v>0</v>
          </cell>
          <cell r="Z60">
            <v>0</v>
          </cell>
          <cell r="AA60">
            <v>0</v>
          </cell>
          <cell r="AB60">
            <v>31</v>
          </cell>
          <cell r="AC60">
            <v>0</v>
          </cell>
          <cell r="AD60">
            <v>31</v>
          </cell>
          <cell r="AE60">
            <v>0</v>
          </cell>
          <cell r="AF60">
            <v>0</v>
          </cell>
          <cell r="AG60">
            <v>0</v>
          </cell>
          <cell r="AH60">
            <v>0</v>
          </cell>
          <cell r="AI60">
            <v>0</v>
          </cell>
        </row>
        <row r="61">
          <cell r="C61">
            <v>160682</v>
          </cell>
          <cell r="D61">
            <v>11</v>
          </cell>
          <cell r="E61" t="str">
            <v>ISLAM</v>
          </cell>
          <cell r="F61" t="str">
            <v>PKWT</v>
          </cell>
          <cell r="G61" t="str">
            <v>POSTPAID</v>
          </cell>
          <cell r="H61">
            <v>28</v>
          </cell>
          <cell r="I61" t="str">
            <v>E</v>
          </cell>
          <cell r="J61">
            <v>19235083</v>
          </cell>
          <cell r="K61">
            <v>570136</v>
          </cell>
          <cell r="L61">
            <v>31</v>
          </cell>
          <cell r="M61">
            <v>24</v>
          </cell>
          <cell r="N61">
            <v>24</v>
          </cell>
          <cell r="O61">
            <v>23</v>
          </cell>
          <cell r="P61">
            <v>7</v>
          </cell>
          <cell r="Q61">
            <v>0</v>
          </cell>
          <cell r="R61">
            <v>0</v>
          </cell>
          <cell r="S61">
            <v>0</v>
          </cell>
          <cell r="T61">
            <v>0</v>
          </cell>
          <cell r="U61">
            <v>0</v>
          </cell>
          <cell r="V61">
            <v>0</v>
          </cell>
          <cell r="W61">
            <v>0</v>
          </cell>
          <cell r="X61">
            <v>0</v>
          </cell>
          <cell r="Y61">
            <v>1</v>
          </cell>
          <cell r="Z61">
            <v>0</v>
          </cell>
          <cell r="AA61">
            <v>0</v>
          </cell>
          <cell r="AB61">
            <v>0</v>
          </cell>
          <cell r="AC61">
            <v>0</v>
          </cell>
          <cell r="AD61">
            <v>1</v>
          </cell>
          <cell r="AE61">
            <v>0</v>
          </cell>
          <cell r="AF61">
            <v>0</v>
          </cell>
          <cell r="AG61">
            <v>0</v>
          </cell>
          <cell r="AH61">
            <v>0</v>
          </cell>
          <cell r="AI61">
            <v>23</v>
          </cell>
        </row>
        <row r="62">
          <cell r="C62">
            <v>160690</v>
          </cell>
          <cell r="D62">
            <v>11</v>
          </cell>
          <cell r="E62" t="str">
            <v>ISLAM</v>
          </cell>
          <cell r="F62" t="str">
            <v>PKWT</v>
          </cell>
          <cell r="G62" t="str">
            <v>POSTPAID</v>
          </cell>
          <cell r="H62">
            <v>28</v>
          </cell>
          <cell r="I62" t="str">
            <v>E</v>
          </cell>
          <cell r="J62">
            <v>19235099</v>
          </cell>
          <cell r="K62">
            <v>570179</v>
          </cell>
          <cell r="L62">
            <v>31</v>
          </cell>
          <cell r="M62">
            <v>24</v>
          </cell>
          <cell r="N62">
            <v>24</v>
          </cell>
          <cell r="O62">
            <v>23</v>
          </cell>
          <cell r="P62">
            <v>7</v>
          </cell>
          <cell r="Q62">
            <v>0</v>
          </cell>
          <cell r="R62">
            <v>0</v>
          </cell>
          <cell r="S62">
            <v>0</v>
          </cell>
          <cell r="T62">
            <v>0</v>
          </cell>
          <cell r="U62">
            <v>0</v>
          </cell>
          <cell r="V62">
            <v>0</v>
          </cell>
          <cell r="W62">
            <v>0</v>
          </cell>
          <cell r="X62">
            <v>0</v>
          </cell>
          <cell r="Y62">
            <v>1</v>
          </cell>
          <cell r="Z62">
            <v>0</v>
          </cell>
          <cell r="AA62">
            <v>0</v>
          </cell>
          <cell r="AB62">
            <v>0</v>
          </cell>
          <cell r="AC62">
            <v>0</v>
          </cell>
          <cell r="AD62">
            <v>1</v>
          </cell>
          <cell r="AE62">
            <v>0</v>
          </cell>
          <cell r="AF62">
            <v>0</v>
          </cell>
          <cell r="AG62">
            <v>0</v>
          </cell>
          <cell r="AH62">
            <v>0</v>
          </cell>
          <cell r="AI62">
            <v>3</v>
          </cell>
        </row>
        <row r="63">
          <cell r="C63">
            <v>160685</v>
          </cell>
          <cell r="D63">
            <v>11</v>
          </cell>
          <cell r="E63" t="str">
            <v>ISLAM</v>
          </cell>
          <cell r="F63" t="str">
            <v>PKWT</v>
          </cell>
          <cell r="G63" t="str">
            <v>POSTPAID</v>
          </cell>
          <cell r="H63">
            <v>28</v>
          </cell>
          <cell r="I63" t="str">
            <v>E</v>
          </cell>
          <cell r="J63">
            <v>19235093</v>
          </cell>
          <cell r="K63">
            <v>570112</v>
          </cell>
          <cell r="L63">
            <v>31</v>
          </cell>
          <cell r="M63">
            <v>24</v>
          </cell>
          <cell r="N63">
            <v>23</v>
          </cell>
          <cell r="O63">
            <v>22</v>
          </cell>
          <cell r="P63">
            <v>7</v>
          </cell>
          <cell r="Q63">
            <v>1</v>
          </cell>
          <cell r="R63">
            <v>0</v>
          </cell>
          <cell r="S63">
            <v>1</v>
          </cell>
          <cell r="T63">
            <v>0</v>
          </cell>
          <cell r="U63">
            <v>0</v>
          </cell>
          <cell r="V63">
            <v>0</v>
          </cell>
          <cell r="W63">
            <v>0</v>
          </cell>
          <cell r="X63">
            <v>1</v>
          </cell>
          <cell r="Y63">
            <v>1</v>
          </cell>
          <cell r="Z63">
            <v>0</v>
          </cell>
          <cell r="AA63">
            <v>0</v>
          </cell>
          <cell r="AB63">
            <v>0</v>
          </cell>
          <cell r="AC63">
            <v>0</v>
          </cell>
          <cell r="AD63">
            <v>1</v>
          </cell>
          <cell r="AE63">
            <v>0</v>
          </cell>
          <cell r="AF63">
            <v>0</v>
          </cell>
          <cell r="AG63">
            <v>0</v>
          </cell>
          <cell r="AH63">
            <v>0</v>
          </cell>
          <cell r="AI63">
            <v>4</v>
          </cell>
        </row>
        <row r="64">
          <cell r="C64">
            <v>160033</v>
          </cell>
          <cell r="D64">
            <v>7</v>
          </cell>
          <cell r="E64" t="str">
            <v>ISLAM</v>
          </cell>
          <cell r="F64" t="str">
            <v>PKWT</v>
          </cell>
          <cell r="G64" t="str">
            <v>POSTPAID</v>
          </cell>
          <cell r="H64">
            <v>28.733333333333299</v>
          </cell>
          <cell r="I64" t="str">
            <v>E</v>
          </cell>
          <cell r="J64">
            <v>19234816</v>
          </cell>
          <cell r="K64">
            <v>570239</v>
          </cell>
          <cell r="L64">
            <v>31</v>
          </cell>
          <cell r="M64">
            <v>24</v>
          </cell>
          <cell r="N64">
            <v>24</v>
          </cell>
          <cell r="O64">
            <v>23</v>
          </cell>
          <cell r="P64">
            <v>7</v>
          </cell>
          <cell r="Q64">
            <v>0</v>
          </cell>
          <cell r="R64">
            <v>0</v>
          </cell>
          <cell r="S64">
            <v>0</v>
          </cell>
          <cell r="T64">
            <v>0</v>
          </cell>
          <cell r="U64">
            <v>0</v>
          </cell>
          <cell r="V64">
            <v>0</v>
          </cell>
          <cell r="W64">
            <v>0</v>
          </cell>
          <cell r="X64">
            <v>0</v>
          </cell>
          <cell r="Y64">
            <v>1</v>
          </cell>
          <cell r="Z64">
            <v>0</v>
          </cell>
          <cell r="AA64">
            <v>0</v>
          </cell>
          <cell r="AB64">
            <v>0</v>
          </cell>
          <cell r="AC64">
            <v>0</v>
          </cell>
          <cell r="AD64">
            <v>1</v>
          </cell>
          <cell r="AE64">
            <v>0</v>
          </cell>
          <cell r="AF64">
            <v>0</v>
          </cell>
          <cell r="AG64">
            <v>0</v>
          </cell>
          <cell r="AH64">
            <v>0</v>
          </cell>
          <cell r="AI64">
            <v>22</v>
          </cell>
        </row>
        <row r="65">
          <cell r="C65">
            <v>87990</v>
          </cell>
          <cell r="D65">
            <v>10</v>
          </cell>
          <cell r="E65" t="str">
            <v>ISLAM</v>
          </cell>
          <cell r="F65" t="str">
            <v>PKWT</v>
          </cell>
          <cell r="G65" t="str">
            <v>POSTPAID</v>
          </cell>
          <cell r="H65">
            <v>34.233333333333299</v>
          </cell>
          <cell r="I65" t="str">
            <v>E</v>
          </cell>
          <cell r="J65">
            <v>17009688</v>
          </cell>
          <cell r="K65">
            <v>570254</v>
          </cell>
          <cell r="L65">
            <v>31</v>
          </cell>
          <cell r="M65">
            <v>24</v>
          </cell>
          <cell r="N65">
            <v>19</v>
          </cell>
          <cell r="O65">
            <v>18</v>
          </cell>
          <cell r="P65">
            <v>7</v>
          </cell>
          <cell r="Q65">
            <v>5</v>
          </cell>
          <cell r="R65">
            <v>0</v>
          </cell>
          <cell r="S65">
            <v>5</v>
          </cell>
          <cell r="T65">
            <v>0</v>
          </cell>
          <cell r="U65">
            <v>0</v>
          </cell>
          <cell r="V65">
            <v>0</v>
          </cell>
          <cell r="W65">
            <v>0</v>
          </cell>
          <cell r="X65">
            <v>5</v>
          </cell>
          <cell r="Y65">
            <v>1</v>
          </cell>
          <cell r="Z65">
            <v>0</v>
          </cell>
          <cell r="AA65">
            <v>0</v>
          </cell>
          <cell r="AB65">
            <v>0</v>
          </cell>
          <cell r="AC65">
            <v>0</v>
          </cell>
          <cell r="AD65">
            <v>1</v>
          </cell>
          <cell r="AE65">
            <v>0</v>
          </cell>
          <cell r="AF65">
            <v>0</v>
          </cell>
          <cell r="AG65">
            <v>0</v>
          </cell>
          <cell r="AH65">
            <v>0</v>
          </cell>
          <cell r="AI65">
            <v>2</v>
          </cell>
        </row>
        <row r="66">
          <cell r="C66">
            <v>160027</v>
          </cell>
          <cell r="D66">
            <v>7</v>
          </cell>
          <cell r="E66" t="str">
            <v>ISLAM</v>
          </cell>
          <cell r="F66" t="str">
            <v>PKWT</v>
          </cell>
          <cell r="G66" t="str">
            <v>POSTPAID</v>
          </cell>
          <cell r="H66">
            <v>28.933333333333302</v>
          </cell>
          <cell r="I66" t="str">
            <v>E</v>
          </cell>
          <cell r="J66">
            <v>19234734</v>
          </cell>
          <cell r="K66">
            <v>570122</v>
          </cell>
          <cell r="L66">
            <v>31</v>
          </cell>
          <cell r="M66">
            <v>24</v>
          </cell>
          <cell r="N66">
            <v>24</v>
          </cell>
          <cell r="O66">
            <v>22</v>
          </cell>
          <cell r="P66">
            <v>7</v>
          </cell>
          <cell r="Q66">
            <v>0</v>
          </cell>
          <cell r="R66">
            <v>0</v>
          </cell>
          <cell r="S66">
            <v>0</v>
          </cell>
          <cell r="T66">
            <v>0</v>
          </cell>
          <cell r="U66">
            <v>0</v>
          </cell>
          <cell r="V66">
            <v>0</v>
          </cell>
          <cell r="W66">
            <v>0</v>
          </cell>
          <cell r="X66">
            <v>0</v>
          </cell>
          <cell r="Y66">
            <v>1</v>
          </cell>
          <cell r="Z66">
            <v>1</v>
          </cell>
          <cell r="AA66">
            <v>0</v>
          </cell>
          <cell r="AB66">
            <v>0</v>
          </cell>
          <cell r="AC66">
            <v>0</v>
          </cell>
          <cell r="AD66">
            <v>2</v>
          </cell>
          <cell r="AE66">
            <v>0</v>
          </cell>
          <cell r="AF66">
            <v>0</v>
          </cell>
          <cell r="AG66">
            <v>0</v>
          </cell>
          <cell r="AH66">
            <v>0</v>
          </cell>
          <cell r="AI66">
            <v>5</v>
          </cell>
        </row>
        <row r="67">
          <cell r="C67">
            <v>150752</v>
          </cell>
          <cell r="D67">
            <v>13</v>
          </cell>
          <cell r="E67" t="str">
            <v>ISLAM</v>
          </cell>
          <cell r="F67" t="str">
            <v>PKWT</v>
          </cell>
          <cell r="G67" t="str">
            <v>POSTPAID</v>
          </cell>
          <cell r="H67">
            <v>40.1</v>
          </cell>
          <cell r="I67" t="str">
            <v>E</v>
          </cell>
          <cell r="J67">
            <v>18230302</v>
          </cell>
          <cell r="K67">
            <v>570099</v>
          </cell>
          <cell r="L67">
            <v>31</v>
          </cell>
          <cell r="M67">
            <v>24</v>
          </cell>
          <cell r="N67">
            <v>24</v>
          </cell>
          <cell r="O67">
            <v>23</v>
          </cell>
          <cell r="P67">
            <v>7</v>
          </cell>
          <cell r="Q67">
            <v>0</v>
          </cell>
          <cell r="R67">
            <v>0</v>
          </cell>
          <cell r="S67">
            <v>0</v>
          </cell>
          <cell r="T67">
            <v>0</v>
          </cell>
          <cell r="U67">
            <v>0</v>
          </cell>
          <cell r="V67">
            <v>0</v>
          </cell>
          <cell r="W67">
            <v>0</v>
          </cell>
          <cell r="X67">
            <v>0</v>
          </cell>
          <cell r="Y67">
            <v>1</v>
          </cell>
          <cell r="Z67">
            <v>0</v>
          </cell>
          <cell r="AA67">
            <v>0</v>
          </cell>
          <cell r="AB67">
            <v>0</v>
          </cell>
          <cell r="AC67">
            <v>0</v>
          </cell>
          <cell r="AD67">
            <v>1</v>
          </cell>
          <cell r="AE67">
            <v>0</v>
          </cell>
          <cell r="AF67">
            <v>0</v>
          </cell>
          <cell r="AG67">
            <v>0</v>
          </cell>
          <cell r="AH67">
            <v>0</v>
          </cell>
          <cell r="AI67">
            <v>23</v>
          </cell>
        </row>
        <row r="68">
          <cell r="C68">
            <v>178137</v>
          </cell>
          <cell r="D68">
            <v>8</v>
          </cell>
          <cell r="E68" t="str">
            <v>ISLAM</v>
          </cell>
          <cell r="F68" t="str">
            <v>PKWT</v>
          </cell>
          <cell r="G68" t="str">
            <v>PREPAID</v>
          </cell>
          <cell r="H68">
            <v>10.366666666666699</v>
          </cell>
          <cell r="I68" t="str">
            <v>C</v>
          </cell>
          <cell r="J68">
            <v>21239581</v>
          </cell>
          <cell r="K68">
            <v>570382</v>
          </cell>
          <cell r="L68">
            <v>31</v>
          </cell>
          <cell r="M68">
            <v>15</v>
          </cell>
          <cell r="N68">
            <v>15</v>
          </cell>
          <cell r="O68">
            <v>14</v>
          </cell>
          <cell r="P68">
            <v>16</v>
          </cell>
          <cell r="Q68">
            <v>0</v>
          </cell>
          <cell r="R68">
            <v>0</v>
          </cell>
          <cell r="S68">
            <v>0</v>
          </cell>
          <cell r="T68">
            <v>0</v>
          </cell>
          <cell r="U68">
            <v>0</v>
          </cell>
          <cell r="V68">
            <v>0</v>
          </cell>
          <cell r="W68">
            <v>0</v>
          </cell>
          <cell r="X68">
            <v>0</v>
          </cell>
          <cell r="Y68">
            <v>1</v>
          </cell>
          <cell r="Z68">
            <v>0</v>
          </cell>
          <cell r="AA68">
            <v>0</v>
          </cell>
          <cell r="AB68">
            <v>0</v>
          </cell>
          <cell r="AC68">
            <v>0</v>
          </cell>
          <cell r="AD68">
            <v>1</v>
          </cell>
          <cell r="AE68">
            <v>0</v>
          </cell>
          <cell r="AF68">
            <v>0</v>
          </cell>
          <cell r="AG68">
            <v>0</v>
          </cell>
          <cell r="AH68">
            <v>0</v>
          </cell>
          <cell r="AI68">
            <v>4</v>
          </cell>
        </row>
        <row r="69">
          <cell r="C69">
            <v>160824</v>
          </cell>
          <cell r="D69">
            <v>10</v>
          </cell>
          <cell r="E69" t="str">
            <v>ISLAM</v>
          </cell>
          <cell r="F69" t="str">
            <v>PKWT</v>
          </cell>
          <cell r="G69" t="str">
            <v>MKIOS</v>
          </cell>
          <cell r="H69">
            <v>28.2</v>
          </cell>
          <cell r="I69" t="str">
            <v>E</v>
          </cell>
          <cell r="J69">
            <v>19234986</v>
          </cell>
          <cell r="K69">
            <v>570062</v>
          </cell>
          <cell r="L69">
            <v>31</v>
          </cell>
          <cell r="M69">
            <v>21</v>
          </cell>
          <cell r="N69">
            <v>21</v>
          </cell>
          <cell r="O69">
            <v>20</v>
          </cell>
          <cell r="P69">
            <v>10</v>
          </cell>
          <cell r="Q69">
            <v>0</v>
          </cell>
          <cell r="R69">
            <v>0</v>
          </cell>
          <cell r="S69">
            <v>0</v>
          </cell>
          <cell r="T69">
            <v>0</v>
          </cell>
          <cell r="U69">
            <v>0</v>
          </cell>
          <cell r="V69">
            <v>0</v>
          </cell>
          <cell r="W69">
            <v>0</v>
          </cell>
          <cell r="X69">
            <v>0</v>
          </cell>
          <cell r="Y69">
            <v>1</v>
          </cell>
          <cell r="Z69">
            <v>0</v>
          </cell>
          <cell r="AA69">
            <v>0</v>
          </cell>
          <cell r="AB69">
            <v>0</v>
          </cell>
          <cell r="AC69">
            <v>0</v>
          </cell>
          <cell r="AD69">
            <v>1</v>
          </cell>
          <cell r="AE69">
            <v>0</v>
          </cell>
          <cell r="AF69">
            <v>0</v>
          </cell>
          <cell r="AG69">
            <v>0</v>
          </cell>
          <cell r="AH69">
            <v>0</v>
          </cell>
          <cell r="AI69">
            <v>0</v>
          </cell>
        </row>
        <row r="70">
          <cell r="C70">
            <v>168590</v>
          </cell>
          <cell r="D70">
            <v>2</v>
          </cell>
          <cell r="E70" t="str">
            <v>ISLAM</v>
          </cell>
          <cell r="F70" t="str">
            <v>PKWT</v>
          </cell>
          <cell r="G70" t="str">
            <v>PREPAID</v>
          </cell>
          <cell r="H70">
            <v>21.2</v>
          </cell>
          <cell r="I70" t="str">
            <v>D</v>
          </cell>
          <cell r="J70">
            <v>20236776</v>
          </cell>
          <cell r="K70">
            <v>570115</v>
          </cell>
          <cell r="L70">
            <v>31</v>
          </cell>
          <cell r="M70">
            <v>21</v>
          </cell>
          <cell r="N70">
            <v>21</v>
          </cell>
          <cell r="O70">
            <v>20</v>
          </cell>
          <cell r="P70">
            <v>10</v>
          </cell>
          <cell r="Q70">
            <v>0</v>
          </cell>
          <cell r="R70">
            <v>0</v>
          </cell>
          <cell r="S70">
            <v>0</v>
          </cell>
          <cell r="T70">
            <v>0</v>
          </cell>
          <cell r="U70">
            <v>0</v>
          </cell>
          <cell r="V70">
            <v>0</v>
          </cell>
          <cell r="W70">
            <v>0</v>
          </cell>
          <cell r="X70">
            <v>0</v>
          </cell>
          <cell r="Y70">
            <v>1</v>
          </cell>
          <cell r="Z70">
            <v>0</v>
          </cell>
          <cell r="AA70">
            <v>0</v>
          </cell>
          <cell r="AB70">
            <v>0</v>
          </cell>
          <cell r="AC70">
            <v>0</v>
          </cell>
          <cell r="AD70">
            <v>1</v>
          </cell>
          <cell r="AE70">
            <v>0</v>
          </cell>
          <cell r="AF70">
            <v>0</v>
          </cell>
          <cell r="AG70">
            <v>0</v>
          </cell>
          <cell r="AH70">
            <v>0</v>
          </cell>
          <cell r="AI70">
            <v>20</v>
          </cell>
        </row>
        <row r="71">
          <cell r="C71">
            <v>170002</v>
          </cell>
          <cell r="D71">
            <v>3</v>
          </cell>
          <cell r="E71" t="str">
            <v>ISLAM</v>
          </cell>
          <cell r="F71" t="str">
            <v>PKWT</v>
          </cell>
          <cell r="G71" t="str">
            <v>PREPAID</v>
          </cell>
          <cell r="H71">
            <v>20</v>
          </cell>
          <cell r="I71" t="str">
            <v>D</v>
          </cell>
          <cell r="J71">
            <v>20237080</v>
          </cell>
          <cell r="K71">
            <v>570012</v>
          </cell>
          <cell r="L71">
            <v>31</v>
          </cell>
          <cell r="M71">
            <v>21</v>
          </cell>
          <cell r="N71">
            <v>19</v>
          </cell>
          <cell r="O71">
            <v>18</v>
          </cell>
          <cell r="P71">
            <v>10</v>
          </cell>
          <cell r="Q71">
            <v>2</v>
          </cell>
          <cell r="R71">
            <v>0</v>
          </cell>
          <cell r="S71">
            <v>2</v>
          </cell>
          <cell r="T71">
            <v>0</v>
          </cell>
          <cell r="U71">
            <v>0</v>
          </cell>
          <cell r="V71">
            <v>0</v>
          </cell>
          <cell r="W71">
            <v>0</v>
          </cell>
          <cell r="X71">
            <v>2</v>
          </cell>
          <cell r="Y71">
            <v>1</v>
          </cell>
          <cell r="Z71">
            <v>0</v>
          </cell>
          <cell r="AA71">
            <v>0</v>
          </cell>
          <cell r="AB71">
            <v>0</v>
          </cell>
          <cell r="AC71">
            <v>0</v>
          </cell>
          <cell r="AD71">
            <v>1</v>
          </cell>
          <cell r="AE71">
            <v>0</v>
          </cell>
          <cell r="AF71">
            <v>0</v>
          </cell>
          <cell r="AG71">
            <v>0</v>
          </cell>
          <cell r="AH71">
            <v>0</v>
          </cell>
          <cell r="AI71">
            <v>7</v>
          </cell>
        </row>
        <row r="72">
          <cell r="C72">
            <v>170001</v>
          </cell>
          <cell r="D72">
            <v>3</v>
          </cell>
          <cell r="E72" t="str">
            <v>ISLAM</v>
          </cell>
          <cell r="F72" t="str">
            <v>PKWT</v>
          </cell>
          <cell r="G72" t="str">
            <v>PREPAID</v>
          </cell>
          <cell r="H72">
            <v>20</v>
          </cell>
          <cell r="I72" t="str">
            <v>D</v>
          </cell>
          <cell r="J72">
            <v>20237076</v>
          </cell>
          <cell r="K72">
            <v>570287</v>
          </cell>
          <cell r="L72">
            <v>31</v>
          </cell>
          <cell r="M72">
            <v>21</v>
          </cell>
          <cell r="N72">
            <v>21</v>
          </cell>
          <cell r="O72">
            <v>20</v>
          </cell>
          <cell r="P72">
            <v>10</v>
          </cell>
          <cell r="Q72">
            <v>0</v>
          </cell>
          <cell r="R72">
            <v>0</v>
          </cell>
          <cell r="S72">
            <v>0</v>
          </cell>
          <cell r="T72">
            <v>0</v>
          </cell>
          <cell r="U72">
            <v>0</v>
          </cell>
          <cell r="V72">
            <v>0</v>
          </cell>
          <cell r="W72">
            <v>0</v>
          </cell>
          <cell r="X72">
            <v>0</v>
          </cell>
          <cell r="Y72">
            <v>1</v>
          </cell>
          <cell r="Z72">
            <v>0</v>
          </cell>
          <cell r="AA72">
            <v>0</v>
          </cell>
          <cell r="AB72">
            <v>0</v>
          </cell>
          <cell r="AC72">
            <v>0</v>
          </cell>
          <cell r="AD72">
            <v>1</v>
          </cell>
          <cell r="AE72">
            <v>2</v>
          </cell>
          <cell r="AF72">
            <v>0</v>
          </cell>
          <cell r="AG72">
            <v>0</v>
          </cell>
          <cell r="AH72">
            <v>0</v>
          </cell>
          <cell r="AI72">
            <v>6</v>
          </cell>
        </row>
        <row r="73">
          <cell r="C73">
            <v>160831</v>
          </cell>
          <cell r="D73">
            <v>10</v>
          </cell>
          <cell r="E73" t="str">
            <v>ISLAM</v>
          </cell>
          <cell r="F73" t="str">
            <v>PKWT</v>
          </cell>
          <cell r="G73" t="str">
            <v>MKIOS</v>
          </cell>
          <cell r="H73">
            <v>28.2</v>
          </cell>
          <cell r="I73" t="str">
            <v>E</v>
          </cell>
          <cell r="J73">
            <v>19235022</v>
          </cell>
          <cell r="K73">
            <v>570193</v>
          </cell>
          <cell r="L73">
            <v>31</v>
          </cell>
          <cell r="M73">
            <v>21</v>
          </cell>
          <cell r="N73">
            <v>21</v>
          </cell>
          <cell r="O73">
            <v>20</v>
          </cell>
          <cell r="P73">
            <v>10</v>
          </cell>
          <cell r="Q73">
            <v>0</v>
          </cell>
          <cell r="R73">
            <v>0</v>
          </cell>
          <cell r="S73">
            <v>0</v>
          </cell>
          <cell r="T73">
            <v>0</v>
          </cell>
          <cell r="U73">
            <v>0</v>
          </cell>
          <cell r="V73">
            <v>0</v>
          </cell>
          <cell r="W73">
            <v>0</v>
          </cell>
          <cell r="X73">
            <v>0</v>
          </cell>
          <cell r="Y73">
            <v>1</v>
          </cell>
          <cell r="Z73">
            <v>0</v>
          </cell>
          <cell r="AA73">
            <v>0</v>
          </cell>
          <cell r="AB73">
            <v>0</v>
          </cell>
          <cell r="AC73">
            <v>0</v>
          </cell>
          <cell r="AD73">
            <v>1</v>
          </cell>
          <cell r="AE73">
            <v>0</v>
          </cell>
          <cell r="AF73">
            <v>0</v>
          </cell>
          <cell r="AG73">
            <v>0</v>
          </cell>
          <cell r="AH73">
            <v>0</v>
          </cell>
          <cell r="AI73">
            <v>0</v>
          </cell>
        </row>
        <row r="74">
          <cell r="C74">
            <v>156542</v>
          </cell>
          <cell r="D74">
            <v>4</v>
          </cell>
          <cell r="E74" t="str">
            <v>KRISTEN PROTESTAN</v>
          </cell>
          <cell r="F74" t="str">
            <v>PKWT</v>
          </cell>
          <cell r="G74" t="str">
            <v>POSTPAID</v>
          </cell>
          <cell r="H74">
            <v>33.700000000000003</v>
          </cell>
          <cell r="I74" t="str">
            <v>E</v>
          </cell>
          <cell r="J74">
            <v>19233024</v>
          </cell>
          <cell r="K74">
            <v>570143</v>
          </cell>
          <cell r="L74">
            <v>31</v>
          </cell>
          <cell r="M74">
            <v>24</v>
          </cell>
          <cell r="N74">
            <v>24</v>
          </cell>
          <cell r="O74">
            <v>23</v>
          </cell>
          <cell r="P74">
            <v>7</v>
          </cell>
          <cell r="Q74">
            <v>0</v>
          </cell>
          <cell r="R74">
            <v>0</v>
          </cell>
          <cell r="S74">
            <v>0</v>
          </cell>
          <cell r="T74">
            <v>0</v>
          </cell>
          <cell r="U74">
            <v>0</v>
          </cell>
          <cell r="V74">
            <v>0</v>
          </cell>
          <cell r="W74">
            <v>0</v>
          </cell>
          <cell r="X74">
            <v>0</v>
          </cell>
          <cell r="Y74">
            <v>1</v>
          </cell>
          <cell r="Z74">
            <v>0</v>
          </cell>
          <cell r="AA74">
            <v>0</v>
          </cell>
          <cell r="AB74">
            <v>0</v>
          </cell>
          <cell r="AC74">
            <v>0</v>
          </cell>
          <cell r="AD74">
            <v>1</v>
          </cell>
          <cell r="AE74">
            <v>0</v>
          </cell>
          <cell r="AF74">
            <v>0</v>
          </cell>
          <cell r="AG74">
            <v>0</v>
          </cell>
          <cell r="AH74">
            <v>0</v>
          </cell>
          <cell r="AI74">
            <v>22</v>
          </cell>
        </row>
        <row r="75">
          <cell r="C75">
            <v>157018</v>
          </cell>
          <cell r="D75">
            <v>5</v>
          </cell>
          <cell r="E75" t="str">
            <v>ISLAM</v>
          </cell>
          <cell r="F75" t="str">
            <v>PKWT</v>
          </cell>
          <cell r="G75" t="str">
            <v>POSTPAID</v>
          </cell>
          <cell r="H75">
            <v>32.700000000000003</v>
          </cell>
          <cell r="I75" t="str">
            <v>E</v>
          </cell>
          <cell r="J75">
            <v>19233391</v>
          </cell>
          <cell r="K75">
            <v>570250</v>
          </cell>
          <cell r="L75">
            <v>31</v>
          </cell>
          <cell r="M75">
            <v>24</v>
          </cell>
          <cell r="N75">
            <v>24</v>
          </cell>
          <cell r="O75">
            <v>23</v>
          </cell>
          <cell r="P75">
            <v>7</v>
          </cell>
          <cell r="Q75">
            <v>0</v>
          </cell>
          <cell r="R75">
            <v>0</v>
          </cell>
          <cell r="S75">
            <v>0</v>
          </cell>
          <cell r="T75">
            <v>0</v>
          </cell>
          <cell r="U75">
            <v>0</v>
          </cell>
          <cell r="V75">
            <v>0</v>
          </cell>
          <cell r="W75">
            <v>0</v>
          </cell>
          <cell r="X75">
            <v>0</v>
          </cell>
          <cell r="Y75">
            <v>1</v>
          </cell>
          <cell r="Z75">
            <v>0</v>
          </cell>
          <cell r="AA75">
            <v>0</v>
          </cell>
          <cell r="AB75">
            <v>0</v>
          </cell>
          <cell r="AC75">
            <v>0</v>
          </cell>
          <cell r="AD75">
            <v>1</v>
          </cell>
          <cell r="AE75">
            <v>0</v>
          </cell>
          <cell r="AF75">
            <v>0</v>
          </cell>
          <cell r="AG75">
            <v>0</v>
          </cell>
          <cell r="AH75">
            <v>0</v>
          </cell>
          <cell r="AI75">
            <v>23</v>
          </cell>
        </row>
        <row r="76">
          <cell r="C76">
            <v>160072</v>
          </cell>
          <cell r="D76">
            <v>9</v>
          </cell>
          <cell r="E76" t="str">
            <v>ISLAM</v>
          </cell>
          <cell r="F76" t="str">
            <v>PKWT</v>
          </cell>
          <cell r="G76" t="str">
            <v>MKIOS</v>
          </cell>
          <cell r="H76">
            <v>28.6</v>
          </cell>
          <cell r="I76" t="str">
            <v>E</v>
          </cell>
          <cell r="J76">
            <v>19234878</v>
          </cell>
          <cell r="K76">
            <v>570046</v>
          </cell>
          <cell r="L76">
            <v>31</v>
          </cell>
          <cell r="M76">
            <v>21</v>
          </cell>
          <cell r="N76">
            <v>21</v>
          </cell>
          <cell r="O76">
            <v>20</v>
          </cell>
          <cell r="P76">
            <v>10</v>
          </cell>
          <cell r="Q76">
            <v>0</v>
          </cell>
          <cell r="R76">
            <v>0</v>
          </cell>
          <cell r="S76">
            <v>0</v>
          </cell>
          <cell r="T76">
            <v>0</v>
          </cell>
          <cell r="U76">
            <v>0</v>
          </cell>
          <cell r="V76">
            <v>0</v>
          </cell>
          <cell r="W76">
            <v>0</v>
          </cell>
          <cell r="X76">
            <v>0</v>
          </cell>
          <cell r="Y76">
            <v>1</v>
          </cell>
          <cell r="Z76">
            <v>0</v>
          </cell>
          <cell r="AA76">
            <v>0</v>
          </cell>
          <cell r="AB76">
            <v>0</v>
          </cell>
          <cell r="AC76">
            <v>0</v>
          </cell>
          <cell r="AD76">
            <v>1</v>
          </cell>
          <cell r="AE76">
            <v>0</v>
          </cell>
          <cell r="AF76">
            <v>0</v>
          </cell>
          <cell r="AG76">
            <v>0</v>
          </cell>
          <cell r="AH76">
            <v>0</v>
          </cell>
          <cell r="AI76">
            <v>0</v>
          </cell>
        </row>
        <row r="77">
          <cell r="C77">
            <v>160697</v>
          </cell>
          <cell r="D77">
            <v>12</v>
          </cell>
          <cell r="E77" t="str">
            <v>ISLAM</v>
          </cell>
          <cell r="F77" t="str">
            <v>PKWT</v>
          </cell>
          <cell r="G77" t="str">
            <v>MKIOS</v>
          </cell>
          <cell r="H77">
            <v>27.766666666666701</v>
          </cell>
          <cell r="I77" t="str">
            <v>E</v>
          </cell>
          <cell r="J77">
            <v>19235320</v>
          </cell>
          <cell r="K77">
            <v>570038</v>
          </cell>
          <cell r="L77">
            <v>31</v>
          </cell>
          <cell r="M77">
            <v>14</v>
          </cell>
          <cell r="N77">
            <v>14</v>
          </cell>
          <cell r="O77">
            <v>13</v>
          </cell>
          <cell r="P77">
            <v>17</v>
          </cell>
          <cell r="Q77">
            <v>0</v>
          </cell>
          <cell r="R77">
            <v>0</v>
          </cell>
          <cell r="S77">
            <v>0</v>
          </cell>
          <cell r="T77">
            <v>0</v>
          </cell>
          <cell r="U77">
            <v>0</v>
          </cell>
          <cell r="V77">
            <v>0</v>
          </cell>
          <cell r="W77">
            <v>0</v>
          </cell>
          <cell r="X77">
            <v>0</v>
          </cell>
          <cell r="Y77">
            <v>1</v>
          </cell>
          <cell r="Z77">
            <v>0</v>
          </cell>
          <cell r="AA77">
            <v>0</v>
          </cell>
          <cell r="AB77">
            <v>0</v>
          </cell>
          <cell r="AC77">
            <v>0</v>
          </cell>
          <cell r="AD77">
            <v>1</v>
          </cell>
          <cell r="AE77">
            <v>0</v>
          </cell>
          <cell r="AF77">
            <v>0</v>
          </cell>
          <cell r="AG77">
            <v>0</v>
          </cell>
          <cell r="AH77">
            <v>0</v>
          </cell>
          <cell r="AI77">
            <v>0</v>
          </cell>
        </row>
        <row r="78">
          <cell r="C78">
            <v>157010</v>
          </cell>
          <cell r="D78">
            <v>5</v>
          </cell>
          <cell r="E78" t="str">
            <v>ISLAM</v>
          </cell>
          <cell r="F78" t="str">
            <v>PKWT</v>
          </cell>
          <cell r="G78" t="str">
            <v>MKIOS</v>
          </cell>
          <cell r="H78">
            <v>32.700000000000003</v>
          </cell>
          <cell r="I78" t="str">
            <v>E</v>
          </cell>
          <cell r="J78">
            <v>19233395</v>
          </cell>
          <cell r="K78">
            <v>570078</v>
          </cell>
          <cell r="L78">
            <v>31</v>
          </cell>
          <cell r="M78">
            <v>21</v>
          </cell>
          <cell r="N78">
            <v>21</v>
          </cell>
          <cell r="O78">
            <v>20</v>
          </cell>
          <cell r="P78">
            <v>10</v>
          </cell>
          <cell r="Q78">
            <v>0</v>
          </cell>
          <cell r="R78">
            <v>0</v>
          </cell>
          <cell r="S78">
            <v>0</v>
          </cell>
          <cell r="T78">
            <v>0</v>
          </cell>
          <cell r="U78">
            <v>0</v>
          </cell>
          <cell r="V78">
            <v>0</v>
          </cell>
          <cell r="W78">
            <v>0</v>
          </cell>
          <cell r="X78">
            <v>0</v>
          </cell>
          <cell r="Y78">
            <v>1</v>
          </cell>
          <cell r="Z78">
            <v>0</v>
          </cell>
          <cell r="AA78">
            <v>0</v>
          </cell>
          <cell r="AB78">
            <v>0</v>
          </cell>
          <cell r="AC78">
            <v>0</v>
          </cell>
          <cell r="AD78">
            <v>1</v>
          </cell>
          <cell r="AE78">
            <v>0</v>
          </cell>
          <cell r="AF78">
            <v>0</v>
          </cell>
          <cell r="AG78">
            <v>0</v>
          </cell>
          <cell r="AH78">
            <v>0</v>
          </cell>
          <cell r="AI78">
            <v>20</v>
          </cell>
        </row>
        <row r="79">
          <cell r="C79">
            <v>157016</v>
          </cell>
          <cell r="D79" t="str">
            <v>BATCH 5</v>
          </cell>
          <cell r="E79" t="str">
            <v>ISLAM</v>
          </cell>
          <cell r="F79" t="str">
            <v>PKWT</v>
          </cell>
          <cell r="G79" t="str">
            <v>MKIOS</v>
          </cell>
          <cell r="H79">
            <v>32.700000000000003</v>
          </cell>
          <cell r="I79" t="str">
            <v>E</v>
          </cell>
          <cell r="J79">
            <v>19233498</v>
          </cell>
          <cell r="K79">
            <v>570039</v>
          </cell>
          <cell r="L79">
            <v>31</v>
          </cell>
          <cell r="M79">
            <v>21</v>
          </cell>
          <cell r="N79">
            <v>21</v>
          </cell>
          <cell r="O79">
            <v>20</v>
          </cell>
          <cell r="P79">
            <v>10</v>
          </cell>
          <cell r="Q79">
            <v>0</v>
          </cell>
          <cell r="R79">
            <v>0</v>
          </cell>
          <cell r="S79">
            <v>0</v>
          </cell>
          <cell r="T79">
            <v>0</v>
          </cell>
          <cell r="U79">
            <v>0</v>
          </cell>
          <cell r="V79">
            <v>0</v>
          </cell>
          <cell r="W79">
            <v>0</v>
          </cell>
          <cell r="X79">
            <v>0</v>
          </cell>
          <cell r="Y79">
            <v>1</v>
          </cell>
          <cell r="Z79">
            <v>0</v>
          </cell>
          <cell r="AA79">
            <v>0</v>
          </cell>
          <cell r="AB79">
            <v>0</v>
          </cell>
          <cell r="AC79">
            <v>0</v>
          </cell>
          <cell r="AD79">
            <v>1</v>
          </cell>
          <cell r="AE79">
            <v>0</v>
          </cell>
          <cell r="AF79">
            <v>0</v>
          </cell>
          <cell r="AG79">
            <v>0</v>
          </cell>
          <cell r="AH79">
            <v>0</v>
          </cell>
          <cell r="AI79">
            <v>20</v>
          </cell>
        </row>
        <row r="80">
          <cell r="C80">
            <v>157021</v>
          </cell>
          <cell r="D80">
            <v>5</v>
          </cell>
          <cell r="E80" t="str">
            <v>ISLAM</v>
          </cell>
          <cell r="F80" t="str">
            <v>PKWT</v>
          </cell>
          <cell r="G80" t="str">
            <v>MKIOS</v>
          </cell>
          <cell r="H80">
            <v>32.700000000000003</v>
          </cell>
          <cell r="I80" t="str">
            <v>E</v>
          </cell>
          <cell r="J80">
            <v>19233389</v>
          </cell>
          <cell r="K80">
            <v>570210</v>
          </cell>
          <cell r="L80">
            <v>31</v>
          </cell>
          <cell r="M80">
            <v>16</v>
          </cell>
          <cell r="N80">
            <v>16</v>
          </cell>
          <cell r="O80">
            <v>15</v>
          </cell>
          <cell r="P80">
            <v>15</v>
          </cell>
          <cell r="Q80">
            <v>0</v>
          </cell>
          <cell r="R80">
            <v>0</v>
          </cell>
          <cell r="S80">
            <v>0</v>
          </cell>
          <cell r="T80">
            <v>0</v>
          </cell>
          <cell r="U80">
            <v>0</v>
          </cell>
          <cell r="V80">
            <v>0</v>
          </cell>
          <cell r="W80">
            <v>0</v>
          </cell>
          <cell r="X80">
            <v>0</v>
          </cell>
          <cell r="Y80">
            <v>1</v>
          </cell>
          <cell r="Z80">
            <v>0</v>
          </cell>
          <cell r="AA80">
            <v>0</v>
          </cell>
          <cell r="AB80">
            <v>0</v>
          </cell>
          <cell r="AC80">
            <v>0</v>
          </cell>
          <cell r="AD80">
            <v>1</v>
          </cell>
          <cell r="AE80">
            <v>0</v>
          </cell>
          <cell r="AF80">
            <v>0</v>
          </cell>
          <cell r="AG80">
            <v>0</v>
          </cell>
          <cell r="AH80">
            <v>0</v>
          </cell>
          <cell r="AI80">
            <v>0</v>
          </cell>
        </row>
        <row r="81">
          <cell r="C81">
            <v>168487</v>
          </cell>
          <cell r="D81">
            <v>2</v>
          </cell>
          <cell r="E81" t="str">
            <v>ISLAM</v>
          </cell>
          <cell r="F81" t="str">
            <v>PKWT</v>
          </cell>
          <cell r="G81" t="str">
            <v>PREPAID</v>
          </cell>
          <cell r="H81">
            <v>21.2</v>
          </cell>
          <cell r="I81" t="str">
            <v>D</v>
          </cell>
          <cell r="J81">
            <v>20236780</v>
          </cell>
          <cell r="K81">
            <v>570102</v>
          </cell>
          <cell r="L81">
            <v>31</v>
          </cell>
          <cell r="M81">
            <v>21</v>
          </cell>
          <cell r="N81">
            <v>21</v>
          </cell>
          <cell r="O81">
            <v>20</v>
          </cell>
          <cell r="P81">
            <v>10</v>
          </cell>
          <cell r="Q81">
            <v>0</v>
          </cell>
          <cell r="R81">
            <v>0</v>
          </cell>
          <cell r="S81">
            <v>0</v>
          </cell>
          <cell r="T81">
            <v>0</v>
          </cell>
          <cell r="U81">
            <v>0</v>
          </cell>
          <cell r="V81">
            <v>0</v>
          </cell>
          <cell r="W81">
            <v>0</v>
          </cell>
          <cell r="X81">
            <v>0</v>
          </cell>
          <cell r="Y81">
            <v>1</v>
          </cell>
          <cell r="Z81">
            <v>0</v>
          </cell>
          <cell r="AA81">
            <v>0</v>
          </cell>
          <cell r="AB81">
            <v>0</v>
          </cell>
          <cell r="AC81">
            <v>0</v>
          </cell>
          <cell r="AD81">
            <v>1</v>
          </cell>
          <cell r="AE81">
            <v>2</v>
          </cell>
          <cell r="AF81">
            <v>0</v>
          </cell>
          <cell r="AG81">
            <v>0</v>
          </cell>
          <cell r="AH81">
            <v>0</v>
          </cell>
          <cell r="AI81">
            <v>5</v>
          </cell>
        </row>
        <row r="82">
          <cell r="C82">
            <v>157022</v>
          </cell>
          <cell r="D82">
            <v>4</v>
          </cell>
          <cell r="E82" t="str">
            <v>ISLAM</v>
          </cell>
          <cell r="F82" t="str">
            <v>PKWT</v>
          </cell>
          <cell r="G82" t="str">
            <v>MKIOS</v>
          </cell>
          <cell r="H82">
            <v>32.700000000000003</v>
          </cell>
          <cell r="I82" t="str">
            <v>E</v>
          </cell>
          <cell r="J82">
            <v>19233482</v>
          </cell>
          <cell r="K82">
            <v>570064</v>
          </cell>
          <cell r="L82">
            <v>31</v>
          </cell>
          <cell r="M82">
            <v>21</v>
          </cell>
          <cell r="N82">
            <v>21</v>
          </cell>
          <cell r="O82">
            <v>20</v>
          </cell>
          <cell r="P82">
            <v>10</v>
          </cell>
          <cell r="Q82">
            <v>0</v>
          </cell>
          <cell r="R82">
            <v>0</v>
          </cell>
          <cell r="S82">
            <v>0</v>
          </cell>
          <cell r="T82">
            <v>0</v>
          </cell>
          <cell r="U82">
            <v>0</v>
          </cell>
          <cell r="V82">
            <v>0</v>
          </cell>
          <cell r="W82">
            <v>0</v>
          </cell>
          <cell r="X82">
            <v>0</v>
          </cell>
          <cell r="Y82">
            <v>1</v>
          </cell>
          <cell r="Z82">
            <v>0</v>
          </cell>
          <cell r="AA82">
            <v>0</v>
          </cell>
          <cell r="AB82">
            <v>0</v>
          </cell>
          <cell r="AC82">
            <v>0</v>
          </cell>
          <cell r="AD82">
            <v>1</v>
          </cell>
          <cell r="AE82">
            <v>0</v>
          </cell>
          <cell r="AF82">
            <v>0</v>
          </cell>
          <cell r="AG82">
            <v>0</v>
          </cell>
          <cell r="AH82">
            <v>0</v>
          </cell>
          <cell r="AI82">
            <v>20</v>
          </cell>
        </row>
        <row r="83">
          <cell r="C83">
            <v>101973</v>
          </cell>
          <cell r="D83" t="str">
            <v>BACTH 2 2018</v>
          </cell>
          <cell r="E83" t="str">
            <v>ISLAM</v>
          </cell>
          <cell r="F83" t="str">
            <v>PKWT</v>
          </cell>
          <cell r="G83" t="str">
            <v>POSTPAID</v>
          </cell>
          <cell r="H83">
            <v>47.433333333333302</v>
          </cell>
          <cell r="I83" t="str">
            <v>E</v>
          </cell>
          <cell r="J83">
            <v>18009404</v>
          </cell>
          <cell r="K83">
            <v>570147</v>
          </cell>
          <cell r="L83">
            <v>31</v>
          </cell>
          <cell r="M83">
            <v>24</v>
          </cell>
          <cell r="N83">
            <v>24</v>
          </cell>
          <cell r="O83">
            <v>23</v>
          </cell>
          <cell r="P83">
            <v>7</v>
          </cell>
          <cell r="Q83">
            <v>0</v>
          </cell>
          <cell r="R83">
            <v>0</v>
          </cell>
          <cell r="S83">
            <v>0</v>
          </cell>
          <cell r="T83">
            <v>0</v>
          </cell>
          <cell r="U83">
            <v>0</v>
          </cell>
          <cell r="V83">
            <v>0</v>
          </cell>
          <cell r="W83">
            <v>0</v>
          </cell>
          <cell r="X83">
            <v>0</v>
          </cell>
          <cell r="Y83">
            <v>1</v>
          </cell>
          <cell r="Z83">
            <v>0</v>
          </cell>
          <cell r="AA83">
            <v>0</v>
          </cell>
          <cell r="AB83">
            <v>0</v>
          </cell>
          <cell r="AC83">
            <v>0</v>
          </cell>
          <cell r="AD83">
            <v>1</v>
          </cell>
          <cell r="AE83">
            <v>0</v>
          </cell>
          <cell r="AF83">
            <v>0</v>
          </cell>
          <cell r="AG83">
            <v>0</v>
          </cell>
          <cell r="AH83">
            <v>0</v>
          </cell>
          <cell r="AI83">
            <v>3</v>
          </cell>
        </row>
        <row r="84">
          <cell r="C84">
            <v>160090</v>
          </cell>
          <cell r="D84">
            <v>9</v>
          </cell>
          <cell r="E84" t="str">
            <v>ISLAM</v>
          </cell>
          <cell r="F84" t="str">
            <v>PHL</v>
          </cell>
          <cell r="G84" t="str">
            <v>MKIOS</v>
          </cell>
          <cell r="H84">
            <v>28.6</v>
          </cell>
          <cell r="I84" t="str">
            <v>E</v>
          </cell>
          <cell r="J84">
            <v>19234874</v>
          </cell>
          <cell r="K84">
            <v>570086</v>
          </cell>
          <cell r="L84">
            <v>31</v>
          </cell>
          <cell r="M84">
            <v>21</v>
          </cell>
          <cell r="N84">
            <v>21</v>
          </cell>
          <cell r="O84">
            <v>21</v>
          </cell>
          <cell r="P84">
            <v>10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row>
        <row r="85">
          <cell r="C85">
            <v>160684</v>
          </cell>
          <cell r="D85">
            <v>11</v>
          </cell>
          <cell r="E85" t="str">
            <v>ISLAM</v>
          </cell>
          <cell r="F85" t="str">
            <v>PHL</v>
          </cell>
          <cell r="G85" t="str">
            <v>MKIOS</v>
          </cell>
          <cell r="H85">
            <v>28</v>
          </cell>
          <cell r="I85" t="str">
            <v>E</v>
          </cell>
          <cell r="J85">
            <v>19235092</v>
          </cell>
          <cell r="K85">
            <v>570021</v>
          </cell>
          <cell r="L85">
            <v>31</v>
          </cell>
          <cell r="M85">
            <v>22</v>
          </cell>
          <cell r="N85">
            <v>22</v>
          </cell>
          <cell r="O85">
            <v>22</v>
          </cell>
          <cell r="P85">
            <v>9</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21</v>
          </cell>
        </row>
        <row r="86">
          <cell r="C86">
            <v>160092</v>
          </cell>
          <cell r="D86">
            <v>9</v>
          </cell>
          <cell r="E86" t="str">
            <v>ISLAM</v>
          </cell>
          <cell r="F86" t="str">
            <v>PHL</v>
          </cell>
          <cell r="G86" t="str">
            <v>MKIOS</v>
          </cell>
          <cell r="H86">
            <v>28.433333333333302</v>
          </cell>
          <cell r="I86" t="str">
            <v>E</v>
          </cell>
          <cell r="J86">
            <v>19234908</v>
          </cell>
          <cell r="K86">
            <v>570100</v>
          </cell>
          <cell r="L86">
            <v>31</v>
          </cell>
          <cell r="M86">
            <v>20</v>
          </cell>
          <cell r="N86">
            <v>20</v>
          </cell>
          <cell r="O86">
            <v>20</v>
          </cell>
          <cell r="P86">
            <v>11</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cell r="AH86">
            <v>0</v>
          </cell>
          <cell r="AI86">
            <v>20</v>
          </cell>
        </row>
        <row r="87">
          <cell r="C87">
            <v>160708</v>
          </cell>
          <cell r="D87">
            <v>12</v>
          </cell>
          <cell r="E87" t="str">
            <v>ISLAM</v>
          </cell>
          <cell r="F87" t="str">
            <v>PHL</v>
          </cell>
          <cell r="G87" t="str">
            <v>MKIOS</v>
          </cell>
          <cell r="H87">
            <v>27.766666666666701</v>
          </cell>
          <cell r="I87" t="str">
            <v>E</v>
          </cell>
          <cell r="J87">
            <v>19235324</v>
          </cell>
          <cell r="K87">
            <v>570155</v>
          </cell>
          <cell r="L87">
            <v>31</v>
          </cell>
          <cell r="M87">
            <v>21</v>
          </cell>
          <cell r="N87">
            <v>21</v>
          </cell>
          <cell r="O87">
            <v>21</v>
          </cell>
          <cell r="P87">
            <v>10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21</v>
          </cell>
        </row>
        <row r="88">
          <cell r="C88">
            <v>51767</v>
          </cell>
          <cell r="D88">
            <v>194</v>
          </cell>
          <cell r="E88" t="str">
            <v>ISLAM</v>
          </cell>
          <cell r="F88" t="str">
            <v>PKWT</v>
          </cell>
          <cell r="G88" t="str">
            <v>PRIO</v>
          </cell>
          <cell r="H88">
            <v>93.566666666666706</v>
          </cell>
          <cell r="I88" t="str">
            <v>E</v>
          </cell>
          <cell r="J88">
            <v>14010790</v>
          </cell>
          <cell r="K88">
            <v>570215</v>
          </cell>
          <cell r="L88">
            <v>31</v>
          </cell>
          <cell r="M88">
            <v>21</v>
          </cell>
          <cell r="N88">
            <v>21</v>
          </cell>
          <cell r="O88">
            <v>20</v>
          </cell>
          <cell r="P88">
            <v>10</v>
          </cell>
          <cell r="Q88">
            <v>0</v>
          </cell>
          <cell r="R88">
            <v>0</v>
          </cell>
          <cell r="S88">
            <v>0</v>
          </cell>
          <cell r="T88">
            <v>0</v>
          </cell>
          <cell r="U88">
            <v>0</v>
          </cell>
          <cell r="V88">
            <v>0</v>
          </cell>
          <cell r="W88">
            <v>0</v>
          </cell>
          <cell r="X88">
            <v>0</v>
          </cell>
          <cell r="Y88">
            <v>1</v>
          </cell>
          <cell r="Z88">
            <v>0</v>
          </cell>
          <cell r="AA88">
            <v>0</v>
          </cell>
          <cell r="AB88">
            <v>0</v>
          </cell>
          <cell r="AC88">
            <v>0</v>
          </cell>
          <cell r="AD88">
            <v>1</v>
          </cell>
          <cell r="AE88">
            <v>0</v>
          </cell>
          <cell r="AF88">
            <v>0</v>
          </cell>
          <cell r="AG88">
            <v>0</v>
          </cell>
          <cell r="AH88">
            <v>0</v>
          </cell>
          <cell r="AI88">
            <v>20</v>
          </cell>
        </row>
        <row r="89">
          <cell r="C89">
            <v>106435</v>
          </cell>
          <cell r="D89">
            <v>10</v>
          </cell>
          <cell r="E89" t="str">
            <v>ISLAM</v>
          </cell>
          <cell r="F89" t="str">
            <v>PKWT</v>
          </cell>
          <cell r="G89" t="str">
            <v>PRIO</v>
          </cell>
          <cell r="H89">
            <v>43.6666666666667</v>
          </cell>
          <cell r="I89" t="str">
            <v>E</v>
          </cell>
          <cell r="J89">
            <v>18010781</v>
          </cell>
          <cell r="K89">
            <v>570106</v>
          </cell>
          <cell r="L89">
            <v>31</v>
          </cell>
          <cell r="M89">
            <v>21</v>
          </cell>
          <cell r="N89">
            <v>21</v>
          </cell>
          <cell r="O89">
            <v>20</v>
          </cell>
          <cell r="P89">
            <v>10</v>
          </cell>
          <cell r="Q89">
            <v>0</v>
          </cell>
          <cell r="R89">
            <v>0</v>
          </cell>
          <cell r="S89">
            <v>0</v>
          </cell>
          <cell r="T89">
            <v>0</v>
          </cell>
          <cell r="U89">
            <v>0</v>
          </cell>
          <cell r="V89">
            <v>0</v>
          </cell>
          <cell r="W89">
            <v>0</v>
          </cell>
          <cell r="X89">
            <v>0</v>
          </cell>
          <cell r="Y89">
            <v>1</v>
          </cell>
          <cell r="Z89">
            <v>0</v>
          </cell>
          <cell r="AA89">
            <v>0</v>
          </cell>
          <cell r="AB89">
            <v>0</v>
          </cell>
          <cell r="AC89">
            <v>0</v>
          </cell>
          <cell r="AD89">
            <v>1</v>
          </cell>
          <cell r="AE89">
            <v>0</v>
          </cell>
          <cell r="AF89">
            <v>0</v>
          </cell>
          <cell r="AG89">
            <v>0</v>
          </cell>
          <cell r="AH89">
            <v>0</v>
          </cell>
          <cell r="AI89">
            <v>0</v>
          </cell>
        </row>
        <row r="90">
          <cell r="C90">
            <v>153883</v>
          </cell>
          <cell r="D90">
            <v>10</v>
          </cell>
          <cell r="E90" t="str">
            <v>ISLAM</v>
          </cell>
          <cell r="F90" t="str">
            <v>PHL</v>
          </cell>
          <cell r="G90" t="str">
            <v>PRIO</v>
          </cell>
          <cell r="H90">
            <v>34.566666666666698</v>
          </cell>
          <cell r="I90" t="str">
            <v>E</v>
          </cell>
          <cell r="J90">
            <v>19231238</v>
          </cell>
          <cell r="K90">
            <v>570267</v>
          </cell>
          <cell r="L90">
            <v>31</v>
          </cell>
          <cell r="M90">
            <v>21</v>
          </cell>
          <cell r="N90">
            <v>21</v>
          </cell>
          <cell r="O90">
            <v>21</v>
          </cell>
          <cell r="P90">
            <v>10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21</v>
          </cell>
        </row>
        <row r="91">
          <cell r="C91">
            <v>154684</v>
          </cell>
          <cell r="D91">
            <v>1</v>
          </cell>
          <cell r="E91" t="str">
            <v>ISLAM</v>
          </cell>
          <cell r="F91" t="str">
            <v>PHL</v>
          </cell>
          <cell r="G91" t="str">
            <v>PRIO</v>
          </cell>
          <cell r="H91">
            <v>33.266666666666701</v>
          </cell>
          <cell r="I91" t="str">
            <v>E</v>
          </cell>
          <cell r="J91">
            <v>19231952</v>
          </cell>
          <cell r="K91">
            <v>570227</v>
          </cell>
          <cell r="L91">
            <v>31</v>
          </cell>
          <cell r="M91">
            <v>21</v>
          </cell>
          <cell r="N91">
            <v>21</v>
          </cell>
          <cell r="O91">
            <v>21</v>
          </cell>
          <cell r="P91">
            <v>10</v>
          </cell>
          <cell r="Q91">
            <v>0</v>
          </cell>
          <cell r="R91">
            <v>0</v>
          </cell>
          <cell r="S91">
            <v>0</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cell r="AH91">
            <v>0</v>
          </cell>
          <cell r="AI91">
            <v>0</v>
          </cell>
        </row>
        <row r="92">
          <cell r="C92">
            <v>160074</v>
          </cell>
          <cell r="D92">
            <v>9</v>
          </cell>
          <cell r="E92" t="str">
            <v>KATHOLIK</v>
          </cell>
          <cell r="F92" t="str">
            <v>PHL</v>
          </cell>
          <cell r="G92" t="str">
            <v>POSTPAID</v>
          </cell>
          <cell r="H92">
            <v>28.6</v>
          </cell>
          <cell r="I92" t="str">
            <v>E</v>
          </cell>
          <cell r="J92">
            <v>19234875</v>
          </cell>
          <cell r="K92">
            <v>570109</v>
          </cell>
          <cell r="L92">
            <v>31</v>
          </cell>
          <cell r="M92">
            <v>21</v>
          </cell>
          <cell r="N92">
            <v>21</v>
          </cell>
          <cell r="O92">
            <v>21</v>
          </cell>
          <cell r="P92">
            <v>10</v>
          </cell>
          <cell r="Q92">
            <v>0</v>
          </cell>
          <cell r="R92">
            <v>0</v>
          </cell>
          <cell r="S92">
            <v>0</v>
          </cell>
          <cell r="T92">
            <v>0</v>
          </cell>
          <cell r="U92">
            <v>0</v>
          </cell>
          <cell r="V92">
            <v>0</v>
          </cell>
          <cell r="W92">
            <v>0</v>
          </cell>
          <cell r="X92">
            <v>0</v>
          </cell>
          <cell r="Y92">
            <v>0</v>
          </cell>
          <cell r="Z92">
            <v>0</v>
          </cell>
          <cell r="AA92">
            <v>0</v>
          </cell>
          <cell r="AB92">
            <v>0</v>
          </cell>
          <cell r="AC92">
            <v>0</v>
          </cell>
          <cell r="AD92">
            <v>0</v>
          </cell>
          <cell r="AE92">
            <v>0</v>
          </cell>
          <cell r="AF92">
            <v>0</v>
          </cell>
          <cell r="AG92">
            <v>0</v>
          </cell>
          <cell r="AH92">
            <v>0</v>
          </cell>
          <cell r="AI92">
            <v>4</v>
          </cell>
        </row>
        <row r="93">
          <cell r="C93">
            <v>160040</v>
          </cell>
          <cell r="D93">
            <v>8</v>
          </cell>
          <cell r="E93" t="str">
            <v>ISLAM</v>
          </cell>
          <cell r="F93" t="str">
            <v>PHL</v>
          </cell>
          <cell r="G93" t="str">
            <v>POSTPAID</v>
          </cell>
          <cell r="H93">
            <v>28.633333333333301</v>
          </cell>
          <cell r="I93" t="str">
            <v>E</v>
          </cell>
          <cell r="J93">
            <v>19234854</v>
          </cell>
          <cell r="K93">
            <v>570257</v>
          </cell>
          <cell r="L93">
            <v>31</v>
          </cell>
          <cell r="M93">
            <v>21</v>
          </cell>
          <cell r="N93">
            <v>21</v>
          </cell>
          <cell r="O93">
            <v>21</v>
          </cell>
          <cell r="P93">
            <v>10</v>
          </cell>
          <cell r="Q93">
            <v>0</v>
          </cell>
          <cell r="R93">
            <v>0</v>
          </cell>
          <cell r="S93">
            <v>0</v>
          </cell>
          <cell r="T93">
            <v>0</v>
          </cell>
          <cell r="U93">
            <v>0</v>
          </cell>
          <cell r="V93">
            <v>0</v>
          </cell>
          <cell r="W93">
            <v>0</v>
          </cell>
          <cell r="X93">
            <v>0</v>
          </cell>
          <cell r="Y93">
            <v>0</v>
          </cell>
          <cell r="Z93">
            <v>0</v>
          </cell>
          <cell r="AA93">
            <v>0</v>
          </cell>
          <cell r="AB93">
            <v>0</v>
          </cell>
          <cell r="AC93">
            <v>0</v>
          </cell>
          <cell r="AD93">
            <v>0</v>
          </cell>
          <cell r="AE93">
            <v>0</v>
          </cell>
          <cell r="AF93">
            <v>0</v>
          </cell>
          <cell r="AG93">
            <v>0</v>
          </cell>
          <cell r="AH93">
            <v>0</v>
          </cell>
          <cell r="AI93">
            <v>2</v>
          </cell>
        </row>
        <row r="94">
          <cell r="C94">
            <v>157019</v>
          </cell>
          <cell r="D94">
            <v>5</v>
          </cell>
          <cell r="E94" t="str">
            <v>ISLAM</v>
          </cell>
          <cell r="F94" t="str">
            <v>PHL</v>
          </cell>
          <cell r="G94" t="str">
            <v>POSTPAID</v>
          </cell>
          <cell r="H94">
            <v>32.700000000000003</v>
          </cell>
          <cell r="I94" t="str">
            <v>E</v>
          </cell>
          <cell r="J94">
            <v>19233374</v>
          </cell>
          <cell r="K94">
            <v>570013</v>
          </cell>
          <cell r="L94">
            <v>31</v>
          </cell>
          <cell r="M94">
            <v>21</v>
          </cell>
          <cell r="N94">
            <v>21</v>
          </cell>
          <cell r="O94">
            <v>21</v>
          </cell>
          <cell r="P94">
            <v>10</v>
          </cell>
          <cell r="Q94">
            <v>0</v>
          </cell>
          <cell r="R94">
            <v>0</v>
          </cell>
          <cell r="S94">
            <v>0</v>
          </cell>
          <cell r="T94">
            <v>0</v>
          </cell>
          <cell r="U94">
            <v>0</v>
          </cell>
          <cell r="V94">
            <v>0</v>
          </cell>
          <cell r="W94">
            <v>0</v>
          </cell>
          <cell r="X94">
            <v>0</v>
          </cell>
          <cell r="Y94">
            <v>0</v>
          </cell>
          <cell r="Z94">
            <v>0</v>
          </cell>
          <cell r="AA94">
            <v>0</v>
          </cell>
          <cell r="AB94">
            <v>0</v>
          </cell>
          <cell r="AC94">
            <v>0</v>
          </cell>
          <cell r="AD94">
            <v>0</v>
          </cell>
          <cell r="AE94">
            <v>0</v>
          </cell>
          <cell r="AF94">
            <v>0</v>
          </cell>
          <cell r="AG94">
            <v>0</v>
          </cell>
          <cell r="AH94">
            <v>0</v>
          </cell>
          <cell r="AI94">
            <v>6</v>
          </cell>
        </row>
        <row r="95">
          <cell r="C95">
            <v>106108</v>
          </cell>
          <cell r="D95">
            <v>8</v>
          </cell>
          <cell r="E95" t="str">
            <v>ISLAM</v>
          </cell>
          <cell r="F95" t="str">
            <v>PKWT</v>
          </cell>
          <cell r="G95" t="str">
            <v>POSTPAID</v>
          </cell>
          <cell r="H95">
            <v>43.866666666666703</v>
          </cell>
          <cell r="I95" t="str">
            <v>E</v>
          </cell>
          <cell r="J95">
            <v>18010697</v>
          </cell>
          <cell r="K95">
            <v>570140</v>
          </cell>
          <cell r="L95">
            <v>31</v>
          </cell>
          <cell r="M95">
            <v>24</v>
          </cell>
          <cell r="N95">
            <v>22</v>
          </cell>
          <cell r="O95">
            <v>21</v>
          </cell>
          <cell r="P95">
            <v>7</v>
          </cell>
          <cell r="Q95">
            <v>2</v>
          </cell>
          <cell r="R95">
            <v>0</v>
          </cell>
          <cell r="S95">
            <v>2</v>
          </cell>
          <cell r="T95">
            <v>0</v>
          </cell>
          <cell r="U95">
            <v>0</v>
          </cell>
          <cell r="V95">
            <v>0</v>
          </cell>
          <cell r="W95">
            <v>0</v>
          </cell>
          <cell r="X95">
            <v>2</v>
          </cell>
          <cell r="Y95">
            <v>1</v>
          </cell>
          <cell r="Z95">
            <v>0</v>
          </cell>
          <cell r="AA95">
            <v>0</v>
          </cell>
          <cell r="AB95">
            <v>0</v>
          </cell>
          <cell r="AC95">
            <v>0</v>
          </cell>
          <cell r="AD95">
            <v>1</v>
          </cell>
          <cell r="AE95">
            <v>0</v>
          </cell>
          <cell r="AF95">
            <v>0</v>
          </cell>
          <cell r="AG95">
            <v>0</v>
          </cell>
          <cell r="AH95">
            <v>0</v>
          </cell>
          <cell r="AI95">
            <v>21</v>
          </cell>
        </row>
        <row r="96">
          <cell r="C96">
            <v>86712</v>
          </cell>
          <cell r="D96">
            <v>1</v>
          </cell>
          <cell r="E96" t="str">
            <v>ISLAM</v>
          </cell>
          <cell r="F96" t="str">
            <v>PKWT</v>
          </cell>
          <cell r="G96" t="str">
            <v>POSTPAID</v>
          </cell>
          <cell r="H96">
            <v>60.066666666666698</v>
          </cell>
          <cell r="I96" t="str">
            <v>E</v>
          </cell>
          <cell r="J96">
            <v>17009091</v>
          </cell>
          <cell r="K96">
            <v>570079</v>
          </cell>
          <cell r="L96">
            <v>31</v>
          </cell>
          <cell r="M96">
            <v>24</v>
          </cell>
          <cell r="N96">
            <v>24</v>
          </cell>
          <cell r="O96">
            <v>23</v>
          </cell>
          <cell r="P96">
            <v>7</v>
          </cell>
          <cell r="Q96">
            <v>0</v>
          </cell>
          <cell r="R96">
            <v>0</v>
          </cell>
          <cell r="S96">
            <v>0</v>
          </cell>
          <cell r="T96">
            <v>0</v>
          </cell>
          <cell r="U96">
            <v>0</v>
          </cell>
          <cell r="V96">
            <v>0</v>
          </cell>
          <cell r="W96">
            <v>0</v>
          </cell>
          <cell r="X96">
            <v>0</v>
          </cell>
          <cell r="Y96">
            <v>1</v>
          </cell>
          <cell r="Z96">
            <v>0</v>
          </cell>
          <cell r="AA96">
            <v>0</v>
          </cell>
          <cell r="AB96">
            <v>0</v>
          </cell>
          <cell r="AC96">
            <v>0</v>
          </cell>
          <cell r="AD96">
            <v>1</v>
          </cell>
          <cell r="AE96">
            <v>0</v>
          </cell>
          <cell r="AF96">
            <v>0</v>
          </cell>
          <cell r="AG96">
            <v>0</v>
          </cell>
          <cell r="AH96">
            <v>0</v>
          </cell>
          <cell r="AI96">
            <v>23</v>
          </cell>
        </row>
        <row r="97">
          <cell r="C97">
            <v>43284</v>
          </cell>
          <cell r="D97">
            <v>193</v>
          </cell>
          <cell r="E97" t="str">
            <v>ISLAM</v>
          </cell>
          <cell r="F97" t="str">
            <v>PKWT</v>
          </cell>
          <cell r="G97" t="str">
            <v>POSTPAID</v>
          </cell>
          <cell r="H97">
            <v>94.466666666666697</v>
          </cell>
          <cell r="I97" t="str">
            <v>E</v>
          </cell>
          <cell r="J97">
            <v>14010357</v>
          </cell>
          <cell r="K97">
            <v>570185</v>
          </cell>
          <cell r="L97">
            <v>31</v>
          </cell>
          <cell r="M97">
            <v>24</v>
          </cell>
          <cell r="N97">
            <v>24</v>
          </cell>
          <cell r="O97">
            <v>23</v>
          </cell>
          <cell r="P97">
            <v>7</v>
          </cell>
          <cell r="Q97">
            <v>0</v>
          </cell>
          <cell r="R97">
            <v>0</v>
          </cell>
          <cell r="S97">
            <v>0</v>
          </cell>
          <cell r="T97">
            <v>0</v>
          </cell>
          <cell r="U97">
            <v>0</v>
          </cell>
          <cell r="V97">
            <v>0</v>
          </cell>
          <cell r="W97">
            <v>0</v>
          </cell>
          <cell r="X97">
            <v>0</v>
          </cell>
          <cell r="Y97">
            <v>1</v>
          </cell>
          <cell r="Z97">
            <v>0</v>
          </cell>
          <cell r="AA97">
            <v>0</v>
          </cell>
          <cell r="AB97">
            <v>0</v>
          </cell>
          <cell r="AC97">
            <v>0</v>
          </cell>
          <cell r="AD97">
            <v>1</v>
          </cell>
          <cell r="AE97">
            <v>0</v>
          </cell>
          <cell r="AF97">
            <v>0</v>
          </cell>
          <cell r="AG97">
            <v>0</v>
          </cell>
          <cell r="AH97">
            <v>0</v>
          </cell>
          <cell r="AI97">
            <v>5</v>
          </cell>
        </row>
        <row r="98">
          <cell r="C98">
            <v>106103</v>
          </cell>
          <cell r="D98">
            <v>9</v>
          </cell>
          <cell r="E98" t="str">
            <v>ISLAM</v>
          </cell>
          <cell r="F98" t="str">
            <v>PKWT</v>
          </cell>
          <cell r="G98" t="str">
            <v>POSTPAID</v>
          </cell>
          <cell r="H98">
            <v>43.866666666666703</v>
          </cell>
          <cell r="I98" t="str">
            <v>E</v>
          </cell>
          <cell r="J98">
            <v>18010690</v>
          </cell>
          <cell r="K98">
            <v>570069</v>
          </cell>
          <cell r="L98">
            <v>31</v>
          </cell>
          <cell r="M98">
            <v>23</v>
          </cell>
          <cell r="N98">
            <v>23</v>
          </cell>
          <cell r="O98">
            <v>22</v>
          </cell>
          <cell r="P98">
            <v>8</v>
          </cell>
          <cell r="Q98">
            <v>0</v>
          </cell>
          <cell r="R98">
            <v>0</v>
          </cell>
          <cell r="S98">
            <v>0</v>
          </cell>
          <cell r="T98">
            <v>0</v>
          </cell>
          <cell r="U98">
            <v>0</v>
          </cell>
          <cell r="V98">
            <v>0</v>
          </cell>
          <cell r="W98">
            <v>0</v>
          </cell>
          <cell r="X98">
            <v>0</v>
          </cell>
          <cell r="Y98">
            <v>1</v>
          </cell>
          <cell r="Z98">
            <v>0</v>
          </cell>
          <cell r="AA98">
            <v>0</v>
          </cell>
          <cell r="AB98">
            <v>0</v>
          </cell>
          <cell r="AC98">
            <v>0</v>
          </cell>
          <cell r="AD98">
            <v>1</v>
          </cell>
          <cell r="AE98">
            <v>0</v>
          </cell>
          <cell r="AF98">
            <v>0</v>
          </cell>
          <cell r="AG98">
            <v>0</v>
          </cell>
          <cell r="AH98">
            <v>0</v>
          </cell>
          <cell r="AI98">
            <v>22</v>
          </cell>
        </row>
        <row r="99">
          <cell r="C99">
            <v>160038</v>
          </cell>
          <cell r="D99">
            <v>7</v>
          </cell>
          <cell r="E99" t="str">
            <v>ISLAM</v>
          </cell>
          <cell r="F99" t="str">
            <v>PHL</v>
          </cell>
          <cell r="G99" t="str">
            <v>POSTPAID</v>
          </cell>
          <cell r="H99">
            <v>28.733333333333299</v>
          </cell>
          <cell r="I99" t="str">
            <v>E</v>
          </cell>
          <cell r="J99">
            <v>19234818</v>
          </cell>
          <cell r="K99">
            <v>570253</v>
          </cell>
          <cell r="L99">
            <v>31</v>
          </cell>
          <cell r="M99">
            <v>21</v>
          </cell>
          <cell r="N99">
            <v>21</v>
          </cell>
          <cell r="O99">
            <v>21</v>
          </cell>
          <cell r="P99">
            <v>10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16</v>
          </cell>
        </row>
        <row r="100">
          <cell r="C100">
            <v>150494</v>
          </cell>
          <cell r="D100">
            <v>13</v>
          </cell>
          <cell r="E100" t="str">
            <v>ISLAM</v>
          </cell>
          <cell r="F100" t="str">
            <v>PHL</v>
          </cell>
          <cell r="G100" t="str">
            <v>POSTPAID</v>
          </cell>
          <cell r="H100">
            <v>40.766666666666701</v>
          </cell>
          <cell r="I100" t="str">
            <v>E</v>
          </cell>
          <cell r="J100">
            <v>18230310</v>
          </cell>
          <cell r="K100">
            <v>570280</v>
          </cell>
          <cell r="L100">
            <v>31</v>
          </cell>
          <cell r="M100">
            <v>21</v>
          </cell>
          <cell r="N100">
            <v>21</v>
          </cell>
          <cell r="O100">
            <v>21</v>
          </cell>
          <cell r="P100">
            <v>10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cell r="AE100">
            <v>0</v>
          </cell>
          <cell r="AF100">
            <v>0</v>
          </cell>
          <cell r="AG100">
            <v>0</v>
          </cell>
          <cell r="AH100">
            <v>0</v>
          </cell>
          <cell r="AI100">
            <v>4</v>
          </cell>
        </row>
        <row r="101">
          <cell r="C101">
            <v>78446</v>
          </cell>
          <cell r="D101">
            <v>23</v>
          </cell>
          <cell r="E101" t="str">
            <v>ISLAM</v>
          </cell>
          <cell r="F101" t="str">
            <v>PKWT</v>
          </cell>
          <cell r="G101" t="str">
            <v>POSTPAID</v>
          </cell>
          <cell r="H101">
            <v>57.3333333333333</v>
          </cell>
          <cell r="I101" t="str">
            <v>E</v>
          </cell>
          <cell r="J101">
            <v>16011906</v>
          </cell>
          <cell r="K101">
            <v>570082</v>
          </cell>
          <cell r="L101">
            <v>31</v>
          </cell>
          <cell r="M101">
            <v>24</v>
          </cell>
          <cell r="N101">
            <v>24</v>
          </cell>
          <cell r="O101">
            <v>23</v>
          </cell>
          <cell r="P101">
            <v>7</v>
          </cell>
          <cell r="Q101">
            <v>0</v>
          </cell>
          <cell r="R101">
            <v>0</v>
          </cell>
          <cell r="S101">
            <v>0</v>
          </cell>
          <cell r="T101">
            <v>0</v>
          </cell>
          <cell r="U101">
            <v>0</v>
          </cell>
          <cell r="V101">
            <v>0</v>
          </cell>
          <cell r="W101">
            <v>0</v>
          </cell>
          <cell r="X101">
            <v>0</v>
          </cell>
          <cell r="Y101">
            <v>1</v>
          </cell>
          <cell r="Z101">
            <v>0</v>
          </cell>
          <cell r="AA101">
            <v>0</v>
          </cell>
          <cell r="AB101">
            <v>0</v>
          </cell>
          <cell r="AC101">
            <v>0</v>
          </cell>
          <cell r="AD101">
            <v>1</v>
          </cell>
          <cell r="AE101">
            <v>0</v>
          </cell>
          <cell r="AF101">
            <v>0</v>
          </cell>
          <cell r="AG101">
            <v>0</v>
          </cell>
          <cell r="AH101">
            <v>0</v>
          </cell>
          <cell r="AI101">
            <v>6</v>
          </cell>
        </row>
        <row r="102">
          <cell r="C102">
            <v>156656</v>
          </cell>
          <cell r="D102" t="str">
            <v>SBY TO BDG</v>
          </cell>
          <cell r="E102" t="str">
            <v>KATHOLIK</v>
          </cell>
          <cell r="F102" t="str">
            <v>PKWT</v>
          </cell>
          <cell r="G102" t="str">
            <v>POSTPAID</v>
          </cell>
          <cell r="H102">
            <v>32.8333333333333</v>
          </cell>
          <cell r="I102" t="str">
            <v>E</v>
          </cell>
          <cell r="J102">
            <v>19233212</v>
          </cell>
          <cell r="K102">
            <v>570269</v>
          </cell>
          <cell r="L102">
            <v>31</v>
          </cell>
          <cell r="M102">
            <v>24</v>
          </cell>
          <cell r="N102">
            <v>24</v>
          </cell>
          <cell r="O102">
            <v>23</v>
          </cell>
          <cell r="P102">
            <v>7</v>
          </cell>
          <cell r="Q102">
            <v>0</v>
          </cell>
          <cell r="R102">
            <v>0</v>
          </cell>
          <cell r="S102">
            <v>0</v>
          </cell>
          <cell r="T102">
            <v>0</v>
          </cell>
          <cell r="U102">
            <v>0</v>
          </cell>
          <cell r="V102">
            <v>0</v>
          </cell>
          <cell r="W102">
            <v>0</v>
          </cell>
          <cell r="X102">
            <v>0</v>
          </cell>
          <cell r="Y102">
            <v>1</v>
          </cell>
          <cell r="Z102">
            <v>0</v>
          </cell>
          <cell r="AA102">
            <v>0</v>
          </cell>
          <cell r="AB102">
            <v>0</v>
          </cell>
          <cell r="AC102">
            <v>0</v>
          </cell>
          <cell r="AD102">
            <v>1</v>
          </cell>
          <cell r="AE102">
            <v>0</v>
          </cell>
          <cell r="AF102">
            <v>0</v>
          </cell>
          <cell r="AG102">
            <v>0</v>
          </cell>
          <cell r="AH102">
            <v>0</v>
          </cell>
          <cell r="AI102">
            <v>9</v>
          </cell>
        </row>
        <row r="103">
          <cell r="C103">
            <v>155926</v>
          </cell>
          <cell r="D103">
            <v>2</v>
          </cell>
          <cell r="E103" t="str">
            <v>ISLAM</v>
          </cell>
          <cell r="F103" t="str">
            <v>PHL</v>
          </cell>
          <cell r="G103" t="str">
            <v>POSTPAID</v>
          </cell>
          <cell r="H103">
            <v>35.200000000000003</v>
          </cell>
          <cell r="I103" t="str">
            <v>E</v>
          </cell>
          <cell r="J103">
            <v>19232332</v>
          </cell>
          <cell r="K103">
            <v>570186</v>
          </cell>
          <cell r="L103">
            <v>31</v>
          </cell>
          <cell r="M103">
            <v>21</v>
          </cell>
          <cell r="N103">
            <v>21</v>
          </cell>
          <cell r="O103">
            <v>21</v>
          </cell>
          <cell r="P103">
            <v>10</v>
          </cell>
          <cell r="Q103">
            <v>0</v>
          </cell>
          <cell r="R103">
            <v>0</v>
          </cell>
          <cell r="S103">
            <v>0</v>
          </cell>
          <cell r="T103">
            <v>0</v>
          </cell>
          <cell r="U103">
            <v>0</v>
          </cell>
          <cell r="V103">
            <v>0</v>
          </cell>
          <cell r="W103">
            <v>0</v>
          </cell>
          <cell r="X103">
            <v>0</v>
          </cell>
          <cell r="Y103">
            <v>0</v>
          </cell>
          <cell r="Z103">
            <v>0</v>
          </cell>
          <cell r="AA103">
            <v>0</v>
          </cell>
          <cell r="AB103">
            <v>0</v>
          </cell>
          <cell r="AC103">
            <v>0</v>
          </cell>
          <cell r="AD103">
            <v>0</v>
          </cell>
          <cell r="AE103">
            <v>0</v>
          </cell>
          <cell r="AF103">
            <v>0</v>
          </cell>
          <cell r="AG103">
            <v>0</v>
          </cell>
          <cell r="AH103">
            <v>0</v>
          </cell>
          <cell r="AI103">
            <v>6</v>
          </cell>
        </row>
        <row r="104">
          <cell r="C104">
            <v>86718</v>
          </cell>
          <cell r="D104">
            <v>2</v>
          </cell>
          <cell r="E104" t="str">
            <v>KRISTEN PROTESTAN</v>
          </cell>
          <cell r="F104" t="str">
            <v>PKWT</v>
          </cell>
          <cell r="G104" t="str">
            <v>POSTPAID</v>
          </cell>
          <cell r="H104">
            <v>59.8333333333333</v>
          </cell>
          <cell r="I104" t="str">
            <v>E</v>
          </cell>
          <cell r="J104">
            <v>17009221</v>
          </cell>
          <cell r="K104">
            <v>570281</v>
          </cell>
          <cell r="L104">
            <v>31</v>
          </cell>
          <cell r="M104">
            <v>24</v>
          </cell>
          <cell r="N104">
            <v>24</v>
          </cell>
          <cell r="O104">
            <v>23</v>
          </cell>
          <cell r="P104">
            <v>7</v>
          </cell>
          <cell r="Q104">
            <v>0</v>
          </cell>
          <cell r="R104">
            <v>0</v>
          </cell>
          <cell r="S104">
            <v>0</v>
          </cell>
          <cell r="T104">
            <v>0</v>
          </cell>
          <cell r="U104">
            <v>0</v>
          </cell>
          <cell r="V104">
            <v>0</v>
          </cell>
          <cell r="W104">
            <v>0</v>
          </cell>
          <cell r="X104">
            <v>0</v>
          </cell>
          <cell r="Y104">
            <v>1</v>
          </cell>
          <cell r="Z104">
            <v>0</v>
          </cell>
          <cell r="AA104">
            <v>0</v>
          </cell>
          <cell r="AB104">
            <v>0</v>
          </cell>
          <cell r="AC104">
            <v>0</v>
          </cell>
          <cell r="AD104">
            <v>1</v>
          </cell>
          <cell r="AE104">
            <v>0</v>
          </cell>
          <cell r="AF104">
            <v>0</v>
          </cell>
          <cell r="AG104">
            <v>0</v>
          </cell>
          <cell r="AH104">
            <v>0</v>
          </cell>
          <cell r="AI104">
            <v>23</v>
          </cell>
        </row>
        <row r="105">
          <cell r="C105">
            <v>102101</v>
          </cell>
          <cell r="D105" t="str">
            <v>BATCH 3</v>
          </cell>
          <cell r="E105" t="str">
            <v>ISLAM</v>
          </cell>
          <cell r="F105" t="str">
            <v>PKWT</v>
          </cell>
          <cell r="G105" t="str">
            <v>POSTPAID</v>
          </cell>
          <cell r="H105">
            <v>41.1666666666667</v>
          </cell>
          <cell r="I105" t="str">
            <v>E</v>
          </cell>
          <cell r="J105">
            <v>18009503</v>
          </cell>
          <cell r="K105">
            <v>570214</v>
          </cell>
          <cell r="L105">
            <v>31</v>
          </cell>
          <cell r="M105">
            <v>24</v>
          </cell>
          <cell r="N105">
            <v>24</v>
          </cell>
          <cell r="O105">
            <v>23</v>
          </cell>
          <cell r="P105">
            <v>7</v>
          </cell>
          <cell r="Q105">
            <v>0</v>
          </cell>
          <cell r="R105">
            <v>0</v>
          </cell>
          <cell r="S105">
            <v>0</v>
          </cell>
          <cell r="T105">
            <v>0</v>
          </cell>
          <cell r="U105">
            <v>0</v>
          </cell>
          <cell r="V105">
            <v>0</v>
          </cell>
          <cell r="W105">
            <v>0</v>
          </cell>
          <cell r="X105">
            <v>0</v>
          </cell>
          <cell r="Y105">
            <v>1</v>
          </cell>
          <cell r="Z105">
            <v>0</v>
          </cell>
          <cell r="AA105">
            <v>0</v>
          </cell>
          <cell r="AB105">
            <v>0</v>
          </cell>
          <cell r="AC105">
            <v>0</v>
          </cell>
          <cell r="AD105">
            <v>1</v>
          </cell>
          <cell r="AE105">
            <v>0</v>
          </cell>
          <cell r="AF105">
            <v>0</v>
          </cell>
          <cell r="AG105">
            <v>0</v>
          </cell>
          <cell r="AH105">
            <v>0</v>
          </cell>
          <cell r="AI105">
            <v>23</v>
          </cell>
        </row>
        <row r="106">
          <cell r="C106">
            <v>160676</v>
          </cell>
          <cell r="D106">
            <v>11</v>
          </cell>
          <cell r="E106" t="str">
            <v>ISLAM</v>
          </cell>
          <cell r="F106" t="str">
            <v>PHL</v>
          </cell>
          <cell r="G106" t="str">
            <v>POSTPAID</v>
          </cell>
          <cell r="H106">
            <v>28</v>
          </cell>
          <cell r="I106" t="str">
            <v>E</v>
          </cell>
          <cell r="J106">
            <v>19235082</v>
          </cell>
          <cell r="K106">
            <v>570166</v>
          </cell>
          <cell r="L106">
            <v>31</v>
          </cell>
          <cell r="M106">
            <v>21</v>
          </cell>
          <cell r="N106">
            <v>21</v>
          </cell>
          <cell r="O106">
            <v>21</v>
          </cell>
          <cell r="P106">
            <v>10</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v>0</v>
          </cell>
          <cell r="AE106">
            <v>0</v>
          </cell>
          <cell r="AF106">
            <v>0</v>
          </cell>
          <cell r="AG106">
            <v>0</v>
          </cell>
          <cell r="AH106">
            <v>0</v>
          </cell>
          <cell r="AI106">
            <v>18</v>
          </cell>
        </row>
        <row r="107">
          <cell r="C107">
            <v>160826</v>
          </cell>
          <cell r="D107">
            <v>10</v>
          </cell>
          <cell r="E107" t="str">
            <v>KRISTEN PROTESTAN</v>
          </cell>
          <cell r="F107" t="str">
            <v>PHL</v>
          </cell>
          <cell r="G107" t="str">
            <v>POSTPAID</v>
          </cell>
          <cell r="H107">
            <v>28.2</v>
          </cell>
          <cell r="I107" t="str">
            <v>E</v>
          </cell>
          <cell r="J107">
            <v>19234983</v>
          </cell>
          <cell r="K107">
            <v>570192</v>
          </cell>
          <cell r="L107">
            <v>31</v>
          </cell>
          <cell r="M107">
            <v>21</v>
          </cell>
          <cell r="N107">
            <v>21</v>
          </cell>
          <cell r="O107">
            <v>21</v>
          </cell>
          <cell r="P107">
            <v>10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cell r="AE107">
            <v>0</v>
          </cell>
          <cell r="AF107">
            <v>0</v>
          </cell>
          <cell r="AG107">
            <v>0</v>
          </cell>
          <cell r="AH107">
            <v>0</v>
          </cell>
          <cell r="AI107">
            <v>9</v>
          </cell>
        </row>
        <row r="108">
          <cell r="C108">
            <v>160087</v>
          </cell>
          <cell r="D108">
            <v>9</v>
          </cell>
          <cell r="E108" t="str">
            <v>ISLAM</v>
          </cell>
          <cell r="F108" t="str">
            <v>PHL</v>
          </cell>
          <cell r="G108" t="str">
            <v>POSTPAID</v>
          </cell>
          <cell r="H108">
            <v>28.6</v>
          </cell>
          <cell r="I108" t="str">
            <v>E</v>
          </cell>
          <cell r="J108">
            <v>19234891</v>
          </cell>
          <cell r="K108">
            <v>570023</v>
          </cell>
          <cell r="L108">
            <v>31</v>
          </cell>
          <cell r="M108">
            <v>21</v>
          </cell>
          <cell r="N108">
            <v>15</v>
          </cell>
          <cell r="O108">
            <v>15</v>
          </cell>
          <cell r="P108">
            <v>10</v>
          </cell>
          <cell r="Q108">
            <v>4</v>
          </cell>
          <cell r="R108">
            <v>2</v>
          </cell>
          <cell r="S108">
            <v>6</v>
          </cell>
          <cell r="T108">
            <v>0</v>
          </cell>
          <cell r="U108">
            <v>0</v>
          </cell>
          <cell r="V108">
            <v>0</v>
          </cell>
          <cell r="W108">
            <v>0</v>
          </cell>
          <cell r="X108">
            <v>6</v>
          </cell>
          <cell r="Y108">
            <v>0</v>
          </cell>
          <cell r="Z108">
            <v>0</v>
          </cell>
          <cell r="AA108">
            <v>0</v>
          </cell>
          <cell r="AB108">
            <v>0</v>
          </cell>
          <cell r="AC108">
            <v>0</v>
          </cell>
          <cell r="AD108">
            <v>0</v>
          </cell>
          <cell r="AE108">
            <v>0</v>
          </cell>
          <cell r="AF108">
            <v>0</v>
          </cell>
          <cell r="AG108">
            <v>0</v>
          </cell>
          <cell r="AH108">
            <v>0</v>
          </cell>
          <cell r="AI108">
            <v>2</v>
          </cell>
        </row>
        <row r="109">
          <cell r="C109">
            <v>166727</v>
          </cell>
          <cell r="D109">
            <v>1</v>
          </cell>
          <cell r="E109" t="str">
            <v>ISLAM</v>
          </cell>
          <cell r="F109" t="str">
            <v>PHL</v>
          </cell>
          <cell r="G109" t="str">
            <v>POSTPAID</v>
          </cell>
          <cell r="H109">
            <v>21.866666666666699</v>
          </cell>
          <cell r="I109" t="str">
            <v>D</v>
          </cell>
          <cell r="J109">
            <v>20236723</v>
          </cell>
          <cell r="K109">
            <v>570247</v>
          </cell>
          <cell r="L109">
            <v>31</v>
          </cell>
          <cell r="M109">
            <v>21</v>
          </cell>
          <cell r="N109">
            <v>21</v>
          </cell>
          <cell r="O109">
            <v>21</v>
          </cell>
          <cell r="P109">
            <v>10</v>
          </cell>
          <cell r="Q109">
            <v>0</v>
          </cell>
          <cell r="R109">
            <v>0</v>
          </cell>
          <cell r="S109">
            <v>0</v>
          </cell>
          <cell r="T109">
            <v>0</v>
          </cell>
          <cell r="U109">
            <v>0</v>
          </cell>
          <cell r="V109">
            <v>0</v>
          </cell>
          <cell r="W109">
            <v>0</v>
          </cell>
          <cell r="X109">
            <v>0</v>
          </cell>
          <cell r="Y109">
            <v>0</v>
          </cell>
          <cell r="Z109">
            <v>0</v>
          </cell>
          <cell r="AA109">
            <v>0</v>
          </cell>
          <cell r="AB109">
            <v>0</v>
          </cell>
          <cell r="AC109">
            <v>0</v>
          </cell>
          <cell r="AD109">
            <v>0</v>
          </cell>
          <cell r="AE109">
            <v>0</v>
          </cell>
          <cell r="AF109">
            <v>0</v>
          </cell>
          <cell r="AG109">
            <v>0</v>
          </cell>
          <cell r="AH109">
            <v>0</v>
          </cell>
          <cell r="AI109">
            <v>17</v>
          </cell>
        </row>
        <row r="110">
          <cell r="C110">
            <v>62510</v>
          </cell>
          <cell r="D110">
            <v>22</v>
          </cell>
          <cell r="E110" t="str">
            <v>ISLAM</v>
          </cell>
          <cell r="F110" t="str">
            <v>PKWT</v>
          </cell>
          <cell r="G110" t="str">
            <v>POSTPAID</v>
          </cell>
          <cell r="H110">
            <v>28</v>
          </cell>
          <cell r="I110" t="str">
            <v>E</v>
          </cell>
          <cell r="J110">
            <v>19235094</v>
          </cell>
          <cell r="K110">
            <v>570245</v>
          </cell>
          <cell r="L110">
            <v>31</v>
          </cell>
          <cell r="M110">
            <v>24</v>
          </cell>
          <cell r="N110">
            <v>24</v>
          </cell>
          <cell r="O110">
            <v>23</v>
          </cell>
          <cell r="P110">
            <v>7</v>
          </cell>
          <cell r="Q110">
            <v>0</v>
          </cell>
          <cell r="R110">
            <v>0</v>
          </cell>
          <cell r="S110">
            <v>0</v>
          </cell>
          <cell r="T110">
            <v>0</v>
          </cell>
          <cell r="U110">
            <v>0</v>
          </cell>
          <cell r="V110">
            <v>0</v>
          </cell>
          <cell r="W110">
            <v>0</v>
          </cell>
          <cell r="X110">
            <v>0</v>
          </cell>
          <cell r="Y110">
            <v>1</v>
          </cell>
          <cell r="Z110">
            <v>0</v>
          </cell>
          <cell r="AA110">
            <v>0</v>
          </cell>
          <cell r="AB110">
            <v>0</v>
          </cell>
          <cell r="AC110">
            <v>0</v>
          </cell>
          <cell r="AD110">
            <v>1</v>
          </cell>
          <cell r="AE110">
            <v>0</v>
          </cell>
          <cell r="AF110">
            <v>0</v>
          </cell>
          <cell r="AG110">
            <v>0</v>
          </cell>
          <cell r="AH110">
            <v>0</v>
          </cell>
          <cell r="AI110">
            <v>22</v>
          </cell>
        </row>
        <row r="111">
          <cell r="C111">
            <v>160822</v>
          </cell>
          <cell r="D111">
            <v>10</v>
          </cell>
          <cell r="E111" t="str">
            <v>ISLAM</v>
          </cell>
          <cell r="F111" t="str">
            <v>PHL</v>
          </cell>
          <cell r="G111" t="str">
            <v>POSTPAID</v>
          </cell>
          <cell r="H111">
            <v>28.2</v>
          </cell>
          <cell r="I111" t="str">
            <v>E</v>
          </cell>
          <cell r="J111">
            <v>19235004</v>
          </cell>
          <cell r="K111">
            <v>570152</v>
          </cell>
          <cell r="L111">
            <v>31</v>
          </cell>
          <cell r="M111">
            <v>21</v>
          </cell>
          <cell r="N111">
            <v>21</v>
          </cell>
          <cell r="O111">
            <v>21</v>
          </cell>
          <cell r="P111">
            <v>10</v>
          </cell>
          <cell r="Q111">
            <v>0</v>
          </cell>
          <cell r="R111">
            <v>0</v>
          </cell>
          <cell r="S111">
            <v>0</v>
          </cell>
          <cell r="T111">
            <v>0</v>
          </cell>
          <cell r="U111">
            <v>0</v>
          </cell>
          <cell r="V111">
            <v>0</v>
          </cell>
          <cell r="W111">
            <v>0</v>
          </cell>
          <cell r="X111">
            <v>0</v>
          </cell>
          <cell r="Y111">
            <v>0</v>
          </cell>
          <cell r="Z111">
            <v>0</v>
          </cell>
          <cell r="AA111">
            <v>0</v>
          </cell>
          <cell r="AB111">
            <v>0</v>
          </cell>
          <cell r="AC111">
            <v>0</v>
          </cell>
          <cell r="AD111">
            <v>0</v>
          </cell>
          <cell r="AE111">
            <v>0</v>
          </cell>
          <cell r="AF111">
            <v>0</v>
          </cell>
          <cell r="AG111">
            <v>0</v>
          </cell>
          <cell r="AH111">
            <v>0</v>
          </cell>
          <cell r="AI111">
            <v>15</v>
          </cell>
        </row>
        <row r="112">
          <cell r="C112">
            <v>160083</v>
          </cell>
          <cell r="D112">
            <v>9</v>
          </cell>
          <cell r="E112" t="str">
            <v>ISLAM</v>
          </cell>
          <cell r="F112" t="str">
            <v>PHL</v>
          </cell>
          <cell r="G112" t="str">
            <v>POSTPAID</v>
          </cell>
          <cell r="H112">
            <v>28.6</v>
          </cell>
          <cell r="I112" t="str">
            <v>E</v>
          </cell>
          <cell r="J112">
            <v>19234872</v>
          </cell>
          <cell r="K112">
            <v>570220</v>
          </cell>
          <cell r="L112">
            <v>31</v>
          </cell>
          <cell r="M112">
            <v>21</v>
          </cell>
          <cell r="N112">
            <v>21</v>
          </cell>
          <cell r="O112">
            <v>21</v>
          </cell>
          <cell r="P112">
            <v>10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0</v>
          </cell>
          <cell r="AE112">
            <v>0</v>
          </cell>
          <cell r="AF112">
            <v>0</v>
          </cell>
          <cell r="AG112">
            <v>0</v>
          </cell>
          <cell r="AH112">
            <v>0</v>
          </cell>
          <cell r="AI112">
            <v>17</v>
          </cell>
        </row>
        <row r="113">
          <cell r="C113">
            <v>163096</v>
          </cell>
          <cell r="D113">
            <v>14</v>
          </cell>
          <cell r="E113" t="str">
            <v>ISLAM</v>
          </cell>
          <cell r="F113" t="str">
            <v>PHL</v>
          </cell>
          <cell r="G113" t="str">
            <v>POSTPAID</v>
          </cell>
          <cell r="H113">
            <v>25.1666666666667</v>
          </cell>
          <cell r="I113" t="str">
            <v>E</v>
          </cell>
          <cell r="J113">
            <v>20235889</v>
          </cell>
          <cell r="K113">
            <v>570087</v>
          </cell>
          <cell r="L113">
            <v>31</v>
          </cell>
          <cell r="M113">
            <v>21</v>
          </cell>
          <cell r="N113">
            <v>21</v>
          </cell>
          <cell r="O113">
            <v>21</v>
          </cell>
          <cell r="P113">
            <v>10</v>
          </cell>
          <cell r="Q113">
            <v>0</v>
          </cell>
          <cell r="R113">
            <v>0</v>
          </cell>
          <cell r="S113">
            <v>0</v>
          </cell>
          <cell r="T113">
            <v>0</v>
          </cell>
          <cell r="U113">
            <v>0</v>
          </cell>
          <cell r="V113">
            <v>0</v>
          </cell>
          <cell r="W113">
            <v>0</v>
          </cell>
          <cell r="X113">
            <v>0</v>
          </cell>
          <cell r="Y113">
            <v>0</v>
          </cell>
          <cell r="Z113">
            <v>0</v>
          </cell>
          <cell r="AA113">
            <v>0</v>
          </cell>
          <cell r="AB113">
            <v>0</v>
          </cell>
          <cell r="AC113">
            <v>0</v>
          </cell>
          <cell r="AD113">
            <v>0</v>
          </cell>
          <cell r="AE113">
            <v>0</v>
          </cell>
          <cell r="AF113">
            <v>0</v>
          </cell>
          <cell r="AG113">
            <v>0</v>
          </cell>
          <cell r="AH113">
            <v>0</v>
          </cell>
          <cell r="AI113">
            <v>5</v>
          </cell>
        </row>
        <row r="114">
          <cell r="C114">
            <v>166729</v>
          </cell>
          <cell r="D114">
            <v>1</v>
          </cell>
          <cell r="E114" t="str">
            <v>ISLAM</v>
          </cell>
          <cell r="F114" t="str">
            <v>PHL</v>
          </cell>
          <cell r="G114" t="str">
            <v>POSTPAID</v>
          </cell>
          <cell r="H114">
            <v>21.866666666666699</v>
          </cell>
          <cell r="I114" t="str">
            <v>D</v>
          </cell>
          <cell r="J114">
            <v>20236741</v>
          </cell>
          <cell r="K114">
            <v>570037</v>
          </cell>
          <cell r="L114">
            <v>31</v>
          </cell>
          <cell r="M114">
            <v>21</v>
          </cell>
          <cell r="N114">
            <v>21</v>
          </cell>
          <cell r="O114">
            <v>21</v>
          </cell>
          <cell r="P114">
            <v>10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0</v>
          </cell>
          <cell r="AE114">
            <v>0</v>
          </cell>
          <cell r="AF114">
            <v>0</v>
          </cell>
          <cell r="AG114">
            <v>0</v>
          </cell>
          <cell r="AH114">
            <v>0</v>
          </cell>
          <cell r="AI114">
            <v>6</v>
          </cell>
        </row>
        <row r="115">
          <cell r="C115">
            <v>160710</v>
          </cell>
          <cell r="D115" t="str">
            <v>BATCH 12</v>
          </cell>
          <cell r="E115" t="str">
            <v>ISLAM</v>
          </cell>
          <cell r="F115" t="str">
            <v>PHL</v>
          </cell>
          <cell r="G115" t="str">
            <v>POSTPAID</v>
          </cell>
          <cell r="H115">
            <v>27.766666666666701</v>
          </cell>
          <cell r="I115" t="str">
            <v>E</v>
          </cell>
          <cell r="J115">
            <v>19235325</v>
          </cell>
          <cell r="K115">
            <v>570113</v>
          </cell>
          <cell r="L115">
            <v>31</v>
          </cell>
          <cell r="M115">
            <v>21</v>
          </cell>
          <cell r="N115">
            <v>21</v>
          </cell>
          <cell r="O115">
            <v>21</v>
          </cell>
          <cell r="P115">
            <v>10</v>
          </cell>
          <cell r="Q115">
            <v>0</v>
          </cell>
          <cell r="R115">
            <v>0</v>
          </cell>
          <cell r="S115">
            <v>0</v>
          </cell>
          <cell r="T115">
            <v>0</v>
          </cell>
          <cell r="U115">
            <v>0</v>
          </cell>
          <cell r="V115">
            <v>0</v>
          </cell>
          <cell r="W115">
            <v>0</v>
          </cell>
          <cell r="X115">
            <v>0</v>
          </cell>
          <cell r="Y115">
            <v>0</v>
          </cell>
          <cell r="Z115">
            <v>0</v>
          </cell>
          <cell r="AA115">
            <v>0</v>
          </cell>
          <cell r="AB115">
            <v>0</v>
          </cell>
          <cell r="AC115">
            <v>0</v>
          </cell>
          <cell r="AD115">
            <v>0</v>
          </cell>
          <cell r="AE115">
            <v>0</v>
          </cell>
          <cell r="AF115">
            <v>0</v>
          </cell>
          <cell r="AG115">
            <v>0</v>
          </cell>
          <cell r="AH115">
            <v>0</v>
          </cell>
          <cell r="AI115">
            <v>0</v>
          </cell>
        </row>
        <row r="116">
          <cell r="C116">
            <v>160088</v>
          </cell>
          <cell r="D116">
            <v>9</v>
          </cell>
          <cell r="E116" t="str">
            <v>ISLAM</v>
          </cell>
          <cell r="F116" t="str">
            <v>PHL</v>
          </cell>
          <cell r="G116" t="str">
            <v>POSTPAID</v>
          </cell>
          <cell r="H116">
            <v>28.6</v>
          </cell>
          <cell r="I116" t="str">
            <v>E</v>
          </cell>
          <cell r="J116">
            <v>19234880</v>
          </cell>
          <cell r="K116">
            <v>570009</v>
          </cell>
          <cell r="L116">
            <v>31</v>
          </cell>
          <cell r="M116">
            <v>21</v>
          </cell>
          <cell r="N116">
            <v>20</v>
          </cell>
          <cell r="O116">
            <v>20</v>
          </cell>
          <cell r="P116">
            <v>10</v>
          </cell>
          <cell r="Q116">
            <v>1</v>
          </cell>
          <cell r="R116">
            <v>0</v>
          </cell>
          <cell r="S116">
            <v>1</v>
          </cell>
          <cell r="T116">
            <v>0</v>
          </cell>
          <cell r="U116">
            <v>0</v>
          </cell>
          <cell r="V116">
            <v>0</v>
          </cell>
          <cell r="W116">
            <v>0</v>
          </cell>
          <cell r="X116">
            <v>1</v>
          </cell>
          <cell r="Y116">
            <v>0</v>
          </cell>
          <cell r="Z116">
            <v>0</v>
          </cell>
          <cell r="AA116">
            <v>0</v>
          </cell>
          <cell r="AB116">
            <v>0</v>
          </cell>
          <cell r="AC116">
            <v>0</v>
          </cell>
          <cell r="AD116">
            <v>0</v>
          </cell>
          <cell r="AE116">
            <v>0</v>
          </cell>
          <cell r="AF116">
            <v>0</v>
          </cell>
          <cell r="AG116">
            <v>0</v>
          </cell>
          <cell r="AH116">
            <v>0</v>
          </cell>
          <cell r="AI116">
            <v>3</v>
          </cell>
        </row>
        <row r="117">
          <cell r="C117">
            <v>168482</v>
          </cell>
          <cell r="D117">
            <v>2</v>
          </cell>
          <cell r="E117" t="str">
            <v>ISLAM</v>
          </cell>
          <cell r="F117" t="str">
            <v>PHL</v>
          </cell>
          <cell r="G117" t="str">
            <v>POSTPAID</v>
          </cell>
          <cell r="H117">
            <v>21.2</v>
          </cell>
          <cell r="I117" t="str">
            <v>D</v>
          </cell>
          <cell r="J117">
            <v>20236774</v>
          </cell>
          <cell r="K117">
            <v>570011</v>
          </cell>
          <cell r="L117">
            <v>31</v>
          </cell>
          <cell r="M117">
            <v>21</v>
          </cell>
          <cell r="N117">
            <v>21</v>
          </cell>
          <cell r="O117">
            <v>21</v>
          </cell>
          <cell r="P117">
            <v>10</v>
          </cell>
          <cell r="Q117">
            <v>0</v>
          </cell>
          <cell r="R117">
            <v>0</v>
          </cell>
          <cell r="S117">
            <v>0</v>
          </cell>
          <cell r="T117">
            <v>0</v>
          </cell>
          <cell r="U117">
            <v>0</v>
          </cell>
          <cell r="V117">
            <v>0</v>
          </cell>
          <cell r="W117">
            <v>0</v>
          </cell>
          <cell r="X117">
            <v>0</v>
          </cell>
          <cell r="Y117">
            <v>0</v>
          </cell>
          <cell r="Z117">
            <v>0</v>
          </cell>
          <cell r="AA117">
            <v>0</v>
          </cell>
          <cell r="AB117">
            <v>0</v>
          </cell>
          <cell r="AC117">
            <v>0</v>
          </cell>
          <cell r="AD117">
            <v>0</v>
          </cell>
          <cell r="AE117">
            <v>0</v>
          </cell>
          <cell r="AF117">
            <v>0</v>
          </cell>
          <cell r="AG117">
            <v>0</v>
          </cell>
          <cell r="AH117">
            <v>0</v>
          </cell>
          <cell r="AI117">
            <v>5</v>
          </cell>
        </row>
        <row r="118">
          <cell r="C118">
            <v>70821</v>
          </cell>
          <cell r="D118">
            <v>6</v>
          </cell>
          <cell r="E118" t="str">
            <v>ISLAM</v>
          </cell>
          <cell r="F118" t="str">
            <v>PKWT</v>
          </cell>
          <cell r="G118" t="str">
            <v>POSTPAID</v>
          </cell>
          <cell r="H118">
            <v>70.2</v>
          </cell>
          <cell r="I118" t="str">
            <v>E</v>
          </cell>
          <cell r="J118">
            <v>16009134</v>
          </cell>
          <cell r="K118">
            <v>570065</v>
          </cell>
          <cell r="L118">
            <v>31</v>
          </cell>
          <cell r="M118">
            <v>24</v>
          </cell>
          <cell r="N118">
            <v>24</v>
          </cell>
          <cell r="O118">
            <v>23</v>
          </cell>
          <cell r="P118">
            <v>7</v>
          </cell>
          <cell r="Q118">
            <v>0</v>
          </cell>
          <cell r="R118">
            <v>0</v>
          </cell>
          <cell r="S118">
            <v>0</v>
          </cell>
          <cell r="T118">
            <v>0</v>
          </cell>
          <cell r="U118">
            <v>0</v>
          </cell>
          <cell r="V118">
            <v>0</v>
          </cell>
          <cell r="W118">
            <v>0</v>
          </cell>
          <cell r="X118">
            <v>0</v>
          </cell>
          <cell r="Y118">
            <v>1</v>
          </cell>
          <cell r="Z118">
            <v>0</v>
          </cell>
          <cell r="AA118">
            <v>0</v>
          </cell>
          <cell r="AB118">
            <v>0</v>
          </cell>
          <cell r="AC118">
            <v>0</v>
          </cell>
          <cell r="AD118">
            <v>1</v>
          </cell>
          <cell r="AE118">
            <v>0</v>
          </cell>
          <cell r="AF118">
            <v>0</v>
          </cell>
          <cell r="AG118">
            <v>0</v>
          </cell>
          <cell r="AH118">
            <v>0</v>
          </cell>
          <cell r="AI118">
            <v>2</v>
          </cell>
        </row>
        <row r="119">
          <cell r="C119">
            <v>102131</v>
          </cell>
          <cell r="D119" t="str">
            <v>BATCH 3</v>
          </cell>
          <cell r="E119" t="str">
            <v>ISLAM</v>
          </cell>
          <cell r="F119" t="str">
            <v>PKWT</v>
          </cell>
          <cell r="G119" t="str">
            <v>POSTPAID</v>
          </cell>
          <cell r="H119">
            <v>47.266666666666701</v>
          </cell>
          <cell r="I119" t="str">
            <v>E</v>
          </cell>
          <cell r="J119">
            <v>18009505</v>
          </cell>
          <cell r="K119">
            <v>570188</v>
          </cell>
          <cell r="L119">
            <v>31</v>
          </cell>
          <cell r="M119">
            <v>24</v>
          </cell>
          <cell r="N119">
            <v>24</v>
          </cell>
          <cell r="O119">
            <v>23</v>
          </cell>
          <cell r="P119">
            <v>7</v>
          </cell>
          <cell r="Q119">
            <v>0</v>
          </cell>
          <cell r="R119">
            <v>0</v>
          </cell>
          <cell r="S119">
            <v>0</v>
          </cell>
          <cell r="T119">
            <v>0</v>
          </cell>
          <cell r="U119">
            <v>0</v>
          </cell>
          <cell r="V119">
            <v>0</v>
          </cell>
          <cell r="W119">
            <v>0</v>
          </cell>
          <cell r="X119">
            <v>0</v>
          </cell>
          <cell r="Y119">
            <v>1</v>
          </cell>
          <cell r="Z119">
            <v>0</v>
          </cell>
          <cell r="AA119">
            <v>0</v>
          </cell>
          <cell r="AB119">
            <v>0</v>
          </cell>
          <cell r="AC119">
            <v>0</v>
          </cell>
          <cell r="AD119">
            <v>1</v>
          </cell>
          <cell r="AE119">
            <v>0</v>
          </cell>
          <cell r="AF119">
            <v>0</v>
          </cell>
          <cell r="AG119">
            <v>0</v>
          </cell>
          <cell r="AH119">
            <v>0</v>
          </cell>
          <cell r="AI119">
            <v>4</v>
          </cell>
        </row>
        <row r="120">
          <cell r="C120">
            <v>80120</v>
          </cell>
          <cell r="D120">
            <v>32</v>
          </cell>
          <cell r="E120" t="str">
            <v>ISLAM</v>
          </cell>
          <cell r="F120" t="str">
            <v>PKWT</v>
          </cell>
          <cell r="G120" t="str">
            <v>POSTPAID</v>
          </cell>
          <cell r="H120">
            <v>64.900000000000006</v>
          </cell>
          <cell r="I120" t="str">
            <v>E</v>
          </cell>
          <cell r="J120">
            <v>16012670</v>
          </cell>
          <cell r="K120">
            <v>570151</v>
          </cell>
          <cell r="L120">
            <v>31</v>
          </cell>
          <cell r="M120">
            <v>24</v>
          </cell>
          <cell r="N120">
            <v>24</v>
          </cell>
          <cell r="O120">
            <v>23</v>
          </cell>
          <cell r="P120">
            <v>7</v>
          </cell>
          <cell r="Q120">
            <v>0</v>
          </cell>
          <cell r="R120">
            <v>0</v>
          </cell>
          <cell r="S120">
            <v>0</v>
          </cell>
          <cell r="T120">
            <v>0</v>
          </cell>
          <cell r="U120">
            <v>0</v>
          </cell>
          <cell r="V120">
            <v>0</v>
          </cell>
          <cell r="W120">
            <v>0</v>
          </cell>
          <cell r="X120">
            <v>0</v>
          </cell>
          <cell r="Y120">
            <v>1</v>
          </cell>
          <cell r="Z120">
            <v>0</v>
          </cell>
          <cell r="AA120">
            <v>0</v>
          </cell>
          <cell r="AB120">
            <v>0</v>
          </cell>
          <cell r="AC120">
            <v>0</v>
          </cell>
          <cell r="AD120">
            <v>1</v>
          </cell>
          <cell r="AE120">
            <v>0</v>
          </cell>
          <cell r="AF120">
            <v>0</v>
          </cell>
          <cell r="AG120">
            <v>0</v>
          </cell>
          <cell r="AH120">
            <v>0</v>
          </cell>
          <cell r="AI120">
            <v>8</v>
          </cell>
        </row>
        <row r="121">
          <cell r="C121">
            <v>156147</v>
          </cell>
          <cell r="D121">
            <v>10</v>
          </cell>
          <cell r="E121" t="str">
            <v>ISLAM</v>
          </cell>
          <cell r="F121" t="str">
            <v>PHL</v>
          </cell>
          <cell r="G121" t="str">
            <v>CORP</v>
          </cell>
          <cell r="H121">
            <v>31.466666666666701</v>
          </cell>
          <cell r="I121" t="str">
            <v>E</v>
          </cell>
          <cell r="J121">
            <v>19232594</v>
          </cell>
          <cell r="K121">
            <v>570256</v>
          </cell>
          <cell r="L121">
            <v>31</v>
          </cell>
          <cell r="M121">
            <v>21</v>
          </cell>
          <cell r="N121">
            <v>21</v>
          </cell>
          <cell r="O121">
            <v>21</v>
          </cell>
          <cell r="P121">
            <v>10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cell r="AE121">
            <v>0</v>
          </cell>
          <cell r="AF121">
            <v>0</v>
          </cell>
          <cell r="AG121">
            <v>0</v>
          </cell>
          <cell r="AH121">
            <v>0</v>
          </cell>
          <cell r="AI121">
            <v>0</v>
          </cell>
        </row>
        <row r="122">
          <cell r="C122">
            <v>160026</v>
          </cell>
          <cell r="D122">
            <v>7</v>
          </cell>
          <cell r="E122" t="str">
            <v>ISLAM</v>
          </cell>
          <cell r="F122" t="str">
            <v>PHL</v>
          </cell>
          <cell r="G122" t="str">
            <v>POSTPAID</v>
          </cell>
          <cell r="H122">
            <v>28.933333333333302</v>
          </cell>
          <cell r="I122" t="str">
            <v>E</v>
          </cell>
          <cell r="J122">
            <v>19234725</v>
          </cell>
          <cell r="K122">
            <v>570042</v>
          </cell>
          <cell r="L122">
            <v>31</v>
          </cell>
          <cell r="M122">
            <v>17</v>
          </cell>
          <cell r="N122">
            <v>15</v>
          </cell>
          <cell r="O122">
            <v>15</v>
          </cell>
          <cell r="P122">
            <v>14</v>
          </cell>
          <cell r="Q122">
            <v>2</v>
          </cell>
          <cell r="R122">
            <v>0</v>
          </cell>
          <cell r="S122">
            <v>2</v>
          </cell>
          <cell r="T122">
            <v>0</v>
          </cell>
          <cell r="U122">
            <v>0</v>
          </cell>
          <cell r="V122">
            <v>0</v>
          </cell>
          <cell r="W122">
            <v>0</v>
          </cell>
          <cell r="X122">
            <v>2</v>
          </cell>
          <cell r="Y122">
            <v>0</v>
          </cell>
          <cell r="Z122">
            <v>0</v>
          </cell>
          <cell r="AA122">
            <v>0</v>
          </cell>
          <cell r="AB122">
            <v>0</v>
          </cell>
          <cell r="AC122">
            <v>0</v>
          </cell>
          <cell r="AD122">
            <v>0</v>
          </cell>
          <cell r="AE122">
            <v>0</v>
          </cell>
          <cell r="AF122">
            <v>0</v>
          </cell>
          <cell r="AG122">
            <v>0</v>
          </cell>
          <cell r="AH122">
            <v>0</v>
          </cell>
          <cell r="AI122">
            <v>11</v>
          </cell>
        </row>
        <row r="123">
          <cell r="C123">
            <v>74548</v>
          </cell>
          <cell r="D123">
            <v>15</v>
          </cell>
          <cell r="E123" t="str">
            <v>ISLAM</v>
          </cell>
          <cell r="F123" t="str">
            <v>PKWT</v>
          </cell>
          <cell r="G123" t="str">
            <v>POSTPAID</v>
          </cell>
          <cell r="H123">
            <v>67.133333333333297</v>
          </cell>
          <cell r="I123" t="str">
            <v>E</v>
          </cell>
          <cell r="J123">
            <v>16010316</v>
          </cell>
          <cell r="K123">
            <v>570266</v>
          </cell>
          <cell r="L123">
            <v>31</v>
          </cell>
          <cell r="M123">
            <v>24</v>
          </cell>
          <cell r="N123">
            <v>24</v>
          </cell>
          <cell r="O123">
            <v>23</v>
          </cell>
          <cell r="P123">
            <v>7</v>
          </cell>
          <cell r="Q123">
            <v>0</v>
          </cell>
          <cell r="R123">
            <v>0</v>
          </cell>
          <cell r="S123">
            <v>0</v>
          </cell>
          <cell r="T123">
            <v>0</v>
          </cell>
          <cell r="U123">
            <v>0</v>
          </cell>
          <cell r="V123">
            <v>0</v>
          </cell>
          <cell r="W123">
            <v>0</v>
          </cell>
          <cell r="X123">
            <v>0</v>
          </cell>
          <cell r="Y123">
            <v>1</v>
          </cell>
          <cell r="Z123">
            <v>0</v>
          </cell>
          <cell r="AA123">
            <v>0</v>
          </cell>
          <cell r="AB123">
            <v>0</v>
          </cell>
          <cell r="AC123">
            <v>0</v>
          </cell>
          <cell r="AD123">
            <v>1</v>
          </cell>
          <cell r="AE123">
            <v>0</v>
          </cell>
          <cell r="AF123">
            <v>0</v>
          </cell>
          <cell r="AG123">
            <v>0</v>
          </cell>
          <cell r="AH123">
            <v>0</v>
          </cell>
          <cell r="AI123">
            <v>4</v>
          </cell>
        </row>
        <row r="124">
          <cell r="C124">
            <v>155922</v>
          </cell>
          <cell r="D124">
            <v>2</v>
          </cell>
          <cell r="E124" t="str">
            <v>ISLAM</v>
          </cell>
          <cell r="F124" t="str">
            <v>PHL</v>
          </cell>
          <cell r="G124" t="str">
            <v>POSTPAID</v>
          </cell>
          <cell r="H124">
            <v>35.200000000000003</v>
          </cell>
          <cell r="I124" t="str">
            <v>E</v>
          </cell>
          <cell r="J124">
            <v>18009453</v>
          </cell>
          <cell r="K124">
            <v>570217</v>
          </cell>
          <cell r="L124">
            <v>31</v>
          </cell>
          <cell r="M124">
            <v>21</v>
          </cell>
          <cell r="N124">
            <v>21</v>
          </cell>
          <cell r="O124">
            <v>21</v>
          </cell>
          <cell r="P124">
            <v>10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cell r="AI124">
            <v>5</v>
          </cell>
        </row>
        <row r="125">
          <cell r="C125">
            <v>150489</v>
          </cell>
          <cell r="D125">
            <v>13</v>
          </cell>
          <cell r="E125" t="str">
            <v>ISLAM</v>
          </cell>
          <cell r="F125" t="str">
            <v>PHL</v>
          </cell>
          <cell r="G125" t="str">
            <v>POSTPAID</v>
          </cell>
          <cell r="H125">
            <v>40.766666666666701</v>
          </cell>
          <cell r="I125" t="str">
            <v>E</v>
          </cell>
          <cell r="J125">
            <v>18230306</v>
          </cell>
          <cell r="K125">
            <v>570279</v>
          </cell>
          <cell r="L125">
            <v>31</v>
          </cell>
          <cell r="M125">
            <v>21</v>
          </cell>
          <cell r="N125">
            <v>21</v>
          </cell>
          <cell r="O125">
            <v>20</v>
          </cell>
          <cell r="P125">
            <v>10</v>
          </cell>
          <cell r="Q125">
            <v>0</v>
          </cell>
          <cell r="R125">
            <v>0</v>
          </cell>
          <cell r="S125">
            <v>0</v>
          </cell>
          <cell r="T125">
            <v>0</v>
          </cell>
          <cell r="U125">
            <v>0</v>
          </cell>
          <cell r="V125">
            <v>0</v>
          </cell>
          <cell r="W125">
            <v>0</v>
          </cell>
          <cell r="X125">
            <v>0</v>
          </cell>
          <cell r="Y125">
            <v>0</v>
          </cell>
          <cell r="Z125">
            <v>0</v>
          </cell>
          <cell r="AA125">
            <v>1</v>
          </cell>
          <cell r="AB125">
            <v>0</v>
          </cell>
          <cell r="AC125">
            <v>0</v>
          </cell>
          <cell r="AD125">
            <v>1</v>
          </cell>
          <cell r="AE125">
            <v>0</v>
          </cell>
          <cell r="AF125">
            <v>0</v>
          </cell>
          <cell r="AG125">
            <v>0</v>
          </cell>
          <cell r="AH125">
            <v>0</v>
          </cell>
          <cell r="AI125">
            <v>3</v>
          </cell>
        </row>
        <row r="126">
          <cell r="C126">
            <v>159680</v>
          </cell>
          <cell r="D126">
            <v>6</v>
          </cell>
          <cell r="E126" t="str">
            <v>ISLAM</v>
          </cell>
          <cell r="F126" t="str">
            <v>PHL</v>
          </cell>
          <cell r="G126" t="str">
            <v>POSTPAID</v>
          </cell>
          <cell r="H126">
            <v>29.1666666666667</v>
          </cell>
          <cell r="I126" t="str">
            <v>E</v>
          </cell>
          <cell r="J126">
            <v>19234589</v>
          </cell>
          <cell r="K126">
            <v>570162</v>
          </cell>
          <cell r="L126">
            <v>31</v>
          </cell>
          <cell r="M126">
            <v>21</v>
          </cell>
          <cell r="N126">
            <v>21</v>
          </cell>
          <cell r="O126">
            <v>21</v>
          </cell>
          <cell r="P126">
            <v>10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cell r="AI126">
            <v>2</v>
          </cell>
        </row>
        <row r="127">
          <cell r="C127">
            <v>157007</v>
          </cell>
          <cell r="D127">
            <v>5</v>
          </cell>
          <cell r="E127" t="str">
            <v>ISLAM</v>
          </cell>
          <cell r="F127" t="str">
            <v>PHL</v>
          </cell>
          <cell r="G127" t="str">
            <v>POSTPAID</v>
          </cell>
          <cell r="H127">
            <v>32.700000000000003</v>
          </cell>
          <cell r="I127" t="str">
            <v>E</v>
          </cell>
          <cell r="J127">
            <v>19233380</v>
          </cell>
          <cell r="K127">
            <v>570015</v>
          </cell>
          <cell r="L127">
            <v>31</v>
          </cell>
          <cell r="M127">
            <v>21</v>
          </cell>
          <cell r="N127">
            <v>21</v>
          </cell>
          <cell r="O127">
            <v>21</v>
          </cell>
          <cell r="P127">
            <v>10</v>
          </cell>
          <cell r="Q127">
            <v>0</v>
          </cell>
          <cell r="R127">
            <v>0</v>
          </cell>
          <cell r="S127">
            <v>0</v>
          </cell>
          <cell r="T127">
            <v>0</v>
          </cell>
          <cell r="U127">
            <v>0</v>
          </cell>
          <cell r="V127">
            <v>0</v>
          </cell>
          <cell r="W127">
            <v>0</v>
          </cell>
          <cell r="X127">
            <v>0</v>
          </cell>
          <cell r="Y127">
            <v>0</v>
          </cell>
          <cell r="Z127">
            <v>0</v>
          </cell>
          <cell r="AA127">
            <v>0</v>
          </cell>
          <cell r="AB127">
            <v>0</v>
          </cell>
          <cell r="AC127">
            <v>0</v>
          </cell>
          <cell r="AD127">
            <v>0</v>
          </cell>
          <cell r="AE127">
            <v>0</v>
          </cell>
          <cell r="AF127">
            <v>0</v>
          </cell>
          <cell r="AG127">
            <v>0</v>
          </cell>
          <cell r="AH127">
            <v>0</v>
          </cell>
          <cell r="AI127">
            <v>3</v>
          </cell>
        </row>
        <row r="128">
          <cell r="C128">
            <v>105566</v>
          </cell>
          <cell r="E128" t="str">
            <v>ISLAM</v>
          </cell>
          <cell r="F128" t="str">
            <v>PHL</v>
          </cell>
          <cell r="G128" t="str">
            <v>POSTPAID</v>
          </cell>
          <cell r="H128">
            <v>31.466666666666701</v>
          </cell>
          <cell r="I128" t="str">
            <v>E</v>
          </cell>
          <cell r="J128">
            <v>18010497</v>
          </cell>
          <cell r="K128">
            <v>570040</v>
          </cell>
          <cell r="L128">
            <v>31</v>
          </cell>
          <cell r="M128">
            <v>21</v>
          </cell>
          <cell r="N128">
            <v>20</v>
          </cell>
          <cell r="O128">
            <v>20</v>
          </cell>
          <cell r="P128">
            <v>10</v>
          </cell>
          <cell r="Q128">
            <v>1</v>
          </cell>
          <cell r="R128">
            <v>0</v>
          </cell>
          <cell r="S128">
            <v>1</v>
          </cell>
          <cell r="T128">
            <v>0</v>
          </cell>
          <cell r="U128">
            <v>0</v>
          </cell>
          <cell r="V128">
            <v>0</v>
          </cell>
          <cell r="W128">
            <v>0</v>
          </cell>
          <cell r="X128">
            <v>1</v>
          </cell>
          <cell r="Y128">
            <v>0</v>
          </cell>
          <cell r="Z128">
            <v>0</v>
          </cell>
          <cell r="AA128">
            <v>0</v>
          </cell>
          <cell r="AB128">
            <v>0</v>
          </cell>
          <cell r="AC128">
            <v>0</v>
          </cell>
          <cell r="AD128">
            <v>0</v>
          </cell>
          <cell r="AE128">
            <v>0</v>
          </cell>
          <cell r="AF128">
            <v>0</v>
          </cell>
          <cell r="AG128">
            <v>0</v>
          </cell>
          <cell r="AH128">
            <v>0</v>
          </cell>
          <cell r="AI128">
            <v>3</v>
          </cell>
        </row>
        <row r="129">
          <cell r="C129">
            <v>160069</v>
          </cell>
          <cell r="D129">
            <v>9</v>
          </cell>
          <cell r="E129" t="str">
            <v>ISLAM</v>
          </cell>
          <cell r="F129" t="str">
            <v>PHL</v>
          </cell>
          <cell r="G129" t="str">
            <v>POSTPAID</v>
          </cell>
          <cell r="H129">
            <v>28.6</v>
          </cell>
          <cell r="I129" t="str">
            <v>E</v>
          </cell>
          <cell r="J129">
            <v>19234866</v>
          </cell>
          <cell r="K129">
            <v>570159</v>
          </cell>
          <cell r="L129">
            <v>31</v>
          </cell>
          <cell r="M129">
            <v>21</v>
          </cell>
          <cell r="N129">
            <v>21</v>
          </cell>
          <cell r="O129">
            <v>18</v>
          </cell>
          <cell r="P129">
            <v>10</v>
          </cell>
          <cell r="Q129">
            <v>0</v>
          </cell>
          <cell r="R129">
            <v>0</v>
          </cell>
          <cell r="S129">
            <v>0</v>
          </cell>
          <cell r="T129">
            <v>0</v>
          </cell>
          <cell r="U129">
            <v>0</v>
          </cell>
          <cell r="V129">
            <v>0</v>
          </cell>
          <cell r="W129">
            <v>0</v>
          </cell>
          <cell r="X129">
            <v>0</v>
          </cell>
          <cell r="Y129">
            <v>0</v>
          </cell>
          <cell r="Z129">
            <v>0</v>
          </cell>
          <cell r="AA129">
            <v>0</v>
          </cell>
          <cell r="AB129">
            <v>0</v>
          </cell>
          <cell r="AC129">
            <v>3</v>
          </cell>
          <cell r="AD129">
            <v>3</v>
          </cell>
          <cell r="AE129">
            <v>0</v>
          </cell>
          <cell r="AF129">
            <v>0</v>
          </cell>
          <cell r="AG129">
            <v>0</v>
          </cell>
          <cell r="AH129">
            <v>0</v>
          </cell>
          <cell r="AI129">
            <v>4</v>
          </cell>
        </row>
        <row r="130">
          <cell r="C130">
            <v>30429</v>
          </cell>
          <cell r="D130">
            <v>134</v>
          </cell>
          <cell r="E130" t="str">
            <v>ISLAM</v>
          </cell>
          <cell r="F130" t="str">
            <v>PKWT</v>
          </cell>
          <cell r="G130" t="str">
            <v>POSTPAID</v>
          </cell>
          <cell r="H130">
            <v>84.433333333333294</v>
          </cell>
          <cell r="I130" t="str">
            <v>E</v>
          </cell>
          <cell r="J130">
            <v>14013485</v>
          </cell>
          <cell r="K130">
            <v>570055</v>
          </cell>
          <cell r="L130">
            <v>31</v>
          </cell>
          <cell r="M130">
            <v>24</v>
          </cell>
          <cell r="N130">
            <v>24</v>
          </cell>
          <cell r="O130">
            <v>23</v>
          </cell>
          <cell r="P130">
            <v>7</v>
          </cell>
          <cell r="Q130">
            <v>0</v>
          </cell>
          <cell r="R130">
            <v>0</v>
          </cell>
          <cell r="S130">
            <v>0</v>
          </cell>
          <cell r="T130">
            <v>0</v>
          </cell>
          <cell r="U130">
            <v>0</v>
          </cell>
          <cell r="V130">
            <v>0</v>
          </cell>
          <cell r="W130">
            <v>0</v>
          </cell>
          <cell r="X130">
            <v>0</v>
          </cell>
          <cell r="Y130">
            <v>1</v>
          </cell>
          <cell r="Z130">
            <v>0</v>
          </cell>
          <cell r="AA130">
            <v>0</v>
          </cell>
          <cell r="AB130">
            <v>0</v>
          </cell>
          <cell r="AC130">
            <v>0</v>
          </cell>
          <cell r="AD130">
            <v>1</v>
          </cell>
          <cell r="AE130">
            <v>0</v>
          </cell>
          <cell r="AF130">
            <v>0</v>
          </cell>
          <cell r="AG130">
            <v>0</v>
          </cell>
          <cell r="AH130">
            <v>0</v>
          </cell>
          <cell r="AI130">
            <v>7</v>
          </cell>
        </row>
        <row r="131">
          <cell r="C131">
            <v>96550</v>
          </cell>
          <cell r="D131">
            <v>1</v>
          </cell>
          <cell r="E131" t="str">
            <v>ISLAM</v>
          </cell>
          <cell r="F131" t="str">
            <v>PHL</v>
          </cell>
          <cell r="G131" t="str">
            <v>POSTPAID</v>
          </cell>
          <cell r="H131">
            <v>34.566666666666698</v>
          </cell>
          <cell r="I131" t="str">
            <v>E</v>
          </cell>
          <cell r="J131">
            <v>17012216</v>
          </cell>
          <cell r="K131">
            <v>570073</v>
          </cell>
          <cell r="L131">
            <v>31</v>
          </cell>
          <cell r="M131">
            <v>21</v>
          </cell>
          <cell r="N131">
            <v>21</v>
          </cell>
          <cell r="O131">
            <v>21</v>
          </cell>
          <cell r="P131">
            <v>10</v>
          </cell>
          <cell r="Q131">
            <v>0</v>
          </cell>
          <cell r="R131">
            <v>0</v>
          </cell>
          <cell r="S131">
            <v>0</v>
          </cell>
          <cell r="T131">
            <v>0</v>
          </cell>
          <cell r="U131">
            <v>0</v>
          </cell>
          <cell r="V131">
            <v>0</v>
          </cell>
          <cell r="W131">
            <v>0</v>
          </cell>
          <cell r="X131">
            <v>0</v>
          </cell>
          <cell r="Y131">
            <v>0</v>
          </cell>
          <cell r="Z131">
            <v>0</v>
          </cell>
          <cell r="AA131">
            <v>0</v>
          </cell>
          <cell r="AB131">
            <v>0</v>
          </cell>
          <cell r="AC131">
            <v>0</v>
          </cell>
          <cell r="AD131">
            <v>0</v>
          </cell>
          <cell r="AE131">
            <v>0</v>
          </cell>
          <cell r="AF131">
            <v>0</v>
          </cell>
          <cell r="AG131">
            <v>0</v>
          </cell>
          <cell r="AH131">
            <v>0</v>
          </cell>
          <cell r="AI131">
            <v>1</v>
          </cell>
        </row>
        <row r="132">
          <cell r="C132">
            <v>30567</v>
          </cell>
          <cell r="D132">
            <v>123</v>
          </cell>
          <cell r="E132" t="str">
            <v>ISLAM</v>
          </cell>
          <cell r="F132" t="str">
            <v>PKWT</v>
          </cell>
          <cell r="G132" t="str">
            <v>POSTPAID</v>
          </cell>
          <cell r="H132">
            <v>104.533333333333</v>
          </cell>
          <cell r="I132" t="str">
            <v>E</v>
          </cell>
          <cell r="J132">
            <v>16008526</v>
          </cell>
          <cell r="K132">
            <v>570146</v>
          </cell>
          <cell r="L132">
            <v>31</v>
          </cell>
          <cell r="M132">
            <v>24</v>
          </cell>
          <cell r="N132">
            <v>24</v>
          </cell>
          <cell r="O132">
            <v>23</v>
          </cell>
          <cell r="P132">
            <v>7</v>
          </cell>
          <cell r="Q132">
            <v>0</v>
          </cell>
          <cell r="R132">
            <v>0</v>
          </cell>
          <cell r="S132">
            <v>0</v>
          </cell>
          <cell r="T132">
            <v>0</v>
          </cell>
          <cell r="U132">
            <v>0</v>
          </cell>
          <cell r="V132">
            <v>0</v>
          </cell>
          <cell r="W132">
            <v>0</v>
          </cell>
          <cell r="X132">
            <v>0</v>
          </cell>
          <cell r="Y132">
            <v>1</v>
          </cell>
          <cell r="Z132">
            <v>0</v>
          </cell>
          <cell r="AA132">
            <v>0</v>
          </cell>
          <cell r="AB132">
            <v>0</v>
          </cell>
          <cell r="AC132">
            <v>0</v>
          </cell>
          <cell r="AD132">
            <v>1</v>
          </cell>
          <cell r="AE132">
            <v>0</v>
          </cell>
          <cell r="AF132">
            <v>0</v>
          </cell>
          <cell r="AG132">
            <v>0</v>
          </cell>
          <cell r="AH132">
            <v>0</v>
          </cell>
          <cell r="AI132">
            <v>22</v>
          </cell>
        </row>
        <row r="133">
          <cell r="C133">
            <v>152507</v>
          </cell>
          <cell r="D133">
            <v>10</v>
          </cell>
          <cell r="E133" t="str">
            <v>ISLAM</v>
          </cell>
          <cell r="F133" t="str">
            <v>PHL</v>
          </cell>
          <cell r="G133" t="str">
            <v>POSTPAID</v>
          </cell>
          <cell r="H133">
            <v>34.233333333333299</v>
          </cell>
          <cell r="I133" t="str">
            <v>E</v>
          </cell>
          <cell r="J133">
            <v>18230751</v>
          </cell>
          <cell r="K133">
            <v>570081</v>
          </cell>
          <cell r="L133">
            <v>31</v>
          </cell>
          <cell r="M133">
            <v>21</v>
          </cell>
          <cell r="N133">
            <v>21</v>
          </cell>
          <cell r="O133">
            <v>21</v>
          </cell>
          <cell r="P133">
            <v>10</v>
          </cell>
          <cell r="Q133">
            <v>0</v>
          </cell>
          <cell r="R133">
            <v>0</v>
          </cell>
          <cell r="S133">
            <v>0</v>
          </cell>
          <cell r="T133">
            <v>0</v>
          </cell>
          <cell r="U133">
            <v>0</v>
          </cell>
          <cell r="V133">
            <v>0</v>
          </cell>
          <cell r="W133">
            <v>0</v>
          </cell>
          <cell r="X133">
            <v>0</v>
          </cell>
          <cell r="Y133">
            <v>0</v>
          </cell>
          <cell r="Z133">
            <v>0</v>
          </cell>
          <cell r="AA133">
            <v>0</v>
          </cell>
          <cell r="AB133">
            <v>0</v>
          </cell>
          <cell r="AC133">
            <v>0</v>
          </cell>
          <cell r="AD133">
            <v>0</v>
          </cell>
          <cell r="AE133">
            <v>0</v>
          </cell>
          <cell r="AF133">
            <v>0</v>
          </cell>
          <cell r="AG133">
            <v>0</v>
          </cell>
          <cell r="AH133">
            <v>0</v>
          </cell>
          <cell r="AI133">
            <v>0</v>
          </cell>
        </row>
        <row r="134">
          <cell r="C134">
            <v>103592</v>
          </cell>
          <cell r="D134">
            <v>6</v>
          </cell>
          <cell r="E134" t="str">
            <v>ISLAM</v>
          </cell>
          <cell r="F134" t="str">
            <v>PKWT</v>
          </cell>
          <cell r="G134" t="str">
            <v>POSTPAID</v>
          </cell>
          <cell r="H134">
            <v>46.2</v>
          </cell>
          <cell r="I134" t="str">
            <v>E</v>
          </cell>
          <cell r="J134">
            <v>18009935</v>
          </cell>
          <cell r="K134">
            <v>570251</v>
          </cell>
          <cell r="L134">
            <v>31</v>
          </cell>
          <cell r="M134">
            <v>24</v>
          </cell>
          <cell r="N134">
            <v>24</v>
          </cell>
          <cell r="O134">
            <v>23</v>
          </cell>
          <cell r="P134">
            <v>7</v>
          </cell>
          <cell r="Q134">
            <v>0</v>
          </cell>
          <cell r="R134">
            <v>0</v>
          </cell>
          <cell r="S134">
            <v>0</v>
          </cell>
          <cell r="T134">
            <v>0</v>
          </cell>
          <cell r="U134">
            <v>0</v>
          </cell>
          <cell r="V134">
            <v>0</v>
          </cell>
          <cell r="W134">
            <v>0</v>
          </cell>
          <cell r="X134">
            <v>0</v>
          </cell>
          <cell r="Y134">
            <v>1</v>
          </cell>
          <cell r="Z134">
            <v>0</v>
          </cell>
          <cell r="AA134">
            <v>0</v>
          </cell>
          <cell r="AB134">
            <v>0</v>
          </cell>
          <cell r="AC134">
            <v>0</v>
          </cell>
          <cell r="AD134">
            <v>1</v>
          </cell>
          <cell r="AE134">
            <v>0</v>
          </cell>
          <cell r="AF134">
            <v>0</v>
          </cell>
          <cell r="AG134">
            <v>0</v>
          </cell>
          <cell r="AH134">
            <v>0</v>
          </cell>
          <cell r="AI134">
            <v>23</v>
          </cell>
        </row>
        <row r="135">
          <cell r="C135">
            <v>76402</v>
          </cell>
          <cell r="D135">
            <v>20</v>
          </cell>
          <cell r="E135" t="str">
            <v>ISLAM</v>
          </cell>
          <cell r="F135" t="str">
            <v>PKWT</v>
          </cell>
          <cell r="G135" t="str">
            <v>POSTPAID</v>
          </cell>
          <cell r="H135">
            <v>64.599999999999994</v>
          </cell>
          <cell r="I135" t="str">
            <v>E</v>
          </cell>
          <cell r="J135">
            <v>16011350</v>
          </cell>
          <cell r="K135">
            <v>570252</v>
          </cell>
          <cell r="L135">
            <v>31</v>
          </cell>
          <cell r="M135">
            <v>24</v>
          </cell>
          <cell r="N135">
            <v>24</v>
          </cell>
          <cell r="O135">
            <v>23</v>
          </cell>
          <cell r="P135">
            <v>7</v>
          </cell>
          <cell r="Q135">
            <v>0</v>
          </cell>
          <cell r="R135">
            <v>0</v>
          </cell>
          <cell r="S135">
            <v>0</v>
          </cell>
          <cell r="T135">
            <v>0</v>
          </cell>
          <cell r="U135">
            <v>0</v>
          </cell>
          <cell r="V135">
            <v>0</v>
          </cell>
          <cell r="W135">
            <v>0</v>
          </cell>
          <cell r="X135">
            <v>0</v>
          </cell>
          <cell r="Y135">
            <v>1</v>
          </cell>
          <cell r="Z135">
            <v>0</v>
          </cell>
          <cell r="AA135">
            <v>0</v>
          </cell>
          <cell r="AB135">
            <v>0</v>
          </cell>
          <cell r="AC135">
            <v>0</v>
          </cell>
          <cell r="AD135">
            <v>1</v>
          </cell>
          <cell r="AE135">
            <v>0</v>
          </cell>
          <cell r="AF135">
            <v>0</v>
          </cell>
          <cell r="AG135">
            <v>0</v>
          </cell>
          <cell r="AH135">
            <v>0</v>
          </cell>
          <cell r="AI135">
            <v>7</v>
          </cell>
        </row>
        <row r="136">
          <cell r="C136">
            <v>76406</v>
          </cell>
          <cell r="D136">
            <v>20</v>
          </cell>
          <cell r="E136" t="str">
            <v>ISLAM</v>
          </cell>
          <cell r="F136" t="str">
            <v>PKWT</v>
          </cell>
          <cell r="G136" t="str">
            <v>POSTPAID</v>
          </cell>
          <cell r="H136">
            <v>64.599999999999994</v>
          </cell>
          <cell r="I136" t="str">
            <v>E</v>
          </cell>
          <cell r="J136">
            <v>16011358</v>
          </cell>
          <cell r="K136">
            <v>570160</v>
          </cell>
          <cell r="L136">
            <v>31</v>
          </cell>
          <cell r="M136">
            <v>24</v>
          </cell>
          <cell r="N136">
            <v>24</v>
          </cell>
          <cell r="O136">
            <v>23</v>
          </cell>
          <cell r="P136">
            <v>7</v>
          </cell>
          <cell r="Q136">
            <v>0</v>
          </cell>
          <cell r="R136">
            <v>0</v>
          </cell>
          <cell r="S136">
            <v>0</v>
          </cell>
          <cell r="T136">
            <v>0</v>
          </cell>
          <cell r="U136">
            <v>0</v>
          </cell>
          <cell r="V136">
            <v>0</v>
          </cell>
          <cell r="W136">
            <v>0</v>
          </cell>
          <cell r="X136">
            <v>0</v>
          </cell>
          <cell r="Y136">
            <v>1</v>
          </cell>
          <cell r="Z136">
            <v>0</v>
          </cell>
          <cell r="AA136">
            <v>0</v>
          </cell>
          <cell r="AB136">
            <v>0</v>
          </cell>
          <cell r="AC136">
            <v>0</v>
          </cell>
          <cell r="AD136">
            <v>1</v>
          </cell>
          <cell r="AE136">
            <v>0</v>
          </cell>
          <cell r="AF136">
            <v>0</v>
          </cell>
          <cell r="AG136">
            <v>0</v>
          </cell>
          <cell r="AH136">
            <v>0</v>
          </cell>
          <cell r="AI136">
            <v>4</v>
          </cell>
        </row>
        <row r="137">
          <cell r="C137">
            <v>104345</v>
          </cell>
          <cell r="D137">
            <v>7</v>
          </cell>
          <cell r="E137" t="str">
            <v>ISLAM</v>
          </cell>
          <cell r="F137" t="str">
            <v>PKWT</v>
          </cell>
          <cell r="G137" t="str">
            <v>POSTPAID</v>
          </cell>
          <cell r="H137">
            <v>45.866666666666703</v>
          </cell>
          <cell r="I137" t="str">
            <v>E</v>
          </cell>
          <cell r="J137">
            <v>18010111</v>
          </cell>
          <cell r="K137">
            <v>570092</v>
          </cell>
          <cell r="L137">
            <v>20</v>
          </cell>
          <cell r="M137">
            <v>5</v>
          </cell>
          <cell r="N137">
            <v>4</v>
          </cell>
          <cell r="O137">
            <v>3</v>
          </cell>
          <cell r="P137">
            <v>1</v>
          </cell>
          <cell r="Q137">
            <v>0</v>
          </cell>
          <cell r="R137">
            <v>0</v>
          </cell>
          <cell r="S137">
            <v>0</v>
          </cell>
          <cell r="T137">
            <v>0</v>
          </cell>
          <cell r="U137">
            <v>1</v>
          </cell>
          <cell r="V137">
            <v>0</v>
          </cell>
          <cell r="W137">
            <v>1</v>
          </cell>
          <cell r="X137">
            <v>1</v>
          </cell>
          <cell r="Y137">
            <v>1</v>
          </cell>
          <cell r="Z137">
            <v>0</v>
          </cell>
          <cell r="AA137">
            <v>0</v>
          </cell>
          <cell r="AB137">
            <v>0</v>
          </cell>
          <cell r="AC137">
            <v>0</v>
          </cell>
          <cell r="AD137">
            <v>1</v>
          </cell>
          <cell r="AE137">
            <v>0</v>
          </cell>
          <cell r="AF137">
            <v>14</v>
          </cell>
          <cell r="AG137">
            <v>0</v>
          </cell>
          <cell r="AH137">
            <v>14</v>
          </cell>
          <cell r="AI137">
            <v>3</v>
          </cell>
        </row>
        <row r="138">
          <cell r="C138">
            <v>101103</v>
          </cell>
          <cell r="D138" t="str">
            <v>MIGRASI OBC TO IBC</v>
          </cell>
          <cell r="E138" t="str">
            <v>KRISTEN PROTESTAN</v>
          </cell>
          <cell r="F138" t="str">
            <v>PHL</v>
          </cell>
          <cell r="G138" t="str">
            <v>POSTPAID</v>
          </cell>
          <cell r="H138">
            <v>31.466666666666701</v>
          </cell>
          <cell r="I138" t="str">
            <v>E</v>
          </cell>
          <cell r="J138">
            <v>18009086</v>
          </cell>
          <cell r="K138">
            <v>570117</v>
          </cell>
          <cell r="L138">
            <v>31</v>
          </cell>
          <cell r="M138">
            <v>21</v>
          </cell>
          <cell r="N138">
            <v>21</v>
          </cell>
          <cell r="O138">
            <v>21</v>
          </cell>
          <cell r="P138">
            <v>10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cell r="AE138">
            <v>0</v>
          </cell>
          <cell r="AF138">
            <v>0</v>
          </cell>
          <cell r="AG138">
            <v>0</v>
          </cell>
          <cell r="AH138">
            <v>0</v>
          </cell>
          <cell r="AI138">
            <v>16</v>
          </cell>
        </row>
        <row r="139">
          <cell r="C139">
            <v>33669</v>
          </cell>
          <cell r="D139">
            <v>182</v>
          </cell>
          <cell r="E139" t="str">
            <v>ISLAM</v>
          </cell>
          <cell r="F139" t="str">
            <v>PKWT</v>
          </cell>
          <cell r="G139" t="str">
            <v>POSTPAID</v>
          </cell>
          <cell r="H139">
            <v>101.5</v>
          </cell>
          <cell r="I139" t="str">
            <v>E</v>
          </cell>
          <cell r="J139">
            <v>13010969</v>
          </cell>
          <cell r="K139">
            <v>570118</v>
          </cell>
          <cell r="L139">
            <v>31</v>
          </cell>
          <cell r="M139">
            <v>24</v>
          </cell>
          <cell r="N139">
            <v>24</v>
          </cell>
          <cell r="O139">
            <v>22</v>
          </cell>
          <cell r="P139">
            <v>7</v>
          </cell>
          <cell r="Q139">
            <v>0</v>
          </cell>
          <cell r="R139">
            <v>0</v>
          </cell>
          <cell r="S139">
            <v>0</v>
          </cell>
          <cell r="T139">
            <v>0</v>
          </cell>
          <cell r="U139">
            <v>0</v>
          </cell>
          <cell r="V139">
            <v>0</v>
          </cell>
          <cell r="W139">
            <v>0</v>
          </cell>
          <cell r="X139">
            <v>0</v>
          </cell>
          <cell r="Y139">
            <v>1</v>
          </cell>
          <cell r="Z139">
            <v>0</v>
          </cell>
          <cell r="AA139">
            <v>1</v>
          </cell>
          <cell r="AB139">
            <v>0</v>
          </cell>
          <cell r="AC139">
            <v>0</v>
          </cell>
          <cell r="AD139">
            <v>2</v>
          </cell>
          <cell r="AE139">
            <v>0</v>
          </cell>
          <cell r="AF139">
            <v>0</v>
          </cell>
          <cell r="AG139">
            <v>0</v>
          </cell>
          <cell r="AH139">
            <v>0</v>
          </cell>
          <cell r="AI139">
            <v>22</v>
          </cell>
        </row>
        <row r="140">
          <cell r="C140">
            <v>105748</v>
          </cell>
          <cell r="D140">
            <v>8</v>
          </cell>
          <cell r="E140" t="str">
            <v>ISLAM</v>
          </cell>
          <cell r="F140" t="str">
            <v>PKWT</v>
          </cell>
          <cell r="G140" t="str">
            <v>POSTPAID</v>
          </cell>
          <cell r="H140">
            <v>44.133333333333297</v>
          </cell>
          <cell r="I140" t="str">
            <v>E</v>
          </cell>
          <cell r="J140">
            <v>18010556</v>
          </cell>
          <cell r="K140">
            <v>570001</v>
          </cell>
          <cell r="L140">
            <v>31</v>
          </cell>
          <cell r="M140">
            <v>24</v>
          </cell>
          <cell r="N140">
            <v>24</v>
          </cell>
          <cell r="O140">
            <v>23</v>
          </cell>
          <cell r="P140">
            <v>7</v>
          </cell>
          <cell r="Q140">
            <v>0</v>
          </cell>
          <cell r="R140">
            <v>0</v>
          </cell>
          <cell r="S140">
            <v>0</v>
          </cell>
          <cell r="T140">
            <v>0</v>
          </cell>
          <cell r="U140">
            <v>0</v>
          </cell>
          <cell r="V140">
            <v>0</v>
          </cell>
          <cell r="W140">
            <v>0</v>
          </cell>
          <cell r="X140">
            <v>0</v>
          </cell>
          <cell r="Y140">
            <v>1</v>
          </cell>
          <cell r="Z140">
            <v>0</v>
          </cell>
          <cell r="AA140">
            <v>0</v>
          </cell>
          <cell r="AB140">
            <v>0</v>
          </cell>
          <cell r="AC140">
            <v>0</v>
          </cell>
          <cell r="AD140">
            <v>1</v>
          </cell>
          <cell r="AE140">
            <v>0</v>
          </cell>
          <cell r="AF140">
            <v>0</v>
          </cell>
          <cell r="AG140">
            <v>0</v>
          </cell>
          <cell r="AH140">
            <v>0</v>
          </cell>
          <cell r="AI140">
            <v>23</v>
          </cell>
        </row>
        <row r="141">
          <cell r="C141">
            <v>79382</v>
          </cell>
          <cell r="D141">
            <v>28</v>
          </cell>
          <cell r="E141" t="str">
            <v>ISLAM</v>
          </cell>
          <cell r="F141" t="str">
            <v>PKWT</v>
          </cell>
          <cell r="G141" t="str">
            <v>POSTPAID</v>
          </cell>
          <cell r="H141">
            <v>57.3333333333333</v>
          </cell>
          <cell r="I141" t="str">
            <v>E</v>
          </cell>
          <cell r="J141">
            <v>16012435</v>
          </cell>
          <cell r="K141">
            <v>570170</v>
          </cell>
          <cell r="L141">
            <v>31</v>
          </cell>
          <cell r="M141">
            <v>24</v>
          </cell>
          <cell r="N141">
            <v>24</v>
          </cell>
          <cell r="O141">
            <v>23</v>
          </cell>
          <cell r="P141">
            <v>7</v>
          </cell>
          <cell r="Q141">
            <v>0</v>
          </cell>
          <cell r="R141">
            <v>0</v>
          </cell>
          <cell r="S141">
            <v>0</v>
          </cell>
          <cell r="T141">
            <v>0</v>
          </cell>
          <cell r="U141">
            <v>0</v>
          </cell>
          <cell r="V141">
            <v>0</v>
          </cell>
          <cell r="W141">
            <v>0</v>
          </cell>
          <cell r="X141">
            <v>0</v>
          </cell>
          <cell r="Y141">
            <v>1</v>
          </cell>
          <cell r="Z141">
            <v>0</v>
          </cell>
          <cell r="AA141">
            <v>0</v>
          </cell>
          <cell r="AB141">
            <v>0</v>
          </cell>
          <cell r="AC141">
            <v>0</v>
          </cell>
          <cell r="AD141">
            <v>1</v>
          </cell>
          <cell r="AE141">
            <v>0</v>
          </cell>
          <cell r="AF141">
            <v>0</v>
          </cell>
          <cell r="AG141">
            <v>0</v>
          </cell>
          <cell r="AH141">
            <v>0</v>
          </cell>
          <cell r="AI141">
            <v>5</v>
          </cell>
        </row>
        <row r="142">
          <cell r="C142">
            <v>70827</v>
          </cell>
          <cell r="D142">
            <v>6</v>
          </cell>
          <cell r="E142" t="str">
            <v>ISLAM</v>
          </cell>
          <cell r="F142" t="str">
            <v>PKWT</v>
          </cell>
          <cell r="G142" t="str">
            <v>POSTPAID</v>
          </cell>
          <cell r="H142">
            <v>68.1666666666667</v>
          </cell>
          <cell r="I142" t="str">
            <v>E</v>
          </cell>
          <cell r="J142">
            <v>16009144</v>
          </cell>
          <cell r="K142">
            <v>570068</v>
          </cell>
          <cell r="L142">
            <v>31</v>
          </cell>
          <cell r="M142">
            <v>24</v>
          </cell>
          <cell r="N142">
            <v>24</v>
          </cell>
          <cell r="O142">
            <v>23</v>
          </cell>
          <cell r="P142">
            <v>7</v>
          </cell>
          <cell r="Q142">
            <v>0</v>
          </cell>
          <cell r="R142">
            <v>0</v>
          </cell>
          <cell r="S142">
            <v>0</v>
          </cell>
          <cell r="T142">
            <v>0</v>
          </cell>
          <cell r="U142">
            <v>0</v>
          </cell>
          <cell r="V142">
            <v>0</v>
          </cell>
          <cell r="W142">
            <v>0</v>
          </cell>
          <cell r="X142">
            <v>0</v>
          </cell>
          <cell r="Y142">
            <v>1</v>
          </cell>
          <cell r="Z142">
            <v>0</v>
          </cell>
          <cell r="AA142">
            <v>0</v>
          </cell>
          <cell r="AB142">
            <v>0</v>
          </cell>
          <cell r="AC142">
            <v>0</v>
          </cell>
          <cell r="AD142">
            <v>1</v>
          </cell>
          <cell r="AE142">
            <v>0</v>
          </cell>
          <cell r="AF142">
            <v>0</v>
          </cell>
          <cell r="AG142">
            <v>0</v>
          </cell>
          <cell r="AH142">
            <v>0</v>
          </cell>
          <cell r="AI142">
            <v>3</v>
          </cell>
        </row>
        <row r="143">
          <cell r="C143">
            <v>30444</v>
          </cell>
          <cell r="D143">
            <v>142</v>
          </cell>
          <cell r="E143" t="str">
            <v>ISLAM</v>
          </cell>
          <cell r="F143" t="str">
            <v>PKWT</v>
          </cell>
          <cell r="G143" t="str">
            <v>POSTPAID</v>
          </cell>
          <cell r="H143">
            <v>104.533333333333</v>
          </cell>
          <cell r="I143" t="str">
            <v>E</v>
          </cell>
          <cell r="J143">
            <v>11011284</v>
          </cell>
          <cell r="K143">
            <v>570003</v>
          </cell>
          <cell r="L143">
            <v>31</v>
          </cell>
          <cell r="M143">
            <v>24</v>
          </cell>
          <cell r="N143">
            <v>24</v>
          </cell>
          <cell r="O143">
            <v>23</v>
          </cell>
          <cell r="P143">
            <v>7</v>
          </cell>
          <cell r="Q143">
            <v>0</v>
          </cell>
          <cell r="R143">
            <v>0</v>
          </cell>
          <cell r="S143">
            <v>0</v>
          </cell>
          <cell r="T143">
            <v>0</v>
          </cell>
          <cell r="U143">
            <v>0</v>
          </cell>
          <cell r="V143">
            <v>0</v>
          </cell>
          <cell r="W143">
            <v>0</v>
          </cell>
          <cell r="X143">
            <v>0</v>
          </cell>
          <cell r="Y143">
            <v>1</v>
          </cell>
          <cell r="Z143">
            <v>0</v>
          </cell>
          <cell r="AA143">
            <v>0</v>
          </cell>
          <cell r="AB143">
            <v>0</v>
          </cell>
          <cell r="AC143">
            <v>0</v>
          </cell>
          <cell r="AD143">
            <v>1</v>
          </cell>
          <cell r="AE143">
            <v>0</v>
          </cell>
          <cell r="AF143">
            <v>0</v>
          </cell>
          <cell r="AG143">
            <v>0</v>
          </cell>
          <cell r="AH143">
            <v>0</v>
          </cell>
          <cell r="AI143">
            <v>23</v>
          </cell>
        </row>
        <row r="144">
          <cell r="C144">
            <v>30446</v>
          </cell>
          <cell r="D144">
            <v>330</v>
          </cell>
          <cell r="E144" t="str">
            <v>ISLAM</v>
          </cell>
          <cell r="F144" t="str">
            <v>PKWT</v>
          </cell>
          <cell r="G144" t="str">
            <v>POSTPAID</v>
          </cell>
          <cell r="H144">
            <v>68.1666666666667</v>
          </cell>
          <cell r="I144" t="str">
            <v>E</v>
          </cell>
          <cell r="J144">
            <v>12008808</v>
          </cell>
          <cell r="K144">
            <v>570016</v>
          </cell>
          <cell r="L144">
            <v>31</v>
          </cell>
          <cell r="M144">
            <v>24</v>
          </cell>
          <cell r="N144">
            <v>24</v>
          </cell>
          <cell r="O144">
            <v>23</v>
          </cell>
          <cell r="P144">
            <v>7</v>
          </cell>
          <cell r="Q144">
            <v>0</v>
          </cell>
          <cell r="R144">
            <v>0</v>
          </cell>
          <cell r="S144">
            <v>0</v>
          </cell>
          <cell r="T144">
            <v>0</v>
          </cell>
          <cell r="U144">
            <v>0</v>
          </cell>
          <cell r="V144">
            <v>0</v>
          </cell>
          <cell r="W144">
            <v>0</v>
          </cell>
          <cell r="X144">
            <v>0</v>
          </cell>
          <cell r="Y144">
            <v>1</v>
          </cell>
          <cell r="Z144">
            <v>0</v>
          </cell>
          <cell r="AA144">
            <v>0</v>
          </cell>
          <cell r="AB144">
            <v>0</v>
          </cell>
          <cell r="AC144">
            <v>0</v>
          </cell>
          <cell r="AD144">
            <v>1</v>
          </cell>
          <cell r="AE144">
            <v>0</v>
          </cell>
          <cell r="AF144">
            <v>0</v>
          </cell>
          <cell r="AG144">
            <v>0</v>
          </cell>
          <cell r="AH144">
            <v>0</v>
          </cell>
          <cell r="AI144">
            <v>23</v>
          </cell>
        </row>
        <row r="145">
          <cell r="C145">
            <v>78870</v>
          </cell>
          <cell r="D145">
            <v>25</v>
          </cell>
          <cell r="E145" t="str">
            <v>ISLAM</v>
          </cell>
          <cell r="F145" t="str">
            <v>PKWT</v>
          </cell>
          <cell r="G145" t="str">
            <v>POSTPAID</v>
          </cell>
          <cell r="H145">
            <v>66.900000000000006</v>
          </cell>
          <cell r="I145" t="str">
            <v>E</v>
          </cell>
          <cell r="J145">
            <v>16012192</v>
          </cell>
          <cell r="K145">
            <v>570172</v>
          </cell>
          <cell r="L145">
            <v>31</v>
          </cell>
          <cell r="M145">
            <v>24</v>
          </cell>
          <cell r="N145">
            <v>24</v>
          </cell>
          <cell r="O145">
            <v>23</v>
          </cell>
          <cell r="P145">
            <v>7</v>
          </cell>
          <cell r="Q145">
            <v>0</v>
          </cell>
          <cell r="R145">
            <v>0</v>
          </cell>
          <cell r="S145">
            <v>0</v>
          </cell>
          <cell r="T145">
            <v>0</v>
          </cell>
          <cell r="U145">
            <v>0</v>
          </cell>
          <cell r="V145">
            <v>0</v>
          </cell>
          <cell r="W145">
            <v>0</v>
          </cell>
          <cell r="X145">
            <v>0</v>
          </cell>
          <cell r="Y145">
            <v>1</v>
          </cell>
          <cell r="Z145">
            <v>0</v>
          </cell>
          <cell r="AA145">
            <v>0</v>
          </cell>
          <cell r="AB145">
            <v>0</v>
          </cell>
          <cell r="AC145">
            <v>0</v>
          </cell>
          <cell r="AD145">
            <v>1</v>
          </cell>
          <cell r="AE145">
            <v>0</v>
          </cell>
          <cell r="AF145">
            <v>0</v>
          </cell>
          <cell r="AG145">
            <v>0</v>
          </cell>
          <cell r="AH145">
            <v>0</v>
          </cell>
          <cell r="AI145">
            <v>5</v>
          </cell>
        </row>
        <row r="146">
          <cell r="C146">
            <v>106615</v>
          </cell>
          <cell r="D146" t="str">
            <v>OBC TO IBC</v>
          </cell>
          <cell r="E146" t="str">
            <v>ISLAM</v>
          </cell>
          <cell r="F146" t="str">
            <v>PHL</v>
          </cell>
          <cell r="G146" t="str">
            <v>POSTPAID</v>
          </cell>
          <cell r="H146">
            <v>31.466666666666701</v>
          </cell>
          <cell r="I146" t="str">
            <v>E</v>
          </cell>
          <cell r="J146">
            <v>18010879</v>
          </cell>
          <cell r="K146">
            <v>570121</v>
          </cell>
          <cell r="L146">
            <v>31</v>
          </cell>
          <cell r="M146">
            <v>21</v>
          </cell>
          <cell r="N146">
            <v>21</v>
          </cell>
          <cell r="O146">
            <v>21</v>
          </cell>
          <cell r="P146">
            <v>10</v>
          </cell>
          <cell r="Q146">
            <v>0</v>
          </cell>
          <cell r="R146">
            <v>0</v>
          </cell>
          <cell r="S146">
            <v>0</v>
          </cell>
          <cell r="T146">
            <v>0</v>
          </cell>
          <cell r="U146">
            <v>0</v>
          </cell>
          <cell r="V146">
            <v>0</v>
          </cell>
          <cell r="W146">
            <v>0</v>
          </cell>
          <cell r="X146">
            <v>0</v>
          </cell>
          <cell r="Y146">
            <v>0</v>
          </cell>
          <cell r="Z146">
            <v>0</v>
          </cell>
          <cell r="AA146">
            <v>0</v>
          </cell>
          <cell r="AB146">
            <v>0</v>
          </cell>
          <cell r="AC146">
            <v>0</v>
          </cell>
          <cell r="AD146">
            <v>0</v>
          </cell>
          <cell r="AE146">
            <v>0</v>
          </cell>
          <cell r="AF146">
            <v>0</v>
          </cell>
          <cell r="AG146">
            <v>0</v>
          </cell>
          <cell r="AH146">
            <v>0</v>
          </cell>
          <cell r="AI146">
            <v>0</v>
          </cell>
        </row>
        <row r="147">
          <cell r="C147">
            <v>30605</v>
          </cell>
          <cell r="D147">
            <v>6</v>
          </cell>
          <cell r="E147" t="str">
            <v>ISLAM</v>
          </cell>
          <cell r="F147" t="str">
            <v>PKWT</v>
          </cell>
          <cell r="G147" t="str">
            <v>POSTPAID</v>
          </cell>
          <cell r="H147">
            <v>104.533333333333</v>
          </cell>
          <cell r="I147" t="str">
            <v>E</v>
          </cell>
          <cell r="J147">
            <v>2579</v>
          </cell>
          <cell r="K147">
            <v>570255</v>
          </cell>
          <cell r="L147">
            <v>31</v>
          </cell>
          <cell r="M147">
            <v>24</v>
          </cell>
          <cell r="N147">
            <v>24</v>
          </cell>
          <cell r="O147">
            <v>23</v>
          </cell>
          <cell r="P147">
            <v>7</v>
          </cell>
          <cell r="Q147">
            <v>0</v>
          </cell>
          <cell r="R147">
            <v>0</v>
          </cell>
          <cell r="S147">
            <v>0</v>
          </cell>
          <cell r="T147">
            <v>0</v>
          </cell>
          <cell r="U147">
            <v>0</v>
          </cell>
          <cell r="V147">
            <v>0</v>
          </cell>
          <cell r="W147">
            <v>0</v>
          </cell>
          <cell r="X147">
            <v>0</v>
          </cell>
          <cell r="Y147">
            <v>1</v>
          </cell>
          <cell r="Z147">
            <v>0</v>
          </cell>
          <cell r="AA147">
            <v>0</v>
          </cell>
          <cell r="AB147">
            <v>0</v>
          </cell>
          <cell r="AC147">
            <v>0</v>
          </cell>
          <cell r="AD147">
            <v>1</v>
          </cell>
          <cell r="AE147">
            <v>0</v>
          </cell>
          <cell r="AF147">
            <v>0</v>
          </cell>
          <cell r="AG147">
            <v>0</v>
          </cell>
          <cell r="AH147">
            <v>0</v>
          </cell>
          <cell r="AI147">
            <v>3</v>
          </cell>
        </row>
        <row r="148">
          <cell r="C148">
            <v>80991</v>
          </cell>
          <cell r="D148">
            <v>36</v>
          </cell>
          <cell r="E148" t="str">
            <v>ISLAM</v>
          </cell>
          <cell r="F148" t="str">
            <v>PKWT</v>
          </cell>
          <cell r="G148" t="str">
            <v>POSTPAID</v>
          </cell>
          <cell r="H148">
            <v>64.966666666666697</v>
          </cell>
          <cell r="I148" t="str">
            <v>E</v>
          </cell>
          <cell r="J148">
            <v>16013021</v>
          </cell>
          <cell r="K148">
            <v>570057</v>
          </cell>
          <cell r="L148">
            <v>31</v>
          </cell>
          <cell r="M148">
            <v>24</v>
          </cell>
          <cell r="N148">
            <v>24</v>
          </cell>
          <cell r="O148">
            <v>23</v>
          </cell>
          <cell r="P148">
            <v>7</v>
          </cell>
          <cell r="Q148">
            <v>0</v>
          </cell>
          <cell r="R148">
            <v>0</v>
          </cell>
          <cell r="S148">
            <v>0</v>
          </cell>
          <cell r="T148">
            <v>0</v>
          </cell>
          <cell r="U148">
            <v>0</v>
          </cell>
          <cell r="V148">
            <v>0</v>
          </cell>
          <cell r="W148">
            <v>0</v>
          </cell>
          <cell r="X148">
            <v>0</v>
          </cell>
          <cell r="Y148">
            <v>1</v>
          </cell>
          <cell r="Z148">
            <v>0</v>
          </cell>
          <cell r="AA148">
            <v>0</v>
          </cell>
          <cell r="AB148">
            <v>0</v>
          </cell>
          <cell r="AC148">
            <v>0</v>
          </cell>
          <cell r="AD148">
            <v>1</v>
          </cell>
          <cell r="AE148">
            <v>0</v>
          </cell>
          <cell r="AF148">
            <v>0</v>
          </cell>
          <cell r="AG148">
            <v>0</v>
          </cell>
          <cell r="AH148">
            <v>0</v>
          </cell>
          <cell r="AI148">
            <v>21</v>
          </cell>
        </row>
        <row r="149">
          <cell r="C149">
            <v>159683</v>
          </cell>
          <cell r="D149">
            <v>6</v>
          </cell>
          <cell r="E149" t="str">
            <v>ISLAM</v>
          </cell>
          <cell r="F149" t="str">
            <v>PHL</v>
          </cell>
          <cell r="G149" t="str">
            <v>POSTPAID</v>
          </cell>
          <cell r="H149">
            <v>29.1666666666667</v>
          </cell>
          <cell r="I149" t="str">
            <v>E</v>
          </cell>
          <cell r="J149">
            <v>19234634</v>
          </cell>
          <cell r="K149">
            <v>570264</v>
          </cell>
          <cell r="L149">
            <v>31</v>
          </cell>
          <cell r="M149">
            <v>21</v>
          </cell>
          <cell r="N149">
            <v>21</v>
          </cell>
          <cell r="O149">
            <v>21</v>
          </cell>
          <cell r="P149">
            <v>10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cell r="AF149">
            <v>0</v>
          </cell>
          <cell r="AG149">
            <v>0</v>
          </cell>
          <cell r="AH149">
            <v>0</v>
          </cell>
          <cell r="AI149">
            <v>3</v>
          </cell>
        </row>
        <row r="150">
          <cell r="C150">
            <v>87817</v>
          </cell>
          <cell r="D150">
            <v>3</v>
          </cell>
          <cell r="E150" t="str">
            <v>ISLAM</v>
          </cell>
          <cell r="F150" t="str">
            <v>PKWT</v>
          </cell>
          <cell r="G150" t="str">
            <v>POSTPAID</v>
          </cell>
          <cell r="H150">
            <v>58.4</v>
          </cell>
          <cell r="I150" t="str">
            <v>E</v>
          </cell>
          <cell r="J150">
            <v>17009756</v>
          </cell>
          <cell r="K150">
            <v>570173</v>
          </cell>
          <cell r="L150">
            <v>31</v>
          </cell>
          <cell r="M150">
            <v>24</v>
          </cell>
          <cell r="N150">
            <v>24</v>
          </cell>
          <cell r="O150">
            <v>23</v>
          </cell>
          <cell r="P150">
            <v>7</v>
          </cell>
          <cell r="Q150">
            <v>0</v>
          </cell>
          <cell r="R150">
            <v>0</v>
          </cell>
          <cell r="S150">
            <v>0</v>
          </cell>
          <cell r="T150">
            <v>0</v>
          </cell>
          <cell r="U150">
            <v>0</v>
          </cell>
          <cell r="V150">
            <v>0</v>
          </cell>
          <cell r="W150">
            <v>0</v>
          </cell>
          <cell r="X150">
            <v>0</v>
          </cell>
          <cell r="Y150">
            <v>1</v>
          </cell>
          <cell r="Z150">
            <v>0</v>
          </cell>
          <cell r="AA150">
            <v>0</v>
          </cell>
          <cell r="AB150">
            <v>0</v>
          </cell>
          <cell r="AC150">
            <v>0</v>
          </cell>
          <cell r="AD150">
            <v>1</v>
          </cell>
          <cell r="AE150">
            <v>0</v>
          </cell>
          <cell r="AF150">
            <v>0</v>
          </cell>
          <cell r="AG150">
            <v>0</v>
          </cell>
          <cell r="AH150">
            <v>0</v>
          </cell>
          <cell r="AI150">
            <v>23</v>
          </cell>
        </row>
        <row r="151">
          <cell r="C151">
            <v>106619</v>
          </cell>
          <cell r="D151">
            <v>2</v>
          </cell>
          <cell r="E151" t="str">
            <v>ISLAM</v>
          </cell>
          <cell r="F151" t="str">
            <v>PHL</v>
          </cell>
          <cell r="G151" t="str">
            <v>POSTPAID</v>
          </cell>
          <cell r="H151">
            <v>31.466666666666701</v>
          </cell>
          <cell r="I151" t="str">
            <v>E</v>
          </cell>
          <cell r="J151">
            <v>18010883</v>
          </cell>
          <cell r="K151">
            <v>570096</v>
          </cell>
          <cell r="L151">
            <v>31</v>
          </cell>
          <cell r="M151">
            <v>21</v>
          </cell>
          <cell r="N151">
            <v>21</v>
          </cell>
          <cell r="O151">
            <v>21</v>
          </cell>
          <cell r="P151">
            <v>10</v>
          </cell>
          <cell r="Q151">
            <v>0</v>
          </cell>
          <cell r="R151">
            <v>0</v>
          </cell>
          <cell r="S151">
            <v>0</v>
          </cell>
          <cell r="T151">
            <v>0</v>
          </cell>
          <cell r="U151">
            <v>0</v>
          </cell>
          <cell r="V151">
            <v>0</v>
          </cell>
          <cell r="W151">
            <v>0</v>
          </cell>
          <cell r="X151">
            <v>0</v>
          </cell>
          <cell r="Y151">
            <v>0</v>
          </cell>
          <cell r="Z151">
            <v>0</v>
          </cell>
          <cell r="AA151">
            <v>0</v>
          </cell>
          <cell r="AB151">
            <v>0</v>
          </cell>
          <cell r="AC151">
            <v>0</v>
          </cell>
          <cell r="AD151">
            <v>0</v>
          </cell>
          <cell r="AE151">
            <v>0</v>
          </cell>
          <cell r="AF151">
            <v>0</v>
          </cell>
          <cell r="AG151">
            <v>0</v>
          </cell>
          <cell r="AH151">
            <v>0</v>
          </cell>
          <cell r="AI151">
            <v>4</v>
          </cell>
        </row>
        <row r="152">
          <cell r="C152">
            <v>79688</v>
          </cell>
          <cell r="D152">
            <v>31</v>
          </cell>
          <cell r="E152" t="str">
            <v>ISLAM</v>
          </cell>
          <cell r="F152" t="str">
            <v>PKWT</v>
          </cell>
          <cell r="G152" t="str">
            <v>POSTPAID</v>
          </cell>
          <cell r="H152">
            <v>64.900000000000006</v>
          </cell>
          <cell r="I152" t="str">
            <v>E</v>
          </cell>
          <cell r="J152">
            <v>16012567</v>
          </cell>
          <cell r="K152">
            <v>570149</v>
          </cell>
          <cell r="L152">
            <v>31</v>
          </cell>
          <cell r="M152">
            <v>24</v>
          </cell>
          <cell r="N152">
            <v>23</v>
          </cell>
          <cell r="O152">
            <v>22</v>
          </cell>
          <cell r="P152">
            <v>7</v>
          </cell>
          <cell r="Q152">
            <v>0</v>
          </cell>
          <cell r="R152">
            <v>1</v>
          </cell>
          <cell r="S152">
            <v>1</v>
          </cell>
          <cell r="T152">
            <v>0</v>
          </cell>
          <cell r="U152">
            <v>0</v>
          </cell>
          <cell r="V152">
            <v>0</v>
          </cell>
          <cell r="W152">
            <v>0</v>
          </cell>
          <cell r="X152">
            <v>1</v>
          </cell>
          <cell r="Y152">
            <v>1</v>
          </cell>
          <cell r="Z152">
            <v>0</v>
          </cell>
          <cell r="AA152">
            <v>0</v>
          </cell>
          <cell r="AB152">
            <v>0</v>
          </cell>
          <cell r="AC152">
            <v>0</v>
          </cell>
          <cell r="AD152">
            <v>1</v>
          </cell>
          <cell r="AE152">
            <v>0</v>
          </cell>
          <cell r="AF152">
            <v>0</v>
          </cell>
          <cell r="AG152">
            <v>0</v>
          </cell>
          <cell r="AH152">
            <v>0</v>
          </cell>
          <cell r="AI152">
            <v>1</v>
          </cell>
        </row>
        <row r="153">
          <cell r="C153">
            <v>105784</v>
          </cell>
          <cell r="D153" t="str">
            <v>BATCH 8</v>
          </cell>
          <cell r="E153" t="str">
            <v>ISLAM</v>
          </cell>
          <cell r="F153" t="str">
            <v>PKWT</v>
          </cell>
          <cell r="G153" t="str">
            <v>POSTPAID</v>
          </cell>
          <cell r="H153">
            <v>44.133333333333297</v>
          </cell>
          <cell r="I153" t="str">
            <v>E</v>
          </cell>
          <cell r="J153">
            <v>18010570</v>
          </cell>
          <cell r="K153">
            <v>570163</v>
          </cell>
          <cell r="L153">
            <v>31</v>
          </cell>
          <cell r="M153">
            <v>24</v>
          </cell>
          <cell r="N153">
            <v>24</v>
          </cell>
          <cell r="O153">
            <v>23</v>
          </cell>
          <cell r="P153">
            <v>7</v>
          </cell>
          <cell r="Q153">
            <v>0</v>
          </cell>
          <cell r="R153">
            <v>0</v>
          </cell>
          <cell r="S153">
            <v>0</v>
          </cell>
          <cell r="T153">
            <v>0</v>
          </cell>
          <cell r="U153">
            <v>0</v>
          </cell>
          <cell r="V153">
            <v>0</v>
          </cell>
          <cell r="W153">
            <v>0</v>
          </cell>
          <cell r="X153">
            <v>0</v>
          </cell>
          <cell r="Y153">
            <v>1</v>
          </cell>
          <cell r="Z153">
            <v>0</v>
          </cell>
          <cell r="AA153">
            <v>0</v>
          </cell>
          <cell r="AB153">
            <v>0</v>
          </cell>
          <cell r="AC153">
            <v>0</v>
          </cell>
          <cell r="AD153">
            <v>1</v>
          </cell>
          <cell r="AE153">
            <v>0</v>
          </cell>
          <cell r="AF153">
            <v>0</v>
          </cell>
          <cell r="AG153">
            <v>0</v>
          </cell>
          <cell r="AH153">
            <v>0</v>
          </cell>
          <cell r="AI153">
            <v>2</v>
          </cell>
        </row>
        <row r="154">
          <cell r="C154">
            <v>154674</v>
          </cell>
          <cell r="D154" t="str">
            <v>1 (2019)</v>
          </cell>
          <cell r="E154" t="str">
            <v>ISLAM</v>
          </cell>
          <cell r="F154" t="str">
            <v>PHL</v>
          </cell>
          <cell r="G154" t="str">
            <v>POSTPAID</v>
          </cell>
          <cell r="H154">
            <v>33.266666666666701</v>
          </cell>
          <cell r="I154" t="str">
            <v>E</v>
          </cell>
          <cell r="J154">
            <v>19231953</v>
          </cell>
          <cell r="K154">
            <v>570124</v>
          </cell>
          <cell r="L154">
            <v>31</v>
          </cell>
          <cell r="M154">
            <v>20</v>
          </cell>
          <cell r="N154">
            <v>20</v>
          </cell>
          <cell r="O154">
            <v>20</v>
          </cell>
          <cell r="P154">
            <v>11</v>
          </cell>
          <cell r="Q154">
            <v>0</v>
          </cell>
          <cell r="R154">
            <v>0</v>
          </cell>
          <cell r="S154">
            <v>0</v>
          </cell>
          <cell r="T154">
            <v>0</v>
          </cell>
          <cell r="U154">
            <v>0</v>
          </cell>
          <cell r="V154">
            <v>0</v>
          </cell>
          <cell r="W154">
            <v>0</v>
          </cell>
          <cell r="X154">
            <v>0</v>
          </cell>
          <cell r="Y154">
            <v>0</v>
          </cell>
          <cell r="Z154">
            <v>0</v>
          </cell>
          <cell r="AA154">
            <v>0</v>
          </cell>
          <cell r="AB154">
            <v>0</v>
          </cell>
          <cell r="AC154">
            <v>0</v>
          </cell>
          <cell r="AD154">
            <v>0</v>
          </cell>
          <cell r="AE154">
            <v>0</v>
          </cell>
          <cell r="AF154">
            <v>0</v>
          </cell>
          <cell r="AG154">
            <v>0</v>
          </cell>
          <cell r="AH154">
            <v>0</v>
          </cell>
          <cell r="AI154">
            <v>3</v>
          </cell>
        </row>
        <row r="155">
          <cell r="C155">
            <v>106439</v>
          </cell>
          <cell r="D155">
            <v>10</v>
          </cell>
          <cell r="E155" t="str">
            <v>ISLAM</v>
          </cell>
          <cell r="F155" t="str">
            <v>PKWT</v>
          </cell>
          <cell r="G155" t="str">
            <v>POSTPAID</v>
          </cell>
          <cell r="H155">
            <v>43.6666666666667</v>
          </cell>
          <cell r="I155" t="str">
            <v>E</v>
          </cell>
          <cell r="J155">
            <v>18010785</v>
          </cell>
          <cell r="K155">
            <v>570164</v>
          </cell>
          <cell r="L155">
            <v>31</v>
          </cell>
          <cell r="M155">
            <v>24</v>
          </cell>
          <cell r="N155">
            <v>24</v>
          </cell>
          <cell r="O155">
            <v>23</v>
          </cell>
          <cell r="P155">
            <v>7</v>
          </cell>
          <cell r="Q155">
            <v>0</v>
          </cell>
          <cell r="R155">
            <v>0</v>
          </cell>
          <cell r="S155">
            <v>0</v>
          </cell>
          <cell r="T155">
            <v>0</v>
          </cell>
          <cell r="U155">
            <v>0</v>
          </cell>
          <cell r="V155">
            <v>0</v>
          </cell>
          <cell r="W155">
            <v>0</v>
          </cell>
          <cell r="X155">
            <v>0</v>
          </cell>
          <cell r="Y155">
            <v>1</v>
          </cell>
          <cell r="Z155">
            <v>0</v>
          </cell>
          <cell r="AA155">
            <v>0</v>
          </cell>
          <cell r="AB155">
            <v>0</v>
          </cell>
          <cell r="AC155">
            <v>0</v>
          </cell>
          <cell r="AD155">
            <v>1</v>
          </cell>
          <cell r="AE155">
            <v>0</v>
          </cell>
          <cell r="AF155">
            <v>0</v>
          </cell>
          <cell r="AG155">
            <v>0</v>
          </cell>
          <cell r="AH155">
            <v>0</v>
          </cell>
          <cell r="AI155">
            <v>8</v>
          </cell>
        </row>
        <row r="156">
          <cell r="C156">
            <v>97926</v>
          </cell>
          <cell r="D156" t="str">
            <v>SBY TO BDG</v>
          </cell>
          <cell r="E156" t="str">
            <v>ISLAM</v>
          </cell>
          <cell r="F156" t="str">
            <v>PKWT</v>
          </cell>
          <cell r="G156" t="str">
            <v>POSTPAID</v>
          </cell>
          <cell r="H156">
            <v>35.200000000000003</v>
          </cell>
          <cell r="I156" t="str">
            <v>E</v>
          </cell>
          <cell r="J156">
            <v>17012485</v>
          </cell>
          <cell r="K156">
            <v>570098</v>
          </cell>
          <cell r="L156">
            <v>31</v>
          </cell>
          <cell r="M156">
            <v>24</v>
          </cell>
          <cell r="N156">
            <v>24</v>
          </cell>
          <cell r="O156">
            <v>23</v>
          </cell>
          <cell r="P156">
            <v>7</v>
          </cell>
          <cell r="Q156">
            <v>0</v>
          </cell>
          <cell r="R156">
            <v>0</v>
          </cell>
          <cell r="S156">
            <v>0</v>
          </cell>
          <cell r="T156">
            <v>0</v>
          </cell>
          <cell r="U156">
            <v>0</v>
          </cell>
          <cell r="V156">
            <v>0</v>
          </cell>
          <cell r="W156">
            <v>0</v>
          </cell>
          <cell r="X156">
            <v>0</v>
          </cell>
          <cell r="Y156">
            <v>1</v>
          </cell>
          <cell r="Z156">
            <v>0</v>
          </cell>
          <cell r="AA156">
            <v>0</v>
          </cell>
          <cell r="AB156">
            <v>0</v>
          </cell>
          <cell r="AC156">
            <v>0</v>
          </cell>
          <cell r="AD156">
            <v>1</v>
          </cell>
          <cell r="AE156">
            <v>0</v>
          </cell>
          <cell r="AF156">
            <v>0</v>
          </cell>
          <cell r="AG156">
            <v>0</v>
          </cell>
          <cell r="AH156">
            <v>0</v>
          </cell>
          <cell r="AI156">
            <v>1</v>
          </cell>
        </row>
        <row r="157">
          <cell r="C157">
            <v>156229</v>
          </cell>
          <cell r="D157">
            <v>11</v>
          </cell>
          <cell r="E157" t="str">
            <v>ISLAM</v>
          </cell>
          <cell r="F157" t="str">
            <v>PHL</v>
          </cell>
          <cell r="G157" t="str">
            <v>POSTPAID</v>
          </cell>
          <cell r="H157">
            <v>31.466666666666701</v>
          </cell>
          <cell r="I157" t="str">
            <v>E</v>
          </cell>
          <cell r="J157">
            <v>19232843</v>
          </cell>
          <cell r="K157">
            <v>570203</v>
          </cell>
          <cell r="L157">
            <v>31</v>
          </cell>
          <cell r="M157">
            <v>21</v>
          </cell>
          <cell r="N157">
            <v>21</v>
          </cell>
          <cell r="O157">
            <v>21</v>
          </cell>
          <cell r="P157">
            <v>10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cell r="AF157">
            <v>0</v>
          </cell>
          <cell r="AG157">
            <v>0</v>
          </cell>
          <cell r="AH157">
            <v>0</v>
          </cell>
          <cell r="AI157">
            <v>9</v>
          </cell>
        </row>
        <row r="158">
          <cell r="C158">
            <v>86711</v>
          </cell>
          <cell r="D158">
            <v>1</v>
          </cell>
          <cell r="E158" t="str">
            <v>ISLAM</v>
          </cell>
          <cell r="F158" t="str">
            <v>PKWT</v>
          </cell>
          <cell r="G158" t="str">
            <v>POSTPAID</v>
          </cell>
          <cell r="H158">
            <v>60.066666666666698</v>
          </cell>
          <cell r="I158" t="str">
            <v>E</v>
          </cell>
          <cell r="J158">
            <v>17009101</v>
          </cell>
          <cell r="K158">
            <v>570282</v>
          </cell>
          <cell r="L158">
            <v>31</v>
          </cell>
          <cell r="M158">
            <v>24</v>
          </cell>
          <cell r="N158">
            <v>24</v>
          </cell>
          <cell r="O158">
            <v>23</v>
          </cell>
          <cell r="P158">
            <v>7</v>
          </cell>
          <cell r="Q158">
            <v>0</v>
          </cell>
          <cell r="R158">
            <v>0</v>
          </cell>
          <cell r="S158">
            <v>0</v>
          </cell>
          <cell r="T158">
            <v>0</v>
          </cell>
          <cell r="U158">
            <v>0</v>
          </cell>
          <cell r="V158">
            <v>0</v>
          </cell>
          <cell r="W158">
            <v>0</v>
          </cell>
          <cell r="X158">
            <v>0</v>
          </cell>
          <cell r="Y158">
            <v>1</v>
          </cell>
          <cell r="Z158">
            <v>0</v>
          </cell>
          <cell r="AA158">
            <v>0</v>
          </cell>
          <cell r="AB158">
            <v>0</v>
          </cell>
          <cell r="AC158">
            <v>0</v>
          </cell>
          <cell r="AD158">
            <v>1</v>
          </cell>
          <cell r="AE158">
            <v>0</v>
          </cell>
          <cell r="AF158">
            <v>0</v>
          </cell>
          <cell r="AG158">
            <v>0</v>
          </cell>
          <cell r="AH158">
            <v>0</v>
          </cell>
          <cell r="AI158">
            <v>22</v>
          </cell>
        </row>
        <row r="159">
          <cell r="C159">
            <v>104711</v>
          </cell>
          <cell r="D159">
            <v>10</v>
          </cell>
          <cell r="E159" t="str">
            <v>ISLAM</v>
          </cell>
          <cell r="F159" t="str">
            <v>PHL</v>
          </cell>
          <cell r="G159" t="str">
            <v>POSTPAID</v>
          </cell>
          <cell r="H159">
            <v>34.233333333333299</v>
          </cell>
          <cell r="I159" t="str">
            <v>E</v>
          </cell>
          <cell r="J159">
            <v>18010289</v>
          </cell>
          <cell r="K159">
            <v>570135</v>
          </cell>
          <cell r="L159">
            <v>31</v>
          </cell>
          <cell r="M159">
            <v>21</v>
          </cell>
          <cell r="N159">
            <v>21</v>
          </cell>
          <cell r="O159">
            <v>21</v>
          </cell>
          <cell r="P159">
            <v>10</v>
          </cell>
          <cell r="Q159">
            <v>0</v>
          </cell>
          <cell r="R159">
            <v>0</v>
          </cell>
          <cell r="S159">
            <v>0</v>
          </cell>
          <cell r="T159">
            <v>0</v>
          </cell>
          <cell r="U159">
            <v>0</v>
          </cell>
          <cell r="V159">
            <v>0</v>
          </cell>
          <cell r="W159">
            <v>0</v>
          </cell>
          <cell r="X159">
            <v>0</v>
          </cell>
          <cell r="Y159">
            <v>0</v>
          </cell>
          <cell r="Z159">
            <v>0</v>
          </cell>
          <cell r="AA159">
            <v>0</v>
          </cell>
          <cell r="AB159">
            <v>0</v>
          </cell>
          <cell r="AC159">
            <v>0</v>
          </cell>
          <cell r="AD159">
            <v>0</v>
          </cell>
          <cell r="AE159">
            <v>0</v>
          </cell>
          <cell r="AF159">
            <v>0</v>
          </cell>
          <cell r="AG159">
            <v>0</v>
          </cell>
          <cell r="AH159">
            <v>0</v>
          </cell>
          <cell r="AI159">
            <v>2</v>
          </cell>
        </row>
        <row r="160">
          <cell r="C160">
            <v>106436</v>
          </cell>
          <cell r="D160">
            <v>10</v>
          </cell>
          <cell r="E160" t="str">
            <v>ISLAM</v>
          </cell>
          <cell r="F160" t="str">
            <v>PKWT</v>
          </cell>
          <cell r="G160" t="str">
            <v>POSTPAID</v>
          </cell>
          <cell r="H160">
            <v>43.6666666666667</v>
          </cell>
          <cell r="I160" t="str">
            <v>E</v>
          </cell>
          <cell r="J160">
            <v>18010782</v>
          </cell>
          <cell r="K160">
            <v>570189</v>
          </cell>
          <cell r="L160">
            <v>31</v>
          </cell>
          <cell r="M160">
            <v>24</v>
          </cell>
          <cell r="N160">
            <v>24</v>
          </cell>
          <cell r="O160">
            <v>23</v>
          </cell>
          <cell r="P160">
            <v>7</v>
          </cell>
          <cell r="Q160">
            <v>0</v>
          </cell>
          <cell r="R160">
            <v>0</v>
          </cell>
          <cell r="S160">
            <v>0</v>
          </cell>
          <cell r="T160">
            <v>0</v>
          </cell>
          <cell r="U160">
            <v>0</v>
          </cell>
          <cell r="V160">
            <v>0</v>
          </cell>
          <cell r="W160">
            <v>0</v>
          </cell>
          <cell r="X160">
            <v>0</v>
          </cell>
          <cell r="Y160">
            <v>1</v>
          </cell>
          <cell r="Z160">
            <v>0</v>
          </cell>
          <cell r="AA160">
            <v>0</v>
          </cell>
          <cell r="AB160">
            <v>0</v>
          </cell>
          <cell r="AC160">
            <v>0</v>
          </cell>
          <cell r="AD160">
            <v>1</v>
          </cell>
          <cell r="AE160">
            <v>0</v>
          </cell>
          <cell r="AF160">
            <v>0</v>
          </cell>
          <cell r="AG160">
            <v>0</v>
          </cell>
          <cell r="AH160">
            <v>0</v>
          </cell>
          <cell r="AI160">
            <v>2</v>
          </cell>
        </row>
        <row r="161">
          <cell r="C161">
            <v>81001</v>
          </cell>
          <cell r="D161">
            <v>36</v>
          </cell>
          <cell r="E161" t="str">
            <v>ISLAM</v>
          </cell>
          <cell r="F161" t="str">
            <v>PKWT</v>
          </cell>
          <cell r="G161" t="str">
            <v>POSTPAID</v>
          </cell>
          <cell r="H161">
            <v>64.966666666666697</v>
          </cell>
          <cell r="I161" t="str">
            <v>E</v>
          </cell>
          <cell r="J161">
            <v>16013031</v>
          </cell>
          <cell r="K161">
            <v>570005</v>
          </cell>
          <cell r="L161">
            <v>31</v>
          </cell>
          <cell r="M161">
            <v>24</v>
          </cell>
          <cell r="N161">
            <v>24</v>
          </cell>
          <cell r="O161">
            <v>23</v>
          </cell>
          <cell r="P161">
            <v>7</v>
          </cell>
          <cell r="Q161">
            <v>0</v>
          </cell>
          <cell r="R161">
            <v>0</v>
          </cell>
          <cell r="S161">
            <v>0</v>
          </cell>
          <cell r="T161">
            <v>0</v>
          </cell>
          <cell r="U161">
            <v>0</v>
          </cell>
          <cell r="V161">
            <v>0</v>
          </cell>
          <cell r="W161">
            <v>0</v>
          </cell>
          <cell r="X161">
            <v>0</v>
          </cell>
          <cell r="Y161">
            <v>1</v>
          </cell>
          <cell r="Z161">
            <v>0</v>
          </cell>
          <cell r="AA161">
            <v>0</v>
          </cell>
          <cell r="AB161">
            <v>0</v>
          </cell>
          <cell r="AC161">
            <v>0</v>
          </cell>
          <cell r="AD161">
            <v>1</v>
          </cell>
          <cell r="AE161">
            <v>0</v>
          </cell>
          <cell r="AF161">
            <v>0</v>
          </cell>
          <cell r="AG161">
            <v>0</v>
          </cell>
          <cell r="AH161">
            <v>0</v>
          </cell>
          <cell r="AI161">
            <v>3</v>
          </cell>
        </row>
        <row r="162">
          <cell r="C162">
            <v>84656</v>
          </cell>
          <cell r="D162">
            <v>10</v>
          </cell>
          <cell r="E162" t="str">
            <v>ISLAM</v>
          </cell>
          <cell r="F162" t="str">
            <v>PHL</v>
          </cell>
          <cell r="G162" t="str">
            <v>POSTPAID</v>
          </cell>
          <cell r="H162">
            <v>34.566666666666698</v>
          </cell>
          <cell r="I162" t="str">
            <v>E</v>
          </cell>
          <cell r="J162">
            <v>18008952</v>
          </cell>
          <cell r="K162">
            <v>570200</v>
          </cell>
          <cell r="L162">
            <v>31</v>
          </cell>
          <cell r="M162">
            <v>21</v>
          </cell>
          <cell r="N162">
            <v>21</v>
          </cell>
          <cell r="O162">
            <v>21</v>
          </cell>
          <cell r="P162">
            <v>10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4</v>
          </cell>
        </row>
        <row r="163">
          <cell r="C163">
            <v>178114</v>
          </cell>
          <cell r="D163">
            <v>7</v>
          </cell>
          <cell r="E163" t="str">
            <v>ISLAM</v>
          </cell>
          <cell r="F163" t="str">
            <v>PHL</v>
          </cell>
          <cell r="G163" t="str">
            <v>PREPAID</v>
          </cell>
          <cell r="H163">
            <v>11.366666666666699</v>
          </cell>
          <cell r="I163" t="str">
            <v>C</v>
          </cell>
          <cell r="J163">
            <v>21239354</v>
          </cell>
          <cell r="K163">
            <v>570375</v>
          </cell>
          <cell r="L163">
            <v>31</v>
          </cell>
          <cell r="M163">
            <v>21</v>
          </cell>
          <cell r="N163">
            <v>20</v>
          </cell>
          <cell r="O163">
            <v>20</v>
          </cell>
          <cell r="P163">
            <v>10</v>
          </cell>
          <cell r="Q163">
            <v>1</v>
          </cell>
          <cell r="R163">
            <v>0</v>
          </cell>
          <cell r="S163">
            <v>1</v>
          </cell>
          <cell r="T163">
            <v>0</v>
          </cell>
          <cell r="U163">
            <v>0</v>
          </cell>
          <cell r="V163">
            <v>0</v>
          </cell>
          <cell r="W163">
            <v>0</v>
          </cell>
          <cell r="X163">
            <v>1</v>
          </cell>
          <cell r="Y163">
            <v>0</v>
          </cell>
          <cell r="Z163">
            <v>0</v>
          </cell>
          <cell r="AA163">
            <v>0</v>
          </cell>
          <cell r="AB163">
            <v>0</v>
          </cell>
          <cell r="AC163">
            <v>0</v>
          </cell>
          <cell r="AD163">
            <v>0</v>
          </cell>
          <cell r="AE163">
            <v>2</v>
          </cell>
          <cell r="AF163">
            <v>0</v>
          </cell>
          <cell r="AG163">
            <v>0</v>
          </cell>
          <cell r="AH163">
            <v>0</v>
          </cell>
          <cell r="AI163">
            <v>18</v>
          </cell>
        </row>
        <row r="164">
          <cell r="C164">
            <v>178142</v>
          </cell>
          <cell r="D164">
            <v>8</v>
          </cell>
          <cell r="E164" t="str">
            <v>ISLAM</v>
          </cell>
          <cell r="F164" t="str">
            <v>PHL</v>
          </cell>
          <cell r="G164" t="str">
            <v>PREPAID</v>
          </cell>
          <cell r="H164">
            <v>10.366666666666699</v>
          </cell>
          <cell r="I164" t="str">
            <v>C</v>
          </cell>
          <cell r="J164">
            <v>21239577</v>
          </cell>
          <cell r="K164">
            <v>570384</v>
          </cell>
          <cell r="L164">
            <v>31</v>
          </cell>
          <cell r="M164">
            <v>21</v>
          </cell>
          <cell r="N164">
            <v>21</v>
          </cell>
          <cell r="O164">
            <v>21</v>
          </cell>
          <cell r="P164">
            <v>10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v>0</v>
          </cell>
          <cell r="AG164">
            <v>0</v>
          </cell>
          <cell r="AH164">
            <v>0</v>
          </cell>
          <cell r="AI164">
            <v>21</v>
          </cell>
        </row>
        <row r="165">
          <cell r="C165">
            <v>178145</v>
          </cell>
          <cell r="D165">
            <v>8</v>
          </cell>
          <cell r="E165" t="str">
            <v>ISLAM</v>
          </cell>
          <cell r="F165" t="str">
            <v>PHL</v>
          </cell>
          <cell r="G165" t="str">
            <v>PREPAID</v>
          </cell>
          <cell r="H165">
            <v>10.366666666666699</v>
          </cell>
          <cell r="I165" t="str">
            <v>C</v>
          </cell>
          <cell r="J165">
            <v>21239578</v>
          </cell>
          <cell r="K165">
            <v>570385</v>
          </cell>
          <cell r="L165">
            <v>31</v>
          </cell>
          <cell r="M165">
            <v>20</v>
          </cell>
          <cell r="N165">
            <v>20</v>
          </cell>
          <cell r="O165">
            <v>20</v>
          </cell>
          <cell r="P165">
            <v>11</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v>0</v>
          </cell>
          <cell r="AG165">
            <v>0</v>
          </cell>
          <cell r="AH165">
            <v>0</v>
          </cell>
          <cell r="AI165">
            <v>20</v>
          </cell>
        </row>
        <row r="166">
          <cell r="C166">
            <v>178147</v>
          </cell>
          <cell r="D166">
            <v>8</v>
          </cell>
          <cell r="E166" t="str">
            <v>ISLAM</v>
          </cell>
          <cell r="F166" t="str">
            <v>PHL</v>
          </cell>
          <cell r="G166" t="str">
            <v>PREPAID</v>
          </cell>
          <cell r="H166">
            <v>10.366666666666699</v>
          </cell>
          <cell r="I166" t="str">
            <v>C</v>
          </cell>
          <cell r="J166">
            <v>21239579</v>
          </cell>
          <cell r="K166">
            <v>570386</v>
          </cell>
          <cell r="L166">
            <v>31</v>
          </cell>
          <cell r="M166">
            <v>21</v>
          </cell>
          <cell r="N166">
            <v>21</v>
          </cell>
          <cell r="O166">
            <v>21</v>
          </cell>
          <cell r="P166">
            <v>10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v>0</v>
          </cell>
          <cell r="AG166">
            <v>0</v>
          </cell>
          <cell r="AH166">
            <v>0</v>
          </cell>
          <cell r="AI166">
            <v>6</v>
          </cell>
        </row>
        <row r="167">
          <cell r="C167">
            <v>178154</v>
          </cell>
          <cell r="D167">
            <v>8</v>
          </cell>
          <cell r="E167" t="str">
            <v>ISLAM</v>
          </cell>
          <cell r="F167" t="str">
            <v>PHL</v>
          </cell>
          <cell r="G167" t="str">
            <v>PREPAID</v>
          </cell>
          <cell r="H167">
            <v>10.366666666666699</v>
          </cell>
          <cell r="I167" t="str">
            <v>C</v>
          </cell>
          <cell r="J167">
            <v>21239582</v>
          </cell>
          <cell r="K167">
            <v>570387</v>
          </cell>
          <cell r="L167">
            <v>31</v>
          </cell>
          <cell r="M167">
            <v>21</v>
          </cell>
          <cell r="N167">
            <v>21</v>
          </cell>
          <cell r="O167">
            <v>21</v>
          </cell>
          <cell r="P167">
            <v>10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v>0</v>
          </cell>
          <cell r="AG167">
            <v>0</v>
          </cell>
          <cell r="AH167">
            <v>0</v>
          </cell>
          <cell r="AI167">
            <v>21</v>
          </cell>
        </row>
        <row r="168">
          <cell r="C168">
            <v>178109</v>
          </cell>
          <cell r="D168">
            <v>8</v>
          </cell>
          <cell r="E168" t="str">
            <v>ISLAM</v>
          </cell>
          <cell r="F168" t="str">
            <v>PHL</v>
          </cell>
          <cell r="G168" t="str">
            <v>PREPAID</v>
          </cell>
          <cell r="H168">
            <v>10.366666666666699</v>
          </cell>
          <cell r="I168" t="str">
            <v>C</v>
          </cell>
          <cell r="J168">
            <v>21239580</v>
          </cell>
          <cell r="K168">
            <v>570388</v>
          </cell>
          <cell r="L168">
            <v>31</v>
          </cell>
          <cell r="M168">
            <v>21</v>
          </cell>
          <cell r="N168">
            <v>20</v>
          </cell>
          <cell r="O168">
            <v>20</v>
          </cell>
          <cell r="P168">
            <v>10</v>
          </cell>
          <cell r="Q168">
            <v>1</v>
          </cell>
          <cell r="R168">
            <v>0</v>
          </cell>
          <cell r="S168">
            <v>1</v>
          </cell>
          <cell r="T168">
            <v>0</v>
          </cell>
          <cell r="U168">
            <v>0</v>
          </cell>
          <cell r="V168">
            <v>0</v>
          </cell>
          <cell r="W168">
            <v>0</v>
          </cell>
          <cell r="X168">
            <v>1</v>
          </cell>
          <cell r="Y168">
            <v>0</v>
          </cell>
          <cell r="Z168">
            <v>0</v>
          </cell>
          <cell r="AA168">
            <v>0</v>
          </cell>
          <cell r="AB168">
            <v>0</v>
          </cell>
          <cell r="AC168">
            <v>0</v>
          </cell>
          <cell r="AD168">
            <v>0</v>
          </cell>
          <cell r="AE168">
            <v>2</v>
          </cell>
          <cell r="AF168">
            <v>0</v>
          </cell>
          <cell r="AG168">
            <v>0</v>
          </cell>
          <cell r="AH168">
            <v>0</v>
          </cell>
          <cell r="AI168">
            <v>17</v>
          </cell>
        </row>
        <row r="169">
          <cell r="C169">
            <v>178138</v>
          </cell>
          <cell r="D169">
            <v>8</v>
          </cell>
          <cell r="E169" t="str">
            <v>ISLAM</v>
          </cell>
          <cell r="F169" t="str">
            <v>PHL</v>
          </cell>
          <cell r="G169" t="str">
            <v>PREPAID</v>
          </cell>
          <cell r="H169">
            <v>8.9</v>
          </cell>
          <cell r="I169" t="str">
            <v>C</v>
          </cell>
          <cell r="J169">
            <v>21239945</v>
          </cell>
          <cell r="K169">
            <v>570399</v>
          </cell>
          <cell r="L169">
            <v>31</v>
          </cell>
          <cell r="M169">
            <v>20</v>
          </cell>
          <cell r="N169">
            <v>20</v>
          </cell>
          <cell r="O169">
            <v>20</v>
          </cell>
          <cell r="P169">
            <v>11</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2</v>
          </cell>
          <cell r="AF169">
            <v>0</v>
          </cell>
          <cell r="AG169">
            <v>0</v>
          </cell>
          <cell r="AH169">
            <v>0</v>
          </cell>
          <cell r="AI169">
            <v>8</v>
          </cell>
        </row>
        <row r="170">
          <cell r="C170">
            <v>178144</v>
          </cell>
          <cell r="D170">
            <v>8</v>
          </cell>
          <cell r="E170" t="str">
            <v>ISLAM</v>
          </cell>
          <cell r="F170" t="str">
            <v>PHL</v>
          </cell>
          <cell r="G170" t="str">
            <v>PREPAID</v>
          </cell>
          <cell r="H170">
            <v>8.9</v>
          </cell>
          <cell r="I170" t="str">
            <v>C</v>
          </cell>
          <cell r="J170">
            <v>21239948</v>
          </cell>
          <cell r="K170">
            <v>570396</v>
          </cell>
          <cell r="L170">
            <v>31</v>
          </cell>
          <cell r="M170">
            <v>20</v>
          </cell>
          <cell r="N170">
            <v>20</v>
          </cell>
          <cell r="O170">
            <v>20</v>
          </cell>
          <cell r="P170">
            <v>11</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v>0</v>
          </cell>
          <cell r="AG170">
            <v>0</v>
          </cell>
          <cell r="AH170">
            <v>0</v>
          </cell>
          <cell r="AI170">
            <v>5</v>
          </cell>
        </row>
        <row r="171">
          <cell r="C171">
            <v>178152</v>
          </cell>
          <cell r="D171">
            <v>8</v>
          </cell>
          <cell r="E171" t="str">
            <v>ISLAM</v>
          </cell>
          <cell r="F171" t="str">
            <v>PHL</v>
          </cell>
          <cell r="G171" t="str">
            <v>PREPAID</v>
          </cell>
          <cell r="H171">
            <v>8.9</v>
          </cell>
          <cell r="I171" t="str">
            <v>C</v>
          </cell>
          <cell r="J171">
            <v>21239952</v>
          </cell>
          <cell r="K171">
            <v>570398</v>
          </cell>
          <cell r="L171">
            <v>31</v>
          </cell>
          <cell r="M171">
            <v>21</v>
          </cell>
          <cell r="N171">
            <v>21</v>
          </cell>
          <cell r="O171">
            <v>21</v>
          </cell>
          <cell r="P171">
            <v>10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v>0</v>
          </cell>
          <cell r="AG171">
            <v>0</v>
          </cell>
          <cell r="AH171">
            <v>0</v>
          </cell>
          <cell r="AI171">
            <v>6</v>
          </cell>
        </row>
        <row r="172">
          <cell r="C172">
            <v>175525</v>
          </cell>
          <cell r="E172" t="str">
            <v>ISLAM</v>
          </cell>
          <cell r="F172" t="str">
            <v>PHL</v>
          </cell>
          <cell r="G172" t="str">
            <v>PREPAID</v>
          </cell>
          <cell r="H172">
            <v>13.866666666666699</v>
          </cell>
          <cell r="I172" t="str">
            <v>D</v>
          </cell>
          <cell r="J172">
            <v>21238757</v>
          </cell>
          <cell r="K172">
            <v>570344</v>
          </cell>
          <cell r="L172">
            <v>31</v>
          </cell>
          <cell r="M172">
            <v>21</v>
          </cell>
          <cell r="N172">
            <v>21</v>
          </cell>
          <cell r="O172">
            <v>21</v>
          </cell>
          <cell r="P172">
            <v>10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v>0</v>
          </cell>
          <cell r="AG172">
            <v>0</v>
          </cell>
          <cell r="AH172">
            <v>0</v>
          </cell>
          <cell r="AI172">
            <v>6</v>
          </cell>
        </row>
        <row r="173">
          <cell r="C173">
            <v>156541</v>
          </cell>
          <cell r="D173">
            <v>4</v>
          </cell>
          <cell r="E173" t="str">
            <v>ISLAM</v>
          </cell>
          <cell r="F173" t="str">
            <v>PHL</v>
          </cell>
          <cell r="G173" t="str">
            <v>PREPAID</v>
          </cell>
          <cell r="H173">
            <v>33.700000000000003</v>
          </cell>
          <cell r="I173" t="str">
            <v>E</v>
          </cell>
          <cell r="J173">
            <v>19232997</v>
          </cell>
          <cell r="K173">
            <v>570128</v>
          </cell>
          <cell r="L173">
            <v>31</v>
          </cell>
          <cell r="M173">
            <v>20</v>
          </cell>
          <cell r="N173">
            <v>20</v>
          </cell>
          <cell r="O173">
            <v>20</v>
          </cell>
          <cell r="P173">
            <v>11</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v>0</v>
          </cell>
          <cell r="AG173">
            <v>0</v>
          </cell>
          <cell r="AH173">
            <v>0</v>
          </cell>
          <cell r="AI173">
            <v>7</v>
          </cell>
        </row>
        <row r="174">
          <cell r="C174">
            <v>168484</v>
          </cell>
          <cell r="D174">
            <v>2</v>
          </cell>
          <cell r="E174" t="str">
            <v>ISLAM</v>
          </cell>
          <cell r="F174" t="str">
            <v>PHL</v>
          </cell>
          <cell r="G174" t="str">
            <v>PREPAID</v>
          </cell>
          <cell r="H174">
            <v>21.2</v>
          </cell>
          <cell r="I174" t="str">
            <v>D</v>
          </cell>
          <cell r="J174">
            <v>20236803</v>
          </cell>
          <cell r="K174">
            <v>570261</v>
          </cell>
          <cell r="L174">
            <v>31</v>
          </cell>
          <cell r="M174">
            <v>21</v>
          </cell>
          <cell r="N174">
            <v>21</v>
          </cell>
          <cell r="O174">
            <v>21</v>
          </cell>
          <cell r="P174">
            <v>10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2</v>
          </cell>
          <cell r="AF174">
            <v>0</v>
          </cell>
          <cell r="AG174">
            <v>0</v>
          </cell>
          <cell r="AH174">
            <v>0</v>
          </cell>
          <cell r="AI174">
            <v>19</v>
          </cell>
        </row>
        <row r="175">
          <cell r="C175">
            <v>157009</v>
          </cell>
          <cell r="D175">
            <v>5</v>
          </cell>
          <cell r="E175" t="str">
            <v>ISLAM</v>
          </cell>
          <cell r="F175" t="str">
            <v>PHL</v>
          </cell>
          <cell r="G175" t="str">
            <v>MKIOS</v>
          </cell>
          <cell r="H175">
            <v>32.700000000000003</v>
          </cell>
          <cell r="I175" t="str">
            <v>E</v>
          </cell>
          <cell r="J175">
            <v>19233465</v>
          </cell>
          <cell r="K175">
            <v>570223</v>
          </cell>
          <cell r="L175">
            <v>31</v>
          </cell>
          <cell r="M175">
            <v>21</v>
          </cell>
          <cell r="N175">
            <v>21</v>
          </cell>
          <cell r="O175">
            <v>21</v>
          </cell>
          <cell r="P175">
            <v>10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v>0</v>
          </cell>
          <cell r="AG175">
            <v>0</v>
          </cell>
          <cell r="AH175">
            <v>0</v>
          </cell>
          <cell r="AI175">
            <v>21</v>
          </cell>
        </row>
        <row r="176">
          <cell r="C176">
            <v>161144</v>
          </cell>
          <cell r="D176">
            <v>13</v>
          </cell>
          <cell r="E176" t="str">
            <v>ISLAM</v>
          </cell>
          <cell r="F176" t="str">
            <v>PHL</v>
          </cell>
          <cell r="G176" t="str">
            <v>PREPAID</v>
          </cell>
          <cell r="H176">
            <v>27.3</v>
          </cell>
          <cell r="I176" t="str">
            <v>E</v>
          </cell>
          <cell r="J176">
            <v>19235273</v>
          </cell>
          <cell r="K176">
            <v>570111</v>
          </cell>
          <cell r="L176">
            <v>31</v>
          </cell>
          <cell r="M176">
            <v>21</v>
          </cell>
          <cell r="N176">
            <v>21</v>
          </cell>
          <cell r="O176">
            <v>21</v>
          </cell>
          <cell r="P176">
            <v>10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v>0</v>
          </cell>
          <cell r="AG176">
            <v>0</v>
          </cell>
          <cell r="AH176">
            <v>0</v>
          </cell>
          <cell r="AI176">
            <v>21</v>
          </cell>
        </row>
        <row r="177">
          <cell r="C177">
            <v>157017</v>
          </cell>
          <cell r="D177">
            <v>5</v>
          </cell>
          <cell r="E177" t="str">
            <v>ISLAM</v>
          </cell>
          <cell r="F177" t="str">
            <v>PHL</v>
          </cell>
          <cell r="G177" t="str">
            <v>MKIOS</v>
          </cell>
          <cell r="H177">
            <v>32.700000000000003</v>
          </cell>
          <cell r="I177" t="str">
            <v>E</v>
          </cell>
          <cell r="J177">
            <v>19233407</v>
          </cell>
          <cell r="K177">
            <v>570026</v>
          </cell>
          <cell r="L177">
            <v>31</v>
          </cell>
          <cell r="M177">
            <v>21</v>
          </cell>
          <cell r="N177">
            <v>21</v>
          </cell>
          <cell r="O177">
            <v>21</v>
          </cell>
          <cell r="P177">
            <v>10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v>0</v>
          </cell>
          <cell r="AG177">
            <v>0</v>
          </cell>
          <cell r="AH177">
            <v>0</v>
          </cell>
          <cell r="AI177">
            <v>20</v>
          </cell>
        </row>
        <row r="178">
          <cell r="C178">
            <v>160063</v>
          </cell>
          <cell r="D178">
            <v>8</v>
          </cell>
          <cell r="E178" t="str">
            <v>ISLAM</v>
          </cell>
          <cell r="F178" t="str">
            <v>PHL</v>
          </cell>
          <cell r="G178" t="str">
            <v>PREPAID</v>
          </cell>
          <cell r="H178">
            <v>28.633333333333301</v>
          </cell>
          <cell r="I178" t="str">
            <v>E</v>
          </cell>
          <cell r="J178">
            <v>19234839</v>
          </cell>
          <cell r="K178">
            <v>570010</v>
          </cell>
          <cell r="L178">
            <v>31</v>
          </cell>
          <cell r="M178">
            <v>21</v>
          </cell>
          <cell r="N178">
            <v>21</v>
          </cell>
          <cell r="O178">
            <v>21</v>
          </cell>
          <cell r="P178">
            <v>10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v>0</v>
          </cell>
          <cell r="AG178">
            <v>0</v>
          </cell>
          <cell r="AH178">
            <v>0</v>
          </cell>
          <cell r="AI178">
            <v>6</v>
          </cell>
        </row>
        <row r="179">
          <cell r="C179">
            <v>181872</v>
          </cell>
          <cell r="D179">
            <v>9</v>
          </cell>
          <cell r="E179" t="str">
            <v>ISLAM</v>
          </cell>
          <cell r="F179" t="str">
            <v>PHL</v>
          </cell>
          <cell r="G179" t="str">
            <v>PREPAID</v>
          </cell>
          <cell r="H179">
            <v>7.8666666666666698</v>
          </cell>
          <cell r="I179" t="str">
            <v>C</v>
          </cell>
          <cell r="J179">
            <v>21240350</v>
          </cell>
          <cell r="K179">
            <v>570402</v>
          </cell>
          <cell r="L179">
            <v>31</v>
          </cell>
          <cell r="M179">
            <v>21</v>
          </cell>
          <cell r="N179">
            <v>21</v>
          </cell>
          <cell r="O179">
            <v>21</v>
          </cell>
          <cell r="P179">
            <v>10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v>0</v>
          </cell>
          <cell r="AG179">
            <v>0</v>
          </cell>
          <cell r="AH179">
            <v>0</v>
          </cell>
          <cell r="AI179">
            <v>4</v>
          </cell>
        </row>
        <row r="180">
          <cell r="C180">
            <v>181873</v>
          </cell>
          <cell r="D180">
            <v>9</v>
          </cell>
          <cell r="E180" t="str">
            <v>KRISTEN PROTESTAN</v>
          </cell>
          <cell r="F180" t="str">
            <v>PHL</v>
          </cell>
          <cell r="G180" t="str">
            <v>PREPAID</v>
          </cell>
          <cell r="H180">
            <v>7.8666666666666698</v>
          </cell>
          <cell r="I180" t="str">
            <v>C</v>
          </cell>
          <cell r="J180">
            <v>21240351</v>
          </cell>
          <cell r="K180">
            <v>570403</v>
          </cell>
          <cell r="L180">
            <v>31</v>
          </cell>
          <cell r="M180">
            <v>20</v>
          </cell>
          <cell r="N180">
            <v>13</v>
          </cell>
          <cell r="O180">
            <v>13</v>
          </cell>
          <cell r="P180">
            <v>11</v>
          </cell>
          <cell r="Q180">
            <v>1</v>
          </cell>
          <cell r="R180">
            <v>0</v>
          </cell>
          <cell r="S180">
            <v>1</v>
          </cell>
          <cell r="T180">
            <v>0</v>
          </cell>
          <cell r="U180">
            <v>6</v>
          </cell>
          <cell r="V180">
            <v>0</v>
          </cell>
          <cell r="W180">
            <v>6</v>
          </cell>
          <cell r="X180">
            <v>7</v>
          </cell>
          <cell r="Y180">
            <v>0</v>
          </cell>
          <cell r="Z180">
            <v>0</v>
          </cell>
          <cell r="AA180">
            <v>0</v>
          </cell>
          <cell r="AB180">
            <v>0</v>
          </cell>
          <cell r="AC180">
            <v>0</v>
          </cell>
          <cell r="AD180">
            <v>0</v>
          </cell>
          <cell r="AE180">
            <v>1</v>
          </cell>
          <cell r="AF180">
            <v>0</v>
          </cell>
          <cell r="AG180">
            <v>0</v>
          </cell>
          <cell r="AH180">
            <v>0</v>
          </cell>
          <cell r="AI180">
            <v>14</v>
          </cell>
        </row>
        <row r="181">
          <cell r="C181">
            <v>181874</v>
          </cell>
          <cell r="D181">
            <v>9</v>
          </cell>
          <cell r="E181" t="str">
            <v>ISLAM</v>
          </cell>
          <cell r="F181" t="str">
            <v>PHL</v>
          </cell>
          <cell r="G181" t="str">
            <v>PREPAID</v>
          </cell>
          <cell r="H181">
            <v>7.8666666666666698</v>
          </cell>
          <cell r="I181" t="str">
            <v>C</v>
          </cell>
          <cell r="J181">
            <v>21240352</v>
          </cell>
          <cell r="K181">
            <v>570404</v>
          </cell>
          <cell r="L181">
            <v>31</v>
          </cell>
          <cell r="M181">
            <v>21</v>
          </cell>
          <cell r="N181">
            <v>21</v>
          </cell>
          <cell r="O181">
            <v>21</v>
          </cell>
          <cell r="P181">
            <v>10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v>0</v>
          </cell>
          <cell r="AG181">
            <v>0</v>
          </cell>
          <cell r="AH181">
            <v>0</v>
          </cell>
          <cell r="AI181">
            <v>21</v>
          </cell>
        </row>
        <row r="182">
          <cell r="C182">
            <v>181875</v>
          </cell>
          <cell r="D182">
            <v>9</v>
          </cell>
          <cell r="E182" t="str">
            <v>ISLAM</v>
          </cell>
          <cell r="F182" t="str">
            <v>PHL</v>
          </cell>
          <cell r="G182" t="str">
            <v>PREPAID</v>
          </cell>
          <cell r="H182">
            <v>7.8666666666666698</v>
          </cell>
          <cell r="I182" t="str">
            <v>C</v>
          </cell>
          <cell r="J182">
            <v>21240353</v>
          </cell>
          <cell r="K182">
            <v>570405</v>
          </cell>
          <cell r="L182">
            <v>31</v>
          </cell>
          <cell r="M182">
            <v>20</v>
          </cell>
          <cell r="N182">
            <v>20</v>
          </cell>
          <cell r="O182">
            <v>20</v>
          </cell>
          <cell r="P182">
            <v>11</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2</v>
          </cell>
          <cell r="AF182">
            <v>0</v>
          </cell>
          <cell r="AG182">
            <v>0</v>
          </cell>
          <cell r="AH182">
            <v>0</v>
          </cell>
          <cell r="AI182">
            <v>18</v>
          </cell>
        </row>
        <row r="183">
          <cell r="C183">
            <v>181878</v>
          </cell>
          <cell r="D183">
            <v>9</v>
          </cell>
          <cell r="E183" t="str">
            <v>ISLAM</v>
          </cell>
          <cell r="F183" t="str">
            <v>PHL</v>
          </cell>
          <cell r="G183" t="str">
            <v>PREPAID</v>
          </cell>
          <cell r="H183">
            <v>7.8666666666666698</v>
          </cell>
          <cell r="I183" t="str">
            <v>C</v>
          </cell>
          <cell r="J183">
            <v>21240356</v>
          </cell>
          <cell r="K183">
            <v>570408</v>
          </cell>
          <cell r="L183">
            <v>31</v>
          </cell>
          <cell r="M183">
            <v>20</v>
          </cell>
          <cell r="N183">
            <v>20</v>
          </cell>
          <cell r="O183">
            <v>20</v>
          </cell>
          <cell r="P183">
            <v>11</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v>0</v>
          </cell>
          <cell r="AG183">
            <v>0</v>
          </cell>
          <cell r="AH183">
            <v>0</v>
          </cell>
          <cell r="AI183">
            <v>8</v>
          </cell>
        </row>
        <row r="184">
          <cell r="C184">
            <v>181879</v>
          </cell>
          <cell r="D184">
            <v>9</v>
          </cell>
          <cell r="E184" t="str">
            <v>ISLAM</v>
          </cell>
          <cell r="F184" t="str">
            <v>PHL</v>
          </cell>
          <cell r="G184" t="str">
            <v>PREPAID</v>
          </cell>
          <cell r="H184">
            <v>7.8666666666666698</v>
          </cell>
          <cell r="I184" t="str">
            <v>C</v>
          </cell>
          <cell r="J184">
            <v>21240357</v>
          </cell>
          <cell r="K184">
            <v>570409</v>
          </cell>
          <cell r="L184">
            <v>31</v>
          </cell>
          <cell r="M184">
            <v>21</v>
          </cell>
          <cell r="N184">
            <v>21</v>
          </cell>
          <cell r="O184">
            <v>21</v>
          </cell>
          <cell r="P184">
            <v>10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v>0</v>
          </cell>
          <cell r="AG184">
            <v>0</v>
          </cell>
          <cell r="AH184">
            <v>0</v>
          </cell>
          <cell r="AI184">
            <v>6</v>
          </cell>
        </row>
        <row r="185">
          <cell r="C185">
            <v>182236</v>
          </cell>
          <cell r="D185">
            <v>9</v>
          </cell>
          <cell r="E185" t="str">
            <v>ISLAM</v>
          </cell>
          <cell r="F185" t="str">
            <v>PHL</v>
          </cell>
          <cell r="G185" t="str">
            <v>PREPAID</v>
          </cell>
          <cell r="H185">
            <v>7.1333333333333302</v>
          </cell>
          <cell r="I185" t="str">
            <v>C</v>
          </cell>
          <cell r="J185">
            <v>21240513</v>
          </cell>
          <cell r="K185">
            <v>570412</v>
          </cell>
          <cell r="L185">
            <v>31</v>
          </cell>
          <cell r="M185">
            <v>20</v>
          </cell>
          <cell r="N185">
            <v>20</v>
          </cell>
          <cell r="O185">
            <v>20</v>
          </cell>
          <cell r="P185">
            <v>11</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v>0</v>
          </cell>
          <cell r="AG185">
            <v>0</v>
          </cell>
          <cell r="AH185">
            <v>0</v>
          </cell>
          <cell r="AI185">
            <v>20</v>
          </cell>
        </row>
        <row r="186">
          <cell r="C186">
            <v>182232</v>
          </cell>
          <cell r="D186">
            <v>10</v>
          </cell>
          <cell r="E186" t="str">
            <v>ISLAM</v>
          </cell>
          <cell r="F186" t="str">
            <v>PHL</v>
          </cell>
          <cell r="G186" t="str">
            <v>PREPAID</v>
          </cell>
          <cell r="H186">
            <v>7.0333333333333297</v>
          </cell>
          <cell r="I186" t="str">
            <v>C</v>
          </cell>
          <cell r="J186">
            <v>21240604</v>
          </cell>
          <cell r="K186">
            <v>570413</v>
          </cell>
          <cell r="L186">
            <v>31</v>
          </cell>
          <cell r="M186">
            <v>21</v>
          </cell>
          <cell r="N186">
            <v>21</v>
          </cell>
          <cell r="O186">
            <v>21</v>
          </cell>
          <cell r="P186">
            <v>10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5</v>
          </cell>
        </row>
        <row r="187">
          <cell r="C187">
            <v>182915</v>
          </cell>
          <cell r="D187">
            <v>11</v>
          </cell>
          <cell r="E187" t="str">
            <v>ISLAM</v>
          </cell>
          <cell r="F187" t="str">
            <v>PHL</v>
          </cell>
          <cell r="G187" t="str">
            <v>PREPAID</v>
          </cell>
          <cell r="H187">
            <v>6.5333333333333297</v>
          </cell>
          <cell r="I187" t="str">
            <v>C</v>
          </cell>
          <cell r="J187">
            <v>21240694</v>
          </cell>
          <cell r="K187">
            <v>570419</v>
          </cell>
          <cell r="L187">
            <v>31</v>
          </cell>
          <cell r="M187">
            <v>20</v>
          </cell>
          <cell r="N187">
            <v>19</v>
          </cell>
          <cell r="O187">
            <v>19</v>
          </cell>
          <cell r="P187">
            <v>11</v>
          </cell>
          <cell r="Q187">
            <v>1</v>
          </cell>
          <cell r="R187">
            <v>0</v>
          </cell>
          <cell r="S187">
            <v>1</v>
          </cell>
          <cell r="T187">
            <v>0</v>
          </cell>
          <cell r="U187">
            <v>0</v>
          </cell>
          <cell r="V187">
            <v>0</v>
          </cell>
          <cell r="W187">
            <v>0</v>
          </cell>
          <cell r="X187">
            <v>1</v>
          </cell>
          <cell r="Y187">
            <v>0</v>
          </cell>
          <cell r="Z187">
            <v>0</v>
          </cell>
          <cell r="AA187">
            <v>0</v>
          </cell>
          <cell r="AB187">
            <v>0</v>
          </cell>
          <cell r="AC187">
            <v>0</v>
          </cell>
          <cell r="AD187">
            <v>0</v>
          </cell>
          <cell r="AE187">
            <v>2</v>
          </cell>
          <cell r="AF187">
            <v>0</v>
          </cell>
          <cell r="AG187">
            <v>0</v>
          </cell>
          <cell r="AH187">
            <v>0</v>
          </cell>
          <cell r="AI187">
            <v>17</v>
          </cell>
        </row>
        <row r="188">
          <cell r="C188">
            <v>182918</v>
          </cell>
          <cell r="D188">
            <v>11</v>
          </cell>
          <cell r="E188" t="str">
            <v>ISLAM</v>
          </cell>
          <cell r="F188" t="str">
            <v>PHL</v>
          </cell>
          <cell r="G188" t="str">
            <v>PREPAID</v>
          </cell>
          <cell r="H188">
            <v>6.5333333333333297</v>
          </cell>
          <cell r="I188" t="str">
            <v>C</v>
          </cell>
          <cell r="J188">
            <v>21240695</v>
          </cell>
          <cell r="K188">
            <v>570421</v>
          </cell>
          <cell r="L188">
            <v>31</v>
          </cell>
          <cell r="M188">
            <v>20</v>
          </cell>
          <cell r="N188">
            <v>20</v>
          </cell>
          <cell r="O188">
            <v>20</v>
          </cell>
          <cell r="P188">
            <v>11</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cell r="AI188">
            <v>5</v>
          </cell>
        </row>
        <row r="189">
          <cell r="C189">
            <v>182920</v>
          </cell>
          <cell r="D189">
            <v>11</v>
          </cell>
          <cell r="E189" t="str">
            <v>ISLAM</v>
          </cell>
          <cell r="F189" t="str">
            <v>PHL</v>
          </cell>
          <cell r="G189" t="str">
            <v>PREPAID</v>
          </cell>
          <cell r="H189">
            <v>6.5333333333333297</v>
          </cell>
          <cell r="I189" t="str">
            <v>C</v>
          </cell>
          <cell r="J189">
            <v>21240696</v>
          </cell>
          <cell r="K189">
            <v>570423</v>
          </cell>
          <cell r="L189">
            <v>31</v>
          </cell>
          <cell r="M189">
            <v>21</v>
          </cell>
          <cell r="N189">
            <v>21</v>
          </cell>
          <cell r="O189">
            <v>21</v>
          </cell>
          <cell r="P189">
            <v>10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7</v>
          </cell>
        </row>
        <row r="190">
          <cell r="C190">
            <v>182923</v>
          </cell>
          <cell r="D190">
            <v>11</v>
          </cell>
          <cell r="E190" t="str">
            <v>ISLAM</v>
          </cell>
          <cell r="F190" t="str">
            <v>PHL</v>
          </cell>
          <cell r="G190" t="str">
            <v>PREPAID</v>
          </cell>
          <cell r="H190">
            <v>6.5333333333333297</v>
          </cell>
          <cell r="I190" t="str">
            <v>C</v>
          </cell>
          <cell r="J190">
            <v>21238645</v>
          </cell>
          <cell r="K190">
            <v>570426</v>
          </cell>
          <cell r="L190">
            <v>31</v>
          </cell>
          <cell r="M190">
            <v>21</v>
          </cell>
          <cell r="N190">
            <v>21</v>
          </cell>
          <cell r="O190">
            <v>21</v>
          </cell>
          <cell r="P190">
            <v>10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v>0</v>
          </cell>
          <cell r="AG190">
            <v>0</v>
          </cell>
          <cell r="AH190">
            <v>0</v>
          </cell>
          <cell r="AI190">
            <v>21</v>
          </cell>
        </row>
        <row r="191">
          <cell r="C191">
            <v>182924</v>
          </cell>
          <cell r="D191">
            <v>11</v>
          </cell>
          <cell r="E191" t="str">
            <v>ISLAM</v>
          </cell>
          <cell r="F191" t="str">
            <v>PHL</v>
          </cell>
          <cell r="G191" t="str">
            <v>PREPAID</v>
          </cell>
          <cell r="H191">
            <v>6.5333333333333297</v>
          </cell>
          <cell r="I191" t="str">
            <v>C</v>
          </cell>
          <cell r="J191">
            <v>21240698</v>
          </cell>
          <cell r="K191">
            <v>570427</v>
          </cell>
          <cell r="L191">
            <v>31</v>
          </cell>
          <cell r="M191">
            <v>21</v>
          </cell>
          <cell r="N191">
            <v>21</v>
          </cell>
          <cell r="O191">
            <v>21</v>
          </cell>
          <cell r="P191">
            <v>10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2</v>
          </cell>
          <cell r="AF191">
            <v>0</v>
          </cell>
          <cell r="AG191">
            <v>0</v>
          </cell>
          <cell r="AH191">
            <v>0</v>
          </cell>
          <cell r="AI191">
            <v>7</v>
          </cell>
        </row>
        <row r="192">
          <cell r="C192">
            <v>183339</v>
          </cell>
          <cell r="D192">
            <v>12</v>
          </cell>
          <cell r="E192" t="str">
            <v>ISLAM</v>
          </cell>
          <cell r="F192" t="str">
            <v>PHL</v>
          </cell>
          <cell r="G192" t="str">
            <v>PREPAID</v>
          </cell>
          <cell r="H192">
            <v>6.4666666666666703</v>
          </cell>
          <cell r="I192" t="str">
            <v>C</v>
          </cell>
          <cell r="J192">
            <v>21240707</v>
          </cell>
          <cell r="K192">
            <v>570532</v>
          </cell>
          <cell r="L192">
            <v>31</v>
          </cell>
          <cell r="M192">
            <v>21</v>
          </cell>
          <cell r="N192">
            <v>21</v>
          </cell>
          <cell r="O192">
            <v>21</v>
          </cell>
          <cell r="P192">
            <v>10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v>0</v>
          </cell>
          <cell r="AG192">
            <v>0</v>
          </cell>
          <cell r="AH192">
            <v>0</v>
          </cell>
          <cell r="AI192">
            <v>5</v>
          </cell>
        </row>
        <row r="193">
          <cell r="C193">
            <v>183342</v>
          </cell>
          <cell r="D193">
            <v>12</v>
          </cell>
          <cell r="E193" t="str">
            <v>ISLAM</v>
          </cell>
          <cell r="F193" t="str">
            <v>PHL</v>
          </cell>
          <cell r="G193" t="str">
            <v>PREPAID</v>
          </cell>
          <cell r="H193">
            <v>6.4666666666666703</v>
          </cell>
          <cell r="I193" t="str">
            <v>C</v>
          </cell>
          <cell r="J193">
            <v>21240701</v>
          </cell>
          <cell r="K193">
            <v>570527</v>
          </cell>
          <cell r="L193">
            <v>31</v>
          </cell>
          <cell r="M193">
            <v>16</v>
          </cell>
          <cell r="N193">
            <v>16</v>
          </cell>
          <cell r="O193">
            <v>14</v>
          </cell>
          <cell r="P193">
            <v>15</v>
          </cell>
          <cell r="Q193">
            <v>0</v>
          </cell>
          <cell r="R193">
            <v>0</v>
          </cell>
          <cell r="S193">
            <v>0</v>
          </cell>
          <cell r="T193">
            <v>0</v>
          </cell>
          <cell r="U193">
            <v>0</v>
          </cell>
          <cell r="V193">
            <v>0</v>
          </cell>
          <cell r="W193">
            <v>0</v>
          </cell>
          <cell r="X193">
            <v>0</v>
          </cell>
          <cell r="Y193">
            <v>0</v>
          </cell>
          <cell r="Z193">
            <v>2</v>
          </cell>
          <cell r="AA193">
            <v>0</v>
          </cell>
          <cell r="AB193">
            <v>0</v>
          </cell>
          <cell r="AC193">
            <v>0</v>
          </cell>
          <cell r="AD193">
            <v>2</v>
          </cell>
          <cell r="AE193">
            <v>0</v>
          </cell>
          <cell r="AF193">
            <v>0</v>
          </cell>
          <cell r="AG193">
            <v>0</v>
          </cell>
          <cell r="AH193">
            <v>0</v>
          </cell>
          <cell r="AI193">
            <v>3</v>
          </cell>
        </row>
        <row r="194">
          <cell r="C194">
            <v>183345</v>
          </cell>
          <cell r="D194">
            <v>12</v>
          </cell>
          <cell r="E194" t="str">
            <v>ISLAM</v>
          </cell>
          <cell r="F194" t="str">
            <v>PHL</v>
          </cell>
          <cell r="G194" t="str">
            <v>PREPAID</v>
          </cell>
          <cell r="H194">
            <v>6.4666666666666703</v>
          </cell>
          <cell r="I194" t="str">
            <v>C</v>
          </cell>
          <cell r="J194">
            <v>21240702</v>
          </cell>
          <cell r="K194">
            <v>570528</v>
          </cell>
          <cell r="L194">
            <v>31</v>
          </cell>
          <cell r="M194">
            <v>21</v>
          </cell>
          <cell r="N194">
            <v>21</v>
          </cell>
          <cell r="O194">
            <v>21</v>
          </cell>
          <cell r="P194">
            <v>10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v>0</v>
          </cell>
          <cell r="AG194">
            <v>0</v>
          </cell>
          <cell r="AH194">
            <v>0</v>
          </cell>
          <cell r="AI194">
            <v>21</v>
          </cell>
        </row>
        <row r="195">
          <cell r="C195">
            <v>183238</v>
          </cell>
          <cell r="D195">
            <v>13</v>
          </cell>
          <cell r="E195" t="str">
            <v>ISLAM</v>
          </cell>
          <cell r="F195" t="str">
            <v>PHL</v>
          </cell>
          <cell r="G195" t="str">
            <v>PREPAID</v>
          </cell>
          <cell r="H195">
            <v>6.2666666666666702</v>
          </cell>
          <cell r="I195" t="str">
            <v>C</v>
          </cell>
          <cell r="J195">
            <v>21240789</v>
          </cell>
          <cell r="K195">
            <v>570430</v>
          </cell>
          <cell r="L195">
            <v>31</v>
          </cell>
          <cell r="M195">
            <v>21</v>
          </cell>
          <cell r="N195">
            <v>21</v>
          </cell>
          <cell r="O195">
            <v>21</v>
          </cell>
          <cell r="P195">
            <v>10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0</v>
          </cell>
          <cell r="AI195">
            <v>5</v>
          </cell>
        </row>
        <row r="196">
          <cell r="C196">
            <v>183243</v>
          </cell>
          <cell r="D196">
            <v>13</v>
          </cell>
          <cell r="E196" t="str">
            <v>ISLAM</v>
          </cell>
          <cell r="F196" t="str">
            <v>PHL</v>
          </cell>
          <cell r="G196" t="str">
            <v>PREPAID</v>
          </cell>
          <cell r="H196">
            <v>6.2666666666666702</v>
          </cell>
          <cell r="I196" t="str">
            <v>C</v>
          </cell>
          <cell r="J196">
            <v>21240791</v>
          </cell>
          <cell r="K196">
            <v>570432</v>
          </cell>
          <cell r="L196">
            <v>31</v>
          </cell>
          <cell r="M196">
            <v>20</v>
          </cell>
          <cell r="N196">
            <v>20</v>
          </cell>
          <cell r="O196">
            <v>20</v>
          </cell>
          <cell r="P196">
            <v>11</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20</v>
          </cell>
        </row>
        <row r="197">
          <cell r="C197">
            <v>183248</v>
          </cell>
          <cell r="D197">
            <v>13</v>
          </cell>
          <cell r="E197" t="str">
            <v>ISLAM</v>
          </cell>
          <cell r="F197" t="str">
            <v>PHL</v>
          </cell>
          <cell r="G197" t="str">
            <v>PREPAID</v>
          </cell>
          <cell r="H197">
            <v>6.2666666666666702</v>
          </cell>
          <cell r="I197" t="str">
            <v>C</v>
          </cell>
          <cell r="J197">
            <v>21240792</v>
          </cell>
          <cell r="K197">
            <v>570434</v>
          </cell>
          <cell r="L197">
            <v>31</v>
          </cell>
          <cell r="M197">
            <v>20</v>
          </cell>
          <cell r="N197">
            <v>20</v>
          </cell>
          <cell r="O197">
            <v>20</v>
          </cell>
          <cell r="P197">
            <v>11</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v>0</v>
          </cell>
          <cell r="AG197">
            <v>0</v>
          </cell>
          <cell r="AH197">
            <v>0</v>
          </cell>
          <cell r="AI197">
            <v>5</v>
          </cell>
        </row>
        <row r="198">
          <cell r="C198">
            <v>183250</v>
          </cell>
          <cell r="D198">
            <v>13</v>
          </cell>
          <cell r="E198" t="str">
            <v>ISLAM</v>
          </cell>
          <cell r="F198" t="str">
            <v>PHL</v>
          </cell>
          <cell r="G198" t="str">
            <v>PREPAID</v>
          </cell>
          <cell r="H198">
            <v>6.2666666666666702</v>
          </cell>
          <cell r="I198" t="str">
            <v>C</v>
          </cell>
          <cell r="J198">
            <v>21240793</v>
          </cell>
          <cell r="K198">
            <v>570436</v>
          </cell>
          <cell r="L198">
            <v>31</v>
          </cell>
          <cell r="M198">
            <v>21</v>
          </cell>
          <cell r="N198">
            <v>19</v>
          </cell>
          <cell r="O198">
            <v>19</v>
          </cell>
          <cell r="P198">
            <v>10</v>
          </cell>
          <cell r="Q198">
            <v>2</v>
          </cell>
          <cell r="R198">
            <v>0</v>
          </cell>
          <cell r="S198">
            <v>2</v>
          </cell>
          <cell r="T198">
            <v>0</v>
          </cell>
          <cell r="U198">
            <v>0</v>
          </cell>
          <cell r="V198">
            <v>0</v>
          </cell>
          <cell r="W198">
            <v>0</v>
          </cell>
          <cell r="X198">
            <v>2</v>
          </cell>
          <cell r="Y198">
            <v>0</v>
          </cell>
          <cell r="Z198">
            <v>0</v>
          </cell>
          <cell r="AA198">
            <v>0</v>
          </cell>
          <cell r="AB198">
            <v>0</v>
          </cell>
          <cell r="AC198">
            <v>0</v>
          </cell>
          <cell r="AD198">
            <v>0</v>
          </cell>
          <cell r="AE198">
            <v>0</v>
          </cell>
          <cell r="AF198">
            <v>0</v>
          </cell>
          <cell r="AG198">
            <v>0</v>
          </cell>
          <cell r="AH198">
            <v>0</v>
          </cell>
          <cell r="AI198">
            <v>6</v>
          </cell>
        </row>
        <row r="199">
          <cell r="C199">
            <v>183254</v>
          </cell>
          <cell r="D199">
            <v>13</v>
          </cell>
          <cell r="E199" t="str">
            <v>ISLAM</v>
          </cell>
          <cell r="F199" t="str">
            <v>PHL</v>
          </cell>
          <cell r="G199" t="str">
            <v>PREPAID</v>
          </cell>
          <cell r="H199">
            <v>6.2666666666666702</v>
          </cell>
          <cell r="I199" t="str">
            <v>C</v>
          </cell>
          <cell r="J199">
            <v>21240794</v>
          </cell>
          <cell r="K199">
            <v>570437</v>
          </cell>
          <cell r="L199">
            <v>31</v>
          </cell>
          <cell r="M199">
            <v>21</v>
          </cell>
          <cell r="N199">
            <v>18</v>
          </cell>
          <cell r="O199">
            <v>18</v>
          </cell>
          <cell r="P199">
            <v>10</v>
          </cell>
          <cell r="Q199">
            <v>0</v>
          </cell>
          <cell r="R199">
            <v>3</v>
          </cell>
          <cell r="S199">
            <v>3</v>
          </cell>
          <cell r="T199">
            <v>0</v>
          </cell>
          <cell r="U199">
            <v>0</v>
          </cell>
          <cell r="V199">
            <v>0</v>
          </cell>
          <cell r="W199">
            <v>0</v>
          </cell>
          <cell r="X199">
            <v>3</v>
          </cell>
          <cell r="Y199">
            <v>0</v>
          </cell>
          <cell r="Z199">
            <v>0</v>
          </cell>
          <cell r="AA199">
            <v>0</v>
          </cell>
          <cell r="AB199">
            <v>0</v>
          </cell>
          <cell r="AC199">
            <v>0</v>
          </cell>
          <cell r="AD199">
            <v>0</v>
          </cell>
          <cell r="AE199">
            <v>2</v>
          </cell>
          <cell r="AF199">
            <v>0</v>
          </cell>
          <cell r="AG199">
            <v>0</v>
          </cell>
          <cell r="AH199">
            <v>0</v>
          </cell>
          <cell r="AI199">
            <v>7</v>
          </cell>
        </row>
        <row r="200">
          <cell r="C200">
            <v>183256</v>
          </cell>
          <cell r="D200">
            <v>13</v>
          </cell>
          <cell r="E200" t="str">
            <v>ISLAM</v>
          </cell>
          <cell r="F200" t="str">
            <v>PHL</v>
          </cell>
          <cell r="G200" t="str">
            <v>PREPAID</v>
          </cell>
          <cell r="H200">
            <v>6.2666666666666702</v>
          </cell>
          <cell r="I200" t="str">
            <v>C</v>
          </cell>
          <cell r="J200">
            <v>21240795</v>
          </cell>
          <cell r="K200">
            <v>570438</v>
          </cell>
          <cell r="L200">
            <v>31</v>
          </cell>
          <cell r="M200">
            <v>21</v>
          </cell>
          <cell r="N200">
            <v>20</v>
          </cell>
          <cell r="O200">
            <v>20</v>
          </cell>
          <cell r="P200">
            <v>10</v>
          </cell>
          <cell r="Q200">
            <v>1</v>
          </cell>
          <cell r="R200">
            <v>0</v>
          </cell>
          <cell r="S200">
            <v>1</v>
          </cell>
          <cell r="T200">
            <v>0</v>
          </cell>
          <cell r="U200">
            <v>0</v>
          </cell>
          <cell r="V200">
            <v>0</v>
          </cell>
          <cell r="W200">
            <v>0</v>
          </cell>
          <cell r="X200">
            <v>1</v>
          </cell>
          <cell r="Y200">
            <v>0</v>
          </cell>
          <cell r="Z200">
            <v>0</v>
          </cell>
          <cell r="AA200">
            <v>0</v>
          </cell>
          <cell r="AB200">
            <v>0</v>
          </cell>
          <cell r="AC200">
            <v>0</v>
          </cell>
          <cell r="AD200">
            <v>0</v>
          </cell>
          <cell r="AE200">
            <v>0</v>
          </cell>
          <cell r="AF200">
            <v>0</v>
          </cell>
          <cell r="AG200">
            <v>0</v>
          </cell>
          <cell r="AH200">
            <v>0</v>
          </cell>
          <cell r="AI200">
            <v>20</v>
          </cell>
        </row>
        <row r="201">
          <cell r="C201">
            <v>183258</v>
          </cell>
          <cell r="D201">
            <v>13</v>
          </cell>
          <cell r="E201" t="str">
            <v xml:space="preserve">KRISTEN </v>
          </cell>
          <cell r="F201" t="str">
            <v>PHL</v>
          </cell>
          <cell r="G201" t="str">
            <v>PREPAID</v>
          </cell>
          <cell r="H201">
            <v>6.2666666666666702</v>
          </cell>
          <cell r="I201" t="str">
            <v>C</v>
          </cell>
          <cell r="J201">
            <v>21240796</v>
          </cell>
          <cell r="K201">
            <v>570439</v>
          </cell>
          <cell r="L201">
            <v>31</v>
          </cell>
          <cell r="M201">
            <v>21</v>
          </cell>
          <cell r="N201">
            <v>21</v>
          </cell>
          <cell r="O201">
            <v>21</v>
          </cell>
          <cell r="P201">
            <v>10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2</v>
          </cell>
          <cell r="AF201">
            <v>0</v>
          </cell>
          <cell r="AG201">
            <v>0</v>
          </cell>
          <cell r="AH201">
            <v>0</v>
          </cell>
          <cell r="AI201">
            <v>19</v>
          </cell>
        </row>
        <row r="202">
          <cell r="C202">
            <v>183262</v>
          </cell>
          <cell r="D202">
            <v>13</v>
          </cell>
          <cell r="E202" t="str">
            <v>ISLAM</v>
          </cell>
          <cell r="F202" t="str">
            <v>PHL</v>
          </cell>
          <cell r="G202" t="str">
            <v>PREPAID</v>
          </cell>
          <cell r="H202">
            <v>6.2666666666666702</v>
          </cell>
          <cell r="I202" t="str">
            <v>C</v>
          </cell>
          <cell r="J202">
            <v>21240798</v>
          </cell>
          <cell r="K202">
            <v>570441</v>
          </cell>
          <cell r="L202">
            <v>31</v>
          </cell>
          <cell r="M202">
            <v>21</v>
          </cell>
          <cell r="N202">
            <v>20</v>
          </cell>
          <cell r="O202">
            <v>20</v>
          </cell>
          <cell r="P202">
            <v>10</v>
          </cell>
          <cell r="Q202">
            <v>1</v>
          </cell>
          <cell r="R202">
            <v>0</v>
          </cell>
          <cell r="S202">
            <v>1</v>
          </cell>
          <cell r="T202">
            <v>0</v>
          </cell>
          <cell r="U202">
            <v>0</v>
          </cell>
          <cell r="V202">
            <v>0</v>
          </cell>
          <cell r="W202">
            <v>0</v>
          </cell>
          <cell r="X202">
            <v>1</v>
          </cell>
          <cell r="Y202">
            <v>0</v>
          </cell>
          <cell r="Z202">
            <v>0</v>
          </cell>
          <cell r="AA202">
            <v>0</v>
          </cell>
          <cell r="AB202">
            <v>0</v>
          </cell>
          <cell r="AC202">
            <v>0</v>
          </cell>
          <cell r="AD202">
            <v>0</v>
          </cell>
          <cell r="AE202">
            <v>0</v>
          </cell>
          <cell r="AF202">
            <v>0</v>
          </cell>
          <cell r="AG202">
            <v>0</v>
          </cell>
          <cell r="AH202">
            <v>0</v>
          </cell>
          <cell r="AI202">
            <v>20</v>
          </cell>
        </row>
      </sheetData>
      <sheetData sheetId="6">
        <row r="1">
          <cell r="C1" t="str">
            <v>PERNER</v>
          </cell>
          <cell r="D1" t="str">
            <v>NAMA</v>
          </cell>
          <cell r="E1" t="str">
            <v>PERNER</v>
          </cell>
          <cell r="F1" t="str">
            <v>EFFECTIVE TIME</v>
          </cell>
        </row>
        <row r="3">
          <cell r="C3">
            <v>105787</v>
          </cell>
          <cell r="D3" t="str">
            <v>ACHMAD FICKRI PRATAMA SYAHPUTRA</v>
          </cell>
          <cell r="E3">
            <v>105787</v>
          </cell>
          <cell r="F3">
            <v>1.0319548984468301</v>
          </cell>
          <cell r="G3">
            <v>10230</v>
          </cell>
          <cell r="H3">
            <v>10556.898611111072</v>
          </cell>
        </row>
        <row r="4">
          <cell r="C4">
            <v>95694</v>
          </cell>
          <cell r="D4" t="str">
            <v>RIZAL NOFRIMA PUTRA</v>
          </cell>
          <cell r="E4">
            <v>95694</v>
          </cell>
          <cell r="F4">
            <v>0.93370519713261602</v>
          </cell>
          <cell r="G4">
            <v>11160</v>
          </cell>
          <cell r="H4">
            <v>10420.149999999994</v>
          </cell>
        </row>
        <row r="5">
          <cell r="C5">
            <v>157011</v>
          </cell>
          <cell r="D5" t="str">
            <v>FIRLY KOMALASARY</v>
          </cell>
          <cell r="E5">
            <v>157011</v>
          </cell>
          <cell r="F5">
            <v>1.05</v>
          </cell>
          <cell r="G5">
            <v>10230</v>
          </cell>
          <cell r="H5">
            <v>10741.5</v>
          </cell>
        </row>
        <row r="6">
          <cell r="C6">
            <v>72307</v>
          </cell>
          <cell r="D6" t="str">
            <v>ZULHAMKA JULIANTO KADIR</v>
          </cell>
          <cell r="E6">
            <v>72307</v>
          </cell>
          <cell r="F6">
            <v>1.2093757467144599</v>
          </cell>
          <cell r="G6">
            <v>11160</v>
          </cell>
          <cell r="H6">
            <v>13496.633333333373</v>
          </cell>
        </row>
        <row r="7">
          <cell r="C7">
            <v>156546</v>
          </cell>
          <cell r="D7" t="str">
            <v>TYAS JULIYANA NUGRAHA</v>
          </cell>
          <cell r="E7">
            <v>156546</v>
          </cell>
          <cell r="F7">
            <v>1.22458440006827</v>
          </cell>
          <cell r="G7">
            <v>9765</v>
          </cell>
          <cell r="H7">
            <v>11958.066666666657</v>
          </cell>
        </row>
        <row r="8">
          <cell r="C8">
            <v>160066</v>
          </cell>
          <cell r="D8" t="str">
            <v>YUNI YULIANTI SURYADI</v>
          </cell>
          <cell r="E8">
            <v>160066</v>
          </cell>
          <cell r="F8">
            <v>1.2390595664789199</v>
          </cell>
          <cell r="G8">
            <v>9765</v>
          </cell>
          <cell r="H8">
            <v>12099.416666666653</v>
          </cell>
        </row>
        <row r="9">
          <cell r="C9">
            <v>153878</v>
          </cell>
          <cell r="D9" t="str">
            <v>PEPPY PURNAMIASIH</v>
          </cell>
          <cell r="E9">
            <v>153878</v>
          </cell>
          <cell r="F9">
            <v>1.18376344086022</v>
          </cell>
          <cell r="G9">
            <v>9765</v>
          </cell>
          <cell r="H9">
            <v>11559.450000000048</v>
          </cell>
        </row>
        <row r="10">
          <cell r="C10">
            <v>71958</v>
          </cell>
          <cell r="D10" t="str">
            <v>RISTI PERTIWI</v>
          </cell>
          <cell r="E10">
            <v>71958</v>
          </cell>
          <cell r="F10">
            <v>1.1736337258917899</v>
          </cell>
          <cell r="G10">
            <v>9765</v>
          </cell>
          <cell r="H10">
            <v>11460.533333333329</v>
          </cell>
        </row>
        <row r="11">
          <cell r="C11">
            <v>71814</v>
          </cell>
          <cell r="D11" t="str">
            <v>DESIARTI MARTIKA DEWIANA</v>
          </cell>
          <cell r="E11">
            <v>71814</v>
          </cell>
          <cell r="F11">
            <v>1.1928656767366399</v>
          </cell>
          <cell r="G11">
            <v>9765</v>
          </cell>
          <cell r="H11">
            <v>11648.333333333288</v>
          </cell>
        </row>
        <row r="12">
          <cell r="C12">
            <v>30540</v>
          </cell>
          <cell r="D12" t="str">
            <v>AHMAD</v>
          </cell>
          <cell r="E12">
            <v>30540</v>
          </cell>
          <cell r="F12">
            <v>1.0992217101894499</v>
          </cell>
          <cell r="G12">
            <v>9300</v>
          </cell>
          <cell r="H12">
            <v>10222.761904761885</v>
          </cell>
        </row>
        <row r="13">
          <cell r="C13">
            <v>104895</v>
          </cell>
          <cell r="D13" t="str">
            <v>ANGGER ZAINUDIN ROZAQ</v>
          </cell>
          <cell r="E13">
            <v>104895</v>
          </cell>
          <cell r="F13">
            <v>1.01958354668032</v>
          </cell>
          <cell r="G13">
            <v>8835</v>
          </cell>
          <cell r="H13">
            <v>9008.0206349206273</v>
          </cell>
        </row>
        <row r="14">
          <cell r="C14">
            <v>76490</v>
          </cell>
          <cell r="D14" t="str">
            <v>CHRIST YESAYA</v>
          </cell>
          <cell r="E14">
            <v>76490</v>
          </cell>
          <cell r="F14">
            <v>0.98394435910564904</v>
          </cell>
          <cell r="G14">
            <v>8370</v>
          </cell>
          <cell r="H14">
            <v>8235.6142857142822</v>
          </cell>
        </row>
        <row r="15">
          <cell r="C15">
            <v>95691</v>
          </cell>
          <cell r="D15" t="str">
            <v>MOHAMMAD FAKHRUDDIN</v>
          </cell>
          <cell r="E15">
            <v>95691</v>
          </cell>
          <cell r="F15">
            <v>1.1181908175456601</v>
          </cell>
          <cell r="G15">
            <v>9765</v>
          </cell>
          <cell r="H15">
            <v>10919.133333333371</v>
          </cell>
        </row>
        <row r="16">
          <cell r="C16">
            <v>102119</v>
          </cell>
          <cell r="D16" t="str">
            <v>HAMDANI NUR ARIPIN</v>
          </cell>
          <cell r="E16">
            <v>102119</v>
          </cell>
          <cell r="F16">
            <v>1.1759788359788399</v>
          </cell>
          <cell r="G16">
            <v>9765</v>
          </cell>
          <cell r="H16">
            <v>11483.433333333373</v>
          </cell>
        </row>
        <row r="17">
          <cell r="C17">
            <v>105768</v>
          </cell>
          <cell r="D17" t="str">
            <v>ADE YUSUP JAMIL</v>
          </cell>
          <cell r="E17">
            <v>105768</v>
          </cell>
          <cell r="F17">
            <v>1.18600955794504</v>
          </cell>
          <cell r="G17">
            <v>9765</v>
          </cell>
          <cell r="H17">
            <v>11581.383333333317</v>
          </cell>
        </row>
        <row r="18">
          <cell r="C18">
            <v>159676</v>
          </cell>
          <cell r="D18" t="str">
            <v>M IQBAL TAWAKAL</v>
          </cell>
          <cell r="E18">
            <v>159676</v>
          </cell>
          <cell r="F18">
            <v>1.0581123058542401</v>
          </cell>
          <cell r="G18">
            <v>9765</v>
          </cell>
          <cell r="H18">
            <v>10332.466666666654</v>
          </cell>
        </row>
        <row r="19">
          <cell r="C19">
            <v>51958</v>
          </cell>
          <cell r="D19" t="str">
            <v>ARDI DESPRIYANSYAH</v>
          </cell>
          <cell r="E19">
            <v>51958</v>
          </cell>
          <cell r="F19">
            <v>1.1565335381464401</v>
          </cell>
          <cell r="G19">
            <v>9765</v>
          </cell>
          <cell r="H19">
            <v>11293.549999999988</v>
          </cell>
        </row>
        <row r="20">
          <cell r="C20">
            <v>87812</v>
          </cell>
          <cell r="D20" t="str">
            <v>FERY HERIANSYAH</v>
          </cell>
          <cell r="E20">
            <v>87812</v>
          </cell>
          <cell r="F20">
            <v>1.15867383512545</v>
          </cell>
          <cell r="G20">
            <v>9765</v>
          </cell>
          <cell r="H20">
            <v>11314.450000000019</v>
          </cell>
        </row>
        <row r="21">
          <cell r="C21">
            <v>150493</v>
          </cell>
          <cell r="D21" t="str">
            <v>NOFI SETIASIH</v>
          </cell>
          <cell r="E21">
            <v>150493</v>
          </cell>
          <cell r="F21">
            <v>1.20329919781533</v>
          </cell>
          <cell r="G21">
            <v>9765</v>
          </cell>
          <cell r="H21">
            <v>11750.216666666698</v>
          </cell>
        </row>
        <row r="22">
          <cell r="C22">
            <v>74499</v>
          </cell>
          <cell r="D22" t="str">
            <v>AMBAR WATI JUMIARSIH</v>
          </cell>
          <cell r="E22">
            <v>74499</v>
          </cell>
          <cell r="F22">
            <v>1.13868748933265</v>
          </cell>
          <cell r="G22">
            <v>9765</v>
          </cell>
          <cell r="H22">
            <v>11119.283333333327</v>
          </cell>
        </row>
        <row r="23">
          <cell r="C23">
            <v>88169</v>
          </cell>
          <cell r="D23" t="str">
            <v>SELLA SELVIA</v>
          </cell>
          <cell r="E23">
            <v>88169</v>
          </cell>
          <cell r="F23">
            <v>1.0521181088923</v>
          </cell>
          <cell r="G23">
            <v>8370</v>
          </cell>
          <cell r="H23">
            <v>8806.2285714285499</v>
          </cell>
        </row>
        <row r="24">
          <cell r="C24">
            <v>54351</v>
          </cell>
          <cell r="D24" t="str">
            <v>ASRI HANDIYANI</v>
          </cell>
          <cell r="E24">
            <v>54351</v>
          </cell>
          <cell r="F24">
            <v>1.1568117426181901</v>
          </cell>
          <cell r="G24">
            <v>9765</v>
          </cell>
          <cell r="H24">
            <v>11296.266666666626</v>
          </cell>
        </row>
        <row r="25">
          <cell r="C25">
            <v>181873</v>
          </cell>
          <cell r="D25" t="str">
            <v>ARTHUR PRATAMA HAMONANGAN N</v>
          </cell>
          <cell r="E25">
            <v>181873</v>
          </cell>
          <cell r="F25">
            <v>0.76679569892473098</v>
          </cell>
          <cell r="G25">
            <v>6045</v>
          </cell>
          <cell r="H25">
            <v>4635.2799999999988</v>
          </cell>
        </row>
        <row r="26">
          <cell r="C26">
            <v>105566</v>
          </cell>
          <cell r="D26" t="str">
            <v>ASTRID BENEDITA AZHARI</v>
          </cell>
          <cell r="E26">
            <v>105566</v>
          </cell>
          <cell r="F26">
            <v>1.2233811230585401</v>
          </cell>
          <cell r="G26">
            <v>9300</v>
          </cell>
          <cell r="H26">
            <v>11377.444444444423</v>
          </cell>
        </row>
        <row r="27">
          <cell r="C27">
            <v>178147</v>
          </cell>
          <cell r="D27" t="str">
            <v>SALWA NABILA IZZA SALSABILA</v>
          </cell>
          <cell r="E27">
            <v>178147</v>
          </cell>
          <cell r="F27">
            <v>1.2312800819252401</v>
          </cell>
          <cell r="G27">
            <v>9765</v>
          </cell>
          <cell r="H27">
            <v>12023.44999999997</v>
          </cell>
        </row>
        <row r="28">
          <cell r="C28">
            <v>160087</v>
          </cell>
          <cell r="D28" t="str">
            <v>SUCI PRADITA SEPTIANI</v>
          </cell>
          <cell r="E28">
            <v>160087</v>
          </cell>
          <cell r="F28">
            <v>0.85494965011094004</v>
          </cell>
          <cell r="G28">
            <v>6045</v>
          </cell>
          <cell r="H28">
            <v>5168.1706349206324</v>
          </cell>
        </row>
        <row r="29">
          <cell r="C29">
            <v>154667</v>
          </cell>
          <cell r="D29" t="str">
            <v>ROSI ROSMAWATI</v>
          </cell>
          <cell r="E29">
            <v>154667</v>
          </cell>
          <cell r="F29">
            <v>1.1981703362348499</v>
          </cell>
          <cell r="G29">
            <v>9765</v>
          </cell>
          <cell r="H29">
            <v>11700.13333333331</v>
          </cell>
        </row>
        <row r="30">
          <cell r="C30">
            <v>103453</v>
          </cell>
          <cell r="D30" t="str">
            <v>SAEPUL MILAH</v>
          </cell>
          <cell r="E30">
            <v>103453</v>
          </cell>
          <cell r="F30">
            <v>1.1323909796893701</v>
          </cell>
          <cell r="G30">
            <v>11160</v>
          </cell>
          <cell r="H30">
            <v>12637.48333333337</v>
          </cell>
        </row>
        <row r="31">
          <cell r="C31">
            <v>87809</v>
          </cell>
          <cell r="D31" t="str">
            <v>FATHU ABDILLAH MUHTADI</v>
          </cell>
          <cell r="E31">
            <v>87809</v>
          </cell>
          <cell r="F31">
            <v>1.1463253114866001</v>
          </cell>
          <cell r="G31">
            <v>9765</v>
          </cell>
          <cell r="H31">
            <v>11193.86666666665</v>
          </cell>
        </row>
        <row r="32">
          <cell r="C32">
            <v>105769</v>
          </cell>
          <cell r="D32" t="str">
            <v>HENDRA YADI PUTRA</v>
          </cell>
          <cell r="E32">
            <v>105769</v>
          </cell>
          <cell r="F32">
            <v>1.16397849462366</v>
          </cell>
          <cell r="G32">
            <v>11160</v>
          </cell>
          <cell r="H32">
            <v>12990.000000000045</v>
          </cell>
        </row>
        <row r="33">
          <cell r="C33">
            <v>160709</v>
          </cell>
          <cell r="D33" t="str">
            <v>SHANTY AGNIA NURRAHMAH</v>
          </cell>
          <cell r="E33">
            <v>160709</v>
          </cell>
          <cell r="F33">
            <v>1.15583781362007</v>
          </cell>
          <cell r="G33">
            <v>10695</v>
          </cell>
          <cell r="H33">
            <v>12361.685416666649</v>
          </cell>
        </row>
        <row r="34">
          <cell r="C34">
            <v>161143</v>
          </cell>
          <cell r="D34" t="str">
            <v>IIS NURJANAH</v>
          </cell>
          <cell r="E34">
            <v>161143</v>
          </cell>
          <cell r="F34">
            <v>1.1837544802867399</v>
          </cell>
          <cell r="G34">
            <v>11160</v>
          </cell>
          <cell r="H34">
            <v>13210.700000000017</v>
          </cell>
        </row>
        <row r="35">
          <cell r="C35">
            <v>160079</v>
          </cell>
          <cell r="D35" t="str">
            <v>LISA YURIANA ARMAN</v>
          </cell>
          <cell r="E35">
            <v>160079</v>
          </cell>
          <cell r="F35">
            <v>1.24899342891278</v>
          </cell>
          <cell r="G35">
            <v>11160</v>
          </cell>
          <cell r="H35">
            <v>13938.766666666625</v>
          </cell>
        </row>
        <row r="36">
          <cell r="C36">
            <v>160028</v>
          </cell>
          <cell r="D36" t="str">
            <v>WINA NURFAUZIAH</v>
          </cell>
          <cell r="E36">
            <v>160028</v>
          </cell>
          <cell r="F36">
            <v>1.1319399641577099</v>
          </cell>
          <cell r="G36">
            <v>10695</v>
          </cell>
          <cell r="H36">
            <v>12106.097916666708</v>
          </cell>
        </row>
        <row r="37">
          <cell r="C37">
            <v>153783</v>
          </cell>
          <cell r="D37" t="str">
            <v>LUKMAN NULHAKIM</v>
          </cell>
          <cell r="E37">
            <v>153783</v>
          </cell>
          <cell r="F37">
            <v>1.1780421146953399</v>
          </cell>
          <cell r="G37">
            <v>11160</v>
          </cell>
          <cell r="H37">
            <v>13146.949999999993</v>
          </cell>
        </row>
        <row r="38">
          <cell r="C38">
            <v>159687</v>
          </cell>
          <cell r="D38" t="str">
            <v>MUHAMMAD FAZRIN RAMDANI</v>
          </cell>
          <cell r="E38">
            <v>159687</v>
          </cell>
          <cell r="F38">
            <v>0.77613948626045404</v>
          </cell>
          <cell r="G38">
            <v>7440</v>
          </cell>
          <cell r="H38">
            <v>5774.4777777777781</v>
          </cell>
        </row>
        <row r="39">
          <cell r="C39">
            <v>101574</v>
          </cell>
          <cell r="D39" t="str">
            <v>KIKI RENDIANA</v>
          </cell>
          <cell r="E39">
            <v>101574</v>
          </cell>
          <cell r="F39">
            <v>1.2058751493428901</v>
          </cell>
          <cell r="G39">
            <v>11160</v>
          </cell>
          <cell r="H39">
            <v>13457.566666666653</v>
          </cell>
        </row>
        <row r="40">
          <cell r="C40">
            <v>101063</v>
          </cell>
          <cell r="D40" t="str">
            <v>NISA NURAZIZAH</v>
          </cell>
          <cell r="E40">
            <v>101063</v>
          </cell>
          <cell r="F40">
            <v>1.1638903823178</v>
          </cell>
          <cell r="G40">
            <v>11160</v>
          </cell>
          <cell r="H40">
            <v>12989.016666666648</v>
          </cell>
        </row>
        <row r="41">
          <cell r="C41">
            <v>154502</v>
          </cell>
          <cell r="D41" t="str">
            <v>ARISA DITA PRATAMI</v>
          </cell>
          <cell r="E41">
            <v>154502</v>
          </cell>
          <cell r="F41">
            <v>1.1781362007168501</v>
          </cell>
          <cell r="G41">
            <v>11160</v>
          </cell>
          <cell r="H41">
            <v>13148.000000000047</v>
          </cell>
        </row>
        <row r="42">
          <cell r="C42">
            <v>156228</v>
          </cell>
          <cell r="D42" t="str">
            <v>BELLA DWI FEBRIANI</v>
          </cell>
          <cell r="E42">
            <v>156228</v>
          </cell>
          <cell r="F42">
            <v>1.1806481481481499</v>
          </cell>
          <cell r="G42">
            <v>11160</v>
          </cell>
          <cell r="H42">
            <v>13176.033333333353</v>
          </cell>
        </row>
        <row r="43">
          <cell r="C43">
            <v>154682</v>
          </cell>
          <cell r="D43" t="str">
            <v>INTAN MARDIANI</v>
          </cell>
          <cell r="E43">
            <v>154682</v>
          </cell>
          <cell r="F43">
            <v>1.17946535244922</v>
          </cell>
          <cell r="G43">
            <v>11160</v>
          </cell>
          <cell r="H43">
            <v>13162.833333333296</v>
          </cell>
        </row>
        <row r="44">
          <cell r="C44">
            <v>106036</v>
          </cell>
          <cell r="D44" t="str">
            <v>MASLIA MANDASARI</v>
          </cell>
          <cell r="E44">
            <v>106036</v>
          </cell>
          <cell r="F44">
            <v>1.17834229390681</v>
          </cell>
          <cell r="G44">
            <v>11160</v>
          </cell>
          <cell r="H44">
            <v>13150.3</v>
          </cell>
        </row>
        <row r="45">
          <cell r="C45">
            <v>154477</v>
          </cell>
          <cell r="D45" t="str">
            <v>MIRA ANDRIANI</v>
          </cell>
          <cell r="E45">
            <v>154477</v>
          </cell>
          <cell r="F45">
            <v>1.1678912783751501</v>
          </cell>
          <cell r="G45">
            <v>11160</v>
          </cell>
          <cell r="H45">
            <v>13033.666666666675</v>
          </cell>
        </row>
        <row r="46">
          <cell r="C46">
            <v>154489</v>
          </cell>
          <cell r="D46" t="str">
            <v>SITI NUR ROHAINI</v>
          </cell>
          <cell r="E46">
            <v>154489</v>
          </cell>
          <cell r="F46">
            <v>1.1324820788530501</v>
          </cell>
          <cell r="G46">
            <v>11160</v>
          </cell>
          <cell r="H46">
            <v>12638.500000000038</v>
          </cell>
        </row>
        <row r="47">
          <cell r="C47">
            <v>160065</v>
          </cell>
          <cell r="D47" t="str">
            <v>YUDI AGUSTENDI</v>
          </cell>
          <cell r="E47">
            <v>160065</v>
          </cell>
          <cell r="F47">
            <v>1.1361678614098001</v>
          </cell>
          <cell r="G47">
            <v>11160</v>
          </cell>
          <cell r="H47">
            <v>12679.63333333337</v>
          </cell>
        </row>
        <row r="48">
          <cell r="C48">
            <v>161151</v>
          </cell>
          <cell r="D48" t="str">
            <v>RAINA SANCHIA RACHMA</v>
          </cell>
          <cell r="E48">
            <v>161151</v>
          </cell>
          <cell r="F48">
            <v>1.1740518859873701</v>
          </cell>
          <cell r="G48">
            <v>9765</v>
          </cell>
          <cell r="H48">
            <v>11464.616666666669</v>
          </cell>
        </row>
        <row r="49">
          <cell r="C49">
            <v>160821</v>
          </cell>
          <cell r="D49" t="str">
            <v>ANITA MULYANI</v>
          </cell>
          <cell r="E49">
            <v>160821</v>
          </cell>
          <cell r="F49">
            <v>1.0440399385560699</v>
          </cell>
          <cell r="G49">
            <v>8835</v>
          </cell>
          <cell r="H49">
            <v>9224.0928571428776</v>
          </cell>
        </row>
        <row r="50">
          <cell r="C50">
            <v>166733</v>
          </cell>
          <cell r="D50" t="str">
            <v>ERSYANITYA PRIMANITA</v>
          </cell>
          <cell r="E50">
            <v>166733</v>
          </cell>
          <cell r="F50">
            <v>1.0145673323092701</v>
          </cell>
          <cell r="G50">
            <v>9765</v>
          </cell>
          <cell r="H50">
            <v>9907.2500000000218</v>
          </cell>
        </row>
        <row r="51">
          <cell r="C51">
            <v>160829</v>
          </cell>
          <cell r="D51" t="str">
            <v>FARRAS ZIHAN HARMANY</v>
          </cell>
          <cell r="E51">
            <v>160829</v>
          </cell>
          <cell r="F51">
            <v>1.23213688342721</v>
          </cell>
          <cell r="G51">
            <v>9765</v>
          </cell>
          <cell r="H51">
            <v>12031.816666666706</v>
          </cell>
        </row>
        <row r="52">
          <cell r="C52">
            <v>170012</v>
          </cell>
          <cell r="D52" t="str">
            <v>MUHAMAD IQBAL PEBRIANSAH</v>
          </cell>
          <cell r="E52">
            <v>170012</v>
          </cell>
          <cell r="F52">
            <v>1.15627922853729</v>
          </cell>
          <cell r="G52">
            <v>9765</v>
          </cell>
          <cell r="H52">
            <v>11291.066666666637</v>
          </cell>
        </row>
        <row r="53">
          <cell r="C53">
            <v>157006</v>
          </cell>
          <cell r="D53" t="str">
            <v>ASTRI DIAH LESTARI</v>
          </cell>
          <cell r="E53">
            <v>157006</v>
          </cell>
          <cell r="F53">
            <v>1.13020609318996</v>
          </cell>
          <cell r="G53">
            <v>11160</v>
          </cell>
          <cell r="H53">
            <v>12613.099999999953</v>
          </cell>
        </row>
        <row r="54">
          <cell r="C54">
            <v>160020</v>
          </cell>
          <cell r="D54" t="str">
            <v>HERIANSYAH PRIADY</v>
          </cell>
          <cell r="E54">
            <v>160020</v>
          </cell>
          <cell r="F54">
            <v>1.1328136200716801</v>
          </cell>
          <cell r="G54">
            <v>11160</v>
          </cell>
          <cell r="H54">
            <v>12642.19999999995</v>
          </cell>
        </row>
        <row r="55">
          <cell r="C55">
            <v>159678</v>
          </cell>
          <cell r="D55" t="str">
            <v>DONNY YUSUF SUFRIYADI</v>
          </cell>
          <cell r="E55">
            <v>159678</v>
          </cell>
          <cell r="F55">
            <v>1.15153225806452</v>
          </cell>
          <cell r="G55">
            <v>11160</v>
          </cell>
          <cell r="H55">
            <v>12851.100000000042</v>
          </cell>
        </row>
        <row r="56">
          <cell r="C56">
            <v>154672</v>
          </cell>
          <cell r="D56" t="str">
            <v>BELLA RIZKY FEBRIANI</v>
          </cell>
          <cell r="E56">
            <v>154672</v>
          </cell>
          <cell r="F56">
            <v>1.09211021505376</v>
          </cell>
          <cell r="G56">
            <v>10695</v>
          </cell>
          <cell r="H56">
            <v>11680.118749999963</v>
          </cell>
        </row>
        <row r="57">
          <cell r="C57">
            <v>159677</v>
          </cell>
          <cell r="D57" t="str">
            <v>DWI CAHYA RAMDHANI</v>
          </cell>
          <cell r="E57">
            <v>159677</v>
          </cell>
          <cell r="F57">
            <v>1.12997311827957</v>
          </cell>
          <cell r="G57">
            <v>10695</v>
          </cell>
          <cell r="H57">
            <v>12085.062500000002</v>
          </cell>
        </row>
        <row r="58">
          <cell r="C58">
            <v>160712</v>
          </cell>
          <cell r="D58" t="str">
            <v>TRESNA NURAHMA DEWI</v>
          </cell>
          <cell r="E58">
            <v>160712</v>
          </cell>
          <cell r="F58">
            <v>1.05</v>
          </cell>
          <cell r="G58">
            <v>14415</v>
          </cell>
          <cell r="H58">
            <v>15135.75</v>
          </cell>
        </row>
        <row r="59">
          <cell r="C59">
            <v>160682</v>
          </cell>
          <cell r="D59" t="str">
            <v>RESA CAHYANA ALGHIFARI</v>
          </cell>
          <cell r="E59">
            <v>160682</v>
          </cell>
          <cell r="F59">
            <v>1.15631272401434</v>
          </cell>
          <cell r="G59">
            <v>11160</v>
          </cell>
          <cell r="H59">
            <v>12904.450000000035</v>
          </cell>
        </row>
        <row r="60">
          <cell r="C60">
            <v>160690</v>
          </cell>
          <cell r="D60" t="str">
            <v>WIDI HAYATI NINGRUM</v>
          </cell>
          <cell r="E60">
            <v>160690</v>
          </cell>
          <cell r="F60">
            <v>1.1808004778972501</v>
          </cell>
          <cell r="G60">
            <v>11160</v>
          </cell>
          <cell r="H60">
            <v>13177.73333333331</v>
          </cell>
        </row>
        <row r="61">
          <cell r="C61">
            <v>160685</v>
          </cell>
          <cell r="D61" t="str">
            <v>RIRIN PITRIANI</v>
          </cell>
          <cell r="E61">
            <v>160685</v>
          </cell>
          <cell r="F61">
            <v>1.10064068100358</v>
          </cell>
          <cell r="G61">
            <v>10695</v>
          </cell>
          <cell r="H61">
            <v>11771.352083333288</v>
          </cell>
        </row>
        <row r="62">
          <cell r="C62">
            <v>160033</v>
          </cell>
          <cell r="D62" t="str">
            <v>DONI ANGGOLA</v>
          </cell>
          <cell r="E62">
            <v>160033</v>
          </cell>
          <cell r="F62">
            <v>1.1605465949820799</v>
          </cell>
          <cell r="G62">
            <v>11160</v>
          </cell>
          <cell r="H62">
            <v>12951.700000000012</v>
          </cell>
        </row>
        <row r="63">
          <cell r="C63">
            <v>87990</v>
          </cell>
          <cell r="D63" t="str">
            <v>NIA KURNIAWATI FEBRIYANI</v>
          </cell>
          <cell r="E63">
            <v>87990</v>
          </cell>
          <cell r="F63">
            <v>0.95218936678614097</v>
          </cell>
          <cell r="G63">
            <v>8835</v>
          </cell>
          <cell r="H63">
            <v>8412.5930555555551</v>
          </cell>
        </row>
        <row r="64">
          <cell r="C64">
            <v>160027</v>
          </cell>
          <cell r="D64" t="str">
            <v>VINNY SORAYA TARPIANTI</v>
          </cell>
          <cell r="E64">
            <v>160027</v>
          </cell>
          <cell r="F64">
            <v>1.13061081242533</v>
          </cell>
          <cell r="G64">
            <v>11160</v>
          </cell>
          <cell r="H64">
            <v>12617.616666666683</v>
          </cell>
        </row>
        <row r="65">
          <cell r="C65">
            <v>150752</v>
          </cell>
          <cell r="D65" t="str">
            <v>ROHMAN</v>
          </cell>
          <cell r="E65">
            <v>150752</v>
          </cell>
          <cell r="F65">
            <v>1.1319608721624801</v>
          </cell>
          <cell r="G65">
            <v>11160</v>
          </cell>
          <cell r="H65">
            <v>12632.683333333278</v>
          </cell>
        </row>
        <row r="66">
          <cell r="C66">
            <v>178137</v>
          </cell>
          <cell r="D66" t="str">
            <v>ASTI SULASTIKA</v>
          </cell>
          <cell r="E66">
            <v>178137</v>
          </cell>
          <cell r="F66">
            <v>0.876487455197133</v>
          </cell>
          <cell r="G66">
            <v>6975</v>
          </cell>
          <cell r="H66">
            <v>6113.5000000000027</v>
          </cell>
        </row>
        <row r="67">
          <cell r="C67">
            <v>160824</v>
          </cell>
          <cell r="D67" t="str">
            <v>CICI DIANI</v>
          </cell>
          <cell r="E67">
            <v>160824</v>
          </cell>
          <cell r="F67">
            <v>1.1869090288445101</v>
          </cell>
          <cell r="G67">
            <v>9765</v>
          </cell>
          <cell r="H67">
            <v>11590.166666666641</v>
          </cell>
        </row>
        <row r="68">
          <cell r="C68">
            <v>168590</v>
          </cell>
          <cell r="D68" t="str">
            <v>ARIE FAKHRUL ZAWAWI</v>
          </cell>
          <cell r="E68">
            <v>168590</v>
          </cell>
          <cell r="F68">
            <v>1.2312937361324501</v>
          </cell>
          <cell r="G68">
            <v>9765</v>
          </cell>
          <cell r="H68">
            <v>12023.583333333376</v>
          </cell>
        </row>
        <row r="69">
          <cell r="C69">
            <v>170002</v>
          </cell>
          <cell r="D69" t="str">
            <v>PUTRI ANADIA FEBRIANTY</v>
          </cell>
          <cell r="E69">
            <v>170002</v>
          </cell>
          <cell r="F69">
            <v>1.0267229902713799</v>
          </cell>
          <cell r="G69">
            <v>8835</v>
          </cell>
          <cell r="H69">
            <v>9071.0976190476413</v>
          </cell>
        </row>
        <row r="70">
          <cell r="C70">
            <v>170001</v>
          </cell>
          <cell r="D70" t="str">
            <v>WINDIARANI MAYANGSARI WINTANA</v>
          </cell>
          <cell r="E70">
            <v>170001</v>
          </cell>
          <cell r="F70">
            <v>1.0316555726233101</v>
          </cell>
          <cell r="G70">
            <v>9765</v>
          </cell>
          <cell r="H70">
            <v>10074.116666666623</v>
          </cell>
        </row>
        <row r="71">
          <cell r="C71">
            <v>160831</v>
          </cell>
          <cell r="D71" t="str">
            <v>HASNA PERMATASARI PAMUNGKAS</v>
          </cell>
          <cell r="E71">
            <v>160831</v>
          </cell>
          <cell r="F71">
            <v>1.1551800648574799</v>
          </cell>
          <cell r="G71">
            <v>9765</v>
          </cell>
          <cell r="H71">
            <v>11280.333333333292</v>
          </cell>
        </row>
        <row r="72">
          <cell r="C72">
            <v>156542</v>
          </cell>
          <cell r="D72" t="str">
            <v>JULIO SAECAR AGUSTA</v>
          </cell>
          <cell r="E72">
            <v>156542</v>
          </cell>
          <cell r="F72">
            <v>1.1525910991636801</v>
          </cell>
          <cell r="G72">
            <v>11160</v>
          </cell>
          <cell r="H72">
            <v>12862.91666666667</v>
          </cell>
        </row>
        <row r="73">
          <cell r="C73">
            <v>157018</v>
          </cell>
          <cell r="D73" t="str">
            <v>NOVAN WIDIANSYAH</v>
          </cell>
          <cell r="E73">
            <v>157018</v>
          </cell>
          <cell r="F73">
            <v>1.1494668458781401</v>
          </cell>
          <cell r="G73">
            <v>11160</v>
          </cell>
          <cell r="H73">
            <v>12828.050000000043</v>
          </cell>
        </row>
        <row r="74">
          <cell r="C74">
            <v>160072</v>
          </cell>
          <cell r="D74" t="str">
            <v>ANNISA RIZKI PUJI RAHAYU</v>
          </cell>
          <cell r="E74">
            <v>160072</v>
          </cell>
          <cell r="F74">
            <v>1.2457723160948999</v>
          </cell>
          <cell r="G74">
            <v>9765</v>
          </cell>
          <cell r="H74">
            <v>12164.966666666698</v>
          </cell>
        </row>
        <row r="75">
          <cell r="C75">
            <v>160697</v>
          </cell>
          <cell r="D75" t="str">
            <v>DHIYAA HANIIFAH</v>
          </cell>
          <cell r="E75">
            <v>160697</v>
          </cell>
          <cell r="F75">
            <v>0.76956135859361696</v>
          </cell>
          <cell r="G75">
            <v>6510</v>
          </cell>
          <cell r="H75">
            <v>5009.8444444444467</v>
          </cell>
        </row>
        <row r="76">
          <cell r="C76">
            <v>157010</v>
          </cell>
          <cell r="D76" t="str">
            <v>FERRY ADITYA</v>
          </cell>
          <cell r="E76">
            <v>157010</v>
          </cell>
          <cell r="F76">
            <v>1.13813790749275</v>
          </cell>
          <cell r="G76">
            <v>9765</v>
          </cell>
          <cell r="H76">
            <v>11113.916666666704</v>
          </cell>
        </row>
        <row r="77">
          <cell r="C77">
            <v>157016</v>
          </cell>
          <cell r="D77" t="str">
            <v>MOHAMAD RIZKIANDRI SAPUTRA</v>
          </cell>
          <cell r="E77">
            <v>157016</v>
          </cell>
          <cell r="F77">
            <v>1.16010923365762</v>
          </cell>
          <cell r="G77">
            <v>9765</v>
          </cell>
          <cell r="H77">
            <v>11328.46666666666</v>
          </cell>
        </row>
        <row r="78">
          <cell r="C78">
            <v>157021</v>
          </cell>
          <cell r="D78" t="str">
            <v>QISTHINA IDZNI ISHAMI</v>
          </cell>
          <cell r="E78">
            <v>157021</v>
          </cell>
          <cell r="F78">
            <v>0.85495647721454204</v>
          </cell>
          <cell r="G78">
            <v>7440</v>
          </cell>
          <cell r="H78">
            <v>6360.8761904761932</v>
          </cell>
        </row>
        <row r="79">
          <cell r="C79">
            <v>168487</v>
          </cell>
          <cell r="D79" t="str">
            <v>SITI KHOMALA SYARIE</v>
          </cell>
          <cell r="E79">
            <v>168487</v>
          </cell>
          <cell r="F79">
            <v>1.08620071684588</v>
          </cell>
          <cell r="G79">
            <v>9765</v>
          </cell>
          <cell r="H79">
            <v>10606.750000000018</v>
          </cell>
        </row>
        <row r="80">
          <cell r="C80">
            <v>157022</v>
          </cell>
          <cell r="D80" t="str">
            <v>SOPIAN ALI SANROPI</v>
          </cell>
          <cell r="E80">
            <v>157022</v>
          </cell>
          <cell r="F80">
            <v>1.1268851339819099</v>
          </cell>
          <cell r="G80">
            <v>9765</v>
          </cell>
          <cell r="H80">
            <v>11004.033333333351</v>
          </cell>
        </row>
        <row r="81">
          <cell r="C81">
            <v>101973</v>
          </cell>
          <cell r="D81" t="str">
            <v>NANDA HAMIDAH NURMAN</v>
          </cell>
          <cell r="E81">
            <v>101973</v>
          </cell>
          <cell r="F81">
            <v>1.1897043010752699</v>
          </cell>
          <cell r="G81">
            <v>11160</v>
          </cell>
          <cell r="H81">
            <v>13277.100000000013</v>
          </cell>
        </row>
        <row r="82">
          <cell r="C82">
            <v>160090</v>
          </cell>
          <cell r="D82" t="str">
            <v>TIARA NURHIDAYATI ROSIDI</v>
          </cell>
          <cell r="E82">
            <v>160090</v>
          </cell>
          <cell r="F82">
            <v>1.2094811401262999</v>
          </cell>
          <cell r="G82">
            <v>9765</v>
          </cell>
          <cell r="H82">
            <v>11810.583333333319</v>
          </cell>
        </row>
        <row r="83">
          <cell r="C83">
            <v>160684</v>
          </cell>
          <cell r="D83" t="str">
            <v>RIO NUGRAHA JAYA SAPUTRA</v>
          </cell>
          <cell r="E83">
            <v>160684</v>
          </cell>
          <cell r="F83">
            <v>1.3592660863628601</v>
          </cell>
          <cell r="G83">
            <v>10230</v>
          </cell>
          <cell r="H83">
            <v>13905.292063492059</v>
          </cell>
        </row>
        <row r="84">
          <cell r="C84">
            <v>160092</v>
          </cell>
          <cell r="D84" t="str">
            <v>FAHMI HAKIKI</v>
          </cell>
          <cell r="E84">
            <v>160092</v>
          </cell>
          <cell r="F84">
            <v>1.1944659498207899</v>
          </cell>
          <cell r="G84">
            <v>9300</v>
          </cell>
          <cell r="H84">
            <v>11108.533333333346</v>
          </cell>
        </row>
        <row r="85">
          <cell r="C85">
            <v>160708</v>
          </cell>
          <cell r="D85" t="str">
            <v>REZA ADITIYA</v>
          </cell>
          <cell r="E85">
            <v>160708</v>
          </cell>
          <cell r="F85">
            <v>1.1890732206861201</v>
          </cell>
          <cell r="G85">
            <v>9765</v>
          </cell>
          <cell r="H85">
            <v>11611.299999999963</v>
          </cell>
        </row>
        <row r="86">
          <cell r="C86">
            <v>51767</v>
          </cell>
          <cell r="D86" t="str">
            <v>IRMAN GINANJAR</v>
          </cell>
          <cell r="E86">
            <v>51767</v>
          </cell>
          <cell r="F86">
            <v>1.2797269158559501</v>
          </cell>
          <cell r="G86">
            <v>9765</v>
          </cell>
          <cell r="H86">
            <v>12496.533333333353</v>
          </cell>
        </row>
        <row r="87">
          <cell r="C87">
            <v>106435</v>
          </cell>
          <cell r="D87" t="str">
            <v>SITI ROHSAYIDAH</v>
          </cell>
          <cell r="E87">
            <v>106435</v>
          </cell>
          <cell r="F87">
            <v>1.2929254138931601</v>
          </cell>
          <cell r="G87">
            <v>9765</v>
          </cell>
          <cell r="H87">
            <v>12625.416666666708</v>
          </cell>
        </row>
        <row r="88">
          <cell r="C88">
            <v>153883</v>
          </cell>
          <cell r="D88" t="str">
            <v>SHOFI NURUL AZHARI</v>
          </cell>
          <cell r="E88">
            <v>153883</v>
          </cell>
          <cell r="F88">
            <v>1.2032275132275101</v>
          </cell>
          <cell r="G88">
            <v>9765</v>
          </cell>
          <cell r="H88">
            <v>11749.516666666636</v>
          </cell>
        </row>
        <row r="89">
          <cell r="C89">
            <v>154684</v>
          </cell>
          <cell r="D89" t="str">
            <v>MEGALIA TAMARA PUTRI</v>
          </cell>
          <cell r="E89">
            <v>154684</v>
          </cell>
          <cell r="F89">
            <v>1.2614132104454701</v>
          </cell>
          <cell r="G89">
            <v>9765</v>
          </cell>
          <cell r="H89">
            <v>12317.700000000015</v>
          </cell>
        </row>
        <row r="90">
          <cell r="C90">
            <v>160074</v>
          </cell>
          <cell r="D90" t="str">
            <v>CHRISTIN ANGELINA SIMARMATA</v>
          </cell>
          <cell r="E90">
            <v>160074</v>
          </cell>
          <cell r="F90">
            <v>1.2486431131592399</v>
          </cell>
          <cell r="G90">
            <v>9765</v>
          </cell>
          <cell r="H90">
            <v>12192.999999999978</v>
          </cell>
        </row>
        <row r="91">
          <cell r="C91">
            <v>160040</v>
          </cell>
          <cell r="D91" t="str">
            <v>ANNISA FITRIANA</v>
          </cell>
          <cell r="E91">
            <v>160040</v>
          </cell>
          <cell r="F91">
            <v>1.27284519542584</v>
          </cell>
          <cell r="G91">
            <v>9765</v>
          </cell>
          <cell r="H91">
            <v>12429.333333333327</v>
          </cell>
        </row>
        <row r="92">
          <cell r="C92">
            <v>157019</v>
          </cell>
          <cell r="D92" t="str">
            <v>NURUL NABILA</v>
          </cell>
          <cell r="E92">
            <v>157019</v>
          </cell>
          <cell r="F92">
            <v>1.24643454514422</v>
          </cell>
          <cell r="G92">
            <v>9765</v>
          </cell>
          <cell r="H92">
            <v>12171.433333333309</v>
          </cell>
        </row>
        <row r="93">
          <cell r="C93">
            <v>106108</v>
          </cell>
          <cell r="D93" t="str">
            <v>RADEN LUCKY H</v>
          </cell>
          <cell r="E93">
            <v>106108</v>
          </cell>
          <cell r="F93">
            <v>1.0324985065710901</v>
          </cell>
          <cell r="G93">
            <v>10230</v>
          </cell>
          <cell r="H93">
            <v>10562.459722222251</v>
          </cell>
        </row>
        <row r="94">
          <cell r="C94">
            <v>86712</v>
          </cell>
          <cell r="D94" t="str">
            <v>AHMAD ZAKI MUHTAROM</v>
          </cell>
          <cell r="E94">
            <v>86712</v>
          </cell>
          <cell r="F94">
            <v>1.1796132019115899</v>
          </cell>
          <cell r="G94">
            <v>11160</v>
          </cell>
          <cell r="H94">
            <v>13164.483333333343</v>
          </cell>
        </row>
        <row r="95">
          <cell r="C95">
            <v>43284</v>
          </cell>
          <cell r="D95" t="str">
            <v>ANNISA NUR AFIDAH</v>
          </cell>
          <cell r="E95">
            <v>43284</v>
          </cell>
          <cell r="F95">
            <v>1.1671550179211501</v>
          </cell>
          <cell r="G95">
            <v>11160</v>
          </cell>
          <cell r="H95">
            <v>13025.450000000035</v>
          </cell>
        </row>
        <row r="96">
          <cell r="C96">
            <v>106103</v>
          </cell>
          <cell r="D96" t="str">
            <v>HERU ADIANA</v>
          </cell>
          <cell r="E96">
            <v>106103</v>
          </cell>
          <cell r="F96">
            <v>1.17326944054854</v>
          </cell>
          <cell r="G96">
            <v>10695</v>
          </cell>
          <cell r="H96">
            <v>12548.116666666636</v>
          </cell>
        </row>
        <row r="97">
          <cell r="C97">
            <v>160038</v>
          </cell>
          <cell r="D97" t="str">
            <v>MUHAMMAD RIVALDI MULDIANSYAH</v>
          </cell>
          <cell r="E97">
            <v>160038</v>
          </cell>
          <cell r="F97">
            <v>1.18073220686124</v>
          </cell>
          <cell r="G97">
            <v>9765</v>
          </cell>
          <cell r="H97">
            <v>11529.850000000009</v>
          </cell>
        </row>
        <row r="98">
          <cell r="C98">
            <v>150494</v>
          </cell>
          <cell r="D98" t="str">
            <v>OSHA ROSHALIA</v>
          </cell>
          <cell r="E98">
            <v>150494</v>
          </cell>
          <cell r="F98">
            <v>1.28273937532002</v>
          </cell>
          <cell r="G98">
            <v>9765</v>
          </cell>
          <cell r="H98">
            <v>12525.949999999995</v>
          </cell>
        </row>
        <row r="99">
          <cell r="C99">
            <v>78446</v>
          </cell>
          <cell r="D99" t="str">
            <v>RR. ALDILLA DESYAZIZ SETIANTI</v>
          </cell>
          <cell r="E99">
            <v>78446</v>
          </cell>
          <cell r="F99">
            <v>1.16502090800478</v>
          </cell>
          <cell r="G99">
            <v>11160</v>
          </cell>
          <cell r="H99">
            <v>13001.633333333344</v>
          </cell>
        </row>
        <row r="100">
          <cell r="C100">
            <v>156656</v>
          </cell>
          <cell r="D100" t="str">
            <v>VILISIA VENY RIANTY</v>
          </cell>
          <cell r="E100">
            <v>156656</v>
          </cell>
          <cell r="F100">
            <v>1.2938440860215099</v>
          </cell>
          <cell r="G100">
            <v>11160</v>
          </cell>
          <cell r="H100">
            <v>14439.30000000005</v>
          </cell>
        </row>
        <row r="101">
          <cell r="C101">
            <v>155926</v>
          </cell>
          <cell r="D101" t="str">
            <v>EVI NURASTUTI</v>
          </cell>
          <cell r="E101">
            <v>155926</v>
          </cell>
          <cell r="F101">
            <v>1.22218467315242</v>
          </cell>
          <cell r="G101">
            <v>9765</v>
          </cell>
          <cell r="H101">
            <v>11934.633333333381</v>
          </cell>
        </row>
        <row r="102">
          <cell r="C102">
            <v>86718</v>
          </cell>
          <cell r="D102" t="str">
            <v>YOHANES SAPUTRA</v>
          </cell>
          <cell r="E102">
            <v>86718</v>
          </cell>
          <cell r="F102">
            <v>1.06118428912784</v>
          </cell>
          <cell r="G102">
            <v>11160</v>
          </cell>
          <cell r="H102">
            <v>11842.816666666695</v>
          </cell>
        </row>
        <row r="103">
          <cell r="C103">
            <v>102101</v>
          </cell>
          <cell r="D103" t="str">
            <v>EKO SUPRIYANTO</v>
          </cell>
          <cell r="E103">
            <v>102101</v>
          </cell>
          <cell r="F103">
            <v>1.13716845878136</v>
          </cell>
          <cell r="G103">
            <v>11160</v>
          </cell>
          <cell r="H103">
            <v>12690.799999999977</v>
          </cell>
        </row>
        <row r="104">
          <cell r="C104">
            <v>160676</v>
          </cell>
          <cell r="D104" t="str">
            <v>CAHYO ADI PRASETYO</v>
          </cell>
          <cell r="E104">
            <v>160676</v>
          </cell>
          <cell r="F104">
            <v>1.1798088410991601</v>
          </cell>
          <cell r="G104">
            <v>9765</v>
          </cell>
          <cell r="H104">
            <v>11520.833333333298</v>
          </cell>
        </row>
        <row r="105">
          <cell r="C105">
            <v>160826</v>
          </cell>
          <cell r="D105" t="str">
            <v>DEVI SILVIA TAMBUNAN</v>
          </cell>
          <cell r="E105">
            <v>160826</v>
          </cell>
          <cell r="F105">
            <v>1.23009045912272</v>
          </cell>
          <cell r="G105">
            <v>9765</v>
          </cell>
          <cell r="H105">
            <v>12011.833333333361</v>
          </cell>
        </row>
        <row r="106">
          <cell r="C106">
            <v>166727</v>
          </cell>
          <cell r="D106" t="str">
            <v>ADHI DHARMA KUSUMAH</v>
          </cell>
          <cell r="E106">
            <v>166727</v>
          </cell>
          <cell r="F106">
            <v>1.2006963645673301</v>
          </cell>
          <cell r="G106">
            <v>9765</v>
          </cell>
          <cell r="H106">
            <v>11724.799999999977</v>
          </cell>
        </row>
        <row r="107">
          <cell r="C107">
            <v>62510</v>
          </cell>
          <cell r="D107" t="str">
            <v>AGUNG WIBOWO JR</v>
          </cell>
          <cell r="E107">
            <v>62510</v>
          </cell>
          <cell r="F107">
            <v>1.11984916367981</v>
          </cell>
          <cell r="G107">
            <v>11160</v>
          </cell>
          <cell r="H107">
            <v>12497.516666666679</v>
          </cell>
        </row>
        <row r="108">
          <cell r="C108">
            <v>160822</v>
          </cell>
          <cell r="D108" t="str">
            <v>ARIEF BIRAWAN</v>
          </cell>
          <cell r="E108">
            <v>160822</v>
          </cell>
          <cell r="F108">
            <v>1.1969790066564301</v>
          </cell>
          <cell r="G108">
            <v>9765</v>
          </cell>
          <cell r="H108">
            <v>11688.50000000004</v>
          </cell>
        </row>
        <row r="109">
          <cell r="C109">
            <v>160083</v>
          </cell>
          <cell r="D109" t="str">
            <v>RACHMAT IQBAL</v>
          </cell>
          <cell r="E109">
            <v>160083</v>
          </cell>
          <cell r="F109">
            <v>1.1548694316436301</v>
          </cell>
          <cell r="G109">
            <v>9765</v>
          </cell>
          <cell r="H109">
            <v>11277.300000000048</v>
          </cell>
        </row>
        <row r="110">
          <cell r="C110">
            <v>163096</v>
          </cell>
          <cell r="D110" t="str">
            <v>RESPI SILVA NADILA</v>
          </cell>
          <cell r="E110">
            <v>163096</v>
          </cell>
          <cell r="F110">
            <v>1.29072879330944</v>
          </cell>
          <cell r="G110">
            <v>9765</v>
          </cell>
          <cell r="H110">
            <v>12603.966666666682</v>
          </cell>
        </row>
        <row r="111">
          <cell r="C111">
            <v>166729</v>
          </cell>
          <cell r="D111" t="str">
            <v>SELLY SILVIA</v>
          </cell>
          <cell r="E111">
            <v>166729</v>
          </cell>
          <cell r="F111">
            <v>1.28009728622632</v>
          </cell>
          <cell r="G111">
            <v>9765</v>
          </cell>
          <cell r="H111">
            <v>12500.150000000014</v>
          </cell>
        </row>
        <row r="112">
          <cell r="C112">
            <v>160710</v>
          </cell>
          <cell r="D112" t="str">
            <v>SITI MARIAM</v>
          </cell>
          <cell r="E112">
            <v>160710</v>
          </cell>
          <cell r="F112">
            <v>1.2557637822154</v>
          </cell>
          <cell r="G112">
            <v>9765</v>
          </cell>
          <cell r="H112">
            <v>12262.53333333338</v>
          </cell>
        </row>
        <row r="113">
          <cell r="C113">
            <v>160088</v>
          </cell>
          <cell r="D113" t="str">
            <v>SYLVIA CANDILLA</v>
          </cell>
          <cell r="E113">
            <v>160088</v>
          </cell>
          <cell r="F113">
            <v>1.22434033111452</v>
          </cell>
          <cell r="G113">
            <v>9300</v>
          </cell>
          <cell r="H113">
            <v>11386.365079365036</v>
          </cell>
        </row>
        <row r="114">
          <cell r="C114">
            <v>168482</v>
          </cell>
          <cell r="D114" t="str">
            <v>TRINADIA RAHAYU SUGIHARTI SUHENDI</v>
          </cell>
          <cell r="E114">
            <v>168482</v>
          </cell>
          <cell r="F114">
            <v>1.26492404847244</v>
          </cell>
          <cell r="G114">
            <v>9765</v>
          </cell>
          <cell r="H114">
            <v>12351.983333333377</v>
          </cell>
        </row>
        <row r="115">
          <cell r="C115">
            <v>70821</v>
          </cell>
          <cell r="D115" t="str">
            <v>ANISA RAHAYU</v>
          </cell>
          <cell r="E115">
            <v>70821</v>
          </cell>
          <cell r="F115">
            <v>1.2211185782556799</v>
          </cell>
          <cell r="G115">
            <v>11160</v>
          </cell>
          <cell r="H115">
            <v>13627.683333333389</v>
          </cell>
        </row>
        <row r="116">
          <cell r="C116">
            <v>102131</v>
          </cell>
          <cell r="D116" t="str">
            <v>NOVI NOVIANTI</v>
          </cell>
          <cell r="E116">
            <v>102131</v>
          </cell>
          <cell r="F116">
            <v>1.1611484468339299</v>
          </cell>
          <cell r="G116">
            <v>11160</v>
          </cell>
          <cell r="H116">
            <v>12958.416666666659</v>
          </cell>
        </row>
        <row r="117">
          <cell r="C117">
            <v>80120</v>
          </cell>
          <cell r="D117" t="str">
            <v>LIA LATHIFAH</v>
          </cell>
          <cell r="E117">
            <v>80120</v>
          </cell>
          <cell r="F117">
            <v>1.1297804659498201</v>
          </cell>
          <cell r="G117">
            <v>11160</v>
          </cell>
          <cell r="H117">
            <v>12608.349999999991</v>
          </cell>
        </row>
        <row r="118">
          <cell r="C118">
            <v>156147</v>
          </cell>
          <cell r="D118" t="str">
            <v>RIDA FARIDA</v>
          </cell>
          <cell r="E118">
            <v>156147</v>
          </cell>
          <cell r="F118">
            <v>1.3136234852363899</v>
          </cell>
          <cell r="G118">
            <v>9765</v>
          </cell>
          <cell r="H118">
            <v>12827.533333333347</v>
          </cell>
        </row>
        <row r="119">
          <cell r="C119">
            <v>160026</v>
          </cell>
          <cell r="D119" t="str">
            <v>RIVALI MUTAQSINA MANSYUR</v>
          </cell>
          <cell r="E119">
            <v>160026</v>
          </cell>
          <cell r="F119">
            <v>0.87079194401774995</v>
          </cell>
          <cell r="G119">
            <v>6975</v>
          </cell>
          <cell r="H119">
            <v>6073.7738095238055</v>
          </cell>
        </row>
        <row r="120">
          <cell r="C120">
            <v>74548</v>
          </cell>
          <cell r="D120" t="str">
            <v>SELLY FEBRIANTI</v>
          </cell>
          <cell r="E120">
            <v>74548</v>
          </cell>
          <cell r="F120">
            <v>1.1373850059737201</v>
          </cell>
          <cell r="G120">
            <v>11160</v>
          </cell>
          <cell r="H120">
            <v>12693.216666666716</v>
          </cell>
        </row>
        <row r="121">
          <cell r="C121">
            <v>155922</v>
          </cell>
          <cell r="D121" t="str">
            <v>TRIA VIDIYANTI</v>
          </cell>
          <cell r="E121">
            <v>155922</v>
          </cell>
          <cell r="F121">
            <v>1.2341082095920799</v>
          </cell>
          <cell r="G121">
            <v>9765</v>
          </cell>
          <cell r="H121">
            <v>12051.06666666666</v>
          </cell>
        </row>
        <row r="122">
          <cell r="C122">
            <v>150489</v>
          </cell>
          <cell r="D122" t="str">
            <v>IVA SETIAMAH</v>
          </cell>
          <cell r="E122">
            <v>150489</v>
          </cell>
          <cell r="F122">
            <v>1.23015190305513</v>
          </cell>
          <cell r="G122">
            <v>9765</v>
          </cell>
          <cell r="H122">
            <v>12012.433333333345</v>
          </cell>
        </row>
        <row r="123">
          <cell r="C123">
            <v>159680</v>
          </cell>
          <cell r="D123" t="str">
            <v>RIANA AGUSTINA</v>
          </cell>
          <cell r="E123">
            <v>159680</v>
          </cell>
          <cell r="F123">
            <v>1.31344256699095</v>
          </cell>
          <cell r="G123">
            <v>9765</v>
          </cell>
          <cell r="H123">
            <v>12825.766666666626</v>
          </cell>
        </row>
        <row r="124">
          <cell r="C124">
            <v>157007</v>
          </cell>
          <cell r="D124" t="str">
            <v>DIANA INDRAWATI RAHAYU</v>
          </cell>
          <cell r="E124">
            <v>157007</v>
          </cell>
          <cell r="F124">
            <v>1.2217784604881401</v>
          </cell>
          <cell r="G124">
            <v>9765</v>
          </cell>
          <cell r="H124">
            <v>11930.666666666688</v>
          </cell>
        </row>
        <row r="125">
          <cell r="C125">
            <v>160069</v>
          </cell>
          <cell r="D125" t="str">
            <v>ANDITA HAPSARI</v>
          </cell>
          <cell r="E125">
            <v>160069</v>
          </cell>
          <cell r="F125">
            <v>1.0590954087728299</v>
          </cell>
          <cell r="G125">
            <v>9765</v>
          </cell>
          <cell r="H125">
            <v>10342.066666666684</v>
          </cell>
        </row>
        <row r="126">
          <cell r="C126">
            <v>30429</v>
          </cell>
          <cell r="D126" t="str">
            <v>DWI DEFIANA HERLIANTI</v>
          </cell>
          <cell r="E126">
            <v>30429</v>
          </cell>
          <cell r="F126">
            <v>1.22031362007168</v>
          </cell>
          <cell r="G126">
            <v>11160</v>
          </cell>
          <cell r="H126">
            <v>13618.699999999948</v>
          </cell>
        </row>
        <row r="127">
          <cell r="C127">
            <v>96550</v>
          </cell>
          <cell r="D127" t="str">
            <v>SINTIA WULAN SARI</v>
          </cell>
          <cell r="E127">
            <v>96550</v>
          </cell>
          <cell r="F127">
            <v>1.23395289298515</v>
          </cell>
          <cell r="G127">
            <v>9765</v>
          </cell>
          <cell r="H127">
            <v>12049.54999999999</v>
          </cell>
        </row>
        <row r="128">
          <cell r="C128">
            <v>30567</v>
          </cell>
          <cell r="D128" t="str">
            <v>FIRMANSYAH</v>
          </cell>
          <cell r="E128">
            <v>30567</v>
          </cell>
          <cell r="F128">
            <v>1.10485513739546</v>
          </cell>
          <cell r="G128">
            <v>11160</v>
          </cell>
          <cell r="H128">
            <v>12330.183333333334</v>
          </cell>
        </row>
        <row r="129">
          <cell r="C129">
            <v>152507</v>
          </cell>
          <cell r="D129" t="str">
            <v>REZA OCTAVIA PUTRI</v>
          </cell>
          <cell r="E129">
            <v>152507</v>
          </cell>
          <cell r="F129">
            <v>1.23110940433521</v>
          </cell>
          <cell r="G129">
            <v>9765</v>
          </cell>
          <cell r="H129">
            <v>12021.783333333326</v>
          </cell>
        </row>
        <row r="130">
          <cell r="C130">
            <v>103592</v>
          </cell>
          <cell r="D130" t="str">
            <v>ADE IRAWAN</v>
          </cell>
          <cell r="E130">
            <v>103592</v>
          </cell>
          <cell r="F130">
            <v>1.11412933094385</v>
          </cell>
          <cell r="G130">
            <v>11160</v>
          </cell>
          <cell r="H130">
            <v>12433.683333333367</v>
          </cell>
        </row>
        <row r="131">
          <cell r="C131">
            <v>76402</v>
          </cell>
          <cell r="D131" t="str">
            <v>ANITA KUSUMANINGRUM</v>
          </cell>
          <cell r="E131">
            <v>76402</v>
          </cell>
          <cell r="F131">
            <v>1.1491472520907999</v>
          </cell>
          <cell r="G131">
            <v>11160</v>
          </cell>
          <cell r="H131">
            <v>12824.483333333328</v>
          </cell>
        </row>
        <row r="132">
          <cell r="C132">
            <v>76406</v>
          </cell>
          <cell r="D132" t="str">
            <v>ARISAWATI PUJI WIDIANSYAH</v>
          </cell>
          <cell r="E132">
            <v>76406</v>
          </cell>
          <cell r="F132">
            <v>1.1745445041816001</v>
          </cell>
          <cell r="G132">
            <v>11160</v>
          </cell>
          <cell r="H132">
            <v>13107.916666666657</v>
          </cell>
        </row>
        <row r="133">
          <cell r="C133">
            <v>101103</v>
          </cell>
          <cell r="D133" t="str">
            <v>BRYAN WISHUDA SIHOMBING</v>
          </cell>
          <cell r="E133">
            <v>101103</v>
          </cell>
          <cell r="F133">
            <v>1.21799624509302</v>
          </cell>
          <cell r="G133">
            <v>9765</v>
          </cell>
          <cell r="H133">
            <v>11893.733333333339</v>
          </cell>
        </row>
        <row r="134">
          <cell r="C134">
            <v>33669</v>
          </cell>
          <cell r="D134" t="str">
            <v>DADAN DANI RAHMAT</v>
          </cell>
          <cell r="E134">
            <v>33669</v>
          </cell>
          <cell r="F134">
            <v>1.10614545997611</v>
          </cell>
          <cell r="G134">
            <v>11160</v>
          </cell>
          <cell r="H134">
            <v>12344.583333333389</v>
          </cell>
        </row>
        <row r="135">
          <cell r="C135">
            <v>105748</v>
          </cell>
          <cell r="D135" t="str">
            <v>DANI RAMDANI</v>
          </cell>
          <cell r="E135">
            <v>105748</v>
          </cell>
          <cell r="F135">
            <v>1.1510887096774201</v>
          </cell>
          <cell r="G135">
            <v>11160</v>
          </cell>
          <cell r="H135">
            <v>12846.150000000007</v>
          </cell>
        </row>
        <row r="136">
          <cell r="C136">
            <v>79382</v>
          </cell>
          <cell r="D136" t="str">
            <v>DIANA ROSINTA</v>
          </cell>
          <cell r="E136">
            <v>79382</v>
          </cell>
          <cell r="F136">
            <v>1.16442652329749</v>
          </cell>
          <cell r="G136">
            <v>11160</v>
          </cell>
          <cell r="H136">
            <v>12994.999999999987</v>
          </cell>
        </row>
        <row r="137">
          <cell r="C137">
            <v>70827</v>
          </cell>
          <cell r="D137" t="str">
            <v>FEBY FEBRIYANSARI</v>
          </cell>
          <cell r="E137">
            <v>70827</v>
          </cell>
          <cell r="F137">
            <v>1.1603897849462399</v>
          </cell>
          <cell r="G137">
            <v>11160</v>
          </cell>
          <cell r="H137">
            <v>12949.950000000037</v>
          </cell>
        </row>
        <row r="138">
          <cell r="C138">
            <v>30444</v>
          </cell>
          <cell r="D138" t="str">
            <v>GINANJAR MUKTI RAHMADI</v>
          </cell>
          <cell r="E138">
            <v>30444</v>
          </cell>
          <cell r="F138">
            <v>1.15168160095579</v>
          </cell>
          <cell r="G138">
            <v>11160</v>
          </cell>
          <cell r="H138">
            <v>12852.766666666615</v>
          </cell>
        </row>
        <row r="139">
          <cell r="C139">
            <v>30446</v>
          </cell>
          <cell r="D139" t="str">
            <v>GURUH JAMALUDIN</v>
          </cell>
          <cell r="E139">
            <v>30446</v>
          </cell>
          <cell r="F139">
            <v>1.13231630824373</v>
          </cell>
          <cell r="G139">
            <v>11160</v>
          </cell>
          <cell r="H139">
            <v>12636.650000000027</v>
          </cell>
        </row>
        <row r="140">
          <cell r="C140">
            <v>78870</v>
          </cell>
          <cell r="D140" t="str">
            <v>MARLENI</v>
          </cell>
          <cell r="E140">
            <v>78870</v>
          </cell>
          <cell r="F140">
            <v>1.17666517323775</v>
          </cell>
          <cell r="G140">
            <v>11160</v>
          </cell>
          <cell r="H140">
            <v>13131.58333333329</v>
          </cell>
        </row>
        <row r="141">
          <cell r="C141">
            <v>106615</v>
          </cell>
          <cell r="D141" t="str">
            <v>RANI ANDRIANI</v>
          </cell>
          <cell r="E141">
            <v>106615</v>
          </cell>
          <cell r="F141">
            <v>1.2833401604369301</v>
          </cell>
          <cell r="G141">
            <v>9765</v>
          </cell>
          <cell r="H141">
            <v>12531.816666666622</v>
          </cell>
        </row>
        <row r="142">
          <cell r="C142">
            <v>30605</v>
          </cell>
          <cell r="D142" t="str">
            <v>RIANI SETIANINGSIH</v>
          </cell>
          <cell r="E142">
            <v>30605</v>
          </cell>
          <cell r="F142">
            <v>0.95995797800024696</v>
          </cell>
          <cell r="G142">
            <v>11160</v>
          </cell>
          <cell r="H142">
            <v>10713.131034482756</v>
          </cell>
        </row>
        <row r="143">
          <cell r="C143">
            <v>80991</v>
          </cell>
          <cell r="D143" t="str">
            <v>RIFIAN NURDIANSYAH</v>
          </cell>
          <cell r="E143">
            <v>80991</v>
          </cell>
          <cell r="F143">
            <v>1.15895161290323</v>
          </cell>
          <cell r="G143">
            <v>11160</v>
          </cell>
          <cell r="H143">
            <v>12933.900000000047</v>
          </cell>
        </row>
        <row r="144">
          <cell r="C144">
            <v>159683</v>
          </cell>
          <cell r="D144" t="str">
            <v>RISHMA SABIILA</v>
          </cell>
          <cell r="E144">
            <v>159683</v>
          </cell>
          <cell r="F144">
            <v>1.25863457927974</v>
          </cell>
          <cell r="G144">
            <v>9765</v>
          </cell>
          <cell r="H144">
            <v>12290.56666666666</v>
          </cell>
        </row>
        <row r="145">
          <cell r="C145">
            <v>87817</v>
          </cell>
          <cell r="D145" t="str">
            <v>ROBI SUKMANA</v>
          </cell>
          <cell r="E145">
            <v>87817</v>
          </cell>
          <cell r="F145">
            <v>1.14871415770609</v>
          </cell>
          <cell r="G145">
            <v>11160</v>
          </cell>
          <cell r="H145">
            <v>12819.649999999963</v>
          </cell>
        </row>
        <row r="146">
          <cell r="C146">
            <v>106619</v>
          </cell>
          <cell r="D146" t="str">
            <v>SUSANTI</v>
          </cell>
          <cell r="E146">
            <v>106619</v>
          </cell>
          <cell r="F146">
            <v>1.3753114866018099</v>
          </cell>
          <cell r="G146">
            <v>9765</v>
          </cell>
          <cell r="H146">
            <v>13429.916666666673</v>
          </cell>
        </row>
        <row r="147">
          <cell r="C147">
            <v>79688</v>
          </cell>
          <cell r="D147" t="str">
            <v>TITIN MEGAWATI</v>
          </cell>
          <cell r="E147">
            <v>79688</v>
          </cell>
          <cell r="F147">
            <v>1.0995116487455201</v>
          </cell>
          <cell r="G147">
            <v>10230</v>
          </cell>
          <cell r="H147">
            <v>11248.004166666671</v>
          </cell>
        </row>
        <row r="148">
          <cell r="C148">
            <v>105784</v>
          </cell>
          <cell r="D148" t="str">
            <v>TRIA ANDINI</v>
          </cell>
          <cell r="E148">
            <v>105784</v>
          </cell>
          <cell r="F148">
            <v>1.1440128434886501</v>
          </cell>
          <cell r="G148">
            <v>11160</v>
          </cell>
          <cell r="H148">
            <v>12767.183333333334</v>
          </cell>
        </row>
        <row r="149">
          <cell r="C149">
            <v>154674</v>
          </cell>
          <cell r="D149" t="str">
            <v>YAYU DAHLINA</v>
          </cell>
          <cell r="E149">
            <v>154674</v>
          </cell>
          <cell r="F149">
            <v>1.24851254480287</v>
          </cell>
          <cell r="G149">
            <v>9300</v>
          </cell>
          <cell r="H149">
            <v>11611.166666666692</v>
          </cell>
        </row>
        <row r="150">
          <cell r="C150">
            <v>106439</v>
          </cell>
          <cell r="D150" t="str">
            <v>YULITA KUSDIANI</v>
          </cell>
          <cell r="E150">
            <v>106439</v>
          </cell>
          <cell r="F150">
            <v>1.1440905017921099</v>
          </cell>
          <cell r="G150">
            <v>11160</v>
          </cell>
          <cell r="H150">
            <v>12768.049999999947</v>
          </cell>
        </row>
        <row r="151">
          <cell r="C151">
            <v>97926</v>
          </cell>
          <cell r="D151" t="str">
            <v>REZA ANGGRIANI</v>
          </cell>
          <cell r="E151">
            <v>97926</v>
          </cell>
          <cell r="F151">
            <v>1.1793249701314199</v>
          </cell>
          <cell r="G151">
            <v>11160</v>
          </cell>
          <cell r="H151">
            <v>13161.266666666646</v>
          </cell>
        </row>
        <row r="152">
          <cell r="C152">
            <v>156229</v>
          </cell>
          <cell r="D152" t="str">
            <v>IIQ SITI ROFIQOH</v>
          </cell>
          <cell r="E152">
            <v>156229</v>
          </cell>
          <cell r="F152">
            <v>1.2519252432155701</v>
          </cell>
          <cell r="G152">
            <v>9765</v>
          </cell>
          <cell r="H152">
            <v>12225.050000000041</v>
          </cell>
        </row>
        <row r="153">
          <cell r="C153">
            <v>86711</v>
          </cell>
          <cell r="D153" t="str">
            <v>MUHAMAD BAIDHAWI</v>
          </cell>
          <cell r="E153">
            <v>86711</v>
          </cell>
          <cell r="F153">
            <v>1.2044638590203101</v>
          </cell>
          <cell r="G153">
            <v>11160</v>
          </cell>
          <cell r="H153">
            <v>13441.81666666666</v>
          </cell>
        </row>
        <row r="154">
          <cell r="C154">
            <v>104711</v>
          </cell>
          <cell r="D154" t="str">
            <v>FEBRIYANTI</v>
          </cell>
          <cell r="E154">
            <v>104711</v>
          </cell>
          <cell r="F154">
            <v>1.27864311315924</v>
          </cell>
          <cell r="G154">
            <v>9765</v>
          </cell>
          <cell r="H154">
            <v>12485.949999999979</v>
          </cell>
        </row>
        <row r="155">
          <cell r="C155">
            <v>106436</v>
          </cell>
          <cell r="D155" t="str">
            <v>TIA SETIAWATI</v>
          </cell>
          <cell r="E155">
            <v>106436</v>
          </cell>
          <cell r="F155">
            <v>1.18540023894863</v>
          </cell>
          <cell r="G155">
            <v>11160</v>
          </cell>
          <cell r="H155">
            <v>13229.066666666711</v>
          </cell>
        </row>
        <row r="156">
          <cell r="C156">
            <v>81001</v>
          </cell>
          <cell r="D156" t="str">
            <v>WINA PUJI ASTARI</v>
          </cell>
          <cell r="E156">
            <v>81001</v>
          </cell>
          <cell r="F156">
            <v>1.19112753882915</v>
          </cell>
          <cell r="G156">
            <v>11160</v>
          </cell>
          <cell r="H156">
            <v>13292.983333333314</v>
          </cell>
        </row>
        <row r="157">
          <cell r="C157">
            <v>84656</v>
          </cell>
          <cell r="D157" t="str">
            <v>FANNY FARIANTI</v>
          </cell>
          <cell r="E157">
            <v>84656</v>
          </cell>
          <cell r="F157">
            <v>1.2525413893155799</v>
          </cell>
          <cell r="G157">
            <v>9765</v>
          </cell>
          <cell r="H157">
            <v>12231.066666666638</v>
          </cell>
        </row>
        <row r="158">
          <cell r="C158">
            <v>178114</v>
          </cell>
          <cell r="D158" t="str">
            <v>HARIS PRATAMA PUTRA J</v>
          </cell>
          <cell r="E158">
            <v>178114</v>
          </cell>
          <cell r="F158">
            <v>1.0441645331967899</v>
          </cell>
          <cell r="G158">
            <v>9300</v>
          </cell>
          <cell r="H158">
            <v>9710.7301587301463</v>
          </cell>
        </row>
        <row r="159">
          <cell r="C159">
            <v>178142</v>
          </cell>
          <cell r="D159" t="str">
            <v>PRIYANTO GUNAWAN</v>
          </cell>
          <cell r="E159">
            <v>178142</v>
          </cell>
          <cell r="F159">
            <v>1.2298429766171699</v>
          </cell>
          <cell r="G159">
            <v>9765</v>
          </cell>
          <cell r="H159">
            <v>12009.416666666664</v>
          </cell>
        </row>
        <row r="160">
          <cell r="C160">
            <v>178145</v>
          </cell>
          <cell r="D160" t="str">
            <v>RIZKI PAMUJI</v>
          </cell>
          <cell r="E160">
            <v>178145</v>
          </cell>
          <cell r="F160">
            <v>1.21707347670251</v>
          </cell>
          <cell r="G160">
            <v>9300</v>
          </cell>
          <cell r="H160">
            <v>11318.783333333342</v>
          </cell>
        </row>
        <row r="161">
          <cell r="C161">
            <v>178154</v>
          </cell>
          <cell r="D161" t="str">
            <v>YUDA MAULANA</v>
          </cell>
          <cell r="E161">
            <v>178154</v>
          </cell>
          <cell r="F161">
            <v>1.2403379416282601</v>
          </cell>
          <cell r="G161">
            <v>9765</v>
          </cell>
          <cell r="H161">
            <v>12111.89999999996</v>
          </cell>
        </row>
        <row r="162">
          <cell r="C162">
            <v>178109</v>
          </cell>
          <cell r="D162" t="str">
            <v>ANDHIKA EKKY PUTRO</v>
          </cell>
          <cell r="E162">
            <v>178109</v>
          </cell>
          <cell r="F162">
            <v>1.1523620071684599</v>
          </cell>
          <cell r="G162">
            <v>9300</v>
          </cell>
          <cell r="H162">
            <v>10716.966666666678</v>
          </cell>
        </row>
        <row r="163">
          <cell r="C163">
            <v>178138</v>
          </cell>
          <cell r="D163" t="str">
            <v>INDA DIAN PRATIWI</v>
          </cell>
          <cell r="E163">
            <v>178138</v>
          </cell>
          <cell r="F163">
            <v>1.0950232974910401</v>
          </cell>
          <cell r="G163">
            <v>9300</v>
          </cell>
          <cell r="H163">
            <v>10183.716666666673</v>
          </cell>
        </row>
        <row r="164">
          <cell r="C164">
            <v>178144</v>
          </cell>
          <cell r="D164" t="str">
            <v>RIZKA ADZKIA HANDOYO</v>
          </cell>
          <cell r="E164">
            <v>178144</v>
          </cell>
          <cell r="F164">
            <v>1.2660573476702499</v>
          </cell>
          <cell r="G164">
            <v>9300</v>
          </cell>
          <cell r="H164">
            <v>11774.333333333325</v>
          </cell>
        </row>
        <row r="165">
          <cell r="C165">
            <v>178152</v>
          </cell>
          <cell r="D165" t="str">
            <v>TINA NURBIDARI</v>
          </cell>
          <cell r="E165">
            <v>178152</v>
          </cell>
          <cell r="F165">
            <v>1.29644307902372</v>
          </cell>
          <cell r="G165">
            <v>9765</v>
          </cell>
          <cell r="H165">
            <v>12659.766666666626</v>
          </cell>
        </row>
        <row r="166">
          <cell r="C166">
            <v>175525</v>
          </cell>
          <cell r="D166" t="str">
            <v>ZAIMAH RIFA</v>
          </cell>
          <cell r="E166">
            <v>175525</v>
          </cell>
          <cell r="F166">
            <v>1.2678272742788901</v>
          </cell>
          <cell r="G166">
            <v>9765</v>
          </cell>
          <cell r="H166">
            <v>12380.333333333361</v>
          </cell>
        </row>
        <row r="167">
          <cell r="C167">
            <v>156541</v>
          </cell>
          <cell r="D167" t="str">
            <v>DONA AYU DEHAZ</v>
          </cell>
          <cell r="E167">
            <v>156541</v>
          </cell>
          <cell r="F167">
            <v>1.2379551971326199</v>
          </cell>
          <cell r="G167">
            <v>9300</v>
          </cell>
          <cell r="H167">
            <v>11512.983333333364</v>
          </cell>
        </row>
        <row r="168">
          <cell r="C168">
            <v>168484</v>
          </cell>
          <cell r="D168" t="str">
            <v>ASEP DENI KURNIADI</v>
          </cell>
          <cell r="E168">
            <v>168484</v>
          </cell>
          <cell r="F168">
            <v>1.17171701655573</v>
          </cell>
          <cell r="G168">
            <v>9765</v>
          </cell>
          <cell r="H168">
            <v>11441.816666666704</v>
          </cell>
        </row>
        <row r="169">
          <cell r="C169">
            <v>157009</v>
          </cell>
          <cell r="D169" t="str">
            <v>FAUZI NUR MUHAMMAD</v>
          </cell>
          <cell r="E169">
            <v>157009</v>
          </cell>
          <cell r="F169">
            <v>1.2676053934118401</v>
          </cell>
          <cell r="G169">
            <v>9765</v>
          </cell>
          <cell r="H169">
            <v>12378.166666666619</v>
          </cell>
        </row>
        <row r="170">
          <cell r="C170">
            <v>161144</v>
          </cell>
          <cell r="D170" t="str">
            <v>IVAN NURHAKIM</v>
          </cell>
          <cell r="E170">
            <v>161144</v>
          </cell>
          <cell r="F170">
            <v>1.2455640894350599</v>
          </cell>
          <cell r="G170">
            <v>9765</v>
          </cell>
          <cell r="H170">
            <v>12162.93333333336</v>
          </cell>
        </row>
        <row r="171">
          <cell r="C171">
            <v>157017</v>
          </cell>
          <cell r="D171" t="str">
            <v>MUHAMAD ANGGA LESMANA</v>
          </cell>
          <cell r="E171">
            <v>157017</v>
          </cell>
          <cell r="F171">
            <v>1.30520788530466</v>
          </cell>
          <cell r="G171">
            <v>9765</v>
          </cell>
          <cell r="H171">
            <v>12745.355000000005</v>
          </cell>
        </row>
        <row r="172">
          <cell r="C172">
            <v>160063</v>
          </cell>
          <cell r="D172" t="str">
            <v>SRI WAHYUNI</v>
          </cell>
          <cell r="E172">
            <v>160063</v>
          </cell>
          <cell r="F172">
            <v>1.3541099163679799</v>
          </cell>
          <cell r="G172">
            <v>9765</v>
          </cell>
          <cell r="H172">
            <v>13222.883333333324</v>
          </cell>
        </row>
        <row r="173">
          <cell r="C173">
            <v>181872</v>
          </cell>
          <cell r="D173" t="str">
            <v>ANA NURDIANA</v>
          </cell>
          <cell r="E173">
            <v>181872</v>
          </cell>
          <cell r="F173">
            <v>1.25777265745008</v>
          </cell>
          <cell r="G173">
            <v>9765</v>
          </cell>
          <cell r="H173">
            <v>12282.150000000032</v>
          </cell>
        </row>
        <row r="174">
          <cell r="C174">
            <v>181874</v>
          </cell>
          <cell r="D174" t="str">
            <v>ELMO MAHESA ADIGRAHA</v>
          </cell>
          <cell r="E174">
            <v>181874</v>
          </cell>
          <cell r="F174">
            <v>1.2076668373442601</v>
          </cell>
          <cell r="G174">
            <v>9765</v>
          </cell>
          <cell r="H174">
            <v>11792.8666666667</v>
          </cell>
        </row>
        <row r="175">
          <cell r="C175">
            <v>181875</v>
          </cell>
          <cell r="D175" t="str">
            <v>GILVAN TRESALVANTIO</v>
          </cell>
          <cell r="E175">
            <v>181875</v>
          </cell>
          <cell r="F175">
            <v>1.14113620071685</v>
          </cell>
          <cell r="G175">
            <v>9300</v>
          </cell>
          <cell r="H175">
            <v>10612.566666666704</v>
          </cell>
        </row>
        <row r="176">
          <cell r="C176">
            <v>181878</v>
          </cell>
          <cell r="D176" t="str">
            <v>SERELIN ARDIANITA</v>
          </cell>
          <cell r="E176">
            <v>181878</v>
          </cell>
          <cell r="F176">
            <v>1.2273942652329699</v>
          </cell>
          <cell r="G176">
            <v>9300</v>
          </cell>
          <cell r="H176">
            <v>11414.766666666621</v>
          </cell>
        </row>
        <row r="177">
          <cell r="C177">
            <v>181879</v>
          </cell>
          <cell r="D177" t="str">
            <v>SHAFIRA LUTHFIANI</v>
          </cell>
          <cell r="E177">
            <v>181879</v>
          </cell>
          <cell r="F177">
            <v>1.2910599078341001</v>
          </cell>
          <cell r="G177">
            <v>9765</v>
          </cell>
          <cell r="H177">
            <v>12607.199999999988</v>
          </cell>
        </row>
        <row r="178">
          <cell r="C178">
            <v>182236</v>
          </cell>
          <cell r="D178" t="str">
            <v>ANGGA SUTEDJA</v>
          </cell>
          <cell r="E178">
            <v>182236</v>
          </cell>
          <cell r="F178">
            <v>1.2078763440860201</v>
          </cell>
          <cell r="G178">
            <v>9300</v>
          </cell>
          <cell r="H178">
            <v>11233.249999999987</v>
          </cell>
        </row>
        <row r="179">
          <cell r="C179">
            <v>182232</v>
          </cell>
          <cell r="D179" t="str">
            <v>ANITA NUR FAUZIAH</v>
          </cell>
          <cell r="E179">
            <v>182232</v>
          </cell>
          <cell r="F179">
            <v>1.2789298515105001</v>
          </cell>
          <cell r="G179">
            <v>9765</v>
          </cell>
          <cell r="H179">
            <v>12488.750000000033</v>
          </cell>
        </row>
        <row r="180">
          <cell r="C180">
            <v>182915</v>
          </cell>
          <cell r="D180" t="str">
            <v>ANCEU IMAN FIRMANSYAH</v>
          </cell>
          <cell r="E180">
            <v>182915</v>
          </cell>
          <cell r="F180">
            <v>1.13558243727599</v>
          </cell>
          <cell r="G180">
            <v>8835</v>
          </cell>
          <cell r="H180">
            <v>10032.870833333371</v>
          </cell>
        </row>
        <row r="181">
          <cell r="C181">
            <v>182918</v>
          </cell>
          <cell r="D181" t="str">
            <v>ANGGI PUJI ASWARI</v>
          </cell>
          <cell r="E181">
            <v>182918</v>
          </cell>
          <cell r="F181">
            <v>1.24492652329749</v>
          </cell>
          <cell r="G181">
            <v>9300</v>
          </cell>
          <cell r="H181">
            <v>11577.816666666657</v>
          </cell>
        </row>
        <row r="182">
          <cell r="C182">
            <v>182920</v>
          </cell>
          <cell r="D182" t="str">
            <v>ANNISA NUZRAT</v>
          </cell>
          <cell r="E182">
            <v>182920</v>
          </cell>
          <cell r="F182">
            <v>1.26771121351767</v>
          </cell>
          <cell r="G182">
            <v>9765</v>
          </cell>
          <cell r="H182">
            <v>12379.200000000048</v>
          </cell>
        </row>
        <row r="183">
          <cell r="C183">
            <v>182923</v>
          </cell>
          <cell r="D183" t="str">
            <v>BAGOES EKO DANTO</v>
          </cell>
          <cell r="E183">
            <v>182923</v>
          </cell>
          <cell r="F183">
            <v>1.22519883939239</v>
          </cell>
          <cell r="G183">
            <v>9765</v>
          </cell>
          <cell r="H183">
            <v>11964.066666666689</v>
          </cell>
        </row>
        <row r="184">
          <cell r="C184">
            <v>182924</v>
          </cell>
          <cell r="D184" t="str">
            <v>DWI RETNO ANGRAENI PUTRI</v>
          </cell>
          <cell r="E184">
            <v>182924</v>
          </cell>
          <cell r="F184">
            <v>1.14551117938215</v>
          </cell>
          <cell r="G184">
            <v>9765</v>
          </cell>
          <cell r="H184">
            <v>11185.916666666695</v>
          </cell>
        </row>
        <row r="185">
          <cell r="C185">
            <v>183339</v>
          </cell>
          <cell r="D185" t="str">
            <v>GITA FITRIANI</v>
          </cell>
          <cell r="E185">
            <v>183339</v>
          </cell>
          <cell r="F185">
            <v>1.2073715651135</v>
          </cell>
          <cell r="G185">
            <v>9765</v>
          </cell>
          <cell r="H185">
            <v>11789.983333333326</v>
          </cell>
        </row>
        <row r="186">
          <cell r="C186">
            <v>183342</v>
          </cell>
          <cell r="D186" t="str">
            <v>KINTAN AYU ASYIFA</v>
          </cell>
          <cell r="E186">
            <v>183342</v>
          </cell>
          <cell r="F186">
            <v>0.85545314900153602</v>
          </cell>
          <cell r="G186">
            <v>7440</v>
          </cell>
          <cell r="H186">
            <v>6364.5714285714275</v>
          </cell>
        </row>
        <row r="187">
          <cell r="C187">
            <v>183345</v>
          </cell>
          <cell r="D187" t="str">
            <v>RAMDHAN NUGRAHA</v>
          </cell>
          <cell r="E187">
            <v>183345</v>
          </cell>
          <cell r="F187">
            <v>1.2164499061273299</v>
          </cell>
          <cell r="G187">
            <v>9765</v>
          </cell>
          <cell r="H187">
            <v>11878.633333333377</v>
          </cell>
        </row>
        <row r="188">
          <cell r="C188">
            <v>183238</v>
          </cell>
          <cell r="D188" t="str">
            <v>VISKA NURFITRIA</v>
          </cell>
          <cell r="E188">
            <v>183238</v>
          </cell>
          <cell r="F188">
            <v>1.29609831029186</v>
          </cell>
          <cell r="G188">
            <v>9765</v>
          </cell>
          <cell r="H188">
            <v>12656.400000000012</v>
          </cell>
        </row>
        <row r="189">
          <cell r="C189">
            <v>183243</v>
          </cell>
          <cell r="D189" t="str">
            <v>AGUNG PURWANDI</v>
          </cell>
          <cell r="E189">
            <v>183243</v>
          </cell>
          <cell r="F189">
            <v>1.36143010752688</v>
          </cell>
          <cell r="G189">
            <v>9300</v>
          </cell>
          <cell r="H189">
            <v>12661.299999999985</v>
          </cell>
        </row>
        <row r="190">
          <cell r="C190">
            <v>183248</v>
          </cell>
          <cell r="D190" t="str">
            <v>DESI NURHASANAH</v>
          </cell>
          <cell r="E190">
            <v>183248</v>
          </cell>
          <cell r="F190">
            <v>1.25185125448029</v>
          </cell>
          <cell r="G190">
            <v>9300</v>
          </cell>
          <cell r="H190">
            <v>11642.216666666696</v>
          </cell>
        </row>
        <row r="191">
          <cell r="C191">
            <v>183250</v>
          </cell>
          <cell r="D191" t="str">
            <v>GHINA NISRINA FIRDAUS KUSMAYADI</v>
          </cell>
          <cell r="E191">
            <v>183250</v>
          </cell>
          <cell r="F191">
            <v>1.1330107526881701</v>
          </cell>
          <cell r="G191">
            <v>8835</v>
          </cell>
          <cell r="H191">
            <v>10010.149999999983</v>
          </cell>
        </row>
        <row r="192">
          <cell r="C192">
            <v>183254</v>
          </cell>
          <cell r="D192" t="str">
            <v>GISNI PUTRI DWI LESTARI</v>
          </cell>
          <cell r="E192">
            <v>183254</v>
          </cell>
          <cell r="F192">
            <v>0.94537805086192195</v>
          </cell>
          <cell r="G192">
            <v>6975</v>
          </cell>
          <cell r="H192">
            <v>6594.0119047619055</v>
          </cell>
        </row>
        <row r="193">
          <cell r="C193">
            <v>183256</v>
          </cell>
          <cell r="D193" t="str">
            <v>JODY EDWARD</v>
          </cell>
          <cell r="E193">
            <v>183256</v>
          </cell>
          <cell r="F193">
            <v>1.1968629458952</v>
          </cell>
          <cell r="G193">
            <v>9300</v>
          </cell>
          <cell r="H193">
            <v>11130.825396825361</v>
          </cell>
        </row>
        <row r="194">
          <cell r="C194">
            <v>183258</v>
          </cell>
          <cell r="D194" t="str">
            <v>LANSIUS BERTO ARITONANG</v>
          </cell>
          <cell r="E194">
            <v>183258</v>
          </cell>
          <cell r="F194">
            <v>1.1185304659498201</v>
          </cell>
          <cell r="G194">
            <v>9765</v>
          </cell>
          <cell r="H194">
            <v>10922.449999999993</v>
          </cell>
        </row>
        <row r="195">
          <cell r="C195">
            <v>183262</v>
          </cell>
          <cell r="D195" t="str">
            <v>YUDHA SENA WIJAYA</v>
          </cell>
          <cell r="E195">
            <v>183262</v>
          </cell>
          <cell r="F195">
            <v>1.18027479091995</v>
          </cell>
          <cell r="G195">
            <v>9300</v>
          </cell>
          <cell r="H195">
            <v>10976.555555555535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CO23"/>
  <sheetViews>
    <sheetView showGridLines="0" tabSelected="1" workbookViewId="0">
      <pane xSplit="3" ySplit="10" topLeftCell="D11" activePane="bottomRight" state="frozen"/>
      <selection pane="topRight"/>
      <selection pane="bottomLeft"/>
      <selection pane="bottomRight" activeCell="I16" sqref="I16"/>
    </sheetView>
  </sheetViews>
  <sheetFormatPr defaultColWidth="9" defaultRowHeight="15"/>
  <cols>
    <col min="1" max="1" width="5.28515625" customWidth="1"/>
    <col min="2" max="2" width="28.140625" customWidth="1"/>
    <col min="3" max="6" width="9.140625" customWidth="1"/>
    <col min="7" max="7" width="12" customWidth="1"/>
    <col min="8" max="8" width="9.140625" customWidth="1"/>
    <col min="9" max="9" width="22" customWidth="1"/>
    <col min="10" max="24" width="9.140625" customWidth="1"/>
    <col min="25" max="25" width="8" customWidth="1"/>
    <col min="26" max="26" width="9.140625" customWidth="1"/>
    <col min="27" max="27" width="5.7109375" customWidth="1"/>
    <col min="28" max="28" width="7" customWidth="1"/>
    <col min="29" max="29" width="8" customWidth="1"/>
    <col min="30" max="30" width="9.140625" customWidth="1"/>
    <col min="31" max="31" width="5.7109375" customWidth="1"/>
    <col min="32" max="32" width="7" customWidth="1"/>
    <col min="33" max="33" width="7.28515625" customWidth="1"/>
    <col min="34" max="34" width="8" customWidth="1"/>
    <col min="35" max="35" width="8.140625" customWidth="1"/>
    <col min="36" max="36" width="5.7109375" customWidth="1"/>
    <col min="37" max="37" width="7" customWidth="1"/>
    <col min="38" max="38" width="7.28515625" customWidth="1"/>
    <col min="39" max="39" width="8" customWidth="1"/>
    <col min="40" max="40" width="5.7109375" customWidth="1"/>
    <col min="41" max="41" width="7" customWidth="1"/>
    <col min="42" max="47" width="9.140625" customWidth="1"/>
    <col min="48" max="48" width="6.85546875" customWidth="1"/>
    <col min="49" max="49" width="7.85546875" customWidth="1"/>
    <col min="50" max="53" width="9.140625" customWidth="1"/>
    <col min="54" max="54" width="7.7109375" customWidth="1"/>
    <col min="55" max="56" width="9.140625" customWidth="1"/>
    <col min="57" max="57" width="5.85546875" customWidth="1"/>
    <col min="58" max="79" width="9.140625" customWidth="1"/>
    <col min="80" max="82" width="10" customWidth="1"/>
    <col min="83" max="83" width="7.85546875" customWidth="1"/>
    <col min="84" max="91" width="9.140625" customWidth="1"/>
    <col min="92" max="92" width="8" customWidth="1"/>
  </cols>
  <sheetData>
    <row r="1" spans="1:93" hidden="1">
      <c r="A1" s="1"/>
      <c r="B1" s="1"/>
      <c r="C1" s="2"/>
      <c r="D1" s="1"/>
      <c r="E1" s="1"/>
      <c r="F1" s="3"/>
      <c r="G1" s="4"/>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5"/>
      <c r="BT1" s="6"/>
      <c r="BU1" s="6"/>
      <c r="BV1" s="6"/>
      <c r="BW1" s="1"/>
      <c r="BX1" s="1"/>
      <c r="BY1" s="1"/>
      <c r="BZ1" s="1"/>
      <c r="CA1" s="1"/>
      <c r="CB1" s="1"/>
      <c r="CC1" s="1"/>
      <c r="CD1" s="1"/>
      <c r="CE1" s="1"/>
      <c r="CF1" s="1"/>
      <c r="CG1" s="1"/>
      <c r="CH1" s="1"/>
      <c r="CI1" s="1"/>
      <c r="CJ1" s="1"/>
      <c r="CK1" s="1"/>
      <c r="CL1" s="1"/>
      <c r="CM1" s="1"/>
      <c r="CN1" s="7"/>
    </row>
    <row r="2" spans="1:93" hidden="1">
      <c r="A2" s="1"/>
      <c r="B2" s="1" t="s">
        <v>0</v>
      </c>
      <c r="C2" s="2"/>
      <c r="D2" s="1"/>
      <c r="E2" s="1"/>
      <c r="F2" s="3"/>
      <c r="G2" s="4"/>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8"/>
      <c r="AU2" s="1"/>
      <c r="AV2" s="1"/>
      <c r="AW2" s="1"/>
      <c r="AX2" s="1"/>
      <c r="AY2" s="1"/>
      <c r="AZ2" s="1"/>
      <c r="BA2" s="1"/>
      <c r="BB2" s="1"/>
      <c r="BC2" s="1"/>
      <c r="BD2" s="1"/>
      <c r="BE2" s="1"/>
      <c r="BF2" s="1"/>
      <c r="BG2" s="1"/>
      <c r="BH2" s="1"/>
      <c r="BI2" s="1"/>
      <c r="BJ2" s="1"/>
      <c r="BK2" s="1"/>
      <c r="BL2" s="1"/>
      <c r="BM2" s="1"/>
      <c r="BN2" s="1"/>
      <c r="BO2" s="1"/>
      <c r="BP2" s="1"/>
      <c r="BQ2" s="1"/>
      <c r="BR2" s="1"/>
      <c r="BS2" s="5"/>
      <c r="BT2" s="6"/>
      <c r="BU2" s="6"/>
      <c r="BV2" s="6"/>
      <c r="BW2" s="1"/>
      <c r="BX2" s="1"/>
      <c r="BY2" s="1"/>
      <c r="BZ2" s="1"/>
      <c r="CA2" s="1"/>
      <c r="CB2" s="1"/>
      <c r="CC2" s="1"/>
      <c r="CD2" s="1"/>
      <c r="CE2" s="1"/>
      <c r="CF2" s="1"/>
      <c r="CG2" s="1"/>
      <c r="CH2" s="1"/>
      <c r="CI2" s="1"/>
      <c r="CJ2" s="1"/>
      <c r="CK2" s="1"/>
      <c r="CL2" s="1"/>
      <c r="CM2" s="1"/>
      <c r="CN2" s="7"/>
    </row>
    <row r="3" spans="1:93" hidden="1">
      <c r="A3" s="1"/>
      <c r="B3" s="1" t="s">
        <v>1</v>
      </c>
      <c r="C3" s="2"/>
      <c r="D3" s="1"/>
      <c r="E3" s="1"/>
      <c r="F3" s="3"/>
      <c r="G3" s="4"/>
      <c r="H3" s="1"/>
      <c r="I3" s="1"/>
      <c r="J3" s="1"/>
      <c r="K3" s="1"/>
      <c r="L3" s="1"/>
      <c r="M3" s="1"/>
      <c r="N3" s="1"/>
      <c r="O3" s="9"/>
      <c r="P3" s="9"/>
      <c r="Q3" s="9"/>
      <c r="R3" s="9"/>
      <c r="S3" s="9"/>
      <c r="T3" s="9"/>
      <c r="U3" s="9"/>
      <c r="V3" s="9"/>
      <c r="W3" s="1"/>
      <c r="X3" s="1"/>
      <c r="Y3" s="1"/>
      <c r="Z3" s="10"/>
      <c r="AA3" s="1"/>
      <c r="AB3" s="1"/>
      <c r="AC3" s="1"/>
      <c r="AD3" s="1"/>
      <c r="AE3" s="1"/>
      <c r="AF3" s="1"/>
      <c r="AG3" s="1"/>
      <c r="AH3" s="1"/>
      <c r="AI3" s="1"/>
      <c r="AJ3" s="1"/>
      <c r="AK3" s="1"/>
      <c r="AL3" s="1"/>
      <c r="AM3" s="1"/>
      <c r="AN3" s="1"/>
      <c r="AO3" s="1"/>
      <c r="AP3" s="1"/>
      <c r="AQ3" s="1"/>
      <c r="AR3" s="1"/>
      <c r="AS3" s="8"/>
      <c r="AT3" s="1"/>
      <c r="AU3" s="1"/>
      <c r="AV3" s="1"/>
      <c r="AW3" s="1"/>
      <c r="AX3" s="1"/>
      <c r="AY3" s="1"/>
      <c r="AZ3" s="1"/>
      <c r="BA3" s="1"/>
      <c r="BB3" s="1"/>
      <c r="BC3" s="1"/>
      <c r="BD3" s="1"/>
      <c r="BE3" s="1"/>
      <c r="BF3" s="1"/>
      <c r="BG3" s="1"/>
      <c r="BH3" s="1"/>
      <c r="BI3" s="1"/>
      <c r="BJ3" s="1"/>
      <c r="BK3" s="1"/>
      <c r="BL3" s="1"/>
      <c r="BM3" s="1"/>
      <c r="BN3" s="1"/>
      <c r="BO3" s="1"/>
      <c r="BP3" s="1"/>
      <c r="BQ3" s="1"/>
      <c r="BR3" s="1"/>
      <c r="BS3" s="5"/>
      <c r="BT3" s="6"/>
      <c r="BU3" s="6"/>
      <c r="BV3" s="6"/>
      <c r="BW3" s="1"/>
      <c r="BX3" s="11"/>
      <c r="BY3" s="1"/>
      <c r="BZ3" s="1"/>
      <c r="CA3" s="1"/>
      <c r="CB3" s="1"/>
      <c r="CC3" s="1"/>
      <c r="CD3" s="1"/>
      <c r="CE3" s="1"/>
      <c r="CF3" s="1"/>
      <c r="CG3" s="1"/>
      <c r="CH3" s="1"/>
      <c r="CI3" s="1"/>
      <c r="CJ3" s="1"/>
      <c r="CK3" s="1"/>
      <c r="CL3" s="1"/>
      <c r="CM3" s="1"/>
      <c r="CN3" s="7"/>
    </row>
    <row r="4" spans="1:93" hidden="1">
      <c r="A4" s="1"/>
      <c r="B4" s="1" t="s">
        <v>2</v>
      </c>
      <c r="C4" s="2"/>
      <c r="D4" s="1"/>
      <c r="E4" s="1"/>
      <c r="F4" s="3"/>
      <c r="G4" s="4"/>
      <c r="H4" s="1"/>
      <c r="I4" s="1"/>
      <c r="J4" s="1"/>
      <c r="K4" s="1"/>
      <c r="L4" s="1"/>
      <c r="M4" s="1"/>
      <c r="N4" s="1"/>
      <c r="O4" s="9"/>
      <c r="P4" s="9"/>
      <c r="Q4" s="9"/>
      <c r="R4" s="9"/>
      <c r="S4" s="9"/>
      <c r="T4" s="9"/>
      <c r="U4" s="9"/>
      <c r="V4" s="9"/>
      <c r="W4" s="1"/>
      <c r="X4" s="1"/>
      <c r="Y4" s="1"/>
      <c r="Z4" s="10"/>
      <c r="AA4" s="1"/>
      <c r="AB4" s="1"/>
      <c r="AC4" s="1"/>
      <c r="AD4" s="1"/>
      <c r="AE4" s="1"/>
      <c r="AF4" s="1"/>
      <c r="AG4" s="1"/>
      <c r="AH4" s="1"/>
      <c r="AI4" s="8"/>
      <c r="AJ4" s="1"/>
      <c r="AK4" s="1"/>
      <c r="AL4" s="1"/>
      <c r="AM4" s="1"/>
      <c r="AN4" s="1"/>
      <c r="AO4" s="1"/>
      <c r="AP4" s="1"/>
      <c r="AQ4" s="1"/>
      <c r="AR4" s="12"/>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5"/>
      <c r="BX4" s="6"/>
      <c r="BY4" s="6"/>
      <c r="BZ4" s="1"/>
      <c r="CA4" s="1"/>
      <c r="CB4" s="1"/>
      <c r="CC4" s="1"/>
      <c r="CD4" s="1"/>
      <c r="CE4" s="1"/>
      <c r="CF4" s="1"/>
      <c r="CG4" s="1"/>
      <c r="CH4" s="1"/>
      <c r="CI4" s="1"/>
      <c r="CJ4" s="1"/>
      <c r="CK4" s="1"/>
      <c r="CL4" s="1"/>
      <c r="CM4" s="1"/>
      <c r="CN4" s="7"/>
    </row>
    <row r="5" spans="1:93">
      <c r="A5" s="1"/>
      <c r="B5" s="1" t="s">
        <v>3</v>
      </c>
      <c r="C5" s="2"/>
      <c r="D5" s="1"/>
      <c r="E5" s="1"/>
      <c r="F5" s="3"/>
      <c r="G5" s="4"/>
      <c r="H5" s="1"/>
      <c r="I5" s="1"/>
      <c r="J5" s="1"/>
      <c r="K5" s="1"/>
      <c r="L5" s="1"/>
      <c r="M5" s="1"/>
      <c r="N5" s="1"/>
      <c r="O5" s="9"/>
      <c r="P5" s="9"/>
      <c r="Q5" s="9"/>
      <c r="R5" s="9"/>
      <c r="S5" s="9"/>
      <c r="T5" s="9"/>
      <c r="U5" s="9"/>
      <c r="V5" s="9"/>
      <c r="W5" s="1"/>
      <c r="X5" s="1"/>
      <c r="Y5" s="1"/>
      <c r="Z5" s="10"/>
      <c r="AA5" s="1"/>
      <c r="AB5" s="1"/>
      <c r="AC5" s="1"/>
      <c r="AD5" s="1"/>
      <c r="AE5" s="1"/>
      <c r="AF5" s="1"/>
      <c r="AG5" s="1"/>
      <c r="AH5" s="1" t="e">
        <f>#REF!*#REF!</f>
        <v>#REF!</v>
      </c>
      <c r="AI5" s="8"/>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7"/>
    </row>
    <row r="6" spans="1:93">
      <c r="A6" s="1"/>
      <c r="B6" s="1"/>
      <c r="C6" s="2">
        <v>1</v>
      </c>
      <c r="D6" s="1">
        <v>2</v>
      </c>
      <c r="E6" s="2">
        <v>3</v>
      </c>
      <c r="F6" s="1">
        <v>4</v>
      </c>
      <c r="G6" s="2">
        <v>5</v>
      </c>
      <c r="H6" s="1">
        <v>6</v>
      </c>
      <c r="I6" s="2">
        <v>7</v>
      </c>
      <c r="J6" s="1">
        <v>8</v>
      </c>
      <c r="K6" s="2">
        <v>9</v>
      </c>
      <c r="L6" s="1">
        <v>10</v>
      </c>
      <c r="M6" s="2">
        <v>11</v>
      </c>
      <c r="N6" s="1">
        <v>12</v>
      </c>
      <c r="O6" s="2">
        <v>13</v>
      </c>
      <c r="P6" s="1">
        <v>14</v>
      </c>
      <c r="Q6" s="2">
        <v>15</v>
      </c>
      <c r="R6" s="1">
        <v>16</v>
      </c>
      <c r="S6" s="2">
        <v>17</v>
      </c>
      <c r="T6" s="1">
        <v>18</v>
      </c>
      <c r="U6" s="2">
        <v>19</v>
      </c>
      <c r="V6" s="1">
        <v>20</v>
      </c>
      <c r="W6" s="2">
        <v>21</v>
      </c>
      <c r="X6" s="1">
        <v>22</v>
      </c>
      <c r="Y6" s="2">
        <v>23</v>
      </c>
      <c r="Z6" s="1">
        <v>24</v>
      </c>
      <c r="AA6" s="2">
        <v>25</v>
      </c>
      <c r="AB6" s="1">
        <v>26</v>
      </c>
      <c r="AC6" s="2">
        <v>27</v>
      </c>
      <c r="AD6" s="1">
        <v>28</v>
      </c>
      <c r="AE6" s="2">
        <v>29</v>
      </c>
      <c r="AF6" s="1">
        <v>30</v>
      </c>
      <c r="AG6" s="2">
        <v>31</v>
      </c>
      <c r="AH6" s="1">
        <v>32</v>
      </c>
      <c r="AI6" s="2">
        <v>33</v>
      </c>
      <c r="AJ6" s="1">
        <v>34</v>
      </c>
      <c r="AK6" s="2">
        <v>35</v>
      </c>
      <c r="AL6" s="1">
        <v>36</v>
      </c>
      <c r="AM6" s="2">
        <v>37</v>
      </c>
      <c r="AN6" s="1">
        <v>38</v>
      </c>
      <c r="AO6" s="2">
        <v>39</v>
      </c>
      <c r="AP6" s="1">
        <v>40</v>
      </c>
      <c r="AQ6" s="2">
        <v>41</v>
      </c>
      <c r="AR6" s="1">
        <v>42</v>
      </c>
      <c r="AS6" s="2">
        <v>43</v>
      </c>
      <c r="AT6" s="1">
        <v>44</v>
      </c>
      <c r="AU6" s="2">
        <v>45</v>
      </c>
      <c r="AV6" s="1">
        <v>46</v>
      </c>
      <c r="AW6" s="2">
        <v>47</v>
      </c>
      <c r="AX6" s="1">
        <v>48</v>
      </c>
      <c r="AY6" s="2">
        <v>49</v>
      </c>
      <c r="AZ6" s="1">
        <v>50</v>
      </c>
      <c r="BA6" s="2">
        <v>51</v>
      </c>
      <c r="BB6" s="1">
        <v>52</v>
      </c>
      <c r="BC6" s="2">
        <v>53</v>
      </c>
      <c r="BD6" s="1">
        <v>54</v>
      </c>
      <c r="BE6" s="2">
        <v>55</v>
      </c>
      <c r="BF6" s="1">
        <v>56</v>
      </c>
      <c r="BG6" s="2">
        <v>57</v>
      </c>
      <c r="BH6" s="1">
        <v>58</v>
      </c>
      <c r="BI6" s="2">
        <v>59</v>
      </c>
      <c r="BJ6" s="1">
        <v>60</v>
      </c>
      <c r="BK6" s="2">
        <v>61</v>
      </c>
      <c r="BL6" s="1">
        <v>62</v>
      </c>
      <c r="BM6" s="2">
        <v>63</v>
      </c>
      <c r="BN6" s="1">
        <v>64</v>
      </c>
      <c r="BO6" s="2">
        <v>65</v>
      </c>
      <c r="BP6" s="1">
        <v>66</v>
      </c>
      <c r="BQ6" s="2">
        <v>67</v>
      </c>
      <c r="BR6" s="1">
        <v>68</v>
      </c>
      <c r="BS6" s="2">
        <v>69</v>
      </c>
      <c r="BT6" s="1">
        <v>70</v>
      </c>
      <c r="BU6" s="2">
        <v>71</v>
      </c>
      <c r="BV6" s="1">
        <v>72</v>
      </c>
      <c r="BW6" s="2">
        <v>73</v>
      </c>
      <c r="BX6" s="1">
        <v>74</v>
      </c>
      <c r="BY6" s="2">
        <v>75</v>
      </c>
      <c r="BZ6" s="1">
        <v>76</v>
      </c>
      <c r="CA6" s="2">
        <v>77</v>
      </c>
      <c r="CB6" s="1">
        <v>78</v>
      </c>
      <c r="CC6" s="2">
        <v>79</v>
      </c>
      <c r="CD6" s="1">
        <v>80</v>
      </c>
      <c r="CE6" s="2">
        <v>81</v>
      </c>
      <c r="CF6" s="1">
        <v>82</v>
      </c>
      <c r="CG6" s="2">
        <v>83</v>
      </c>
      <c r="CH6" s="1">
        <v>84</v>
      </c>
      <c r="CI6" s="2">
        <v>85</v>
      </c>
      <c r="CJ6" s="1">
        <v>86</v>
      </c>
      <c r="CK6" s="2">
        <v>87</v>
      </c>
      <c r="CL6" s="1">
        <v>88</v>
      </c>
      <c r="CM6" s="2">
        <v>89</v>
      </c>
      <c r="CN6" s="1">
        <v>90</v>
      </c>
    </row>
    <row r="7" spans="1:93">
      <c r="A7" s="68" t="s">
        <v>4</v>
      </c>
      <c r="B7" s="68" t="s">
        <v>5</v>
      </c>
      <c r="C7" s="55" t="s">
        <v>6</v>
      </c>
      <c r="D7" s="56" t="s">
        <v>7</v>
      </c>
      <c r="E7" s="56" t="s">
        <v>8</v>
      </c>
      <c r="F7" s="57" t="s">
        <v>9</v>
      </c>
      <c r="G7" s="68" t="s">
        <v>10</v>
      </c>
      <c r="H7" s="68" t="s">
        <v>11</v>
      </c>
      <c r="I7" s="68" t="s">
        <v>12</v>
      </c>
      <c r="J7" s="68" t="s">
        <v>13</v>
      </c>
      <c r="K7" s="68" t="s">
        <v>14</v>
      </c>
      <c r="L7" s="68" t="s">
        <v>15</v>
      </c>
      <c r="M7" s="68" t="s">
        <v>16</v>
      </c>
      <c r="N7" s="68" t="s">
        <v>17</v>
      </c>
      <c r="O7" s="68" t="s">
        <v>18</v>
      </c>
      <c r="P7" s="68" t="s">
        <v>19</v>
      </c>
      <c r="Q7" s="68" t="s">
        <v>20</v>
      </c>
      <c r="R7" s="68" t="s">
        <v>21</v>
      </c>
      <c r="S7" s="68" t="s">
        <v>22</v>
      </c>
      <c r="T7" s="68" t="s">
        <v>23</v>
      </c>
      <c r="U7" s="69" t="s">
        <v>24</v>
      </c>
      <c r="V7" s="68" t="s">
        <v>25</v>
      </c>
      <c r="W7" s="68" t="s">
        <v>26</v>
      </c>
      <c r="X7" s="68" t="s">
        <v>27</v>
      </c>
      <c r="Y7" s="97" t="s">
        <v>28</v>
      </c>
      <c r="Z7" s="98"/>
      <c r="AA7" s="98"/>
      <c r="AB7" s="98"/>
      <c r="AC7" s="98"/>
      <c r="AD7" s="98"/>
      <c r="AE7" s="98"/>
      <c r="AF7" s="98"/>
      <c r="AG7" s="98"/>
      <c r="AH7" s="98"/>
      <c r="AI7" s="98"/>
      <c r="AJ7" s="98"/>
      <c r="AK7" s="98"/>
      <c r="AL7" s="98"/>
      <c r="AM7" s="98"/>
      <c r="AN7" s="98"/>
      <c r="AO7" s="99"/>
      <c r="AP7" s="64" t="s">
        <v>29</v>
      </c>
      <c r="AQ7" s="65"/>
      <c r="AR7" s="65"/>
      <c r="AS7" s="65"/>
      <c r="AT7" s="65"/>
      <c r="AU7" s="65"/>
      <c r="AV7" s="65"/>
      <c r="AW7" s="65"/>
      <c r="AX7" s="65"/>
      <c r="AY7" s="65"/>
      <c r="AZ7" s="65"/>
      <c r="BA7" s="65"/>
      <c r="BB7" s="65"/>
      <c r="BC7" s="65"/>
      <c r="BD7" s="65"/>
      <c r="BE7" s="65"/>
      <c r="BF7" s="65"/>
      <c r="BG7" s="65"/>
      <c r="BH7" s="65"/>
      <c r="BI7" s="65"/>
      <c r="BJ7" s="66"/>
      <c r="BK7" s="58" t="s">
        <v>30</v>
      </c>
      <c r="BL7" s="59"/>
      <c r="BM7" s="59"/>
      <c r="BN7" s="59"/>
      <c r="BO7" s="59"/>
      <c r="BP7" s="59"/>
      <c r="BQ7" s="60"/>
      <c r="BR7" s="61" t="s">
        <v>31</v>
      </c>
      <c r="BS7" s="61" t="s">
        <v>32</v>
      </c>
      <c r="BT7" s="61" t="s">
        <v>33</v>
      </c>
      <c r="BU7" s="61" t="s">
        <v>34</v>
      </c>
      <c r="BV7" s="91" t="s">
        <v>35</v>
      </c>
      <c r="BW7" s="91" t="s">
        <v>36</v>
      </c>
      <c r="BX7" s="94" t="s">
        <v>37</v>
      </c>
      <c r="BY7" s="82" t="s">
        <v>38</v>
      </c>
      <c r="BZ7" s="82" t="s">
        <v>39</v>
      </c>
      <c r="CA7" s="82" t="s">
        <v>40</v>
      </c>
      <c r="CB7" s="85" t="s">
        <v>41</v>
      </c>
      <c r="CC7" s="85" t="s">
        <v>42</v>
      </c>
      <c r="CD7" s="85" t="s">
        <v>43</v>
      </c>
      <c r="CE7" s="88" t="s">
        <v>44</v>
      </c>
      <c r="CF7" s="71">
        <v>1</v>
      </c>
      <c r="CG7" s="70"/>
      <c r="CH7" s="70" t="s">
        <v>45</v>
      </c>
      <c r="CI7" s="70"/>
      <c r="CJ7" s="71">
        <v>1</v>
      </c>
      <c r="CK7" s="70"/>
      <c r="CL7" s="70" t="s">
        <v>45</v>
      </c>
      <c r="CM7" s="70"/>
      <c r="CN7" s="72" t="s">
        <v>46</v>
      </c>
    </row>
    <row r="8" spans="1:93">
      <c r="A8" s="68"/>
      <c r="B8" s="68"/>
      <c r="C8" s="55"/>
      <c r="D8" s="56"/>
      <c r="E8" s="56"/>
      <c r="F8" s="57"/>
      <c r="G8" s="68"/>
      <c r="H8" s="68"/>
      <c r="I8" s="68"/>
      <c r="J8" s="68"/>
      <c r="K8" s="68"/>
      <c r="L8" s="68"/>
      <c r="M8" s="68"/>
      <c r="N8" s="68"/>
      <c r="O8" s="68"/>
      <c r="P8" s="68"/>
      <c r="Q8" s="68"/>
      <c r="R8" s="68"/>
      <c r="S8" s="68"/>
      <c r="T8" s="68"/>
      <c r="U8" s="69"/>
      <c r="V8" s="68"/>
      <c r="W8" s="68"/>
      <c r="X8" s="68"/>
      <c r="Y8" s="67" t="s">
        <v>47</v>
      </c>
      <c r="Z8" s="67"/>
      <c r="AA8" s="67"/>
      <c r="AB8" s="67"/>
      <c r="AC8" s="67" t="s">
        <v>48</v>
      </c>
      <c r="AD8" s="67"/>
      <c r="AE8" s="67"/>
      <c r="AF8" s="67"/>
      <c r="AG8" s="67" t="s">
        <v>49</v>
      </c>
      <c r="AH8" s="67"/>
      <c r="AI8" s="67"/>
      <c r="AJ8" s="67"/>
      <c r="AK8" s="67"/>
      <c r="AL8" s="75" t="s">
        <v>50</v>
      </c>
      <c r="AM8" s="76"/>
      <c r="AN8" s="76"/>
      <c r="AO8" s="77"/>
      <c r="AP8" s="78" t="s">
        <v>51</v>
      </c>
      <c r="AQ8" s="78"/>
      <c r="AR8" s="78"/>
      <c r="AS8" s="78"/>
      <c r="AT8" s="79" t="s">
        <v>52</v>
      </c>
      <c r="AU8" s="80"/>
      <c r="AV8" s="80"/>
      <c r="AW8" s="81"/>
      <c r="AX8" s="64" t="s">
        <v>53</v>
      </c>
      <c r="AY8" s="65"/>
      <c r="AZ8" s="65"/>
      <c r="BA8" s="66"/>
      <c r="BB8" s="64" t="s">
        <v>54</v>
      </c>
      <c r="BC8" s="65"/>
      <c r="BD8" s="65"/>
      <c r="BE8" s="65"/>
      <c r="BF8" s="66"/>
      <c r="BG8" s="64" t="s">
        <v>55</v>
      </c>
      <c r="BH8" s="65"/>
      <c r="BI8" s="65"/>
      <c r="BJ8" s="66"/>
      <c r="BK8" s="67" t="s">
        <v>56</v>
      </c>
      <c r="BL8" s="67"/>
      <c r="BM8" s="67"/>
      <c r="BN8" s="67"/>
      <c r="BO8" s="97" t="s">
        <v>57</v>
      </c>
      <c r="BP8" s="98"/>
      <c r="BQ8" s="99"/>
      <c r="BR8" s="62"/>
      <c r="BS8" s="62"/>
      <c r="BT8" s="62"/>
      <c r="BU8" s="62"/>
      <c r="BV8" s="92"/>
      <c r="BW8" s="92"/>
      <c r="BX8" s="95"/>
      <c r="BY8" s="83"/>
      <c r="BZ8" s="83"/>
      <c r="CA8" s="83"/>
      <c r="CB8" s="86"/>
      <c r="CC8" s="86"/>
      <c r="CD8" s="86"/>
      <c r="CE8" s="89"/>
      <c r="CF8" s="100" t="s">
        <v>58</v>
      </c>
      <c r="CG8" s="100" t="s">
        <v>59</v>
      </c>
      <c r="CH8" s="100" t="s">
        <v>58</v>
      </c>
      <c r="CI8" s="100" t="s">
        <v>59</v>
      </c>
      <c r="CJ8" s="100" t="s">
        <v>58</v>
      </c>
      <c r="CK8" s="100" t="s">
        <v>59</v>
      </c>
      <c r="CL8" s="100" t="s">
        <v>58</v>
      </c>
      <c r="CM8" s="100" t="s">
        <v>59</v>
      </c>
      <c r="CN8" s="73"/>
    </row>
    <row r="9" spans="1:93">
      <c r="A9" s="68"/>
      <c r="B9" s="68"/>
      <c r="C9" s="55"/>
      <c r="D9" s="56"/>
      <c r="E9" s="56"/>
      <c r="F9" s="57"/>
      <c r="G9" s="68"/>
      <c r="H9" s="68"/>
      <c r="I9" s="68"/>
      <c r="J9" s="68"/>
      <c r="K9" s="68"/>
      <c r="L9" s="68"/>
      <c r="M9" s="68"/>
      <c r="N9" s="68"/>
      <c r="O9" s="68"/>
      <c r="P9" s="68"/>
      <c r="Q9" s="68"/>
      <c r="R9" s="68"/>
      <c r="S9" s="68"/>
      <c r="T9" s="68"/>
      <c r="U9" s="69"/>
      <c r="V9" s="68"/>
      <c r="W9" s="68"/>
      <c r="X9" s="68"/>
      <c r="Y9" s="103">
        <v>0.1</v>
      </c>
      <c r="Z9" s="103"/>
      <c r="AA9" s="103"/>
      <c r="AB9" s="103"/>
      <c r="AC9" s="103">
        <v>0.15</v>
      </c>
      <c r="AD9" s="103"/>
      <c r="AE9" s="103"/>
      <c r="AF9" s="103"/>
      <c r="AG9" s="103">
        <v>0.1</v>
      </c>
      <c r="AH9" s="103"/>
      <c r="AI9" s="103"/>
      <c r="AJ9" s="103"/>
      <c r="AK9" s="103"/>
      <c r="AL9" s="104">
        <v>0.15</v>
      </c>
      <c r="AM9" s="105"/>
      <c r="AN9" s="105"/>
      <c r="AO9" s="106"/>
      <c r="AP9" s="107">
        <v>0.1</v>
      </c>
      <c r="AQ9" s="107"/>
      <c r="AR9" s="107"/>
      <c r="AS9" s="107"/>
      <c r="AT9" s="108">
        <v>0.1</v>
      </c>
      <c r="AU9" s="109"/>
      <c r="AV9" s="109"/>
      <c r="AW9" s="110"/>
      <c r="AX9" s="108">
        <v>0.08</v>
      </c>
      <c r="AY9" s="109"/>
      <c r="AZ9" s="109"/>
      <c r="BA9" s="110"/>
      <c r="BB9" s="108">
        <v>0.06</v>
      </c>
      <c r="BC9" s="109"/>
      <c r="BD9" s="109"/>
      <c r="BE9" s="109"/>
      <c r="BF9" s="110"/>
      <c r="BG9" s="108">
        <v>0.06</v>
      </c>
      <c r="BH9" s="109"/>
      <c r="BI9" s="109"/>
      <c r="BJ9" s="110"/>
      <c r="BK9" s="104">
        <v>0.05</v>
      </c>
      <c r="BL9" s="105"/>
      <c r="BM9" s="105"/>
      <c r="BN9" s="106"/>
      <c r="BO9" s="104">
        <v>0.05</v>
      </c>
      <c r="BP9" s="105"/>
      <c r="BQ9" s="106"/>
      <c r="BR9" s="62"/>
      <c r="BS9" s="62"/>
      <c r="BT9" s="62"/>
      <c r="BU9" s="62"/>
      <c r="BV9" s="92"/>
      <c r="BW9" s="92"/>
      <c r="BX9" s="95"/>
      <c r="BY9" s="83"/>
      <c r="BZ9" s="83"/>
      <c r="CA9" s="83"/>
      <c r="CB9" s="86"/>
      <c r="CC9" s="86"/>
      <c r="CD9" s="86"/>
      <c r="CE9" s="89"/>
      <c r="CF9" s="101"/>
      <c r="CG9" s="101"/>
      <c r="CH9" s="101"/>
      <c r="CI9" s="101"/>
      <c r="CJ9" s="101"/>
      <c r="CK9" s="101"/>
      <c r="CL9" s="101"/>
      <c r="CM9" s="101"/>
      <c r="CN9" s="73"/>
    </row>
    <row r="10" spans="1:93" ht="12" customHeight="1">
      <c r="A10" s="68"/>
      <c r="B10" s="68"/>
      <c r="C10" s="55"/>
      <c r="D10" s="56"/>
      <c r="E10" s="56"/>
      <c r="F10" s="57"/>
      <c r="G10" s="68"/>
      <c r="H10" s="68"/>
      <c r="I10" s="68"/>
      <c r="J10" s="68"/>
      <c r="K10" s="68"/>
      <c r="L10" s="68"/>
      <c r="M10" s="68"/>
      <c r="N10" s="68"/>
      <c r="O10" s="68"/>
      <c r="P10" s="68"/>
      <c r="Q10" s="68"/>
      <c r="R10" s="68"/>
      <c r="S10" s="68"/>
      <c r="T10" s="68"/>
      <c r="U10" s="69"/>
      <c r="V10" s="68"/>
      <c r="W10" s="68"/>
      <c r="X10" s="68"/>
      <c r="Y10" s="13" t="s">
        <v>60</v>
      </c>
      <c r="Z10" s="14" t="s">
        <v>61</v>
      </c>
      <c r="AA10" s="15" t="s">
        <v>62</v>
      </c>
      <c r="AB10" s="15" t="s">
        <v>63</v>
      </c>
      <c r="AC10" s="13" t="s">
        <v>60</v>
      </c>
      <c r="AD10" s="14" t="s">
        <v>61</v>
      </c>
      <c r="AE10" s="15" t="s">
        <v>62</v>
      </c>
      <c r="AF10" s="15" t="s">
        <v>63</v>
      </c>
      <c r="AG10" s="15" t="s">
        <v>64</v>
      </c>
      <c r="AH10" s="13" t="s">
        <v>60</v>
      </c>
      <c r="AI10" s="14" t="s">
        <v>61</v>
      </c>
      <c r="AJ10" s="15" t="s">
        <v>62</v>
      </c>
      <c r="AK10" s="15" t="s">
        <v>63</v>
      </c>
      <c r="AL10" s="15" t="s">
        <v>64</v>
      </c>
      <c r="AM10" s="13" t="s">
        <v>60</v>
      </c>
      <c r="AN10" s="15" t="s">
        <v>62</v>
      </c>
      <c r="AO10" s="15" t="s">
        <v>63</v>
      </c>
      <c r="AP10" s="16" t="s">
        <v>65</v>
      </c>
      <c r="AQ10" s="17" t="s">
        <v>60</v>
      </c>
      <c r="AR10" s="16" t="s">
        <v>62</v>
      </c>
      <c r="AS10" s="16" t="s">
        <v>63</v>
      </c>
      <c r="AT10" s="16" t="s">
        <v>65</v>
      </c>
      <c r="AU10" s="18" t="s">
        <v>60</v>
      </c>
      <c r="AV10" s="16" t="s">
        <v>62</v>
      </c>
      <c r="AW10" s="16" t="s">
        <v>63</v>
      </c>
      <c r="AX10" s="16" t="s">
        <v>65</v>
      </c>
      <c r="AY10" s="17" t="s">
        <v>60</v>
      </c>
      <c r="AZ10" s="16" t="s">
        <v>62</v>
      </c>
      <c r="BA10" s="16" t="s">
        <v>63</v>
      </c>
      <c r="BB10" s="16" t="s">
        <v>65</v>
      </c>
      <c r="BC10" s="17" t="s">
        <v>60</v>
      </c>
      <c r="BD10" s="19" t="s">
        <v>66</v>
      </c>
      <c r="BE10" s="16" t="s">
        <v>62</v>
      </c>
      <c r="BF10" s="16" t="s">
        <v>63</v>
      </c>
      <c r="BG10" s="16" t="s">
        <v>65</v>
      </c>
      <c r="BH10" s="17" t="s">
        <v>60</v>
      </c>
      <c r="BI10" s="16" t="s">
        <v>62</v>
      </c>
      <c r="BJ10" s="16" t="s">
        <v>63</v>
      </c>
      <c r="BK10" s="20" t="s">
        <v>65</v>
      </c>
      <c r="BL10" s="21" t="s">
        <v>60</v>
      </c>
      <c r="BM10" s="20" t="s">
        <v>62</v>
      </c>
      <c r="BN10" s="20" t="s">
        <v>63</v>
      </c>
      <c r="BO10" s="21" t="s">
        <v>60</v>
      </c>
      <c r="BP10" s="20" t="s">
        <v>62</v>
      </c>
      <c r="BQ10" s="20" t="s">
        <v>63</v>
      </c>
      <c r="BR10" s="63"/>
      <c r="BS10" s="63"/>
      <c r="BT10" s="63"/>
      <c r="BU10" s="63"/>
      <c r="BV10" s="93"/>
      <c r="BW10" s="93"/>
      <c r="BX10" s="96"/>
      <c r="BY10" s="84"/>
      <c r="BZ10" s="84"/>
      <c r="CA10" s="84"/>
      <c r="CB10" s="87"/>
      <c r="CC10" s="87"/>
      <c r="CD10" s="87"/>
      <c r="CE10" s="90"/>
      <c r="CF10" s="102"/>
      <c r="CG10" s="102"/>
      <c r="CH10" s="102"/>
      <c r="CI10" s="102"/>
      <c r="CJ10" s="102"/>
      <c r="CK10" s="102"/>
      <c r="CL10" s="102"/>
      <c r="CM10" s="102"/>
      <c r="CN10" s="74"/>
    </row>
    <row r="11" spans="1:93" s="47" customFormat="1">
      <c r="A11" s="22">
        <v>1</v>
      </c>
      <c r="B11" s="48" t="s">
        <v>68</v>
      </c>
      <c r="C11" s="23">
        <v>166733</v>
      </c>
      <c r="D11" s="24">
        <f>IFERROR(VLOOKUP($C11,[1]Sheet1!$C:$AD,14,0),"")</f>
        <v>44333</v>
      </c>
      <c r="E11" s="24">
        <f>IFERROR(VLOOKUP($C11,[1]Sheet1!$C:$AD,15,0),"")</f>
        <v>44636</v>
      </c>
      <c r="F11" s="25" t="str">
        <f>IFERROR(VLOOKUP($C11,[1]Sheet1!$C:$AD,17,0),"")</f>
        <v>D</v>
      </c>
      <c r="G11" s="24" t="str">
        <f>IFERROR(VLOOKUP($C11,[1]Sheet1!$C:$AD,9,0),"")</f>
        <v>AGENT PREPAID</v>
      </c>
      <c r="H11" s="24" t="str">
        <f>IFERROR(VLOOKUP($C11,[1]Sheet1!$C:$AD,4,0),"")</f>
        <v>PEREMPUAN</v>
      </c>
      <c r="I11" s="24" t="str">
        <f>IFERROR(VLOOKUP($C11,[1]Sheet1!$C:$AD,11,0),"")</f>
        <v>TATAN SUDRAJAT</v>
      </c>
      <c r="J11" s="24" t="str">
        <f>IFERROR(VLOOKUP($C11,[1]Sheet1!$C:$AD,12,0),"")</f>
        <v>RIKA RIANY</v>
      </c>
      <c r="K11" s="26" t="s">
        <v>67</v>
      </c>
      <c r="L11" s="23"/>
      <c r="M11" s="23"/>
      <c r="N11" s="22">
        <v>22</v>
      </c>
      <c r="O11" s="22">
        <f>VLOOKUP($C11,[1]Sheet2!$C:$AI,11,0)</f>
        <v>21</v>
      </c>
      <c r="P11" s="22">
        <f>VLOOKUP($C11,[1]Sheet2!$C:$AI,17,0)</f>
        <v>0</v>
      </c>
      <c r="Q11" s="22">
        <f>VLOOKUP($C11,[1]Sheet2!$C:$AI,19,0)</f>
        <v>0</v>
      </c>
      <c r="R11" s="22">
        <f>VLOOKUP($C11,[1]Sheet2!$C:$AI,25,0)</f>
        <v>0</v>
      </c>
      <c r="S11" s="22">
        <f>VLOOKUP($C11,[1]Sheet2!$C:$AI,22,0)</f>
        <v>0</v>
      </c>
      <c r="T11" s="22">
        <f>VLOOKUP($C11,[1]Sheet2!$C:$AI,16,0)</f>
        <v>0</v>
      </c>
      <c r="U11" s="22">
        <f t="shared" ref="U11" si="0">SUM(P11:R11)</f>
        <v>0</v>
      </c>
      <c r="V11" s="22">
        <f t="shared" ref="V11" si="1">O11-P11-Q11-T11</f>
        <v>21</v>
      </c>
      <c r="W11" s="22">
        <f t="shared" ref="W11" si="2">O11-(S11+T11)</f>
        <v>21</v>
      </c>
      <c r="X11" s="22">
        <v>7.75</v>
      </c>
      <c r="Y11" s="22">
        <v>0</v>
      </c>
      <c r="Z11" s="27">
        <f t="shared" ref="Z11" si="3">(V11-Y11)/V11</f>
        <v>1</v>
      </c>
      <c r="AA11" s="22">
        <f t="shared" ref="AA11" si="4">IF(Q11&gt;0,0,IF(Y11&gt;2,0,IF(Y11=2,1,IF(Y11=1,2,IF(Y11&lt;=0,5)))))</f>
        <v>5</v>
      </c>
      <c r="AB11" s="28">
        <f t="shared" ref="AB11" si="5">AA11*$Y$9/5</f>
        <v>0.1</v>
      </c>
      <c r="AC11" s="22">
        <f t="shared" ref="AC11" si="6">U11</f>
        <v>0</v>
      </c>
      <c r="AD11" s="27">
        <f t="shared" ref="AD11" si="7">(V11-AC11)/V11</f>
        <v>1</v>
      </c>
      <c r="AE11" s="22">
        <f t="shared" ref="AE11" si="8">IF(Q11&gt;0,0,IF(AC11&lt;=0,5,IF(AC11=1,1,0)))</f>
        <v>5</v>
      </c>
      <c r="AF11" s="28">
        <f t="shared" ref="AF11" si="9">AE11*$AC$9/5</f>
        <v>0.15</v>
      </c>
      <c r="AG11" s="22">
        <f t="shared" ref="AG11" si="10">W11*(X11*60)</f>
        <v>9765</v>
      </c>
      <c r="AH11" s="29">
        <f>VLOOKUP(C11,[1]Sheet3!C:H,6,0)</f>
        <v>9907.2500000000218</v>
      </c>
      <c r="AI11" s="30">
        <f t="shared" ref="AI11" si="11">AH11/AG11</f>
        <v>1.0145673323092701</v>
      </c>
      <c r="AJ11" s="22">
        <f t="shared" ref="AJ11" si="12">IF(AI11&lt;=90%,1,IF(AND(AI11&gt;90%,AI11&lt;100%),2,IF(AI11=100%,3,IF(AND(AI11&gt;100%,AI11&lt;=105%),4,5))))</f>
        <v>4</v>
      </c>
      <c r="AK11" s="28">
        <f t="shared" ref="AK11" si="13">AJ11*$AG$9/5</f>
        <v>0.08</v>
      </c>
      <c r="AL11" s="31">
        <v>300</v>
      </c>
      <c r="AM11" s="32">
        <f>VLOOKUP($C11,[1]Sheet1!$C:$AD,21,0)</f>
        <v>304.84365325077403</v>
      </c>
      <c r="AN11" s="31">
        <f t="shared" ref="AN11" si="14">IF(AM11&gt;AL11,1,IF(AM11=AL11,3,5))</f>
        <v>1</v>
      </c>
      <c r="AO11" s="28">
        <f t="shared" ref="AO11" si="15">AN11*$AL$9/5</f>
        <v>0.03</v>
      </c>
      <c r="AP11" s="33">
        <v>95</v>
      </c>
      <c r="AQ11" s="32">
        <f>VLOOKUP($C11,[1]Sheet1!$C:$AD,22,0)</f>
        <v>100</v>
      </c>
      <c r="AR11" s="31">
        <f t="shared" ref="AR11" si="16">IF(AQ11&gt;AP11,5,IF(AQ11=AP11,3,1))</f>
        <v>5</v>
      </c>
      <c r="AS11" s="28">
        <f t="shared" ref="AS11" si="17">AR11*$AP$9/5</f>
        <v>0.1</v>
      </c>
      <c r="AT11" s="34">
        <v>0.92</v>
      </c>
      <c r="AU11" s="35">
        <f>VLOOKUP($C11,[1]Sheet1!$C:$AD,23,0)</f>
        <v>0.85882352941176499</v>
      </c>
      <c r="AV11" s="31">
        <f t="shared" ref="AV11" si="18">IF(AU11&gt;AT11,5,IF(AU11=AT11,3,1))</f>
        <v>1</v>
      </c>
      <c r="AW11" s="28">
        <f t="shared" ref="AW11" si="19">AV11*$AT$9/5</f>
        <v>0.02</v>
      </c>
      <c r="AX11" s="33">
        <v>90</v>
      </c>
      <c r="AY11" s="32">
        <f>VLOOKUP($C11,[1]Sheet1!$C:$AD,24,0)</f>
        <v>100</v>
      </c>
      <c r="AZ11" s="31">
        <f t="shared" ref="AZ11" si="20">IF(AY11&gt;AX11,5,IF(AY11=AX11,3,1))</f>
        <v>5</v>
      </c>
      <c r="BA11" s="28">
        <f t="shared" ref="BA11" si="21">AZ11*$AX$9/5</f>
        <v>0.08</v>
      </c>
      <c r="BB11" s="27">
        <v>0.85</v>
      </c>
      <c r="BC11" s="35">
        <f>VLOOKUP($C11,[1]Sheet1!$C:$AD,25,0)</f>
        <v>0.82499999999999996</v>
      </c>
      <c r="BD11" s="36"/>
      <c r="BE11" s="31">
        <f t="shared" ref="BE11" si="22">IF(BD11=1,0,IF(BC11&gt;BB11,5,IF(BC11=BB11,4,IF(BC11="",3,1))))</f>
        <v>1</v>
      </c>
      <c r="BF11" s="28">
        <f t="shared" ref="BF11" si="23">BE11*$BB$9/5</f>
        <v>1.2E-2</v>
      </c>
      <c r="BG11" s="27">
        <v>0.4</v>
      </c>
      <c r="BH11" s="35">
        <f>VLOOKUP($C11,[1]Sheet1!$C:$AD,26,0)</f>
        <v>0.49019607843137297</v>
      </c>
      <c r="BI11" s="31">
        <f t="shared" ref="BI11" si="24">IF(BH11&gt;BG11,5,IF(BH11=BG11,4,IF(BH11="",3,1)))</f>
        <v>5</v>
      </c>
      <c r="BJ11" s="28">
        <f t="shared" ref="BJ11" si="25">BI11*$BG$9/5</f>
        <v>0.06</v>
      </c>
      <c r="BK11" s="37">
        <v>0.95</v>
      </c>
      <c r="BL11" s="35">
        <f>VLOOKUP($C11,[1]Sheet1!$C:$AD,27,0)</f>
        <v>0.99613003095975206</v>
      </c>
      <c r="BM11" s="31">
        <f t="shared" ref="BM11" si="26">IF(BL11&gt;BK11,5,IF(BL11=BK11,4,IF(BL11="",3,1)))</f>
        <v>5</v>
      </c>
      <c r="BN11" s="28">
        <f t="shared" ref="BN11" si="27">BM11*$BK$9/5</f>
        <v>0.05</v>
      </c>
      <c r="BO11" s="38">
        <v>2</v>
      </c>
      <c r="BP11" s="31">
        <f t="shared" ref="BP11" si="28">IF(BO11&gt;1,5,IF(BO11=1,3,1))</f>
        <v>5</v>
      </c>
      <c r="BQ11" s="28">
        <f t="shared" ref="BQ11" si="29">BP11*$BO$9/5</f>
        <v>0.05</v>
      </c>
      <c r="BR11" s="28">
        <f t="shared" ref="BR11" si="30">AB11+AF11+AK11+AO11</f>
        <v>0.36</v>
      </c>
      <c r="BS11" s="28">
        <f t="shared" ref="BS11" si="31">BJ11+AW11+BA11+BF11+AS11</f>
        <v>0.27200000000000002</v>
      </c>
      <c r="BT11" s="28">
        <f t="shared" ref="BT11" si="32">BQ11+BN11</f>
        <v>0.1</v>
      </c>
      <c r="BU11" s="39">
        <f t="shared" ref="BU11" si="33">SUM(BR11:BT11)</f>
        <v>0.73199999999999998</v>
      </c>
      <c r="BV11" s="40" t="str">
        <f t="shared" ref="BV11" si="34">IF(M11="TIDAK","GUGUR",IF(CA11&gt;0,"GUGUR","TERIMA"))</f>
        <v>GUGUR</v>
      </c>
      <c r="BW11" s="41">
        <f t="shared" ref="BW11" si="35">IF(BV11="GUGUR",0,IF(G11="AGENT POSTPAID",670000,IF(G11="AGENT PRIORITY",800000,IF(G11="AGENT PREPAID",670000,))))</f>
        <v>0</v>
      </c>
      <c r="BX11" s="42">
        <f t="shared" ref="BX11" si="36">BW11*BS11</f>
        <v>0</v>
      </c>
      <c r="BY11" s="43"/>
      <c r="BZ11" s="43"/>
      <c r="CA11" s="43">
        <v>1</v>
      </c>
      <c r="CB11" s="42">
        <f t="shared" ref="CB11" si="37">BR11*BW11</f>
        <v>0</v>
      </c>
      <c r="CC11" s="42">
        <f t="shared" ref="CC11" si="38">IF(L11="YA",(V11/N11)*BX11,IF(M11="YA",(V11/N11)*BX11,IF(T11&gt;0,(V11/N11)*BX11,IF(BY11&gt;0,BX11*85%,IF(BZ11&gt;0,BX11*60%,IF(CA11&gt;0,BX11*0%,BX11))))))</f>
        <v>0</v>
      </c>
      <c r="CD11" s="42">
        <f t="shared" ref="CD11" si="39">BT11*BW11</f>
        <v>0</v>
      </c>
      <c r="CE11" s="36">
        <f t="shared" ref="CE11" si="40">IF(BV11="GUGUR",0,IF(BU11=100%,200000,IF(AND(BU11&gt;=98%,BU11&lt;100%),100000,IF(AND(BU11&gt;=97%,BU11&lt;99%),50000,))))</f>
        <v>0</v>
      </c>
      <c r="CF11" s="23">
        <f t="shared" ref="CF11" si="41">IF(AND(H11=100%,H11="LAKI-LAKI"),1,0)</f>
        <v>0</v>
      </c>
      <c r="CG11" s="23">
        <f t="shared" ref="CG11" si="42">IF(AND(H11=100%,H11="PEREMPUAN"),1,0)</f>
        <v>0</v>
      </c>
      <c r="CH11" s="23">
        <f t="shared" ref="CH11" si="43">IF(AND(H11&lt;100%,H11="LAKI-LAKI"),1,0)</f>
        <v>0</v>
      </c>
      <c r="CI11" s="23">
        <f t="shared" ref="CI11" si="44">IF(AND(H11&lt;100%,H11="PEREMPUAN"),1,0)</f>
        <v>0</v>
      </c>
      <c r="CJ11" s="23">
        <f t="shared" ref="CJ11" si="45">IF(AND(BS11=100%,H11="LAKI-LAKI"),1,0)</f>
        <v>0</v>
      </c>
      <c r="CK11" s="23">
        <f t="shared" ref="CK11" si="46">IF(AND(BS11=100%,H11="PEREMPUAN"),1,0)</f>
        <v>0</v>
      </c>
      <c r="CL11" s="23">
        <f t="shared" ref="CL11" si="47">IF(AND(BS11&lt;100%,H11="LAKI-LAKI"),1,0)</f>
        <v>0</v>
      </c>
      <c r="CM11" s="23">
        <f t="shared" ref="CM11" si="48">IF(AND(BS11&lt;100%,H11="PEREMPUAN"),1,0)</f>
        <v>1</v>
      </c>
      <c r="CN11" s="44">
        <f t="shared" ref="CN11" si="49">SUM(CB11:CE11)</f>
        <v>0</v>
      </c>
      <c r="CO11" s="46"/>
    </row>
    <row r="12" spans="1:93">
      <c r="CG12" s="49"/>
      <c r="CH12" s="49"/>
      <c r="CI12" s="49"/>
      <c r="CJ12" s="49"/>
      <c r="CK12" s="49"/>
      <c r="CL12" s="49"/>
      <c r="CM12" s="49"/>
      <c r="CN12" s="49"/>
      <c r="CO12" s="45"/>
    </row>
    <row r="13" spans="1:93">
      <c r="CG13" s="49"/>
      <c r="CH13" s="49"/>
      <c r="CI13" s="49"/>
      <c r="CJ13" s="49"/>
      <c r="CK13" s="49"/>
      <c r="CL13" s="49"/>
      <c r="CM13" s="49"/>
      <c r="CN13" s="49"/>
      <c r="CO13" s="45"/>
    </row>
    <row r="14" spans="1:93">
      <c r="CG14" s="49"/>
      <c r="CH14" s="49"/>
      <c r="CI14" s="49"/>
      <c r="CJ14" s="49"/>
      <c r="CK14" s="49"/>
      <c r="CL14" s="49"/>
      <c r="CM14" s="49"/>
      <c r="CN14" s="49"/>
      <c r="CO14" s="45"/>
    </row>
    <row r="15" spans="1:93">
      <c r="CG15" s="49"/>
      <c r="CH15" s="49"/>
      <c r="CI15" s="49"/>
      <c r="CJ15" s="49"/>
      <c r="CK15" s="49"/>
      <c r="CL15" s="49"/>
      <c r="CM15" s="49"/>
      <c r="CN15" s="49"/>
      <c r="CO15" s="45"/>
    </row>
    <row r="16" spans="1:93">
      <c r="CG16" s="49"/>
      <c r="CH16" s="49"/>
      <c r="CI16" s="49"/>
      <c r="CJ16" s="49"/>
      <c r="CK16" s="49"/>
      <c r="CL16" s="49"/>
      <c r="CM16" s="49"/>
      <c r="CN16" s="49"/>
      <c r="CO16" s="45"/>
    </row>
    <row r="17" spans="1:93">
      <c r="CG17" s="49"/>
      <c r="CH17" s="49"/>
      <c r="CI17" s="49"/>
      <c r="CJ17" s="49"/>
      <c r="CK17" s="49"/>
      <c r="CL17" s="49"/>
      <c r="CM17" s="49"/>
      <c r="CN17" s="49"/>
      <c r="CO17" s="45"/>
    </row>
    <row r="18" spans="1:93">
      <c r="CG18" s="49"/>
      <c r="CH18" s="49"/>
      <c r="CI18" s="49"/>
      <c r="CJ18" s="49"/>
      <c r="CK18" s="49"/>
      <c r="CL18" s="49"/>
      <c r="CM18" s="49"/>
      <c r="CN18" s="49"/>
      <c r="CO18" s="45"/>
    </row>
    <row r="19" spans="1:93">
      <c r="BY19" s="49"/>
      <c r="BZ19" s="49"/>
      <c r="CA19" s="49"/>
      <c r="CN19" s="50"/>
    </row>
    <row r="20" spans="1:93">
      <c r="A20" s="111" t="s">
        <v>4</v>
      </c>
      <c r="B20" s="112" t="s">
        <v>69</v>
      </c>
      <c r="C20" s="115" t="s">
        <v>6</v>
      </c>
      <c r="D20" s="116" t="s">
        <v>7</v>
      </c>
      <c r="E20" s="116" t="s">
        <v>8</v>
      </c>
      <c r="F20" s="117" t="s">
        <v>9</v>
      </c>
      <c r="G20" s="111" t="s">
        <v>10</v>
      </c>
      <c r="H20" s="111" t="s">
        <v>11</v>
      </c>
      <c r="I20" s="111" t="s">
        <v>12</v>
      </c>
      <c r="J20" s="111" t="s">
        <v>13</v>
      </c>
      <c r="K20" s="111" t="s">
        <v>14</v>
      </c>
      <c r="L20" s="111" t="s">
        <v>15</v>
      </c>
      <c r="M20" s="111" t="s">
        <v>16</v>
      </c>
      <c r="N20" s="111" t="s">
        <v>17</v>
      </c>
      <c r="O20" s="111" t="s">
        <v>18</v>
      </c>
      <c r="P20" s="111" t="s">
        <v>19</v>
      </c>
      <c r="Q20" s="111" t="s">
        <v>20</v>
      </c>
      <c r="R20" s="111" t="s">
        <v>21</v>
      </c>
      <c r="S20" s="111" t="s">
        <v>22</v>
      </c>
      <c r="T20" s="111" t="s">
        <v>23</v>
      </c>
      <c r="U20" s="69" t="s">
        <v>24</v>
      </c>
      <c r="V20" s="111" t="s">
        <v>25</v>
      </c>
      <c r="W20" s="111" t="s">
        <v>26</v>
      </c>
      <c r="X20" s="111" t="s">
        <v>27</v>
      </c>
      <c r="Y20" s="121" t="s">
        <v>28</v>
      </c>
      <c r="Z20" s="122"/>
      <c r="AA20" s="122"/>
      <c r="AB20" s="122"/>
      <c r="AC20" s="122"/>
      <c r="AD20" s="122"/>
      <c r="AE20" s="122"/>
      <c r="AF20" s="122"/>
      <c r="AG20" s="122"/>
      <c r="AH20" s="122"/>
      <c r="AI20" s="122"/>
      <c r="AJ20" s="122"/>
      <c r="AK20" s="122"/>
      <c r="AL20" s="122"/>
      <c r="AM20" s="122"/>
      <c r="AN20" s="122"/>
      <c r="AO20" s="123"/>
      <c r="AP20" s="121" t="s">
        <v>29</v>
      </c>
      <c r="AQ20" s="122"/>
      <c r="AR20" s="122"/>
      <c r="AS20" s="122"/>
      <c r="AT20" s="122"/>
      <c r="AU20" s="122"/>
      <c r="AV20" s="122"/>
      <c r="AW20" s="122"/>
      <c r="AX20" s="122"/>
      <c r="AY20" s="122"/>
      <c r="AZ20" s="122"/>
      <c r="BA20" s="122"/>
      <c r="BB20" s="122"/>
      <c r="BC20" s="122"/>
      <c r="BD20" s="122"/>
      <c r="BE20" s="122"/>
      <c r="BF20" s="122"/>
      <c r="BG20" s="122"/>
      <c r="BH20" s="122"/>
      <c r="BI20" s="122"/>
      <c r="BJ20" s="123"/>
      <c r="BK20" s="118" t="s">
        <v>30</v>
      </c>
      <c r="BL20" s="119"/>
      <c r="BM20" s="119"/>
      <c r="BN20" s="119"/>
      <c r="BO20" s="119"/>
      <c r="BP20" s="119"/>
      <c r="BQ20" s="120"/>
      <c r="BR20" s="112" t="s">
        <v>31</v>
      </c>
      <c r="BS20" s="112" t="s">
        <v>32</v>
      </c>
      <c r="BT20" s="112" t="s">
        <v>33</v>
      </c>
      <c r="BU20" s="112" t="s">
        <v>34</v>
      </c>
      <c r="BV20" s="112" t="s">
        <v>35</v>
      </c>
      <c r="BW20" s="112" t="s">
        <v>36</v>
      </c>
      <c r="BX20" s="139" t="s">
        <v>37</v>
      </c>
      <c r="BY20" s="136" t="s">
        <v>38</v>
      </c>
      <c r="BZ20" s="136" t="s">
        <v>39</v>
      </c>
      <c r="CA20" s="136" t="s">
        <v>40</v>
      </c>
      <c r="CB20" s="139" t="s">
        <v>41</v>
      </c>
      <c r="CC20" s="139" t="s">
        <v>42</v>
      </c>
      <c r="CD20" s="139" t="s">
        <v>43</v>
      </c>
      <c r="CE20" s="142" t="s">
        <v>44</v>
      </c>
      <c r="CF20" s="126">
        <v>1</v>
      </c>
      <c r="CG20" s="125"/>
      <c r="CH20" s="125" t="s">
        <v>45</v>
      </c>
      <c r="CI20" s="125"/>
      <c r="CJ20" s="126">
        <v>1</v>
      </c>
      <c r="CK20" s="125"/>
      <c r="CL20" s="125" t="s">
        <v>45</v>
      </c>
      <c r="CM20" s="125"/>
      <c r="CN20" s="127" t="s">
        <v>46</v>
      </c>
    </row>
    <row r="21" spans="1:93">
      <c r="A21" s="111"/>
      <c r="B21" s="113"/>
      <c r="C21" s="115"/>
      <c r="D21" s="116"/>
      <c r="E21" s="116"/>
      <c r="F21" s="117"/>
      <c r="G21" s="111"/>
      <c r="H21" s="111"/>
      <c r="I21" s="111"/>
      <c r="J21" s="111"/>
      <c r="K21" s="111"/>
      <c r="L21" s="111"/>
      <c r="M21" s="111"/>
      <c r="N21" s="111"/>
      <c r="O21" s="111"/>
      <c r="P21" s="111"/>
      <c r="Q21" s="111"/>
      <c r="R21" s="111"/>
      <c r="S21" s="111"/>
      <c r="T21" s="111"/>
      <c r="U21" s="69"/>
      <c r="V21" s="111"/>
      <c r="W21" s="111"/>
      <c r="X21" s="111"/>
      <c r="Y21" s="124" t="s">
        <v>47</v>
      </c>
      <c r="Z21" s="124"/>
      <c r="AA21" s="124"/>
      <c r="AB21" s="124"/>
      <c r="AC21" s="124" t="s">
        <v>48</v>
      </c>
      <c r="AD21" s="124"/>
      <c r="AE21" s="124"/>
      <c r="AF21" s="124"/>
      <c r="AG21" s="124" t="s">
        <v>49</v>
      </c>
      <c r="AH21" s="124"/>
      <c r="AI21" s="124"/>
      <c r="AJ21" s="124"/>
      <c r="AK21" s="124"/>
      <c r="AL21" s="130" t="s">
        <v>50</v>
      </c>
      <c r="AM21" s="131"/>
      <c r="AN21" s="131"/>
      <c r="AO21" s="132"/>
      <c r="AP21" s="124" t="s">
        <v>51</v>
      </c>
      <c r="AQ21" s="124"/>
      <c r="AR21" s="124"/>
      <c r="AS21" s="124"/>
      <c r="AT21" s="133" t="s">
        <v>52</v>
      </c>
      <c r="AU21" s="134"/>
      <c r="AV21" s="134"/>
      <c r="AW21" s="135"/>
      <c r="AX21" s="121" t="s">
        <v>53</v>
      </c>
      <c r="AY21" s="122"/>
      <c r="AZ21" s="122"/>
      <c r="BA21" s="123"/>
      <c r="BB21" s="121" t="s">
        <v>54</v>
      </c>
      <c r="BC21" s="122"/>
      <c r="BD21" s="122"/>
      <c r="BE21" s="122"/>
      <c r="BF21" s="123"/>
      <c r="BG21" s="121" t="s">
        <v>55</v>
      </c>
      <c r="BH21" s="122"/>
      <c r="BI21" s="122"/>
      <c r="BJ21" s="123"/>
      <c r="BK21" s="124" t="s">
        <v>56</v>
      </c>
      <c r="BL21" s="124"/>
      <c r="BM21" s="124"/>
      <c r="BN21" s="124"/>
      <c r="BO21" s="121" t="s">
        <v>57</v>
      </c>
      <c r="BP21" s="122"/>
      <c r="BQ21" s="123"/>
      <c r="BR21" s="113"/>
      <c r="BS21" s="113"/>
      <c r="BT21" s="113"/>
      <c r="BU21" s="113"/>
      <c r="BV21" s="113"/>
      <c r="BW21" s="113"/>
      <c r="BX21" s="140"/>
      <c r="BY21" s="137"/>
      <c r="BZ21" s="137"/>
      <c r="CA21" s="137"/>
      <c r="CB21" s="140"/>
      <c r="CC21" s="140"/>
      <c r="CD21" s="140"/>
      <c r="CE21" s="143"/>
      <c r="CF21" s="148" t="s">
        <v>58</v>
      </c>
      <c r="CG21" s="148" t="s">
        <v>59</v>
      </c>
      <c r="CH21" s="148" t="s">
        <v>58</v>
      </c>
      <c r="CI21" s="148" t="s">
        <v>59</v>
      </c>
      <c r="CJ21" s="148" t="s">
        <v>58</v>
      </c>
      <c r="CK21" s="148" t="s">
        <v>59</v>
      </c>
      <c r="CL21" s="148" t="s">
        <v>58</v>
      </c>
      <c r="CM21" s="148" t="s">
        <v>59</v>
      </c>
      <c r="CN21" s="128"/>
    </row>
    <row r="22" spans="1:93">
      <c r="A22" s="111"/>
      <c r="B22" s="113"/>
      <c r="C22" s="115"/>
      <c r="D22" s="116"/>
      <c r="E22" s="116"/>
      <c r="F22" s="117"/>
      <c r="G22" s="111"/>
      <c r="H22" s="111"/>
      <c r="I22" s="111"/>
      <c r="J22" s="111"/>
      <c r="K22" s="111"/>
      <c r="L22" s="111"/>
      <c r="M22" s="111"/>
      <c r="N22" s="111"/>
      <c r="O22" s="111"/>
      <c r="P22" s="111"/>
      <c r="Q22" s="111"/>
      <c r="R22" s="111"/>
      <c r="S22" s="111"/>
      <c r="T22" s="111"/>
      <c r="U22" s="69"/>
      <c r="V22" s="111"/>
      <c r="W22" s="111"/>
      <c r="X22" s="111"/>
      <c r="Y22" s="151">
        <v>0.1</v>
      </c>
      <c r="Z22" s="151"/>
      <c r="AA22" s="151"/>
      <c r="AB22" s="151"/>
      <c r="AC22" s="151">
        <v>0.15</v>
      </c>
      <c r="AD22" s="151"/>
      <c r="AE22" s="151"/>
      <c r="AF22" s="151"/>
      <c r="AG22" s="151">
        <v>0.1</v>
      </c>
      <c r="AH22" s="151"/>
      <c r="AI22" s="151"/>
      <c r="AJ22" s="151"/>
      <c r="AK22" s="151"/>
      <c r="AL22" s="145">
        <v>0.15</v>
      </c>
      <c r="AM22" s="146"/>
      <c r="AN22" s="146"/>
      <c r="AO22" s="147"/>
      <c r="AP22" s="151">
        <v>0.08</v>
      </c>
      <c r="AQ22" s="151"/>
      <c r="AR22" s="151"/>
      <c r="AS22" s="151"/>
      <c r="AT22" s="145">
        <v>0.08</v>
      </c>
      <c r="AU22" s="146"/>
      <c r="AV22" s="146"/>
      <c r="AW22" s="147"/>
      <c r="AX22" s="145">
        <v>0.06</v>
      </c>
      <c r="AY22" s="146"/>
      <c r="AZ22" s="146"/>
      <c r="BA22" s="147"/>
      <c r="BB22" s="145">
        <v>0.1</v>
      </c>
      <c r="BC22" s="146"/>
      <c r="BD22" s="146"/>
      <c r="BE22" s="146"/>
      <c r="BF22" s="147"/>
      <c r="BG22" s="145">
        <v>0.08</v>
      </c>
      <c r="BH22" s="146"/>
      <c r="BI22" s="146"/>
      <c r="BJ22" s="147"/>
      <c r="BK22" s="145">
        <v>0.05</v>
      </c>
      <c r="BL22" s="146"/>
      <c r="BM22" s="146"/>
      <c r="BN22" s="147"/>
      <c r="BO22" s="145">
        <v>0.05</v>
      </c>
      <c r="BP22" s="146"/>
      <c r="BQ22" s="147"/>
      <c r="BR22" s="113"/>
      <c r="BS22" s="113"/>
      <c r="BT22" s="113"/>
      <c r="BU22" s="113"/>
      <c r="BV22" s="113"/>
      <c r="BW22" s="113"/>
      <c r="BX22" s="140"/>
      <c r="BY22" s="137"/>
      <c r="BZ22" s="137"/>
      <c r="CA22" s="137"/>
      <c r="CB22" s="140"/>
      <c r="CC22" s="140"/>
      <c r="CD22" s="140"/>
      <c r="CE22" s="143"/>
      <c r="CF22" s="149"/>
      <c r="CG22" s="149"/>
      <c r="CH22" s="149"/>
      <c r="CI22" s="149"/>
      <c r="CJ22" s="149"/>
      <c r="CK22" s="149"/>
      <c r="CL22" s="149"/>
      <c r="CM22" s="149"/>
      <c r="CN22" s="128"/>
    </row>
    <row r="23" spans="1:93">
      <c r="A23" s="111"/>
      <c r="B23" s="114"/>
      <c r="C23" s="115"/>
      <c r="D23" s="116"/>
      <c r="E23" s="116"/>
      <c r="F23" s="117"/>
      <c r="G23" s="111"/>
      <c r="H23" s="111"/>
      <c r="I23" s="111"/>
      <c r="J23" s="111"/>
      <c r="K23" s="111"/>
      <c r="L23" s="111"/>
      <c r="M23" s="111"/>
      <c r="N23" s="111"/>
      <c r="O23" s="111"/>
      <c r="P23" s="111"/>
      <c r="Q23" s="111"/>
      <c r="R23" s="111"/>
      <c r="S23" s="111"/>
      <c r="T23" s="111"/>
      <c r="U23" s="69"/>
      <c r="V23" s="111"/>
      <c r="W23" s="111"/>
      <c r="X23" s="111"/>
      <c r="Y23" s="51" t="s">
        <v>60</v>
      </c>
      <c r="Z23" s="52" t="s">
        <v>61</v>
      </c>
      <c r="AA23" s="52" t="s">
        <v>62</v>
      </c>
      <c r="AB23" s="52" t="s">
        <v>63</v>
      </c>
      <c r="AC23" s="51" t="s">
        <v>60</v>
      </c>
      <c r="AD23" s="52" t="s">
        <v>61</v>
      </c>
      <c r="AE23" s="52" t="s">
        <v>62</v>
      </c>
      <c r="AF23" s="52" t="s">
        <v>63</v>
      </c>
      <c r="AG23" s="52" t="s">
        <v>64</v>
      </c>
      <c r="AH23" s="51" t="s">
        <v>60</v>
      </c>
      <c r="AI23" s="52" t="s">
        <v>61</v>
      </c>
      <c r="AJ23" s="52" t="s">
        <v>62</v>
      </c>
      <c r="AK23" s="52" t="s">
        <v>63</v>
      </c>
      <c r="AL23" s="52" t="s">
        <v>64</v>
      </c>
      <c r="AM23" s="51" t="s">
        <v>60</v>
      </c>
      <c r="AN23" s="52" t="s">
        <v>62</v>
      </c>
      <c r="AO23" s="52" t="s">
        <v>63</v>
      </c>
      <c r="AP23" s="53" t="s">
        <v>65</v>
      </c>
      <c r="AQ23" s="51" t="s">
        <v>60</v>
      </c>
      <c r="AR23" s="53" t="s">
        <v>62</v>
      </c>
      <c r="AS23" s="53" t="s">
        <v>63</v>
      </c>
      <c r="AT23" s="53" t="s">
        <v>65</v>
      </c>
      <c r="AU23" s="51" t="s">
        <v>60</v>
      </c>
      <c r="AV23" s="53" t="s">
        <v>62</v>
      </c>
      <c r="AW23" s="53" t="s">
        <v>63</v>
      </c>
      <c r="AX23" s="53" t="s">
        <v>65</v>
      </c>
      <c r="AY23" s="51" t="s">
        <v>60</v>
      </c>
      <c r="AZ23" s="53" t="s">
        <v>62</v>
      </c>
      <c r="BA23" s="53" t="s">
        <v>63</v>
      </c>
      <c r="BB23" s="53" t="s">
        <v>65</v>
      </c>
      <c r="BC23" s="51" t="s">
        <v>60</v>
      </c>
      <c r="BD23" s="54" t="s">
        <v>66</v>
      </c>
      <c r="BE23" s="53" t="s">
        <v>62</v>
      </c>
      <c r="BF23" s="53" t="s">
        <v>63</v>
      </c>
      <c r="BG23" s="53" t="s">
        <v>65</v>
      </c>
      <c r="BH23" s="51" t="s">
        <v>60</v>
      </c>
      <c r="BI23" s="53" t="s">
        <v>62</v>
      </c>
      <c r="BJ23" s="53" t="s">
        <v>63</v>
      </c>
      <c r="BK23" s="53" t="s">
        <v>65</v>
      </c>
      <c r="BL23" s="51" t="s">
        <v>60</v>
      </c>
      <c r="BM23" s="53" t="s">
        <v>62</v>
      </c>
      <c r="BN23" s="53" t="s">
        <v>63</v>
      </c>
      <c r="BO23" s="51" t="s">
        <v>60</v>
      </c>
      <c r="BP23" s="53" t="s">
        <v>62</v>
      </c>
      <c r="BQ23" s="53" t="s">
        <v>63</v>
      </c>
      <c r="BR23" s="114"/>
      <c r="BS23" s="114"/>
      <c r="BT23" s="114"/>
      <c r="BU23" s="114"/>
      <c r="BV23" s="114"/>
      <c r="BW23" s="114"/>
      <c r="BX23" s="141"/>
      <c r="BY23" s="138"/>
      <c r="BZ23" s="138"/>
      <c r="CA23" s="138"/>
      <c r="CB23" s="141"/>
      <c r="CC23" s="141"/>
      <c r="CD23" s="141"/>
      <c r="CE23" s="144"/>
      <c r="CF23" s="150"/>
      <c r="CG23" s="150"/>
      <c r="CH23" s="150"/>
      <c r="CI23" s="150"/>
      <c r="CJ23" s="150"/>
      <c r="CK23" s="150"/>
      <c r="CL23" s="150"/>
      <c r="CM23" s="150"/>
      <c r="CN23" s="129"/>
    </row>
  </sheetData>
  <autoFilter ref="A10:CO11" xr:uid="{00000000-0009-0000-0000-000000000000}">
    <filterColumn colId="1">
      <filters>
        <filter val="ACHMAD FICKRI PRATAMA SYAHPUTRA"/>
        <filter val="ADE IRAWAN"/>
        <filter val="ADE YUSUP JAMIL"/>
        <filter val="ADHI DHARMA KUSUMAH"/>
        <filter val="AGUNG PURWANDI"/>
        <filter val="AGUNG WIBOWO JR"/>
        <filter val="AHMAD"/>
        <filter val="AHMAD ZAKI MUHTAROM"/>
        <filter val="AMBAR WATI JUMIARSIH"/>
        <filter val="ANA NURDIANA"/>
        <filter val="ANCEU IMAN FIRMANSYAH"/>
        <filter val="ANDHIKA EKKY PUTRO"/>
        <filter val="ANDITA HAPSARI"/>
        <filter val="ANGGA SUTEDJA"/>
        <filter val="ANGGER ZAINUDIN ROZAQ"/>
        <filter val="ANGGI PUJI ASWARI"/>
        <filter val="ANISA RAHAYU"/>
        <filter val="ANITA KUSUMANINGRUM"/>
        <filter val="ANITA MULYANI"/>
        <filter val="ANITA NUR FAUZIAH"/>
        <filter val="ANNISA FITRIANA"/>
        <filter val="ANNISA NUR AFIDAH"/>
        <filter val="ANNISA NUZRAT"/>
        <filter val="ANNISA RIZKI PUJI RAHAYU"/>
        <filter val="ARIE FAKHRUL ZAWAWI"/>
        <filter val="ARIEF BIRAWAN"/>
        <filter val="ARISA DITA PRATAMI"/>
        <filter val="ARISAWATI PUJI WIDIANSYAH"/>
        <filter val="ARTHUR PRATAMA HAMONANGAN N"/>
        <filter val="ASEP DENI KURNIADI"/>
        <filter val="ASTI SULASTIKA"/>
        <filter val="ASTRI DIAH LESTARI"/>
        <filter val="ASTRID BENEDITA AZHARI"/>
        <filter val="BAGOES EKO DANTO"/>
        <filter val="BELLA DWI FEBRIANI"/>
        <filter val="BELLA RIZKY FEBRIANI"/>
        <filter val="BRYAN WISHUDA SIHOMBING"/>
        <filter val="CAHYO ADI PRASETYO"/>
        <filter val="CHRIST YESAYA"/>
        <filter val="CHRISTIN ANGELINA SIMARMATA"/>
        <filter val="CICI DIANI"/>
        <filter val="DADAN DANI RAHMAT"/>
        <filter val="DANI RAMDANI"/>
        <filter val="DESI NURHASANAH"/>
        <filter val="DESIARTI MARTIKA DEWIANA"/>
        <filter val="DEVI SILVIA TAMBUNAN"/>
        <filter val="DHIYAA HANIIFAH"/>
        <filter val="DIANA INDRAWATI RAHAYU"/>
        <filter val="DIANA ROSINTA"/>
        <filter val="DONA AYU DEHAZ"/>
        <filter val="DONI ANGGOLA"/>
        <filter val="DONNY YUSUF SUFRIYADI"/>
        <filter val="DWI CAHYA RAMDHANI"/>
        <filter val="DWI DEFIANA HERLIANTI"/>
        <filter val="DWI RETNO ANGRAENI PUTRI"/>
        <filter val="EKO SUPRIYANTO"/>
        <filter val="ELMO MAHESA ADIGRAHA"/>
        <filter val="ERSYANITYA PRIMANITA"/>
        <filter val="EVI NURASTUTI"/>
        <filter val="FAHMI HAKIKI"/>
        <filter val="FANNY FARIANTI"/>
        <filter val="FARRAS ZIHAN HARMANY"/>
        <filter val="FAUZI NUR MUHAMMAD"/>
        <filter val="FEBRIYANTI"/>
        <filter val="FEBY FEBRIYANSARI"/>
        <filter val="FERRY ADITYA"/>
        <filter val="FERY HERIANSYAH"/>
        <filter val="FIRMANSYAH"/>
        <filter val="GHINA NISRINA FIRDAUS KUSMAYADI"/>
        <filter val="GILVAN TRESALVANTIO"/>
        <filter val="GINANJAR MUKTI RAHMADI"/>
        <filter val="GITA FITRIANI"/>
        <filter val="GURUH JAMALUDIN"/>
        <filter val="HAMDANI NUR ARIPIN"/>
        <filter val="HARIS PRATAMA PUTRA J"/>
        <filter val="HASNA PERMATASARI PAMUNGKAS"/>
        <filter val="HENDRA YADI PUTRA"/>
        <filter val="HERIANSYAH PRIADY"/>
        <filter val="HERU ADIANA"/>
        <filter val="IIQ SITI ROFIQOH"/>
        <filter val="IIS NURJANAH"/>
        <filter val="INDA DIAN PRATIWI"/>
        <filter val="INTAN MARDIANI"/>
        <filter val="IVA SETIAMAH"/>
        <filter val="IVAN NURHAKIM"/>
        <filter val="JODY EDWARD"/>
        <filter val="JULIO SAECAR AGUSTA"/>
        <filter val="KIKI RENDIANA"/>
        <filter val="KINTAN AYU ASYIFA"/>
        <filter val="LANSIUS BERTO ARITONANG"/>
        <filter val="LIA LATHIFAH"/>
        <filter val="LISA YURIANA ARMAN"/>
        <filter val="LUKMAN NULHAKIM"/>
        <filter val="MARLENI"/>
        <filter val="MASLIA MANDASARI"/>
        <filter val="MIRA ANDRIANI"/>
        <filter val="MOHAMAD RIZKIANDRI SAPUTRA"/>
        <filter val="MOHAMMAD FAKHRUDDIN"/>
        <filter val="MUHAMAD ANGGA LESMANA"/>
        <filter val="MUHAMAD BAIDHAWI"/>
        <filter val="MUHAMAD IQBAL PEBRIANSAH"/>
        <filter val="MUHAMMAD FAZRIN RAMDANI"/>
        <filter val="MUHAMMAD RIVALDI MULDIANSYAH"/>
        <filter val="NANDA HAMIDAH NURMAN"/>
        <filter val="NIA KURNIAWATI FEBRIYANI"/>
        <filter val="NISA NURAZIZAH"/>
        <filter val="NOVAN WIDIANSYAH"/>
        <filter val="NOVI NOVIANTI"/>
        <filter val="NURUL NABILA"/>
        <filter val="OSHA ROSHALIA"/>
        <filter val="PEPPY PURNAMIASIH"/>
        <filter val="PRIYANTO GUNAWAN"/>
        <filter val="PUTRI ANADIA FEBRIANTY"/>
        <filter val="QISTHINA IDZNI ISHAMI"/>
        <filter val="RACHMAT IQBAL"/>
        <filter val="RADEN LUCKY H"/>
        <filter val="RAINA SANCHIA RACHMA"/>
        <filter val="RAMDHAN NUGRAHA"/>
        <filter val="RANI ANDRIANI"/>
        <filter val="RESA CAHYANA ALGHIFARI"/>
        <filter val="RESPI SILVA NADILA"/>
        <filter val="REZA ADITIYA"/>
        <filter val="REZA ANGGRIANI"/>
        <filter val="REZA OCTAVIA PUTRI"/>
        <filter val="RIANA AGUSTINA"/>
        <filter val="RIANI SETIANINGSIH"/>
        <filter val="RIDA FARIDA"/>
        <filter val="RIFIAN NURDIANSYAH"/>
        <filter val="RIO NUGRAHA JAYA SAPUTRA"/>
        <filter val="RIRIN PITRIANI"/>
        <filter val="RISHMA SABIILA"/>
        <filter val="RISTI PERTIWI"/>
        <filter val="RIVALI MUTAQSINA MANSYUR"/>
        <filter val="RIZAL NOFRIMA PUTRA"/>
        <filter val="RIZKA ADZKIA HANDOYO"/>
        <filter val="RIZKI PAMUJI"/>
        <filter val="ROBI SUKMANA"/>
        <filter val="ROHMAN"/>
        <filter val="RR. ALDILLA DESYAZIZ SETIANTI"/>
        <filter val="SAEPUL MILAH"/>
        <filter val="SALWA NABILA IZZA SALSABILA"/>
        <filter val="SELLA SELVIA"/>
        <filter val="SELLY FEBRIANTI"/>
        <filter val="SELLY SILVIA"/>
        <filter val="SERELIN ARDIANITA"/>
        <filter val="SHAFIRA LUTHFIANI"/>
        <filter val="SHANTY AGNIA NURRAHMAH"/>
        <filter val="SINTIA WULAN SARI"/>
        <filter val="SITI KHOMALA SYARIE"/>
        <filter val="SITI MARIAM"/>
        <filter val="SITI NUR ROHAINI"/>
        <filter val="SOPIAN ALI SANROPI"/>
        <filter val="SRI WAHYUNI"/>
        <filter val="SUSANTI"/>
        <filter val="SYLVIA CANDILLA"/>
        <filter val="TIA SETIAWATI"/>
        <filter val="TIARA NURHIDAYATI ROSIDI"/>
        <filter val="TINA NURBIDARI"/>
        <filter val="TRIA ANDINI"/>
        <filter val="TRIA VIDIYANTI"/>
        <filter val="TRINADIA RAHAYU SUGIHARTI SUHENDI"/>
        <filter val="TYAS JULIYANA NUGRAHA"/>
        <filter val="VILISIA VENY RIANTY"/>
        <filter val="VINNY SORAYA TARPIANTI"/>
        <filter val="VISKA NURFITRIA"/>
        <filter val="WIDI HAYATI NINGRUM"/>
        <filter val="WINA NURFAUZIAH"/>
        <filter val="WINA PUJI ASTARI"/>
        <filter val="WINDIARANI MAYANGSARI WINTANA"/>
        <filter val="YAYU DAHLINA"/>
        <filter val="YOHANES SAPUTRA"/>
        <filter val="YUDA MAULANA"/>
        <filter val="YUDHA SENA WIJAYA"/>
        <filter val="YUDI AGUSTENDI"/>
        <filter val="YULITA KUSDIANI"/>
        <filter val="YUNI YULIANTI SURYADI"/>
        <filter val="ZAIMAH RIFA"/>
      </filters>
    </filterColumn>
    <filterColumn colId="11">
      <filters blank="1"/>
    </filterColumn>
    <filterColumn colId="19">
      <filters>
        <filter val="0"/>
      </filters>
    </filterColumn>
  </autoFilter>
  <mergeCells count="152">
    <mergeCell ref="CK21:CK23"/>
    <mergeCell ref="CL21:CL23"/>
    <mergeCell ref="CM21:CM23"/>
    <mergeCell ref="Y22:AB22"/>
    <mergeCell ref="AC22:AF22"/>
    <mergeCell ref="AG22:AK22"/>
    <mergeCell ref="AL22:AO22"/>
    <mergeCell ref="AP22:AS22"/>
    <mergeCell ref="AT22:AW22"/>
    <mergeCell ref="AX22:BA22"/>
    <mergeCell ref="BO21:BQ21"/>
    <mergeCell ref="CF21:CF23"/>
    <mergeCell ref="CG21:CG23"/>
    <mergeCell ref="CH21:CH23"/>
    <mergeCell ref="CI21:CI23"/>
    <mergeCell ref="CJ21:CJ23"/>
    <mergeCell ref="CH20:CI20"/>
    <mergeCell ref="CJ20:CK20"/>
    <mergeCell ref="CL20:CM20"/>
    <mergeCell ref="CN20:CN23"/>
    <mergeCell ref="Y21:AB21"/>
    <mergeCell ref="AC21:AF21"/>
    <mergeCell ref="AG21:AK21"/>
    <mergeCell ref="AL21:AO21"/>
    <mergeCell ref="AP21:AS21"/>
    <mergeCell ref="AT21:AW21"/>
    <mergeCell ref="CA20:CA23"/>
    <mergeCell ref="CB20:CB23"/>
    <mergeCell ref="CC20:CC23"/>
    <mergeCell ref="CD20:CD23"/>
    <mergeCell ref="CE20:CE23"/>
    <mergeCell ref="CF20:CG20"/>
    <mergeCell ref="BU20:BU23"/>
    <mergeCell ref="BV20:BV23"/>
    <mergeCell ref="BW20:BW23"/>
    <mergeCell ref="BX20:BX23"/>
    <mergeCell ref="BY20:BY23"/>
    <mergeCell ref="BZ20:BZ23"/>
    <mergeCell ref="Y20:AO20"/>
    <mergeCell ref="AP20:BJ20"/>
    <mergeCell ref="BK20:BQ20"/>
    <mergeCell ref="BR20:BR23"/>
    <mergeCell ref="BS20:BS23"/>
    <mergeCell ref="BT20:BT23"/>
    <mergeCell ref="AX21:BA21"/>
    <mergeCell ref="BB21:BF21"/>
    <mergeCell ref="BG21:BJ21"/>
    <mergeCell ref="BK21:BN21"/>
    <mergeCell ref="S20:S23"/>
    <mergeCell ref="T20:T23"/>
    <mergeCell ref="U20:U23"/>
    <mergeCell ref="V20:V23"/>
    <mergeCell ref="W20:W23"/>
    <mergeCell ref="X20:X23"/>
    <mergeCell ref="BB22:BF22"/>
    <mergeCell ref="BG22:BJ22"/>
    <mergeCell ref="BK22:BN22"/>
    <mergeCell ref="BO22:BQ22"/>
    <mergeCell ref="P20:P23"/>
    <mergeCell ref="Q20:Q23"/>
    <mergeCell ref="R20:R23"/>
    <mergeCell ref="G20:G23"/>
    <mergeCell ref="H20:H23"/>
    <mergeCell ref="I20:I23"/>
    <mergeCell ref="J20:J23"/>
    <mergeCell ref="K20:K23"/>
    <mergeCell ref="L20:L23"/>
    <mergeCell ref="A20:A23"/>
    <mergeCell ref="B20:B23"/>
    <mergeCell ref="C20:C23"/>
    <mergeCell ref="D20:D23"/>
    <mergeCell ref="E20:E23"/>
    <mergeCell ref="F20:F23"/>
    <mergeCell ref="M7:M10"/>
    <mergeCell ref="N7:N10"/>
    <mergeCell ref="O7:O10"/>
    <mergeCell ref="G7:G10"/>
    <mergeCell ref="H7:H10"/>
    <mergeCell ref="I7:I10"/>
    <mergeCell ref="J7:J10"/>
    <mergeCell ref="K7:K10"/>
    <mergeCell ref="L7:L10"/>
    <mergeCell ref="A7:A10"/>
    <mergeCell ref="B7:B10"/>
    <mergeCell ref="M20:M23"/>
    <mergeCell ref="N20:N23"/>
    <mergeCell ref="O20:O23"/>
    <mergeCell ref="CK8:CK10"/>
    <mergeCell ref="CL8:CL10"/>
    <mergeCell ref="CM8:CM10"/>
    <mergeCell ref="Y9:AB9"/>
    <mergeCell ref="AC9:AF9"/>
    <mergeCell ref="AG9:AK9"/>
    <mergeCell ref="AL9:AO9"/>
    <mergeCell ref="AP9:AS9"/>
    <mergeCell ref="AT9:AW9"/>
    <mergeCell ref="AX9:BA9"/>
    <mergeCell ref="BO8:BQ8"/>
    <mergeCell ref="CF8:CF10"/>
    <mergeCell ref="CG8:CG10"/>
    <mergeCell ref="CH8:CH10"/>
    <mergeCell ref="CI8:CI10"/>
    <mergeCell ref="CJ8:CJ10"/>
    <mergeCell ref="BB9:BF9"/>
    <mergeCell ref="BG9:BJ9"/>
    <mergeCell ref="BK9:BN9"/>
    <mergeCell ref="BO9:BQ9"/>
    <mergeCell ref="CH7:CI7"/>
    <mergeCell ref="CJ7:CK7"/>
    <mergeCell ref="CL7:CM7"/>
    <mergeCell ref="CN7:CN10"/>
    <mergeCell ref="Y8:AB8"/>
    <mergeCell ref="AC8:AF8"/>
    <mergeCell ref="AG8:AK8"/>
    <mergeCell ref="AL8:AO8"/>
    <mergeCell ref="AP8:AS8"/>
    <mergeCell ref="AT8:AW8"/>
    <mergeCell ref="CA7:CA10"/>
    <mergeCell ref="CB7:CB10"/>
    <mergeCell ref="CC7:CC10"/>
    <mergeCell ref="CD7:CD10"/>
    <mergeCell ref="CE7:CE10"/>
    <mergeCell ref="CF7:CG7"/>
    <mergeCell ref="BU7:BU10"/>
    <mergeCell ref="BV7:BV10"/>
    <mergeCell ref="BW7:BW10"/>
    <mergeCell ref="BX7:BX10"/>
    <mergeCell ref="BY7:BY10"/>
    <mergeCell ref="BZ7:BZ10"/>
    <mergeCell ref="Y7:AO7"/>
    <mergeCell ref="AP7:BJ7"/>
    <mergeCell ref="C7:C10"/>
    <mergeCell ref="D7:D10"/>
    <mergeCell ref="E7:E10"/>
    <mergeCell ref="F7:F10"/>
    <mergeCell ref="BK7:BQ7"/>
    <mergeCell ref="BR7:BR10"/>
    <mergeCell ref="BS7:BS10"/>
    <mergeCell ref="BT7:BT10"/>
    <mergeCell ref="AX8:BA8"/>
    <mergeCell ref="BB8:BF8"/>
    <mergeCell ref="BG8:BJ8"/>
    <mergeCell ref="BK8:BN8"/>
    <mergeCell ref="S7:S10"/>
    <mergeCell ref="T7:T10"/>
    <mergeCell ref="U7:U10"/>
    <mergeCell ref="V7:V10"/>
    <mergeCell ref="W7:W10"/>
    <mergeCell ref="X7:X10"/>
    <mergeCell ref="P7:P10"/>
    <mergeCell ref="Q7:Q10"/>
    <mergeCell ref="R7:R10"/>
  </mergeCells>
  <conditionalFormatting sqref="B1:B10">
    <cfRule type="duplicateValues" dxfId="38" priority="39"/>
    <cfRule type="duplicateValues" dxfId="37" priority="40"/>
    <cfRule type="duplicateValues" dxfId="36" priority="41"/>
    <cfRule type="duplicateValues" dxfId="35" priority="42"/>
    <cfRule type="duplicateValues" dxfId="34" priority="43"/>
  </conditionalFormatting>
  <conditionalFormatting sqref="B7:B10">
    <cfRule type="duplicateValues" dxfId="33" priority="50"/>
  </conditionalFormatting>
  <conditionalFormatting sqref="B20:B23">
    <cfRule type="duplicateValues" dxfId="32" priority="20"/>
    <cfRule type="duplicateValues" dxfId="31" priority="21"/>
    <cfRule type="duplicateValues" dxfId="30" priority="22"/>
    <cfRule type="duplicateValues" dxfId="29" priority="23"/>
    <cfRule type="duplicateValues" dxfId="28" priority="24"/>
    <cfRule type="duplicateValues" dxfId="27" priority="25"/>
    <cfRule type="duplicateValues" dxfId="26" priority="26"/>
    <cfRule type="duplicateValues" dxfId="25" priority="27"/>
    <cfRule type="duplicateValues" dxfId="24" priority="28"/>
    <cfRule type="duplicateValues" dxfId="23" priority="29"/>
    <cfRule type="duplicateValues" dxfId="22" priority="30"/>
    <cfRule type="duplicateValues" dxfId="21" priority="31"/>
    <cfRule type="duplicateValues" dxfId="20" priority="32"/>
    <cfRule type="duplicateValues" dxfId="19" priority="33"/>
    <cfRule type="duplicateValues" dxfId="18" priority="34"/>
    <cfRule type="duplicateValues" dxfId="17" priority="35"/>
    <cfRule type="duplicateValues" dxfId="16" priority="36"/>
    <cfRule type="duplicateValues" dxfId="15" priority="37"/>
    <cfRule type="duplicateValues" dxfId="14" priority="38"/>
  </conditionalFormatting>
  <conditionalFormatting sqref="C7:C10">
    <cfRule type="duplicateValues" dxfId="13" priority="51"/>
  </conditionalFormatting>
  <conditionalFormatting sqref="B1:B10 D6 F6 H6 J6 L6 N6 P6 R6 T6 V6 X6 Z6 AB6 AD6 AF6 AH6 AJ6 AL6 AN6 AP6 AR6 AT6 AV6 AX6 AZ6 BB6 BD6 BF6 BH6 BJ6 BL6 BN6 BP6 BR6 BT6 BV6 BX6 BZ6 CB6 CD6 CF6 CH6 CJ6 CL6 CN6">
    <cfRule type="duplicateValues" dxfId="12" priority="44"/>
    <cfRule type="duplicateValues" dxfId="11" priority="45"/>
    <cfRule type="duplicateValues" dxfId="10" priority="46"/>
    <cfRule type="duplicateValues" dxfId="9" priority="47"/>
    <cfRule type="duplicateValues" dxfId="8" priority="48"/>
    <cfRule type="duplicateValues" dxfId="7" priority="49"/>
    <cfRule type="duplicateValues" dxfId="6" priority="52"/>
    <cfRule type="duplicateValues" dxfId="5" priority="53"/>
    <cfRule type="duplicateValues" dxfId="4" priority="54"/>
  </conditionalFormatting>
  <conditionalFormatting sqref="B33:B1048576 B1:B10 B12:B23">
    <cfRule type="duplicateValues" dxfId="3" priority="13"/>
  </conditionalFormatting>
  <conditionalFormatting sqref="B33:B1048576 B1:B24">
    <cfRule type="duplicateValues" dxfId="2" priority="8"/>
    <cfRule type="duplicateValues" dxfId="1" priority="9"/>
  </conditionalFormatting>
  <conditionalFormatting sqref="B32:B1048576 B1:B24">
    <cfRule type="duplicateValues" dxfId="0" priority="7"/>
  </conditionalFormatting>
  <pageMargins left="0.7" right="0.7"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AGENT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OFFICER</dc:creator>
  <cp:lastModifiedBy>Yudha</cp:lastModifiedBy>
  <dcterms:created xsi:type="dcterms:W3CDTF">2022-04-11T07:58:30Z</dcterms:created>
  <dcterms:modified xsi:type="dcterms:W3CDTF">2022-04-14T09:30:18Z</dcterms:modified>
</cp:coreProperties>
</file>