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bookViews>
    <workbookView xWindow="0" yWindow="0" windowWidth="19920" windowHeight="8340" tabRatio="850" firstSheet="1" activeTab="3"/>
  </bookViews>
  <sheets>
    <sheet name="Jadwal Gasal 2015-2016" sheetId="37" r:id="rId1"/>
    <sheet name="Pengampu Gasal 2016-2017" sheetId="45" r:id="rId2"/>
    <sheet name="EKIVALENSI" sheetId="44" r:id="rId3"/>
    <sheet name="Jadual Gasal 2016-2017" sheetId="50" r:id="rId4"/>
    <sheet name="Jadual perdosen" sheetId="49" r:id="rId5"/>
  </sheets>
  <definedNames>
    <definedName name="_xlnm._FilterDatabase" localSheetId="1" hidden="1">'Pengampu Gasal 2016-2017'!$A$2:$M$34</definedName>
    <definedName name="_xlnm.Database" localSheetId="0" hidden="1">#REF!</definedName>
    <definedName name="_xlnm.Database" hidden="1">#REF!</definedName>
    <definedName name="_xlnm.Print_Area" localSheetId="3">'Jadual Gasal 2016-2017'!$A$177:$J$204</definedName>
    <definedName name="_xlnm.Print_Area" localSheetId="0">'Jadwal Gasal 2015-2016'!$A$1:$I$218</definedName>
    <definedName name="_xlnm.Print_Area" localSheetId="1">'Pengampu Gasal 2016-2017'!$A$1:$S$48</definedName>
  </definedNames>
  <calcPr calcId="171026"/>
</workbook>
</file>

<file path=xl/calcChain.xml><?xml version="1.0" encoding="utf-8"?>
<calcChain xmlns="http://schemas.openxmlformats.org/spreadsheetml/2006/main">
  <c r="D13" i="44" l="1"/>
  <c r="I14" i="44"/>
  <c r="D30" i="44"/>
  <c r="I30" i="44"/>
  <c r="D44" i="44"/>
  <c r="I44" i="44"/>
  <c r="D58" i="44"/>
  <c r="I58" i="44"/>
  <c r="D73" i="44"/>
  <c r="I73" i="44"/>
  <c r="D88" i="44"/>
  <c r="I88" i="44"/>
  <c r="D100" i="44"/>
  <c r="I100" i="44"/>
  <c r="I106" i="44"/>
  <c r="D107" i="44"/>
  <c r="AE4" i="45"/>
  <c r="AE10" i="45"/>
  <c r="AE6" i="45"/>
  <c r="AE11" i="45"/>
  <c r="AE8" i="45"/>
  <c r="AE12" i="45"/>
  <c r="AE13" i="45"/>
  <c r="R3" i="45"/>
  <c r="AE15" i="45"/>
  <c r="AE16" i="45"/>
  <c r="AE17" i="45"/>
  <c r="AE18" i="45"/>
  <c r="S3" i="45"/>
  <c r="AF4" i="45"/>
  <c r="AF10" i="45"/>
  <c r="AF6" i="45"/>
  <c r="AF11" i="45"/>
  <c r="AF8" i="45"/>
  <c r="AF12" i="45"/>
  <c r="AF13" i="45"/>
  <c r="R4" i="45"/>
  <c r="AF15" i="45"/>
  <c r="AF16" i="45"/>
  <c r="AF17" i="45"/>
  <c r="AF18" i="45"/>
  <c r="S4" i="45"/>
  <c r="AG4" i="45"/>
  <c r="AH4" i="45"/>
  <c r="AI4" i="45"/>
  <c r="AJ4" i="45"/>
  <c r="AK4" i="45"/>
  <c r="AL4" i="45"/>
  <c r="AM4" i="45"/>
  <c r="AN4" i="45"/>
  <c r="AO4" i="45"/>
  <c r="AP4" i="45"/>
  <c r="AQ4" i="45"/>
  <c r="AR4" i="45"/>
  <c r="AS4" i="45"/>
  <c r="AT4" i="45"/>
  <c r="AU4" i="45"/>
  <c r="AV4" i="45"/>
  <c r="AW4" i="45"/>
  <c r="AX4" i="45"/>
  <c r="AY4" i="45"/>
  <c r="AZ4" i="45"/>
  <c r="AG10" i="45"/>
  <c r="AG6" i="45"/>
  <c r="AG11" i="45"/>
  <c r="AG8" i="45"/>
  <c r="AG12" i="45"/>
  <c r="AG13" i="45"/>
  <c r="R5" i="45"/>
  <c r="AG15" i="45"/>
  <c r="AG16" i="45"/>
  <c r="AG17" i="45"/>
  <c r="AG18" i="45"/>
  <c r="S5" i="45"/>
  <c r="AH10" i="45"/>
  <c r="AH6" i="45"/>
  <c r="AH11" i="45"/>
  <c r="AH8" i="45"/>
  <c r="AH12" i="45"/>
  <c r="AH13" i="45"/>
  <c r="R6" i="45"/>
  <c r="AH15" i="45"/>
  <c r="AH16" i="45"/>
  <c r="AH17" i="45"/>
  <c r="AH18" i="45"/>
  <c r="S6" i="45"/>
  <c r="AI6" i="45"/>
  <c r="AJ6" i="45"/>
  <c r="AK6" i="45"/>
  <c r="AL6" i="45"/>
  <c r="AM6" i="45"/>
  <c r="AN6" i="45"/>
  <c r="AO6" i="45"/>
  <c r="AP6" i="45"/>
  <c r="AQ6" i="45"/>
  <c r="AR6" i="45"/>
  <c r="AS6" i="45"/>
  <c r="AT6" i="45"/>
  <c r="AU6" i="45"/>
  <c r="AV6" i="45"/>
  <c r="AW6" i="45"/>
  <c r="AX6" i="45"/>
  <c r="AY6" i="45"/>
  <c r="AZ6" i="45"/>
  <c r="AI10" i="45"/>
  <c r="AI11" i="45"/>
  <c r="AI8" i="45"/>
  <c r="AI12" i="45"/>
  <c r="AI13" i="45"/>
  <c r="R7" i="45"/>
  <c r="AI15" i="45"/>
  <c r="AI16" i="45"/>
  <c r="AI17" i="45"/>
  <c r="AI18" i="45"/>
  <c r="S7" i="45"/>
  <c r="AJ10" i="45"/>
  <c r="AJ11" i="45"/>
  <c r="AJ8" i="45"/>
  <c r="AJ12" i="45"/>
  <c r="AJ13" i="45"/>
  <c r="R8" i="45"/>
  <c r="AJ15" i="45"/>
  <c r="AJ16" i="45"/>
  <c r="AJ17" i="45"/>
  <c r="AJ18" i="45"/>
  <c r="S8" i="45"/>
  <c r="AK8" i="45"/>
  <c r="AL8" i="45"/>
  <c r="AM8" i="45"/>
  <c r="AN8" i="45"/>
  <c r="AO8" i="45"/>
  <c r="AP8" i="45"/>
  <c r="AQ8" i="45"/>
  <c r="AR8" i="45"/>
  <c r="AS8" i="45"/>
  <c r="AT8" i="45"/>
  <c r="AU8" i="45"/>
  <c r="AV8" i="45"/>
  <c r="AW8" i="45"/>
  <c r="AX8" i="45"/>
  <c r="AY8" i="45"/>
  <c r="AZ8" i="45"/>
  <c r="AK10" i="45"/>
  <c r="AK11" i="45"/>
  <c r="AK12" i="45"/>
  <c r="AK13" i="45"/>
  <c r="R9" i="45"/>
  <c r="AK15" i="45"/>
  <c r="AK16" i="45"/>
  <c r="AK17" i="45"/>
  <c r="AK18" i="45"/>
  <c r="S9" i="45"/>
  <c r="AL10" i="45"/>
  <c r="AL11" i="45"/>
  <c r="AL12" i="45"/>
  <c r="AL13" i="45"/>
  <c r="R10" i="45"/>
  <c r="AL15" i="45"/>
  <c r="AL16" i="45"/>
  <c r="AL17" i="45"/>
  <c r="AL18" i="45"/>
  <c r="S10" i="45"/>
  <c r="AM10" i="45"/>
  <c r="AN10" i="45"/>
  <c r="AO10" i="45"/>
  <c r="AP10" i="45"/>
  <c r="AQ10" i="45"/>
  <c r="AR10" i="45"/>
  <c r="AS10" i="45"/>
  <c r="AT10" i="45"/>
  <c r="AU10" i="45"/>
  <c r="AV10" i="45"/>
  <c r="AW10" i="45"/>
  <c r="AX10" i="45"/>
  <c r="AY10" i="45"/>
  <c r="AZ10" i="45"/>
  <c r="AM11" i="45"/>
  <c r="AM12" i="45"/>
  <c r="AM13" i="45"/>
  <c r="R11" i="45"/>
  <c r="AM15" i="45"/>
  <c r="AM16" i="45"/>
  <c r="AM17" i="45"/>
  <c r="AM18" i="45"/>
  <c r="S11" i="45"/>
  <c r="AN11" i="45"/>
  <c r="AO11" i="45"/>
  <c r="AP11" i="45"/>
  <c r="AQ11" i="45"/>
  <c r="AR11" i="45"/>
  <c r="AS11" i="45"/>
  <c r="AT11" i="45"/>
  <c r="AU11" i="45"/>
  <c r="AV11" i="45"/>
  <c r="AW11" i="45"/>
  <c r="AX11" i="45"/>
  <c r="AY11" i="45"/>
  <c r="AZ11" i="45"/>
  <c r="AN12" i="45"/>
  <c r="AN13" i="45"/>
  <c r="R12" i="45"/>
  <c r="AN15" i="45"/>
  <c r="AN16" i="45"/>
  <c r="AN17" i="45"/>
  <c r="AN18" i="45"/>
  <c r="S12" i="45"/>
  <c r="AO12" i="45"/>
  <c r="AP12" i="45"/>
  <c r="AQ12" i="45"/>
  <c r="AR12" i="45"/>
  <c r="AS12" i="45"/>
  <c r="AT12" i="45"/>
  <c r="AU12" i="45"/>
  <c r="AV12" i="45"/>
  <c r="AW12" i="45"/>
  <c r="AX12" i="45"/>
  <c r="AY12" i="45"/>
  <c r="AZ12" i="45"/>
  <c r="AO13" i="45"/>
  <c r="R13" i="45"/>
  <c r="AO15" i="45"/>
  <c r="AO16" i="45"/>
  <c r="AO17" i="45"/>
  <c r="AO18" i="45"/>
  <c r="S13" i="45"/>
  <c r="AP13" i="45"/>
  <c r="AQ13" i="45"/>
  <c r="AR13" i="45"/>
  <c r="AS13" i="45"/>
  <c r="AT13" i="45"/>
  <c r="AU13" i="45"/>
  <c r="AV13" i="45"/>
  <c r="AW13" i="45"/>
  <c r="AX13" i="45"/>
  <c r="AY13" i="45"/>
  <c r="AZ13" i="45"/>
  <c r="R14" i="45"/>
  <c r="AP15" i="45"/>
  <c r="AP16" i="45"/>
  <c r="AP17" i="45"/>
  <c r="AP18" i="45"/>
  <c r="S14" i="45"/>
  <c r="R15" i="45"/>
  <c r="AQ15" i="45"/>
  <c r="AQ16" i="45"/>
  <c r="AQ17" i="45"/>
  <c r="AQ18" i="45"/>
  <c r="S15" i="45"/>
  <c r="AR15" i="45"/>
  <c r="AS15" i="45"/>
  <c r="AT15" i="45"/>
  <c r="AU15" i="45"/>
  <c r="AV15" i="45"/>
  <c r="AW15" i="45"/>
  <c r="AX15" i="45"/>
  <c r="AY15" i="45"/>
  <c r="AZ15" i="45"/>
  <c r="R16" i="45"/>
  <c r="AR16" i="45"/>
  <c r="AR17" i="45"/>
  <c r="AR18" i="45"/>
  <c r="S16" i="45"/>
  <c r="AS16" i="45"/>
  <c r="AT16" i="45"/>
  <c r="AU16" i="45"/>
  <c r="AV16" i="45"/>
  <c r="AW16" i="45"/>
  <c r="AX16" i="45"/>
  <c r="AY16" i="45"/>
  <c r="AZ16" i="45"/>
  <c r="R17" i="45"/>
  <c r="AS17" i="45"/>
  <c r="AS18" i="45"/>
  <c r="S17" i="45"/>
  <c r="AT17" i="45"/>
  <c r="AU17" i="45"/>
  <c r="AV17" i="45"/>
  <c r="AW17" i="45"/>
  <c r="AX17" i="45"/>
  <c r="AY17" i="45"/>
  <c r="AZ17" i="45"/>
  <c r="R18" i="45"/>
  <c r="AT18" i="45"/>
  <c r="S18" i="45"/>
  <c r="AU18" i="45"/>
  <c r="AV18" i="45"/>
  <c r="AW18" i="45"/>
  <c r="AX18" i="45"/>
  <c r="AY18" i="45"/>
  <c r="AZ18" i="45"/>
  <c r="R19" i="45"/>
  <c r="S19" i="45"/>
  <c r="R20" i="45"/>
  <c r="S20" i="45"/>
  <c r="R21" i="45"/>
  <c r="S21" i="45"/>
  <c r="R22" i="45"/>
  <c r="S22" i="45"/>
  <c r="R23" i="45"/>
  <c r="S23" i="45"/>
  <c r="R24" i="45"/>
  <c r="S24" i="45"/>
  <c r="R26" i="45"/>
  <c r="R27" i="45"/>
  <c r="B3" i="49"/>
  <c r="C3" i="49"/>
  <c r="B5" i="49"/>
  <c r="C5" i="49"/>
  <c r="B7" i="49"/>
  <c r="C7" i="49"/>
  <c r="B9" i="49"/>
  <c r="C9" i="49"/>
  <c r="B11" i="49"/>
  <c r="C11" i="49"/>
  <c r="B13" i="49"/>
  <c r="C13" i="49"/>
  <c r="B15" i="49"/>
  <c r="C15" i="49"/>
  <c r="B17" i="49"/>
  <c r="C17" i="49"/>
  <c r="B19" i="49"/>
  <c r="C19" i="49"/>
  <c r="B21" i="49"/>
  <c r="C21" i="49"/>
  <c r="B23" i="49"/>
  <c r="C23" i="49"/>
  <c r="B25" i="49"/>
  <c r="C25" i="49"/>
  <c r="B26" i="49"/>
  <c r="C26" i="49"/>
  <c r="B28" i="49"/>
  <c r="C28" i="49"/>
  <c r="B30" i="49"/>
  <c r="C30" i="49"/>
  <c r="B32" i="49"/>
  <c r="C32" i="49"/>
  <c r="B34" i="49"/>
  <c r="C34" i="49"/>
  <c r="B36" i="49"/>
  <c r="C36" i="49"/>
  <c r="B38" i="49"/>
  <c r="C38" i="49"/>
  <c r="B40" i="49"/>
  <c r="C40" i="49"/>
  <c r="B42" i="49"/>
  <c r="C42" i="49"/>
  <c r="B44" i="49"/>
  <c r="C44" i="49"/>
</calcChain>
</file>

<file path=xl/sharedStrings.xml><?xml version="1.0" encoding="utf-8"?>
<sst xmlns="http://schemas.openxmlformats.org/spreadsheetml/2006/main" count="2310" uniqueCount="461">
  <si>
    <t>JADWAL KULIAH SEMESTER GASAL TA. 2015/2016</t>
  </si>
  <si>
    <t>PROGRAM STUDI TEKNIK INFORMATIKA</t>
  </si>
  <si>
    <t>SENIN</t>
  </si>
  <si>
    <t>RUANG</t>
  </si>
  <si>
    <t>Patt. I - 3B</t>
  </si>
  <si>
    <t>Patt. I - 3C</t>
  </si>
  <si>
    <t>Patt. I - 3D</t>
  </si>
  <si>
    <t>Patt. II - 3B</t>
  </si>
  <si>
    <t>Patt. II - 3C</t>
  </si>
  <si>
    <t>Patt. II - 3D</t>
  </si>
  <si>
    <t>Patt. III - 3A</t>
  </si>
  <si>
    <t>Patt. III - 3B</t>
  </si>
  <si>
    <t>JAM</t>
  </si>
  <si>
    <t>Max 50 Mhs</t>
  </si>
  <si>
    <t>Max 100 Mhs</t>
  </si>
  <si>
    <t>06.30-07.00</t>
  </si>
  <si>
    <t>07.00-07.30</t>
  </si>
  <si>
    <t>07.30-08.00</t>
  </si>
  <si>
    <t>Komputasi Numerik</t>
  </si>
  <si>
    <t>Komunikasi</t>
  </si>
  <si>
    <t>Kapita Selekta</t>
  </si>
  <si>
    <t>08.00-08.30</t>
  </si>
  <si>
    <t>Struktur Data</t>
  </si>
  <si>
    <t>(A)</t>
  </si>
  <si>
    <t>Sistem Operasi</t>
  </si>
  <si>
    <t>Kecerdasan Buatan</t>
  </si>
  <si>
    <t>Data Nirkabel</t>
  </si>
  <si>
    <t>Sistem Informasi</t>
  </si>
  <si>
    <t>OLAHRAGA</t>
  </si>
  <si>
    <t>08.30-09.00</t>
  </si>
  <si>
    <t>(D)</t>
  </si>
  <si>
    <t>Frans Richard K</t>
  </si>
  <si>
    <t>Hidayatulah H</t>
  </si>
  <si>
    <t>A,B,C,D,E</t>
  </si>
  <si>
    <t>09.00-09.30</t>
  </si>
  <si>
    <t>Herry Sofyan</t>
  </si>
  <si>
    <t>Budi Santosa</t>
  </si>
  <si>
    <t>Hafsah</t>
  </si>
  <si>
    <t>Heriyanto</t>
  </si>
  <si>
    <t>Juwairiah</t>
  </si>
  <si>
    <t>TIM</t>
  </si>
  <si>
    <t>09.30-10.00</t>
  </si>
  <si>
    <t>10.00-10.30</t>
  </si>
  <si>
    <t>Bahasa Indonesia</t>
  </si>
  <si>
    <t>Matriks dan</t>
  </si>
  <si>
    <t>Pemrograman</t>
  </si>
  <si>
    <t>Grafika Komputer</t>
  </si>
  <si>
    <t>Teknologi</t>
  </si>
  <si>
    <t>10.30-11.00</t>
  </si>
  <si>
    <t>Algo &amp; Pemrog. I</t>
  </si>
  <si>
    <t>(E)</t>
  </si>
  <si>
    <t>Pancasila</t>
  </si>
  <si>
    <t>Ruang Vektor</t>
  </si>
  <si>
    <t>Berorientasi Objek</t>
  </si>
  <si>
    <t>Multimedia</t>
  </si>
  <si>
    <t>11.00-11.30</t>
  </si>
  <si>
    <t>Yuli Fauziah</t>
  </si>
  <si>
    <t>(A, B, C)</t>
  </si>
  <si>
    <t>Dessyanto B/</t>
  </si>
  <si>
    <t>11.30-12.00</t>
  </si>
  <si>
    <t>Awang H</t>
  </si>
  <si>
    <t>Wilis Kaswidjanti</t>
  </si>
  <si>
    <t>Yuni H</t>
  </si>
  <si>
    <t>Paryati</t>
  </si>
  <si>
    <t>Agus Sasmito A</t>
  </si>
  <si>
    <t>Rifki Indra</t>
  </si>
  <si>
    <t>Oliver Samuel</t>
  </si>
  <si>
    <t>12.00-12.30</t>
  </si>
  <si>
    <t>12.30-13.00</t>
  </si>
  <si>
    <t>Pengantar</t>
  </si>
  <si>
    <t>Matematika Diskrit</t>
  </si>
  <si>
    <t>13.00-13.30</t>
  </si>
  <si>
    <t>Teknologi Informasi</t>
  </si>
  <si>
    <t>Statistika</t>
  </si>
  <si>
    <t>Kalkulus I</t>
  </si>
  <si>
    <t>Konsep Teknologi</t>
  </si>
  <si>
    <t>13.30-14.00</t>
  </si>
  <si>
    <t>(B)</t>
  </si>
  <si>
    <t>(C)</t>
  </si>
  <si>
    <t>Wilis Kaswidj/</t>
  </si>
  <si>
    <t>14.00-14.30</t>
  </si>
  <si>
    <t>Heru Cahya R</t>
  </si>
  <si>
    <t>Bambang Yuwono</t>
  </si>
  <si>
    <t>Nur Heri Cahyana</t>
  </si>
  <si>
    <t>14.30-15.00</t>
  </si>
  <si>
    <t>15.00-15.30</t>
  </si>
  <si>
    <t>Metodologi</t>
  </si>
  <si>
    <t>Global</t>
  </si>
  <si>
    <t>Uji Kualitas</t>
  </si>
  <si>
    <t>15.30-16.00</t>
  </si>
  <si>
    <t>Penulisan Ilmiah</t>
  </si>
  <si>
    <t>Agama Islam</t>
  </si>
  <si>
    <t>Positioning System</t>
  </si>
  <si>
    <t>Perangkat Lunak</t>
  </si>
  <si>
    <t>16.00-16.30</t>
  </si>
  <si>
    <t>16.30-17.00</t>
  </si>
  <si>
    <t>Herlina</t>
  </si>
  <si>
    <t>PATT. I - 1B</t>
  </si>
  <si>
    <t>17.00-17.30</t>
  </si>
  <si>
    <t>Semester I</t>
  </si>
  <si>
    <t>Semester III</t>
  </si>
  <si>
    <t>Semester V</t>
  </si>
  <si>
    <t>Semester VII</t>
  </si>
  <si>
    <t>Pilihan Wajib</t>
  </si>
  <si>
    <t>Pilihan</t>
  </si>
  <si>
    <t>SELASA</t>
  </si>
  <si>
    <t>Max 60 Mhs</t>
  </si>
  <si>
    <t>07.00:07.30</t>
  </si>
  <si>
    <t>07.30:08:00</t>
  </si>
  <si>
    <t>08:00-08:30</t>
  </si>
  <si>
    <t>Data Warehousing</t>
  </si>
  <si>
    <t>Arsitektur dan</t>
  </si>
  <si>
    <t>dan Data Mining</t>
  </si>
  <si>
    <t>Org. Komputer II</t>
  </si>
  <si>
    <t>(D, E, F)</t>
  </si>
  <si>
    <t>Herlina Jayadianti</t>
  </si>
  <si>
    <t>Dessyanto  B</t>
  </si>
  <si>
    <t>Sistem</t>
  </si>
  <si>
    <t>Pend. Keputusan</t>
  </si>
  <si>
    <t>Wilis K.</t>
  </si>
  <si>
    <t>Agus</t>
  </si>
  <si>
    <t>Fransk Richard K</t>
  </si>
  <si>
    <t>Awang</t>
  </si>
  <si>
    <t>Mangaras</t>
  </si>
  <si>
    <t>Pengolahan</t>
  </si>
  <si>
    <t>Citra</t>
  </si>
  <si>
    <t>Dessyanto B /</t>
  </si>
  <si>
    <t>Hery Sofyan</t>
  </si>
  <si>
    <t>Teguh</t>
  </si>
  <si>
    <t>RABU</t>
  </si>
  <si>
    <t>07:00-07:30</t>
  </si>
  <si>
    <t>07:30-08:00</t>
  </si>
  <si>
    <t>Kriptografi</t>
  </si>
  <si>
    <t>Aplikasi</t>
  </si>
  <si>
    <t>Geofisika</t>
  </si>
  <si>
    <t>Dessyanto B</t>
  </si>
  <si>
    <t>Wilis</t>
  </si>
  <si>
    <t>Mangaras Y</t>
  </si>
  <si>
    <t>Simon Pulung</t>
  </si>
  <si>
    <t>Interoperabilitas</t>
  </si>
  <si>
    <t>17.30-18.00</t>
  </si>
  <si>
    <t>KAMIS</t>
  </si>
  <si>
    <t>Rekayasa</t>
  </si>
  <si>
    <t>Hidayatulah H/</t>
  </si>
  <si>
    <t>Simon</t>
  </si>
  <si>
    <t>Pengenlan</t>
  </si>
  <si>
    <t>Pola</t>
  </si>
  <si>
    <t>Bambang Yuwono/</t>
  </si>
  <si>
    <t>Agen Cerdas</t>
  </si>
  <si>
    <t>Budi Santosa/</t>
  </si>
  <si>
    <t>Nur Heri C.</t>
  </si>
  <si>
    <t>Rifki</t>
  </si>
  <si>
    <t xml:space="preserve">Basisdata </t>
  </si>
  <si>
    <t>Robotika</t>
  </si>
  <si>
    <t>Nur Heri</t>
  </si>
  <si>
    <t>Agus Sasmito</t>
  </si>
  <si>
    <t>JUMAT</t>
  </si>
  <si>
    <t>Kompresi</t>
  </si>
  <si>
    <t>Teknopreunership</t>
  </si>
  <si>
    <t>Data Multimedia</t>
  </si>
  <si>
    <t>Telematika</t>
  </si>
  <si>
    <t>Model dan Simulasi</t>
  </si>
  <si>
    <t>Himawan H</t>
  </si>
  <si>
    <t>SABTU</t>
  </si>
  <si>
    <t>2008 &amp; 2009</t>
  </si>
  <si>
    <t>Yogyakarta,       Agustus 2014</t>
  </si>
  <si>
    <t>Ketua Prodi Teknik Informatika</t>
  </si>
  <si>
    <t>Hidayatulah Himawan, S.T., M.M., M.Eng.</t>
  </si>
  <si>
    <t>NIP. 19761224 2005 01 1 001</t>
  </si>
  <si>
    <t>DAFTAR DISTRIBUSI MKA SEMESTER GASAL 2016/2017</t>
  </si>
  <si>
    <t>No.</t>
  </si>
  <si>
    <t>Sem</t>
  </si>
  <si>
    <t>Kode</t>
  </si>
  <si>
    <t>MKA</t>
  </si>
  <si>
    <t>SKS</t>
  </si>
  <si>
    <t>Kelas</t>
  </si>
  <si>
    <t>Dosen-1</t>
  </si>
  <si>
    <t>s1</t>
  </si>
  <si>
    <t>Dosen-2</t>
  </si>
  <si>
    <t>s2</t>
  </si>
  <si>
    <t>Dosen-3</t>
  </si>
  <si>
    <t>s3</t>
  </si>
  <si>
    <t>Nama Dosen</t>
  </si>
  <si>
    <t>PAYUNG</t>
  </si>
  <si>
    <t>MKA GENAP</t>
  </si>
  <si>
    <t>GENAP</t>
  </si>
  <si>
    <t>TOTAL</t>
  </si>
  <si>
    <t>1000X2</t>
  </si>
  <si>
    <t>Pendidikan Agama</t>
  </si>
  <si>
    <t>A B C D E</t>
  </si>
  <si>
    <t xml:space="preserve"> Agus Sasmito Aribowo S.Kom, M.Kom.</t>
  </si>
  <si>
    <t>AGS</t>
  </si>
  <si>
    <t xml:space="preserve">Pendidikan Pancasila </t>
  </si>
  <si>
    <t xml:space="preserve"> Dr. Awang HP, S.T.,M.T.</t>
  </si>
  <si>
    <t>AWG</t>
  </si>
  <si>
    <t>Olah Raga I</t>
  </si>
  <si>
    <t xml:space="preserve"> Bambang Yuwono, ST, MT</t>
  </si>
  <si>
    <t>BAY</t>
  </si>
  <si>
    <t>JUW</t>
  </si>
  <si>
    <t>BUD</t>
  </si>
  <si>
    <t xml:space="preserve"> Budi Santosa, S.Si, MT</t>
  </si>
  <si>
    <t>Matematika Diskrit (15,16)</t>
  </si>
  <si>
    <t>A B C D E F G H I</t>
  </si>
  <si>
    <t>HCR</t>
  </si>
  <si>
    <t>WIL</t>
  </si>
  <si>
    <t>RIF</t>
  </si>
  <si>
    <t xml:space="preserve"> Dessyanto Boedi, ST.,MT</t>
  </si>
  <si>
    <t>DES</t>
  </si>
  <si>
    <t>NUR</t>
  </si>
  <si>
    <t>HFS</t>
  </si>
  <si>
    <t xml:space="preserve"> Frans Richard K, ST, M.Kom</t>
  </si>
  <si>
    <t>FRK</t>
  </si>
  <si>
    <t>Algoritma dan Pemrograman I</t>
  </si>
  <si>
    <t>RES</t>
  </si>
  <si>
    <t xml:space="preserve"> Hafsah, S.Si, MT</t>
  </si>
  <si>
    <t>Bahasa Inggris</t>
  </si>
  <si>
    <t xml:space="preserve"> Herry Sofyan, ST., M.Kom</t>
  </si>
  <si>
    <t>HRS</t>
  </si>
  <si>
    <t>Logika Informatika</t>
  </si>
  <si>
    <t>LIN</t>
  </si>
  <si>
    <t xml:space="preserve"> Heru Cahya R., S.Si., MT</t>
  </si>
  <si>
    <t>Statistika (10,11,12)</t>
  </si>
  <si>
    <t>A</t>
  </si>
  <si>
    <t xml:space="preserve"> Hidayatulah Himawan,ST, MM.,M.Eng.</t>
  </si>
  <si>
    <t>WAN</t>
  </si>
  <si>
    <t>Bahasa Indonesia(10,11,12)</t>
  </si>
  <si>
    <t xml:space="preserve"> Juwairiah, S.Si, M.T.</t>
  </si>
  <si>
    <t xml:space="preserve">A B C D </t>
  </si>
  <si>
    <t xml:space="preserve"> Novrido C., S.Kom,M.Kom</t>
  </si>
  <si>
    <t>NOV</t>
  </si>
  <si>
    <t>Pemrograman Berorientasi Objek</t>
  </si>
  <si>
    <t>SIM</t>
  </si>
  <si>
    <t xml:space="preserve"> Nur Heri Cahyana, ST, M.Kom</t>
  </si>
  <si>
    <t xml:space="preserve"> Paryati, ST, M.Kom</t>
  </si>
  <si>
    <t>PAR</t>
  </si>
  <si>
    <t>Otomata Dan Pengantar Kompilasi</t>
  </si>
  <si>
    <t xml:space="preserve"> Wilis Kaswidjanti, S.Si.,M.Kom</t>
  </si>
  <si>
    <t xml:space="preserve">Matrik dan Ruang Vektor </t>
  </si>
  <si>
    <t xml:space="preserve"> Yuli Fauziah, ST, MT</t>
  </si>
  <si>
    <t>YUL</t>
  </si>
  <si>
    <t xml:space="preserve">Sistem Operasi </t>
  </si>
  <si>
    <t xml:space="preserve"> Oliver S., S.Kom., M.Eng.</t>
  </si>
  <si>
    <t>VER</t>
  </si>
  <si>
    <t>Sistem dan Teknologi Informasi (14,15)</t>
  </si>
  <si>
    <t xml:space="preserve"> Heriyanto, S.Kom., M.Cs.</t>
  </si>
  <si>
    <t>YAN</t>
  </si>
  <si>
    <t xml:space="preserve"> Mangaras Yanu F., S.T., M.Eng.</t>
  </si>
  <si>
    <t xml:space="preserve">Arsitektur dan Organisasi Komputer </t>
  </si>
  <si>
    <t xml:space="preserve"> Simon Pulung Nugroho, S.Kom</t>
  </si>
  <si>
    <t>Pemrograman Web</t>
  </si>
  <si>
    <t>A B C D</t>
  </si>
  <si>
    <t xml:space="preserve"> Rifki Indra P, S.T., M.Eng.</t>
  </si>
  <si>
    <t xml:space="preserve"> Dr. Herlina Jayadianti, S.T., M.T.</t>
  </si>
  <si>
    <t xml:space="preserve">Riset Operasi </t>
  </si>
  <si>
    <t>Total SKS</t>
  </si>
  <si>
    <t>Data Warehousing dan Data Mining</t>
  </si>
  <si>
    <t>Rata-rata</t>
  </si>
  <si>
    <t>Metodologi Penulisan Ilmiah (13, 14)</t>
  </si>
  <si>
    <t>Rekayasa Perangkat Lunak</t>
  </si>
  <si>
    <t>Grafika Komputer (10,11,12)</t>
  </si>
  <si>
    <t>Kapita Selekta (10,11,12)</t>
  </si>
  <si>
    <t>Teknologi Cloud Computing</t>
  </si>
  <si>
    <t>Uji Kualitas Perangkat Lunak</t>
  </si>
  <si>
    <t>Global Positioning System</t>
  </si>
  <si>
    <t>Pemetaan Bawah Permukaan</t>
  </si>
  <si>
    <t>Aplikasi Geofisika</t>
  </si>
  <si>
    <t>Komunikasi Data Nirkabel</t>
  </si>
  <si>
    <t>Pengenalan Pola</t>
  </si>
  <si>
    <t>Business Intelligence</t>
  </si>
  <si>
    <t>Teknologi Multimedia</t>
  </si>
  <si>
    <t>Kompresi Data Multimedia</t>
  </si>
  <si>
    <t>Sistem Pendukung Keputusan</t>
  </si>
  <si>
    <t>Basis Data Berorientasi Objek</t>
  </si>
  <si>
    <t>Pengolahan Citra</t>
  </si>
  <si>
    <t>Penginderaan Jarak Jauh</t>
  </si>
  <si>
    <t>Prakt Algo 1</t>
  </si>
  <si>
    <t>Prakt Struktur Data</t>
  </si>
  <si>
    <t>Prakt PBO</t>
  </si>
  <si>
    <t>Prakt Kecerdasan Buatan</t>
  </si>
  <si>
    <t>Prakt Grafika</t>
  </si>
  <si>
    <t>Patt. III - 3C</t>
  </si>
  <si>
    <t>Max 80 Mhs</t>
  </si>
  <si>
    <t>(I)</t>
  </si>
  <si>
    <t>(F)</t>
  </si>
  <si>
    <t>Semester VI</t>
  </si>
  <si>
    <t>Semester II</t>
  </si>
  <si>
    <t>(G)</t>
  </si>
  <si>
    <t>(H)</t>
  </si>
  <si>
    <t>KURIKULUM 2011 (REVISI 2014)</t>
  </si>
  <si>
    <t>KURIKULUM 2016-2017</t>
  </si>
  <si>
    <t>SEMESTER I</t>
  </si>
  <si>
    <t>No</t>
  </si>
  <si>
    <t>Nama Mata Kuliah</t>
  </si>
  <si>
    <t>Praktikum  Algoritma dan Pemrograman I</t>
  </si>
  <si>
    <t>Pengantar Teknologi Informasi</t>
  </si>
  <si>
    <t>JUMAH SKS</t>
  </si>
  <si>
    <t>SEMESTER II</t>
  </si>
  <si>
    <t>Pendidikan Kewarganegaraan</t>
  </si>
  <si>
    <t xml:space="preserve">Widya Mwat Yasa </t>
  </si>
  <si>
    <t>Olah Raga II</t>
  </si>
  <si>
    <t xml:space="preserve">Bahasa Indonesia </t>
  </si>
  <si>
    <t>Algoritma dan Pemrograman II</t>
  </si>
  <si>
    <t>Kalkulus II</t>
  </si>
  <si>
    <t>Jaringan Komputer</t>
  </si>
  <si>
    <t>Komputer dan Masyarakat</t>
  </si>
  <si>
    <t>Praktikum  Algoritma dan Pemrograman II</t>
  </si>
  <si>
    <t>Praktikum Jaringan Komputer</t>
  </si>
  <si>
    <t>SEMESTER III</t>
  </si>
  <si>
    <t>Matematika Diskret</t>
  </si>
  <si>
    <t>Sistem dan Teknologi Informasi</t>
  </si>
  <si>
    <t>Praktikum Implementasi Struktur Data</t>
  </si>
  <si>
    <t>Praktikum Pemrograman Berorientasi Objek</t>
  </si>
  <si>
    <t>SEMESTER IV</t>
  </si>
  <si>
    <t>Interaksi Manusia dan Komputer</t>
  </si>
  <si>
    <t>Arsitektur dan Organisasi Komputer I</t>
  </si>
  <si>
    <t>Sistem Digital</t>
  </si>
  <si>
    <t>Analisa Algoritma</t>
  </si>
  <si>
    <t>Geoinformatika</t>
  </si>
  <si>
    <t>Teknologi Dan Pemrograman Mobile</t>
  </si>
  <si>
    <t>Sistem/Teknologi Basis Data</t>
  </si>
  <si>
    <t>Praktikum Implementasi Basis Data</t>
  </si>
  <si>
    <t xml:space="preserve">Praktikum Sistem Digital </t>
  </si>
  <si>
    <t>SEMESTER V</t>
  </si>
  <si>
    <t>Metodologi Penulisan Ilmiah</t>
  </si>
  <si>
    <t>Arsitektur dan Organisasi Komputer II</t>
  </si>
  <si>
    <t>Praktikum Pemrograman Web</t>
  </si>
  <si>
    <t xml:space="preserve">Praktikum Implementasi Kecerdasan Buatan </t>
  </si>
  <si>
    <t>Praktikum Implementasi Grafika Komputer</t>
  </si>
  <si>
    <t>Matakuliah Pilihan 1</t>
  </si>
  <si>
    <t>SEMESTER VI</t>
  </si>
  <si>
    <t>Sistem Informasi Geografis</t>
  </si>
  <si>
    <t>Sistem Informasi Geografi</t>
  </si>
  <si>
    <t>Manajemen Proyek Perangkat Lunak</t>
  </si>
  <si>
    <t>Riset Operasi</t>
  </si>
  <si>
    <t>Analisis dan Disain Berorientasi Objek</t>
  </si>
  <si>
    <t>Kerja Praktek</t>
  </si>
  <si>
    <t>Praktikum Sistem Informasi Geografi</t>
  </si>
  <si>
    <t>Praktikum Grafika Komputer</t>
  </si>
  <si>
    <t>Matakuliah Pilihan 2</t>
  </si>
  <si>
    <t>Matakuliah Pilihan 3</t>
  </si>
  <si>
    <t>SEMESTER VII</t>
  </si>
  <si>
    <t>Tugas Akhir I</t>
  </si>
  <si>
    <t>KKN</t>
  </si>
  <si>
    <t>Matakuliah Pilihan 4</t>
  </si>
  <si>
    <t>Matakuliah Pilihan 5</t>
  </si>
  <si>
    <t>SEMESTER VIII</t>
  </si>
  <si>
    <t>Tugas Akhir II</t>
  </si>
  <si>
    <t>MKA PILIHAN BIDANG GEOINFORMATIKA</t>
  </si>
  <si>
    <t>MKA PILIHAN BIDANG SISTEM CERDAS</t>
  </si>
  <si>
    <t>Sistem Robotika</t>
  </si>
  <si>
    <t>Logika Samar</t>
  </si>
  <si>
    <t>Aplikasi Perminyakan</t>
  </si>
  <si>
    <t>Aplikasi pertambangan</t>
  </si>
  <si>
    <t>Sistem Pakar</t>
  </si>
  <si>
    <t>Jaringan Syaraf Tiruan</t>
  </si>
  <si>
    <t>MKA PILIHAN BIDANG JARINGAN KOMPUTER</t>
  </si>
  <si>
    <t>MKA PILIHAN BIDANG MULTIMEDIA</t>
  </si>
  <si>
    <t>Basis Data Terdistribusi</t>
  </si>
  <si>
    <t>Sistem Terdistribusi</t>
  </si>
  <si>
    <t>Pemrograman Multimedia</t>
  </si>
  <si>
    <t>Perancangan Multimedia Interaktif</t>
  </si>
  <si>
    <t>Catatan :</t>
  </si>
  <si>
    <t>Matakuliah pilihan minimal 15 sks, terdiri dari minimal 3 sks Matakuliah Bidang Geoinformatika dan 12 sks pilihan bidang minat</t>
  </si>
  <si>
    <t>MKA PILIHAN SISTEM INFORMASI</t>
  </si>
  <si>
    <t>Ekonomi Informatika</t>
  </si>
  <si>
    <t>Interfacing</t>
  </si>
  <si>
    <t>Internet/Intranet</t>
  </si>
  <si>
    <t>Pengamanan Sistem Jaringan</t>
  </si>
  <si>
    <t>Pendidikan Pancasila</t>
  </si>
  <si>
    <t>Bhs. Inggris</t>
  </si>
  <si>
    <t>Nurheri C</t>
  </si>
  <si>
    <t>Kalkulus Dasar</t>
  </si>
  <si>
    <t>Wilis K / Mangaras</t>
  </si>
  <si>
    <t>Heru CR/ Wilis K</t>
  </si>
  <si>
    <t>Agus Sasmita</t>
  </si>
  <si>
    <t>Algoritma &amp; Pemrog Dasar</t>
  </si>
  <si>
    <t>Teknopreneursip</t>
  </si>
  <si>
    <t>Oliver S</t>
  </si>
  <si>
    <t>Yuni Herawati</t>
  </si>
  <si>
    <t>Rekyasa Perangkat Lunak</t>
  </si>
  <si>
    <t>Matrik dan Ruang Vektor</t>
  </si>
  <si>
    <t>Tri Wahyuningsi</t>
  </si>
  <si>
    <t>Simon PN</t>
  </si>
  <si>
    <t>Otomata dan Peng. Kompilasi</t>
  </si>
  <si>
    <t>Uji Kualitas Per.Lunak</t>
  </si>
  <si>
    <t>Pemrog. Berorientasi objek</t>
  </si>
  <si>
    <t>Bambang Y</t>
  </si>
  <si>
    <t>Heru CR</t>
  </si>
  <si>
    <t>Sistem dan Tek. Informasi</t>
  </si>
  <si>
    <t>Pemrograman web</t>
  </si>
  <si>
    <t>Frans RK</t>
  </si>
  <si>
    <t>Desyanto BP</t>
  </si>
  <si>
    <t>Yuli F</t>
  </si>
  <si>
    <t>Metode penl ilmiah</t>
  </si>
  <si>
    <t>Semester IV</t>
  </si>
  <si>
    <t>Rifki Indra P</t>
  </si>
  <si>
    <t>senin</t>
  </si>
  <si>
    <t>Selasa</t>
  </si>
  <si>
    <t>Rabu</t>
  </si>
  <si>
    <t>Kamis</t>
  </si>
  <si>
    <t>Jumat</t>
  </si>
  <si>
    <t>Olah Raga</t>
  </si>
  <si>
    <t>Tri Wahyuningsih</t>
  </si>
  <si>
    <t xml:space="preserve">Komunikasi </t>
  </si>
  <si>
    <t xml:space="preserve">Otomata dan Peng. </t>
  </si>
  <si>
    <t>Kompilasi</t>
  </si>
  <si>
    <t xml:space="preserve">Teknologi Cloud </t>
  </si>
  <si>
    <t>Computing</t>
  </si>
  <si>
    <t xml:space="preserve">Rekyasa Perangkat </t>
  </si>
  <si>
    <t>Lunak</t>
  </si>
  <si>
    <t xml:space="preserve">Bambang Y / </t>
  </si>
  <si>
    <t>JADWAL SEMESTER GASAL TA. 2016/2017</t>
  </si>
  <si>
    <t xml:space="preserve">Sistem dan </t>
  </si>
  <si>
    <t>Tek. Informasi</t>
  </si>
  <si>
    <t xml:space="preserve">Sistem Pendukung </t>
  </si>
  <si>
    <t>Keputusan</t>
  </si>
  <si>
    <t xml:space="preserve">Data Warehousing </t>
  </si>
  <si>
    <t xml:space="preserve">Otomata dan </t>
  </si>
  <si>
    <t>Peng. Kompilasi</t>
  </si>
  <si>
    <t>dan  Data Mining</t>
  </si>
  <si>
    <t>Otomata dan</t>
  </si>
  <si>
    <t xml:space="preserve"> Peng. Kompilasi</t>
  </si>
  <si>
    <t xml:space="preserve">Matrik dan </t>
  </si>
  <si>
    <t>Bambang Y /</t>
  </si>
  <si>
    <t xml:space="preserve"> Hidayatulah H</t>
  </si>
  <si>
    <t xml:space="preserve">Data Warehousing  </t>
  </si>
  <si>
    <t>Metode Penl. ilmiah</t>
  </si>
  <si>
    <t>JURUSAN TEKNIK INFORMATIKA FTI UPN "VETERAN" YOGYAKARTA</t>
  </si>
  <si>
    <t xml:space="preserve">Pemrog. </t>
  </si>
  <si>
    <t>Berorientasi objek</t>
  </si>
  <si>
    <t>Penginderaan</t>
  </si>
  <si>
    <t xml:space="preserve"> Jarak Jauh</t>
  </si>
  <si>
    <t>A,B,C,D,,E</t>
  </si>
  <si>
    <t xml:space="preserve">Uji Kualitas </t>
  </si>
  <si>
    <t>Per.Lunak</t>
  </si>
  <si>
    <t xml:space="preserve">Global Positioning </t>
  </si>
  <si>
    <t>System</t>
  </si>
  <si>
    <t>Algoritma dan Pemrograman</t>
  </si>
  <si>
    <t>Praktikum  Algoritma dan Pemrograman</t>
  </si>
  <si>
    <t>Algoritma dan Pemrograman Lanjut</t>
  </si>
  <si>
    <t>Praktikum  Algoritma dan Pemrograman Lanjut</t>
  </si>
  <si>
    <t>Kalkulus Lanjut</t>
  </si>
  <si>
    <t>Tugas Akhir</t>
  </si>
  <si>
    <t>Seminar Tugas Akhir</t>
  </si>
  <si>
    <t>Kalkulus</t>
  </si>
  <si>
    <t xml:space="preserve">Algoritma dan </t>
  </si>
  <si>
    <t>Desain Grafis</t>
  </si>
  <si>
    <t xml:space="preserve">Animasi dan </t>
  </si>
  <si>
    <t>Budi Suyanto</t>
  </si>
  <si>
    <t>(J)</t>
  </si>
  <si>
    <t xml:space="preserve">Komputer dan </t>
  </si>
  <si>
    <t>Masyarakat</t>
  </si>
  <si>
    <t>Indal Abror</t>
  </si>
  <si>
    <t>Hidayat Noor</t>
  </si>
  <si>
    <t>Pemetaan Bawah</t>
  </si>
  <si>
    <t>Permukaan</t>
  </si>
  <si>
    <t xml:space="preserve"> Simon PN</t>
  </si>
  <si>
    <t>Himawan H /</t>
  </si>
  <si>
    <t>Dessyanto BP /</t>
  </si>
  <si>
    <r>
      <rPr>
        <sz val="10"/>
        <rFont val="Arial"/>
        <family val="2"/>
      </rPr>
      <t>Herry S</t>
    </r>
    <r>
      <rPr>
        <b/>
        <sz val="10"/>
        <rFont val="Arial"/>
        <family val="2"/>
      </rPr>
      <t xml:space="preserve"> / Simon PN</t>
    </r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</si>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</sst>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7" x14ac:knownFonts="1">
    <font>
      <sz val="10"/>
      <name val="Arial"/>
      <family val="2"/>
    </font>
    <font>
      <b/>
      <sz val="11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11"/>
      <color indexed="8"/>
      <name val="Calibri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b/>
      <sz val="10"/>
      <color indexed="8"/>
      <name val="Cambria"/>
      <family val="1"/>
    </font>
    <font>
      <sz val="10"/>
      <color indexed="8"/>
      <name val="Cambria"/>
      <family val="1"/>
    </font>
    <font>
      <sz val="10"/>
      <color indexed="10"/>
      <name val="Cambria"/>
      <family val="1"/>
    </font>
    <font>
      <sz val="10"/>
      <name val="Cambria"/>
      <family val="1"/>
    </font>
    <font>
      <sz val="10"/>
      <color indexed="12"/>
      <name val="Cambria"/>
      <family val="1"/>
    </font>
    <font>
      <b/>
      <sz val="10"/>
      <color indexed="12"/>
      <name val="Cambria"/>
      <family val="1"/>
    </font>
    <font>
      <b/>
      <i/>
      <sz val="10"/>
      <name val="Cambria"/>
      <family val="1"/>
    </font>
    <font>
      <b/>
      <i/>
      <sz val="10"/>
      <color indexed="12"/>
      <name val="Cambria"/>
      <family val="1"/>
    </font>
    <font>
      <b/>
      <u/>
      <sz val="10"/>
      <color indexed="8"/>
      <name val="Cambria"/>
      <family val="1"/>
    </font>
    <font>
      <b/>
      <sz val="10"/>
      <color indexed="10"/>
      <name val="Arial"/>
      <family val="2"/>
    </font>
    <font>
      <sz val="11"/>
      <color indexed="10"/>
      <name val="Arial"/>
      <family val="2"/>
    </font>
    <font>
      <b/>
      <sz val="11"/>
      <color indexed="10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11"/>
      <color indexed="18"/>
      <name val="Arial"/>
      <family val="2"/>
    </font>
    <font>
      <sz val="12"/>
      <color indexed="18"/>
      <name val="Arial"/>
      <family val="2"/>
    </font>
    <font>
      <sz val="11"/>
      <color indexed="8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1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5"/>
      <color indexed="56"/>
      <name val="Calibri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b/>
      <sz val="1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276E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theme="1"/>
      </right>
      <top/>
      <bottom/>
      <diagonal/>
    </border>
    <border>
      <left style="thin">
        <color indexed="64"/>
      </left>
      <right style="thick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thick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ck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37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4" borderId="0" applyNumberFormat="0" applyBorder="0" applyAlignment="0" applyProtection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5" borderId="0" applyNumberFormat="0" applyBorder="0" applyAlignment="0" applyProtection="0"/>
    <xf numFmtId="0" fontId="37" fillId="8" borderId="0" applyNumberFormat="0" applyBorder="0" applyAlignment="0" applyProtection="0"/>
    <xf numFmtId="0" fontId="37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9" borderId="0" applyNumberFormat="0" applyBorder="0" applyAlignment="0" applyProtection="0"/>
    <xf numFmtId="0" fontId="42" fillId="3" borderId="0" applyNumberFormat="0" applyBorder="0" applyAlignment="0" applyProtection="0"/>
    <xf numFmtId="0" fontId="41" fillId="20" borderId="1" applyNumberFormat="0" applyAlignment="0" applyProtection="0"/>
    <xf numFmtId="0" fontId="46" fillId="21" borderId="2" applyNumberFormat="0" applyAlignment="0" applyProtection="0"/>
    <xf numFmtId="0" fontId="45" fillId="0" borderId="0" applyNumberFormat="0" applyFill="0" applyBorder="0" applyAlignment="0" applyProtection="0"/>
    <xf numFmtId="0" fontId="51" fillId="4" borderId="0" applyNumberFormat="0" applyBorder="0" applyAlignment="0" applyProtection="0"/>
    <xf numFmtId="0" fontId="53" fillId="0" borderId="3" applyNumberFormat="0" applyFill="0" applyAlignment="0" applyProtection="0"/>
    <xf numFmtId="0" fontId="39" fillId="0" borderId="4" applyNumberFormat="0" applyFill="0" applyAlignment="0" applyProtection="0"/>
    <xf numFmtId="0" fontId="49" fillId="0" borderId="5" applyNumberFormat="0" applyFill="0" applyAlignment="0" applyProtection="0"/>
    <xf numFmtId="0" fontId="49" fillId="0" borderId="0" applyNumberFormat="0" applyFill="0" applyBorder="0" applyAlignment="0" applyProtection="0"/>
    <xf numFmtId="0" fontId="43" fillId="7" borderId="1" applyNumberFormat="0" applyAlignment="0" applyProtection="0"/>
    <xf numFmtId="0" fontId="38" fillId="0" borderId="6" applyNumberFormat="0" applyFill="0" applyAlignment="0" applyProtection="0"/>
    <xf numFmtId="0" fontId="52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37" fillId="0" borderId="0"/>
    <xf numFmtId="0" fontId="17" fillId="0" borderId="0"/>
    <xf numFmtId="0" fontId="4" fillId="0" borderId="0"/>
    <xf numFmtId="0" fontId="4" fillId="23" borderId="7" applyNumberFormat="0" applyFont="0" applyAlignment="0" applyProtection="0"/>
    <xf numFmtId="0" fontId="47" fillId="20" borderId="8" applyNumberFormat="0" applyAlignment="0" applyProtection="0"/>
    <xf numFmtId="0" fontId="50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44" fillId="0" borderId="0" applyNumberFormat="0" applyFill="0" applyBorder="0" applyAlignment="0" applyProtection="0"/>
  </cellStyleXfs>
  <cellXfs count="592">
    <xf numFmtId="0" fontId="0" fillId="0" borderId="0" xfId="0"/>
    <xf numFmtId="0" fontId="1" fillId="0" borderId="10" xfId="37" applyFont="1" applyBorder="1"/>
    <xf numFmtId="0" fontId="2" fillId="24" borderId="11" xfId="43" applyFont="1" applyFill="1" applyBorder="1" applyAlignment="1">
      <alignment horizontal="center"/>
    </xf>
    <xf numFmtId="0" fontId="1" fillId="0" borderId="10" xfId="37" applyFont="1" applyBorder="1" applyAlignment="1">
      <alignment horizontal="left"/>
    </xf>
    <xf numFmtId="0" fontId="1" fillId="0" borderId="10" xfId="39" applyFont="1" applyBorder="1"/>
    <xf numFmtId="0" fontId="2" fillId="26" borderId="11" xfId="43" applyFont="1" applyFill="1" applyBorder="1" applyAlignment="1">
      <alignment horizontal="center"/>
    </xf>
    <xf numFmtId="0" fontId="1" fillId="0" borderId="10" xfId="39" applyFont="1" applyFill="1" applyBorder="1" applyAlignment="1">
      <alignment horizontal="left" vertical="center" wrapText="1"/>
    </xf>
    <xf numFmtId="0" fontId="1" fillId="0" borderId="10" xfId="39" applyFont="1" applyFill="1" applyBorder="1"/>
    <xf numFmtId="0" fontId="0" fillId="0" borderId="0" xfId="0" applyAlignment="1"/>
    <xf numFmtId="0" fontId="3" fillId="24" borderId="11" xfId="43" applyFont="1" applyFill="1" applyBorder="1" applyAlignment="1">
      <alignment horizontal="center"/>
    </xf>
    <xf numFmtId="0" fontId="2" fillId="24" borderId="12" xfId="43" applyFont="1" applyFill="1" applyBorder="1" applyAlignment="1">
      <alignment horizontal="center"/>
    </xf>
    <xf numFmtId="0" fontId="4" fillId="3" borderId="13" xfId="43" applyFont="1" applyFill="1" applyBorder="1" applyAlignment="1">
      <alignment horizontal="center"/>
    </xf>
    <xf numFmtId="0" fontId="4" fillId="3" borderId="11" xfId="43" applyFont="1" applyFill="1" applyBorder="1" applyAlignment="1">
      <alignment horizontal="center"/>
    </xf>
    <xf numFmtId="0" fontId="4" fillId="3" borderId="14" xfId="43" applyFont="1" applyFill="1" applyBorder="1" applyAlignment="1">
      <alignment horizontal="center"/>
    </xf>
    <xf numFmtId="0" fontId="4" fillId="3" borderId="10" xfId="43" applyFont="1" applyFill="1" applyBorder="1" applyAlignment="1">
      <alignment horizontal="center"/>
    </xf>
    <xf numFmtId="0" fontId="6" fillId="3" borderId="11" xfId="43" applyFont="1" applyFill="1" applyBorder="1" applyAlignment="1">
      <alignment horizontal="center"/>
    </xf>
    <xf numFmtId="0" fontId="4" fillId="3" borderId="15" xfId="43" applyFont="1" applyFill="1" applyBorder="1" applyAlignment="1">
      <alignment horizontal="center"/>
    </xf>
    <xf numFmtId="0" fontId="2" fillId="0" borderId="10" xfId="43" applyFont="1" applyFill="1" applyBorder="1" applyAlignment="1">
      <alignment horizontal="center"/>
    </xf>
    <xf numFmtId="0" fontId="2" fillId="0" borderId="16" xfId="43" applyFont="1" applyFill="1" applyBorder="1" applyAlignment="1">
      <alignment horizontal="center"/>
    </xf>
    <xf numFmtId="0" fontId="4" fillId="0" borderId="0" xfId="43" applyFont="1"/>
    <xf numFmtId="0" fontId="2" fillId="0" borderId="10" xfId="43" applyFont="1" applyFill="1" applyBorder="1"/>
    <xf numFmtId="0" fontId="2" fillId="0" borderId="15" xfId="43" applyFont="1" applyFill="1" applyBorder="1"/>
    <xf numFmtId="0" fontId="3" fillId="24" borderId="15" xfId="43" applyFont="1" applyFill="1" applyBorder="1" applyAlignment="1">
      <alignment horizontal="center"/>
    </xf>
    <xf numFmtId="0" fontId="3" fillId="26" borderId="15" xfId="43" applyFont="1" applyFill="1" applyBorder="1" applyAlignment="1">
      <alignment horizontal="center"/>
    </xf>
    <xf numFmtId="0" fontId="7" fillId="24" borderId="11" xfId="43" applyFont="1" applyFill="1" applyBorder="1" applyAlignment="1">
      <alignment horizontal="center"/>
    </xf>
    <xf numFmtId="0" fontId="7" fillId="19" borderId="11" xfId="43" applyFont="1" applyFill="1" applyBorder="1" applyAlignment="1">
      <alignment horizontal="center"/>
    </xf>
    <xf numFmtId="0" fontId="7" fillId="19" borderId="0" xfId="0" applyFont="1" applyFill="1" applyAlignment="1">
      <alignment horizontal="center"/>
    </xf>
    <xf numFmtId="0" fontId="7" fillId="26" borderId="11" xfId="43" applyFont="1" applyFill="1" applyBorder="1" applyAlignment="1">
      <alignment horizontal="center"/>
    </xf>
    <xf numFmtId="0" fontId="2" fillId="19" borderId="11" xfId="43" applyFont="1" applyFill="1" applyBorder="1" applyAlignment="1">
      <alignment horizontal="center"/>
    </xf>
    <xf numFmtId="0" fontId="4" fillId="19" borderId="0" xfId="0" applyFont="1" applyFill="1" applyAlignment="1">
      <alignment horizontal="center"/>
    </xf>
    <xf numFmtId="0" fontId="8" fillId="24" borderId="11" xfId="43" applyFont="1" applyFill="1" applyBorder="1" applyAlignment="1">
      <alignment horizontal="center"/>
    </xf>
    <xf numFmtId="0" fontId="8" fillId="26" borderId="11" xfId="43" applyFont="1" applyFill="1" applyBorder="1" applyAlignment="1">
      <alignment horizontal="center"/>
    </xf>
    <xf numFmtId="0" fontId="2" fillId="24" borderId="18" xfId="43" applyFont="1" applyFill="1" applyBorder="1" applyAlignment="1">
      <alignment horizontal="center"/>
    </xf>
    <xf numFmtId="0" fontId="8" fillId="26" borderId="18" xfId="43" applyFont="1" applyFill="1" applyBorder="1" applyAlignment="1">
      <alignment horizontal="center"/>
    </xf>
    <xf numFmtId="0" fontId="2" fillId="24" borderId="11" xfId="43" applyFont="1" applyFill="1" applyBorder="1" applyAlignment="1">
      <alignment horizontal="center" wrapText="1"/>
    </xf>
    <xf numFmtId="0" fontId="9" fillId="19" borderId="0" xfId="0" applyFont="1" applyFill="1" applyAlignment="1">
      <alignment horizontal="center"/>
    </xf>
    <xf numFmtId="0" fontId="7" fillId="19" borderId="11" xfId="43" applyFont="1" applyFill="1" applyBorder="1" applyAlignment="1">
      <alignment horizontal="center" wrapText="1"/>
    </xf>
    <xf numFmtId="0" fontId="7" fillId="25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8" fillId="27" borderId="18" xfId="43" applyFont="1" applyFill="1" applyBorder="1" applyAlignment="1">
      <alignment horizontal="center"/>
    </xf>
    <xf numFmtId="0" fontId="2" fillId="19" borderId="12" xfId="43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4" fillId="19" borderId="11" xfId="0" applyFont="1" applyFill="1" applyBorder="1" applyAlignment="1">
      <alignment horizontal="center"/>
    </xf>
    <xf numFmtId="0" fontId="4" fillId="0" borderId="0" xfId="43" applyFont="1" applyFill="1" applyBorder="1" applyAlignment="1">
      <alignment horizontal="center"/>
    </xf>
    <xf numFmtId="0" fontId="4" fillId="0" borderId="0" xfId="43" applyFont="1" applyBorder="1"/>
    <xf numFmtId="0" fontId="4" fillId="0" borderId="0" xfId="43" applyFont="1" applyFill="1" applyBorder="1"/>
    <xf numFmtId="0" fontId="4" fillId="15" borderId="10" xfId="43" applyFont="1" applyFill="1" applyBorder="1" applyAlignment="1">
      <alignment horizontal="center"/>
    </xf>
    <xf numFmtId="0" fontId="4" fillId="26" borderId="10" xfId="43" applyFont="1" applyFill="1" applyBorder="1" applyAlignment="1">
      <alignment horizontal="center"/>
    </xf>
    <xf numFmtId="0" fontId="4" fillId="24" borderId="10" xfId="43" applyFont="1" applyFill="1" applyBorder="1" applyAlignment="1">
      <alignment horizontal="center"/>
    </xf>
    <xf numFmtId="0" fontId="4" fillId="25" borderId="10" xfId="43" applyFont="1" applyFill="1" applyBorder="1" applyAlignment="1">
      <alignment horizontal="center"/>
    </xf>
    <xf numFmtId="0" fontId="4" fillId="28" borderId="10" xfId="43" applyFont="1" applyFill="1" applyBorder="1" applyAlignment="1">
      <alignment horizontal="center"/>
    </xf>
    <xf numFmtId="0" fontId="2" fillId="26" borderId="19" xfId="43" applyFont="1" applyFill="1" applyBorder="1" applyAlignment="1">
      <alignment horizontal="center"/>
    </xf>
    <xf numFmtId="0" fontId="8" fillId="26" borderId="21" xfId="43" applyFont="1" applyFill="1" applyBorder="1" applyAlignment="1">
      <alignment horizontal="center"/>
    </xf>
    <xf numFmtId="0" fontId="3" fillId="24" borderId="0" xfId="43" applyFont="1" applyFill="1" applyBorder="1" applyAlignment="1">
      <alignment horizontal="center"/>
    </xf>
    <xf numFmtId="0" fontId="3" fillId="24" borderId="13" xfId="43" applyFont="1" applyFill="1" applyBorder="1" applyAlignment="1">
      <alignment horizontal="center"/>
    </xf>
    <xf numFmtId="0" fontId="3" fillId="24" borderId="0" xfId="42" applyFont="1" applyFill="1" applyBorder="1" applyAlignment="1">
      <alignment horizontal="center" vertical="center" wrapText="1"/>
    </xf>
    <xf numFmtId="0" fontId="4" fillId="25" borderId="11" xfId="0" applyFont="1" applyFill="1" applyBorder="1" applyAlignment="1">
      <alignment horizontal="center"/>
    </xf>
    <xf numFmtId="0" fontId="3" fillId="24" borderId="12" xfId="43" applyFont="1" applyFill="1" applyBorder="1" applyAlignment="1">
      <alignment horizontal="center"/>
    </xf>
    <xf numFmtId="0" fontId="2" fillId="24" borderId="0" xfId="43" applyFont="1" applyFill="1" applyBorder="1" applyAlignment="1">
      <alignment horizontal="center"/>
    </xf>
    <xf numFmtId="0" fontId="2" fillId="22" borderId="0" xfId="0" applyFont="1" applyFill="1" applyAlignment="1">
      <alignment horizontal="center"/>
    </xf>
    <xf numFmtId="0" fontId="4" fillId="0" borderId="18" xfId="43" applyFont="1" applyBorder="1"/>
    <xf numFmtId="0" fontId="4" fillId="5" borderId="10" xfId="43" applyFont="1" applyFill="1" applyBorder="1" applyAlignment="1">
      <alignment horizontal="center"/>
    </xf>
    <xf numFmtId="0" fontId="2" fillId="0" borderId="14" xfId="43" applyFont="1" applyFill="1" applyBorder="1" applyAlignment="1">
      <alignment horizontal="center"/>
    </xf>
    <xf numFmtId="0" fontId="4" fillId="0" borderId="10" xfId="43" applyFont="1" applyFill="1" applyBorder="1"/>
    <xf numFmtId="0" fontId="11" fillId="9" borderId="0" xfId="42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11" fillId="5" borderId="12" xfId="42" applyFont="1" applyFill="1" applyBorder="1" applyAlignment="1">
      <alignment horizontal="center" vertical="center" wrapText="1"/>
    </xf>
    <xf numFmtId="0" fontId="8" fillId="24" borderId="12" xfId="43" applyFont="1" applyFill="1" applyBorder="1" applyAlignment="1">
      <alignment horizontal="center"/>
    </xf>
    <xf numFmtId="0" fontId="4" fillId="19" borderId="19" xfId="0" applyFont="1" applyFill="1" applyBorder="1" applyAlignment="1">
      <alignment horizontal="center"/>
    </xf>
    <xf numFmtId="0" fontId="2" fillId="26" borderId="15" xfId="43" applyFont="1" applyFill="1" applyBorder="1" applyAlignment="1">
      <alignment horizontal="center"/>
    </xf>
    <xf numFmtId="0" fontId="11" fillId="5" borderId="11" xfId="42" applyFont="1" applyFill="1" applyBorder="1" applyAlignment="1">
      <alignment vertical="center" wrapText="1"/>
    </xf>
    <xf numFmtId="0" fontId="2" fillId="27" borderId="15" xfId="43" applyFont="1" applyFill="1" applyBorder="1" applyAlignment="1">
      <alignment horizontal="center"/>
    </xf>
    <xf numFmtId="0" fontId="5" fillId="0" borderId="0" xfId="43" applyFont="1" applyAlignment="1">
      <alignment horizontal="center"/>
    </xf>
    <xf numFmtId="0" fontId="2" fillId="0" borderId="16" xfId="43" applyFont="1" applyFill="1" applyBorder="1"/>
    <xf numFmtId="0" fontId="2" fillId="15" borderId="11" xfId="43" applyFont="1" applyFill="1" applyBorder="1" applyAlignment="1">
      <alignment horizontal="center"/>
    </xf>
    <xf numFmtId="0" fontId="3" fillId="26" borderId="13" xfId="43" applyFont="1" applyFill="1" applyBorder="1" applyAlignment="1">
      <alignment horizontal="center"/>
    </xf>
    <xf numFmtId="0" fontId="2" fillId="5" borderId="13" xfId="43" applyFont="1" applyFill="1" applyBorder="1" applyAlignment="1">
      <alignment horizontal="center"/>
    </xf>
    <xf numFmtId="0" fontId="4" fillId="15" borderId="11" xfId="43" applyFont="1" applyFill="1" applyBorder="1" applyAlignment="1">
      <alignment horizontal="center"/>
    </xf>
    <xf numFmtId="0" fontId="2" fillId="26" borderId="12" xfId="43" applyFont="1" applyFill="1" applyBorder="1" applyAlignment="1">
      <alignment horizontal="center"/>
    </xf>
    <xf numFmtId="0" fontId="2" fillId="5" borderId="12" xfId="43" applyFont="1" applyFill="1" applyBorder="1" applyAlignment="1">
      <alignment horizontal="center"/>
    </xf>
    <xf numFmtId="0" fontId="8" fillId="15" borderId="11" xfId="43" applyFont="1" applyFill="1" applyBorder="1" applyAlignment="1">
      <alignment horizontal="center"/>
    </xf>
    <xf numFmtId="0" fontId="13" fillId="26" borderId="12" xfId="43" applyFont="1" applyFill="1" applyBorder="1" applyAlignment="1">
      <alignment horizontal="center"/>
    </xf>
    <xf numFmtId="0" fontId="8" fillId="5" borderId="12" xfId="43" applyFont="1" applyFill="1" applyBorder="1" applyAlignment="1">
      <alignment horizontal="center"/>
    </xf>
    <xf numFmtId="0" fontId="8" fillId="24" borderId="20" xfId="43" applyFont="1" applyFill="1" applyBorder="1" applyAlignment="1">
      <alignment horizontal="center"/>
    </xf>
    <xf numFmtId="0" fontId="4" fillId="5" borderId="20" xfId="43" applyFont="1" applyFill="1" applyBorder="1" applyAlignment="1">
      <alignment horizontal="center"/>
    </xf>
    <xf numFmtId="0" fontId="2" fillId="27" borderId="14" xfId="43" applyFont="1" applyFill="1" applyBorder="1"/>
    <xf numFmtId="0" fontId="8" fillId="15" borderId="18" xfId="43" applyFont="1" applyFill="1" applyBorder="1" applyAlignment="1">
      <alignment horizontal="center"/>
    </xf>
    <xf numFmtId="0" fontId="2" fillId="26" borderId="20" xfId="43" applyFont="1" applyFill="1" applyBorder="1" applyAlignment="1">
      <alignment horizontal="center"/>
    </xf>
    <xf numFmtId="0" fontId="4" fillId="27" borderId="10" xfId="43" applyFont="1" applyFill="1" applyBorder="1"/>
    <xf numFmtId="0" fontId="2" fillId="26" borderId="18" xfId="43" applyFont="1" applyFill="1" applyBorder="1" applyAlignment="1">
      <alignment horizontal="center"/>
    </xf>
    <xf numFmtId="0" fontId="8" fillId="15" borderId="21" xfId="43" applyFont="1" applyFill="1" applyBorder="1" applyAlignment="1">
      <alignment horizontal="center"/>
    </xf>
    <xf numFmtId="0" fontId="3" fillId="25" borderId="15" xfId="43" applyFont="1" applyFill="1" applyBorder="1" applyAlignment="1">
      <alignment horizontal="center"/>
    </xf>
    <xf numFmtId="0" fontId="2" fillId="25" borderId="11" xfId="43" applyFont="1" applyFill="1" applyBorder="1" applyAlignment="1">
      <alignment horizontal="center"/>
    </xf>
    <xf numFmtId="0" fontId="8" fillId="25" borderId="18" xfId="43" applyFont="1" applyFill="1" applyBorder="1" applyAlignment="1">
      <alignment horizontal="center"/>
    </xf>
    <xf numFmtId="0" fontId="4" fillId="27" borderId="14" xfId="43" applyFont="1" applyFill="1" applyBorder="1"/>
    <xf numFmtId="0" fontId="2" fillId="15" borderId="15" xfId="43" applyFont="1" applyFill="1" applyBorder="1" applyAlignment="1">
      <alignment horizontal="center"/>
    </xf>
    <xf numFmtId="0" fontId="2" fillId="15" borderId="19" xfId="43" applyFont="1" applyFill="1" applyBorder="1" applyAlignment="1">
      <alignment horizontal="center"/>
    </xf>
    <xf numFmtId="0" fontId="2" fillId="17" borderId="17" xfId="43" applyFont="1" applyFill="1" applyBorder="1" applyAlignment="1">
      <alignment horizontal="center"/>
    </xf>
    <xf numFmtId="0" fontId="2" fillId="17" borderId="19" xfId="43" applyFont="1" applyFill="1" applyBorder="1" applyAlignment="1">
      <alignment horizontal="center"/>
    </xf>
    <xf numFmtId="0" fontId="8" fillId="17" borderId="21" xfId="43" applyFont="1" applyFill="1" applyBorder="1" applyAlignment="1">
      <alignment horizontal="center"/>
    </xf>
    <xf numFmtId="0" fontId="17" fillId="0" borderId="0" xfId="42"/>
    <xf numFmtId="0" fontId="18" fillId="0" borderId="0" xfId="42" applyFont="1"/>
    <xf numFmtId="0" fontId="19" fillId="0" borderId="0" xfId="42" applyFont="1"/>
    <xf numFmtId="0" fontId="20" fillId="0" borderId="24" xfId="42" applyFont="1" applyBorder="1" applyAlignment="1">
      <alignment horizontal="center" vertical="top" wrapText="1"/>
    </xf>
    <xf numFmtId="0" fontId="20" fillId="0" borderId="25" xfId="42" applyFont="1" applyBorder="1" applyAlignment="1">
      <alignment horizontal="center" vertical="top" wrapText="1"/>
    </xf>
    <xf numFmtId="0" fontId="21" fillId="0" borderId="24" xfId="42" applyFont="1" applyBorder="1" applyAlignment="1">
      <alignment horizontal="center" vertical="top" wrapText="1"/>
    </xf>
    <xf numFmtId="0" fontId="21" fillId="0" borderId="25" xfId="42" applyFont="1" applyBorder="1" applyAlignment="1">
      <alignment horizontal="center" wrapText="1"/>
    </xf>
    <xf numFmtId="0" fontId="21" fillId="0" borderId="25" xfId="42" applyFont="1" applyBorder="1" applyAlignment="1">
      <alignment wrapText="1"/>
    </xf>
    <xf numFmtId="0" fontId="21" fillId="0" borderId="26" xfId="42" applyFont="1" applyBorder="1" applyAlignment="1">
      <alignment horizontal="center" vertical="top" wrapText="1"/>
    </xf>
    <xf numFmtId="0" fontId="21" fillId="0" borderId="27" xfId="42" applyFont="1" applyBorder="1" applyAlignment="1">
      <alignment horizontal="center" wrapText="1"/>
    </xf>
    <xf numFmtId="0" fontId="21" fillId="0" borderId="27" xfId="42" applyFont="1" applyBorder="1" applyAlignment="1">
      <alignment wrapText="1"/>
    </xf>
    <xf numFmtId="0" fontId="22" fillId="0" borderId="26" xfId="42" applyFont="1" applyBorder="1" applyAlignment="1">
      <alignment horizontal="center" vertical="top" wrapText="1"/>
    </xf>
    <xf numFmtId="0" fontId="22" fillId="0" borderId="27" xfId="42" applyFont="1" applyBorder="1" applyAlignment="1">
      <alignment horizontal="center" wrapText="1"/>
    </xf>
    <xf numFmtId="0" fontId="22" fillId="0" borderId="27" xfId="42" applyFont="1" applyBorder="1" applyAlignment="1">
      <alignment wrapText="1"/>
    </xf>
    <xf numFmtId="0" fontId="20" fillId="0" borderId="27" xfId="42" applyFont="1" applyBorder="1" applyAlignment="1">
      <alignment horizontal="center" wrapText="1"/>
    </xf>
    <xf numFmtId="0" fontId="23" fillId="0" borderId="27" xfId="42" applyFont="1" applyBorder="1" applyAlignment="1">
      <alignment horizontal="center" wrapText="1"/>
    </xf>
    <xf numFmtId="0" fontId="23" fillId="0" borderId="27" xfId="42" applyFont="1" applyBorder="1" applyAlignment="1">
      <alignment wrapText="1"/>
    </xf>
    <xf numFmtId="0" fontId="23" fillId="0" borderId="26" xfId="42" applyFont="1" applyBorder="1" applyAlignment="1">
      <alignment horizontal="center" vertical="top" wrapText="1"/>
    </xf>
    <xf numFmtId="0" fontId="24" fillId="0" borderId="27" xfId="42" applyFont="1" applyBorder="1" applyAlignment="1">
      <alignment horizontal="center" wrapText="1"/>
    </xf>
    <xf numFmtId="0" fontId="24" fillId="0" borderId="27" xfId="42" applyFont="1" applyBorder="1" applyAlignment="1">
      <alignment wrapText="1"/>
    </xf>
    <xf numFmtId="0" fontId="25" fillId="0" borderId="27" xfId="42" applyFont="1" applyBorder="1" applyAlignment="1">
      <alignment horizontal="center" wrapText="1"/>
    </xf>
    <xf numFmtId="0" fontId="23" fillId="0" borderId="25" xfId="42" applyFont="1" applyBorder="1" applyAlignment="1">
      <alignment horizontal="center" wrapText="1"/>
    </xf>
    <xf numFmtId="0" fontId="23" fillId="0" borderId="25" xfId="42" applyFont="1" applyBorder="1" applyAlignment="1">
      <alignment wrapText="1"/>
    </xf>
    <xf numFmtId="0" fontId="26" fillId="0" borderId="27" xfId="42" applyFont="1" applyBorder="1" applyAlignment="1">
      <alignment horizontal="center" wrapText="1"/>
    </xf>
    <xf numFmtId="0" fontId="27" fillId="0" borderId="27" xfId="42" applyFont="1" applyBorder="1" applyAlignment="1">
      <alignment horizontal="center" wrapText="1"/>
    </xf>
    <xf numFmtId="0" fontId="27" fillId="0" borderId="27" xfId="42" applyFont="1" applyBorder="1" applyAlignment="1">
      <alignment wrapText="1"/>
    </xf>
    <xf numFmtId="0" fontId="24" fillId="0" borderId="24" xfId="42" applyFont="1" applyBorder="1" applyAlignment="1">
      <alignment horizontal="center" vertical="top" wrapText="1"/>
    </xf>
    <xf numFmtId="0" fontId="24" fillId="0" borderId="24" xfId="42" applyFont="1" applyBorder="1" applyAlignment="1">
      <alignment horizontal="center" wrapText="1"/>
    </xf>
    <xf numFmtId="0" fontId="24" fillId="27" borderId="24" xfId="42" applyFont="1" applyFill="1" applyBorder="1" applyAlignment="1">
      <alignment wrapText="1"/>
    </xf>
    <xf numFmtId="0" fontId="24" fillId="27" borderId="24" xfId="42" applyFont="1" applyFill="1" applyBorder="1" applyAlignment="1">
      <alignment horizontal="center" wrapText="1"/>
    </xf>
    <xf numFmtId="0" fontId="21" fillId="0" borderId="24" xfId="42" applyFont="1" applyBorder="1" applyAlignment="1">
      <alignment horizontal="center" wrapText="1"/>
    </xf>
    <xf numFmtId="0" fontId="21" fillId="0" borderId="24" xfId="42" applyFont="1" applyBorder="1" applyAlignment="1">
      <alignment wrapText="1"/>
    </xf>
    <xf numFmtId="0" fontId="21" fillId="0" borderId="24" xfId="42" applyFont="1" applyBorder="1" applyAlignment="1">
      <alignment vertical="top" wrapText="1"/>
    </xf>
    <xf numFmtId="0" fontId="21" fillId="0" borderId="27" xfId="42" applyFont="1" applyBorder="1" applyAlignment="1">
      <alignment horizontal="center" vertical="top" wrapText="1"/>
    </xf>
    <xf numFmtId="0" fontId="21" fillId="0" borderId="27" xfId="42" applyFont="1" applyBorder="1" applyAlignment="1">
      <alignment vertical="top" wrapText="1"/>
    </xf>
    <xf numFmtId="0" fontId="22" fillId="0" borderId="24" xfId="42" applyFont="1" applyBorder="1" applyAlignment="1">
      <alignment horizontal="center" vertical="top" wrapText="1"/>
    </xf>
    <xf numFmtId="0" fontId="22" fillId="0" borderId="24" xfId="42" applyFont="1" applyBorder="1" applyAlignment="1">
      <alignment horizontal="center" wrapText="1"/>
    </xf>
    <xf numFmtId="0" fontId="22" fillId="0" borderId="24" xfId="42" applyFont="1" applyBorder="1" applyAlignment="1">
      <alignment wrapText="1"/>
    </xf>
    <xf numFmtId="0" fontId="22" fillId="0" borderId="24" xfId="42" applyFont="1" applyBorder="1"/>
    <xf numFmtId="0" fontId="20" fillId="0" borderId="24" xfId="42" applyFont="1" applyBorder="1" applyAlignment="1">
      <alignment horizontal="center" wrapText="1"/>
    </xf>
    <xf numFmtId="0" fontId="24" fillId="0" borderId="26" xfId="42" applyFont="1" applyBorder="1" applyAlignment="1">
      <alignment horizontal="center" vertical="top" wrapText="1"/>
    </xf>
    <xf numFmtId="0" fontId="22" fillId="27" borderId="27" xfId="42" applyFont="1" applyFill="1" applyBorder="1" applyAlignment="1">
      <alignment wrapText="1"/>
    </xf>
    <xf numFmtId="0" fontId="22" fillId="27" borderId="27" xfId="42" applyFont="1" applyFill="1" applyBorder="1" applyAlignment="1">
      <alignment horizontal="center" wrapText="1"/>
    </xf>
    <xf numFmtId="0" fontId="24" fillId="15" borderId="27" xfId="42" applyFont="1" applyFill="1" applyBorder="1" applyAlignment="1">
      <alignment horizontal="center" wrapText="1"/>
    </xf>
    <xf numFmtId="0" fontId="24" fillId="15" borderId="27" xfId="42" applyFont="1" applyFill="1" applyBorder="1" applyAlignment="1">
      <alignment wrapText="1"/>
    </xf>
    <xf numFmtId="0" fontId="21" fillId="0" borderId="26" xfId="42" applyFont="1" applyBorder="1" applyAlignment="1">
      <alignment horizontal="center" wrapText="1"/>
    </xf>
    <xf numFmtId="0" fontId="24" fillId="0" borderId="26" xfId="42" applyFont="1" applyBorder="1" applyAlignment="1">
      <alignment horizontal="center" wrapText="1"/>
    </xf>
    <xf numFmtId="0" fontId="28" fillId="0" borderId="0" xfId="42" applyFont="1"/>
    <xf numFmtId="0" fontId="17" fillId="0" borderId="0" xfId="42" applyBorder="1"/>
    <xf numFmtId="0" fontId="20" fillId="0" borderId="0" xfId="42" applyFont="1" applyAlignment="1">
      <alignment wrapText="1"/>
    </xf>
    <xf numFmtId="0" fontId="17" fillId="0" borderId="0" xfId="42" applyAlignment="1">
      <alignment wrapText="1"/>
    </xf>
    <xf numFmtId="0" fontId="21" fillId="0" borderId="0" xfId="42" applyFont="1" applyBorder="1" applyAlignment="1">
      <alignment horizontal="center" wrapText="1"/>
    </xf>
    <xf numFmtId="0" fontId="21" fillId="0" borderId="0" xfId="42" applyFont="1" applyBorder="1" applyAlignment="1">
      <alignment wrapText="1"/>
    </xf>
    <xf numFmtId="0" fontId="23" fillId="0" borderId="24" xfId="0" applyFont="1" applyBorder="1" applyAlignment="1">
      <alignment horizontal="center" wrapText="1"/>
    </xf>
    <xf numFmtId="0" fontId="23" fillId="0" borderId="25" xfId="0" applyFont="1" applyBorder="1" applyAlignment="1">
      <alignment wrapText="1"/>
    </xf>
    <xf numFmtId="0" fontId="23" fillId="0" borderId="26" xfId="0" applyFont="1" applyBorder="1" applyAlignment="1">
      <alignment horizontal="center" wrapText="1"/>
    </xf>
    <xf numFmtId="0" fontId="23" fillId="0" borderId="27" xfId="0" applyFont="1" applyBorder="1" applyAlignment="1">
      <alignment wrapText="1"/>
    </xf>
    <xf numFmtId="0" fontId="22" fillId="0" borderId="0" xfId="42" applyFont="1" applyBorder="1" applyAlignment="1">
      <alignment horizontal="center" wrapText="1"/>
    </xf>
    <xf numFmtId="0" fontId="22" fillId="0" borderId="0" xfId="42" applyFont="1" applyBorder="1" applyAlignment="1">
      <alignment wrapText="1"/>
    </xf>
    <xf numFmtId="0" fontId="19" fillId="0" borderId="0" xfId="42" applyFont="1" applyBorder="1"/>
    <xf numFmtId="0" fontId="20" fillId="0" borderId="0" xfId="42" applyFont="1" applyBorder="1" applyAlignment="1">
      <alignment horizontal="center" vertical="top" wrapText="1"/>
    </xf>
    <xf numFmtId="0" fontId="23" fillId="0" borderId="25" xfId="0" applyFont="1" applyBorder="1" applyAlignment="1">
      <alignment horizontal="center" wrapText="1"/>
    </xf>
    <xf numFmtId="0" fontId="23" fillId="0" borderId="27" xfId="0" applyFont="1" applyBorder="1" applyAlignment="1">
      <alignment horizontal="center" wrapText="1"/>
    </xf>
    <xf numFmtId="0" fontId="4" fillId="0" borderId="0" xfId="43" applyFill="1"/>
    <xf numFmtId="0" fontId="4" fillId="0" borderId="0" xfId="43" applyFont="1" applyAlignment="1">
      <alignment horizontal="center"/>
    </xf>
    <xf numFmtId="0" fontId="4" fillId="0" borderId="0" xfId="43"/>
    <xf numFmtId="0" fontId="8" fillId="24" borderId="18" xfId="43" applyFont="1" applyFill="1" applyBorder="1" applyAlignment="1">
      <alignment horizontal="center"/>
    </xf>
    <xf numFmtId="0" fontId="2" fillId="27" borderId="10" xfId="43" applyFont="1" applyFill="1" applyBorder="1"/>
    <xf numFmtId="0" fontId="4" fillId="15" borderId="15" xfId="43" applyFont="1" applyFill="1" applyBorder="1" applyAlignment="1">
      <alignment horizontal="center"/>
    </xf>
    <xf numFmtId="0" fontId="8" fillId="27" borderId="10" xfId="43" applyFont="1" applyFill="1" applyBorder="1" applyAlignment="1">
      <alignment horizontal="center"/>
    </xf>
    <xf numFmtId="0" fontId="4" fillId="0" borderId="10" xfId="43" applyFont="1" applyBorder="1"/>
    <xf numFmtId="0" fontId="2" fillId="27" borderId="10" xfId="43" applyFont="1" applyFill="1" applyBorder="1" applyAlignment="1">
      <alignment horizontal="center"/>
    </xf>
    <xf numFmtId="0" fontId="2" fillId="17" borderId="15" xfId="43" applyFont="1" applyFill="1" applyBorder="1" applyAlignment="1">
      <alignment horizontal="center"/>
    </xf>
    <xf numFmtId="0" fontId="2" fillId="17" borderId="11" xfId="43" applyFont="1" applyFill="1" applyBorder="1" applyAlignment="1">
      <alignment horizontal="center"/>
    </xf>
    <xf numFmtId="0" fontId="8" fillId="17" borderId="18" xfId="43" applyFont="1" applyFill="1" applyBorder="1" applyAlignment="1">
      <alignment horizontal="center"/>
    </xf>
    <xf numFmtId="0" fontId="4" fillId="3" borderId="20" xfId="43" applyFont="1" applyFill="1" applyBorder="1" applyAlignment="1">
      <alignment horizontal="center"/>
    </xf>
    <xf numFmtId="0" fontId="4" fillId="0" borderId="10" xfId="43" applyFont="1" applyBorder="1" applyAlignment="1">
      <alignment horizontal="center"/>
    </xf>
    <xf numFmtId="0" fontId="4" fillId="0" borderId="10" xfId="43" applyFill="1" applyBorder="1"/>
    <xf numFmtId="0" fontId="2" fillId="0" borderId="28" xfId="43" applyFont="1" applyFill="1" applyBorder="1"/>
    <xf numFmtId="0" fontId="4" fillId="15" borderId="13" xfId="43" applyFont="1" applyFill="1" applyBorder="1" applyAlignment="1">
      <alignment horizontal="center"/>
    </xf>
    <xf numFmtId="0" fontId="2" fillId="15" borderId="12" xfId="43" applyFont="1" applyFill="1" applyBorder="1" applyAlignment="1">
      <alignment horizontal="center"/>
    </xf>
    <xf numFmtId="0" fontId="3" fillId="0" borderId="10" xfId="43" applyFont="1" applyFill="1" applyBorder="1" applyAlignment="1">
      <alignment horizontal="center"/>
    </xf>
    <xf numFmtId="0" fontId="4" fillId="15" borderId="12" xfId="43" applyFont="1" applyFill="1" applyBorder="1" applyAlignment="1">
      <alignment horizontal="center"/>
    </xf>
    <xf numFmtId="0" fontId="8" fillId="15" borderId="20" xfId="43" applyFont="1" applyFill="1" applyBorder="1" applyAlignment="1">
      <alignment horizontal="center"/>
    </xf>
    <xf numFmtId="0" fontId="8" fillId="0" borderId="10" xfId="43" applyFont="1" applyFill="1" applyBorder="1" applyAlignment="1">
      <alignment horizontal="center"/>
    </xf>
    <xf numFmtId="0" fontId="4" fillId="0" borderId="10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/>
    </xf>
    <xf numFmtId="0" fontId="15" fillId="0" borderId="10" xfId="43" applyFont="1" applyFill="1" applyBorder="1" applyAlignment="1">
      <alignment horizontal="center"/>
    </xf>
    <xf numFmtId="0" fontId="6" fillId="5" borderId="20" xfId="43" applyFont="1" applyFill="1" applyBorder="1" applyAlignment="1">
      <alignment horizontal="center"/>
    </xf>
    <xf numFmtId="0" fontId="6" fillId="0" borderId="10" xfId="43" applyFont="1" applyFill="1" applyBorder="1" applyAlignment="1">
      <alignment horizontal="center"/>
    </xf>
    <xf numFmtId="0" fontId="2" fillId="15" borderId="17" xfId="43" applyFont="1" applyFill="1" applyBorder="1" applyAlignment="1">
      <alignment horizontal="center"/>
    </xf>
    <xf numFmtId="20" fontId="4" fillId="3" borderId="14" xfId="43" applyNumberFormat="1" applyFont="1" applyFill="1" applyBorder="1" applyAlignment="1">
      <alignment horizontal="center"/>
    </xf>
    <xf numFmtId="0" fontId="6" fillId="27" borderId="10" xfId="43" applyFont="1" applyFill="1" applyBorder="1" applyAlignment="1">
      <alignment horizontal="center"/>
    </xf>
    <xf numFmtId="0" fontId="8" fillId="27" borderId="15" xfId="43" applyFont="1" applyFill="1" applyBorder="1" applyAlignment="1">
      <alignment horizontal="center"/>
    </xf>
    <xf numFmtId="0" fontId="16" fillId="27" borderId="10" xfId="43" applyFont="1" applyFill="1" applyBorder="1" applyAlignment="1">
      <alignment horizontal="center"/>
    </xf>
    <xf numFmtId="0" fontId="3" fillId="27" borderId="10" xfId="43" applyFont="1" applyFill="1" applyBorder="1" applyAlignment="1">
      <alignment horizontal="center"/>
    </xf>
    <xf numFmtId="0" fontId="6" fillId="3" borderId="18" xfId="43" applyFont="1" applyFill="1" applyBorder="1" applyAlignment="1">
      <alignment horizontal="center"/>
    </xf>
    <xf numFmtId="0" fontId="13" fillId="24" borderId="11" xfId="43" applyFont="1" applyFill="1" applyBorder="1" applyAlignment="1">
      <alignment horizontal="center"/>
    </xf>
    <xf numFmtId="0" fontId="14" fillId="0" borderId="10" xfId="43" applyFont="1" applyFill="1" applyBorder="1" applyAlignment="1">
      <alignment horizontal="center"/>
    </xf>
    <xf numFmtId="0" fontId="2" fillId="27" borderId="14" xfId="43" applyFont="1" applyFill="1" applyBorder="1" applyAlignment="1">
      <alignment horizontal="center"/>
    </xf>
    <xf numFmtId="0" fontId="29" fillId="0" borderId="10" xfId="43" applyFont="1" applyFill="1" applyBorder="1" applyAlignment="1">
      <alignment horizontal="center"/>
    </xf>
    <xf numFmtId="1" fontId="7" fillId="0" borderId="0" xfId="39" applyNumberFormat="1" applyFont="1" applyBorder="1"/>
    <xf numFmtId="0" fontId="8" fillId="5" borderId="20" xfId="43" applyFont="1" applyFill="1" applyBorder="1" applyAlignment="1">
      <alignment horizontal="center"/>
    </xf>
    <xf numFmtId="0" fontId="4" fillId="27" borderId="10" xfId="43" applyFont="1" applyFill="1" applyBorder="1" applyAlignment="1">
      <alignment horizontal="center"/>
    </xf>
    <xf numFmtId="0" fontId="4" fillId="0" borderId="0" xfId="43" applyFont="1" applyFill="1"/>
    <xf numFmtId="0" fontId="2" fillId="0" borderId="14" xfId="43" applyFont="1" applyFill="1" applyBorder="1"/>
    <xf numFmtId="0" fontId="4" fillId="0" borderId="0" xfId="43" applyFont="1" applyAlignment="1">
      <alignment horizontal="left"/>
    </xf>
    <xf numFmtId="0" fontId="4" fillId="0" borderId="0" xfId="37" applyAlignment="1">
      <alignment horizontal="center"/>
    </xf>
    <xf numFmtId="0" fontId="4" fillId="0" borderId="0" xfId="37"/>
    <xf numFmtId="0" fontId="4" fillId="0" borderId="0" xfId="37" applyFont="1" applyAlignment="1">
      <alignment horizontal="center"/>
    </xf>
    <xf numFmtId="0" fontId="4" fillId="0" borderId="0" xfId="37" applyFont="1"/>
    <xf numFmtId="0" fontId="5" fillId="0" borderId="22" xfId="37" applyFont="1" applyBorder="1" applyAlignment="1">
      <alignment vertical="center"/>
    </xf>
    <xf numFmtId="0" fontId="6" fillId="20" borderId="10" xfId="37" applyFont="1" applyFill="1" applyBorder="1" applyAlignment="1">
      <alignment horizontal="center" vertical="center" wrapText="1"/>
    </xf>
    <xf numFmtId="0" fontId="6" fillId="20" borderId="15" xfId="37" applyFont="1" applyFill="1" applyBorder="1" applyAlignment="1">
      <alignment horizontal="center" vertical="center" wrapText="1"/>
    </xf>
    <xf numFmtId="0" fontId="6" fillId="20" borderId="14" xfId="37" applyFont="1" applyFill="1" applyBorder="1" applyAlignment="1">
      <alignment horizontal="center" vertical="center" wrapText="1"/>
    </xf>
    <xf numFmtId="0" fontId="7" fillId="24" borderId="10" xfId="39" applyFont="1" applyFill="1" applyBorder="1" applyAlignment="1">
      <alignment horizontal="center" vertical="center"/>
    </xf>
    <xf numFmtId="0" fontId="11" fillId="24" borderId="10" xfId="42" applyFont="1" applyFill="1" applyBorder="1" applyAlignment="1">
      <alignment horizontal="center" vertical="center" wrapText="1"/>
    </xf>
    <xf numFmtId="0" fontId="11" fillId="24" borderId="10" xfId="42" applyFont="1" applyFill="1" applyBorder="1" applyAlignment="1">
      <alignment vertical="center" wrapText="1"/>
    </xf>
    <xf numFmtId="0" fontId="7" fillId="24" borderId="16" xfId="39" applyFont="1" applyFill="1" applyBorder="1" applyAlignment="1">
      <alignment horizontal="center" vertical="center"/>
    </xf>
    <xf numFmtId="0" fontId="7" fillId="0" borderId="10" xfId="39" applyFont="1" applyBorder="1" applyAlignment="1">
      <alignment horizontal="center" vertical="center"/>
    </xf>
    <xf numFmtId="0" fontId="10" fillId="24" borderId="10" xfId="42" applyFont="1" applyFill="1" applyBorder="1" applyAlignment="1">
      <alignment horizontal="center" vertical="center" wrapText="1"/>
    </xf>
    <xf numFmtId="0" fontId="10" fillId="24" borderId="10" xfId="42" applyFont="1" applyFill="1" applyBorder="1" applyAlignment="1">
      <alignment vertical="center" wrapText="1"/>
    </xf>
    <xf numFmtId="0" fontId="10" fillId="24" borderId="16" xfId="39" applyFont="1" applyFill="1" applyBorder="1" applyAlignment="1">
      <alignment horizontal="center" vertical="center"/>
    </xf>
    <xf numFmtId="0" fontId="7" fillId="29" borderId="10" xfId="39" applyFont="1" applyFill="1" applyBorder="1" applyAlignment="1">
      <alignment horizontal="center" vertical="center"/>
    </xf>
    <xf numFmtId="0" fontId="7" fillId="27" borderId="10" xfId="39" applyFont="1" applyFill="1" applyBorder="1" applyAlignment="1">
      <alignment horizontal="center" vertical="center"/>
    </xf>
    <xf numFmtId="0" fontId="30" fillId="27" borderId="10" xfId="42" applyFont="1" applyFill="1" applyBorder="1" applyAlignment="1">
      <alignment horizontal="center" vertical="center" wrapText="1"/>
    </xf>
    <xf numFmtId="0" fontId="30" fillId="27" borderId="10" xfId="42" applyFont="1" applyFill="1" applyBorder="1" applyAlignment="1">
      <alignment vertical="center" wrapText="1"/>
    </xf>
    <xf numFmtId="0" fontId="7" fillId="27" borderId="16" xfId="39" applyFont="1" applyFill="1" applyBorder="1" applyAlignment="1">
      <alignment horizontal="center" vertical="center"/>
    </xf>
    <xf numFmtId="0" fontId="7" fillId="26" borderId="10" xfId="39" applyFont="1" applyFill="1" applyBorder="1" applyAlignment="1">
      <alignment horizontal="center" vertical="center"/>
    </xf>
    <xf numFmtId="0" fontId="11" fillId="26" borderId="10" xfId="42" applyFont="1" applyFill="1" applyBorder="1" applyAlignment="1">
      <alignment horizontal="center" vertical="center" wrapText="1"/>
    </xf>
    <xf numFmtId="0" fontId="11" fillId="26" borderId="10" xfId="42" applyFont="1" applyFill="1" applyBorder="1" applyAlignment="1">
      <alignment vertical="center" wrapText="1"/>
    </xf>
    <xf numFmtId="0" fontId="7" fillId="26" borderId="16" xfId="39" applyFont="1" applyFill="1" applyBorder="1" applyAlignment="1">
      <alignment horizontal="center" vertical="center"/>
    </xf>
    <xf numFmtId="0" fontId="10" fillId="26" borderId="10" xfId="42" applyFont="1" applyFill="1" applyBorder="1" applyAlignment="1">
      <alignment horizontal="center" vertical="center" wrapText="1"/>
    </xf>
    <xf numFmtId="0" fontId="10" fillId="26" borderId="10" xfId="42" applyFont="1" applyFill="1" applyBorder="1" applyAlignment="1">
      <alignment vertical="center" wrapText="1"/>
    </xf>
    <xf numFmtId="0" fontId="10" fillId="26" borderId="16" xfId="39" applyFont="1" applyFill="1" applyBorder="1" applyAlignment="1">
      <alignment horizontal="center" vertical="center"/>
    </xf>
    <xf numFmtId="0" fontId="7" fillId="27" borderId="10" xfId="37" applyFont="1" applyFill="1" applyBorder="1" applyAlignment="1">
      <alignment horizontal="center" vertical="center"/>
    </xf>
    <xf numFmtId="0" fontId="31" fillId="27" borderId="10" xfId="42" applyFont="1" applyFill="1" applyBorder="1" applyAlignment="1">
      <alignment horizontal="center" vertical="center" wrapText="1"/>
    </xf>
    <xf numFmtId="0" fontId="7" fillId="3" borderId="10" xfId="39" applyFont="1" applyFill="1" applyBorder="1" applyAlignment="1">
      <alignment horizontal="center" vertical="center"/>
    </xf>
    <xf numFmtId="0" fontId="7" fillId="3" borderId="18" xfId="37" applyFont="1" applyFill="1" applyBorder="1" applyAlignment="1">
      <alignment horizontal="center" vertical="center"/>
    </xf>
    <xf numFmtId="0" fontId="11" fillId="3" borderId="18" xfId="42" applyFont="1" applyFill="1" applyBorder="1" applyAlignment="1">
      <alignment horizontal="center" vertical="center" wrapText="1"/>
    </xf>
    <xf numFmtId="0" fontId="11" fillId="3" borderId="18" xfId="42" applyFont="1" applyFill="1" applyBorder="1" applyAlignment="1">
      <alignment vertical="center" wrapText="1"/>
    </xf>
    <xf numFmtId="0" fontId="7" fillId="3" borderId="18" xfId="39" applyFont="1" applyFill="1" applyBorder="1" applyAlignment="1">
      <alignment horizontal="center" vertical="center"/>
    </xf>
    <xf numFmtId="0" fontId="7" fillId="3" borderId="10" xfId="37" applyFont="1" applyFill="1" applyBorder="1" applyAlignment="1">
      <alignment horizontal="center" vertical="center"/>
    </xf>
    <xf numFmtId="0" fontId="11" fillId="3" borderId="10" xfId="42" applyFont="1" applyFill="1" applyBorder="1" applyAlignment="1">
      <alignment horizontal="center" vertical="center" wrapText="1"/>
    </xf>
    <xf numFmtId="0" fontId="11" fillId="3" borderId="10" xfId="42" applyFont="1" applyFill="1" applyBorder="1" applyAlignment="1">
      <alignment vertical="center" wrapText="1"/>
    </xf>
    <xf numFmtId="0" fontId="7" fillId="9" borderId="10" xfId="39" applyFont="1" applyFill="1" applyBorder="1" applyAlignment="1">
      <alignment horizontal="center" vertical="center"/>
    </xf>
    <xf numFmtId="0" fontId="10" fillId="3" borderId="10" xfId="42" applyFont="1" applyFill="1" applyBorder="1" applyAlignment="1">
      <alignment horizontal="center" vertical="center" wrapText="1"/>
    </xf>
    <xf numFmtId="0" fontId="10" fillId="3" borderId="10" xfId="42" applyFont="1" applyFill="1" applyBorder="1" applyAlignment="1">
      <alignment vertical="center" wrapText="1"/>
    </xf>
    <xf numFmtId="0" fontId="10" fillId="3" borderId="10" xfId="39" applyFont="1" applyFill="1" applyBorder="1" applyAlignment="1">
      <alignment horizontal="center" vertical="center"/>
    </xf>
    <xf numFmtId="0" fontId="11" fillId="3" borderId="15" xfId="42" applyFont="1" applyFill="1" applyBorder="1" applyAlignment="1">
      <alignment horizontal="center" vertical="center" wrapText="1"/>
    </xf>
    <xf numFmtId="0" fontId="11" fillId="3" borderId="15" xfId="42" applyFont="1" applyFill="1" applyBorder="1" applyAlignment="1">
      <alignment vertical="center" wrapText="1"/>
    </xf>
    <xf numFmtId="0" fontId="7" fillId="27" borderId="20" xfId="39" applyFont="1" applyFill="1" applyBorder="1" applyAlignment="1">
      <alignment horizontal="center" vertical="center"/>
    </xf>
    <xf numFmtId="0" fontId="7" fillId="27" borderId="21" xfId="39" applyFont="1" applyFill="1" applyBorder="1" applyAlignment="1">
      <alignment horizontal="center" vertical="center"/>
    </xf>
    <xf numFmtId="0" fontId="7" fillId="27" borderId="14" xfId="39" applyFont="1" applyFill="1" applyBorder="1" applyAlignment="1">
      <alignment horizontal="center" vertical="center"/>
    </xf>
    <xf numFmtId="0" fontId="30" fillId="27" borderId="10" xfId="42" applyFont="1" applyFill="1" applyBorder="1" applyAlignment="1">
      <alignment horizontal="left" vertical="center"/>
    </xf>
    <xf numFmtId="0" fontId="7" fillId="10" borderId="10" xfId="39" applyFont="1" applyFill="1" applyBorder="1" applyAlignment="1">
      <alignment horizontal="center" vertical="center"/>
    </xf>
    <xf numFmtId="0" fontId="7" fillId="10" borderId="14" xfId="39" applyFont="1" applyFill="1" applyBorder="1" applyAlignment="1">
      <alignment horizontal="center" vertical="center"/>
    </xf>
    <xf numFmtId="0" fontId="11" fillId="10" borderId="10" xfId="42" applyFont="1" applyFill="1" applyBorder="1" applyAlignment="1">
      <alignment horizontal="center" vertical="center" wrapText="1"/>
    </xf>
    <xf numFmtId="0" fontId="11" fillId="10" borderId="10" xfId="42" applyFont="1" applyFill="1" applyBorder="1" applyAlignment="1">
      <alignment vertical="center" wrapText="1"/>
    </xf>
    <xf numFmtId="0" fontId="7" fillId="10" borderId="16" xfId="39" applyFont="1" applyFill="1" applyBorder="1" applyAlignment="1">
      <alignment horizontal="center" vertical="center"/>
    </xf>
    <xf numFmtId="0" fontId="7" fillId="0" borderId="10" xfId="39" applyFont="1" applyFill="1" applyBorder="1" applyAlignment="1">
      <alignment horizontal="center" vertical="center"/>
    </xf>
    <xf numFmtId="0" fontId="10" fillId="10" borderId="10" xfId="42" applyFont="1" applyFill="1" applyBorder="1" applyAlignment="1">
      <alignment horizontal="center" vertical="center" wrapText="1"/>
    </xf>
    <xf numFmtId="0" fontId="10" fillId="10" borderId="10" xfId="42" applyFont="1" applyFill="1" applyBorder="1" applyAlignment="1">
      <alignment vertical="center" wrapText="1"/>
    </xf>
    <xf numFmtId="0" fontId="7" fillId="15" borderId="10" xfId="39" applyFont="1" applyFill="1" applyBorder="1" applyAlignment="1">
      <alignment horizontal="center" vertical="center"/>
    </xf>
    <xf numFmtId="0" fontId="11" fillId="15" borderId="10" xfId="42" applyFont="1" applyFill="1" applyBorder="1" applyAlignment="1">
      <alignment horizontal="center" vertical="center" wrapText="1"/>
    </xf>
    <xf numFmtId="0" fontId="11" fillId="15" borderId="10" xfId="42" applyFont="1" applyFill="1" applyBorder="1" applyAlignment="1">
      <alignment vertical="center" wrapText="1"/>
    </xf>
    <xf numFmtId="0" fontId="7" fillId="15" borderId="10" xfId="39" applyFont="1" applyFill="1" applyBorder="1" applyAlignment="1">
      <alignment vertical="center"/>
    </xf>
    <xf numFmtId="0" fontId="7" fillId="15" borderId="10" xfId="37" applyFont="1" applyFill="1" applyBorder="1" applyAlignment="1">
      <alignment vertical="center"/>
    </xf>
    <xf numFmtId="0" fontId="7" fillId="15" borderId="10" xfId="37" applyFont="1" applyFill="1" applyBorder="1" applyAlignment="1">
      <alignment horizontal="center" vertical="center"/>
    </xf>
    <xf numFmtId="0" fontId="7" fillId="0" borderId="10" xfId="37" applyFont="1" applyBorder="1" applyAlignment="1">
      <alignment horizontal="center" vertical="center"/>
    </xf>
    <xf numFmtId="0" fontId="10" fillId="15" borderId="10" xfId="42" applyFont="1" applyFill="1" applyBorder="1" applyAlignment="1">
      <alignment horizontal="center" vertical="center" wrapText="1"/>
    </xf>
    <xf numFmtId="0" fontId="10" fillId="15" borderId="10" xfId="42" applyFont="1" applyFill="1" applyBorder="1" applyAlignment="1">
      <alignment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vertical="center" wrapText="1"/>
    </xf>
    <xf numFmtId="0" fontId="32" fillId="0" borderId="22" xfId="37" applyFont="1" applyBorder="1" applyAlignment="1">
      <alignment vertical="center"/>
    </xf>
    <xf numFmtId="0" fontId="6" fillId="20" borderId="16" xfId="37" applyFont="1" applyFill="1" applyBorder="1" applyAlignment="1">
      <alignment vertical="center" wrapText="1"/>
    </xf>
    <xf numFmtId="0" fontId="6" fillId="20" borderId="16" xfId="37" applyFont="1" applyFill="1" applyBorder="1" applyAlignment="1">
      <alignment horizontal="center" vertical="center" wrapText="1"/>
    </xf>
    <xf numFmtId="0" fontId="6" fillId="20" borderId="28" xfId="37" applyFont="1" applyFill="1" applyBorder="1" applyAlignment="1">
      <alignment horizontal="center" vertical="center" wrapText="1"/>
    </xf>
    <xf numFmtId="0" fontId="6" fillId="20" borderId="14" xfId="37" applyFont="1" applyFill="1" applyBorder="1" applyAlignment="1">
      <alignment vertical="center" wrapText="1"/>
    </xf>
    <xf numFmtId="0" fontId="4" fillId="0" borderId="0" xfId="39" applyFont="1" applyBorder="1" applyAlignment="1">
      <alignment horizontal="center"/>
    </xf>
    <xf numFmtId="0" fontId="4" fillId="0" borderId="10" xfId="37" applyBorder="1" applyAlignment="1">
      <alignment horizontal="center"/>
    </xf>
    <xf numFmtId="0" fontId="4" fillId="0" borderId="0" xfId="37" applyFont="1" applyBorder="1" applyAlignment="1">
      <alignment horizontal="center"/>
    </xf>
    <xf numFmtId="0" fontId="4" fillId="0" borderId="0" xfId="39" applyFont="1" applyFill="1" applyBorder="1" applyAlignment="1">
      <alignment horizontal="center"/>
    </xf>
    <xf numFmtId="0" fontId="12" fillId="0" borderId="0" xfId="37" applyFont="1" applyFill="1" applyBorder="1"/>
    <xf numFmtId="0" fontId="4" fillId="27" borderId="0" xfId="39" applyFont="1" applyFill="1" applyBorder="1" applyAlignment="1">
      <alignment horizontal="center"/>
    </xf>
    <xf numFmtId="0" fontId="6" fillId="20" borderId="19" xfId="37" applyFont="1" applyFill="1" applyBorder="1" applyAlignment="1">
      <alignment horizontal="center" vertical="center" wrapText="1"/>
    </xf>
    <xf numFmtId="0" fontId="7" fillId="0" borderId="16" xfId="37" applyFont="1" applyBorder="1" applyAlignment="1">
      <alignment horizontal="center"/>
    </xf>
    <xf numFmtId="164" fontId="34" fillId="26" borderId="10" xfId="37" applyNumberFormat="1" applyFont="1" applyFill="1" applyBorder="1" applyAlignment="1">
      <alignment horizontal="center"/>
    </xf>
    <xf numFmtId="1" fontId="7" fillId="0" borderId="10" xfId="37" applyNumberFormat="1" applyFont="1" applyBorder="1" applyAlignment="1">
      <alignment horizontal="center"/>
    </xf>
    <xf numFmtId="1" fontId="7" fillId="0" borderId="0" xfId="37" applyNumberFormat="1" applyFont="1" applyBorder="1" applyAlignment="1">
      <alignment horizontal="center"/>
    </xf>
    <xf numFmtId="1" fontId="4" fillId="0" borderId="0" xfId="37" applyNumberFormat="1" applyAlignment="1">
      <alignment horizontal="center"/>
    </xf>
    <xf numFmtId="1" fontId="4" fillId="0" borderId="0" xfId="37" applyNumberFormat="1" applyFont="1" applyAlignment="1">
      <alignment horizontal="center"/>
    </xf>
    <xf numFmtId="0" fontId="4" fillId="0" borderId="10" xfId="37" applyFont="1" applyBorder="1" applyAlignment="1">
      <alignment horizontal="center"/>
    </xf>
    <xf numFmtId="1" fontId="4" fillId="0" borderId="0" xfId="37" applyNumberFormat="1" applyFont="1" applyAlignment="1">
      <alignment horizontal="left"/>
    </xf>
    <xf numFmtId="0" fontId="7" fillId="0" borderId="16" xfId="39" applyFont="1" applyBorder="1" applyAlignment="1">
      <alignment horizontal="center"/>
    </xf>
    <xf numFmtId="1" fontId="14" fillId="0" borderId="0" xfId="37" applyNumberFormat="1" applyFont="1" applyAlignment="1">
      <alignment horizontal="center"/>
    </xf>
    <xf numFmtId="0" fontId="7" fillId="0" borderId="10" xfId="39" applyFont="1" applyBorder="1" applyAlignment="1">
      <alignment horizontal="center"/>
    </xf>
    <xf numFmtId="0" fontId="4" fillId="0" borderId="0" xfId="37" applyAlignment="1">
      <alignment horizontal="left"/>
    </xf>
    <xf numFmtId="1" fontId="30" fillId="0" borderId="0" xfId="37" applyNumberFormat="1" applyFont="1" applyBorder="1" applyAlignment="1">
      <alignment horizontal="center"/>
    </xf>
    <xf numFmtId="0" fontId="14" fillId="0" borderId="0" xfId="37" applyFont="1" applyAlignment="1">
      <alignment horizontal="left"/>
    </xf>
    <xf numFmtId="0" fontId="7" fillId="0" borderId="10" xfId="37" applyFont="1" applyBorder="1" applyAlignment="1">
      <alignment horizontal="center"/>
    </xf>
    <xf numFmtId="1" fontId="35" fillId="0" borderId="0" xfId="37" applyNumberFormat="1" applyFont="1" applyBorder="1" applyAlignment="1">
      <alignment horizontal="center"/>
    </xf>
    <xf numFmtId="0" fontId="4" fillId="0" borderId="0" xfId="37" applyBorder="1" applyAlignment="1">
      <alignment horizontal="left"/>
    </xf>
    <xf numFmtId="0" fontId="7" fillId="0" borderId="0" xfId="37" applyFont="1" applyBorder="1" applyAlignment="1">
      <alignment horizontal="center"/>
    </xf>
    <xf numFmtId="0" fontId="4" fillId="0" borderId="0" xfId="37" applyBorder="1"/>
    <xf numFmtId="0" fontId="36" fillId="0" borderId="15" xfId="37" applyFont="1" applyBorder="1" applyAlignment="1">
      <alignment horizontal="center"/>
    </xf>
    <xf numFmtId="2" fontId="36" fillId="0" borderId="18" xfId="37" applyNumberFormat="1" applyFont="1" applyBorder="1" applyAlignment="1">
      <alignment horizontal="center"/>
    </xf>
    <xf numFmtId="0" fontId="4" fillId="0" borderId="0" xfId="37" applyFont="1" applyAlignment="1">
      <alignment horizontal="left"/>
    </xf>
    <xf numFmtId="0" fontId="8" fillId="27" borderId="14" xfId="43" applyFont="1" applyFill="1" applyBorder="1" applyAlignment="1">
      <alignment horizontal="center"/>
    </xf>
    <xf numFmtId="0" fontId="4" fillId="3" borderId="14" xfId="43" quotePrefix="1" applyFont="1" applyFill="1" applyBorder="1" applyAlignment="1">
      <alignment horizontal="center"/>
    </xf>
    <xf numFmtId="0" fontId="10" fillId="25" borderId="11" xfId="42" applyFont="1" applyFill="1" applyBorder="1" applyAlignment="1">
      <alignment horizontal="center" vertical="center"/>
    </xf>
    <xf numFmtId="0" fontId="3" fillId="24" borderId="19" xfId="43" applyFont="1" applyFill="1" applyBorder="1" applyAlignment="1">
      <alignment horizontal="center"/>
    </xf>
    <xf numFmtId="0" fontId="0" fillId="0" borderId="0" xfId="0" applyBorder="1"/>
    <xf numFmtId="0" fontId="2" fillId="0" borderId="0" xfId="43" applyFont="1" applyFill="1" applyBorder="1" applyAlignment="1">
      <alignment horizontal="center"/>
    </xf>
    <xf numFmtId="0" fontId="2" fillId="0" borderId="11" xfId="43" applyFont="1" applyFill="1" applyBorder="1" applyAlignment="1">
      <alignment horizontal="center"/>
    </xf>
    <xf numFmtId="0" fontId="2" fillId="0" borderId="19" xfId="43" applyFont="1" applyFill="1" applyBorder="1" applyAlignment="1">
      <alignment horizontal="center"/>
    </xf>
    <xf numFmtId="0" fontId="5" fillId="0" borderId="0" xfId="0" applyFont="1"/>
    <xf numFmtId="0" fontId="32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11" fillId="5" borderId="19" xfId="42" applyFont="1" applyFill="1" applyBorder="1" applyAlignment="1">
      <alignment horizontal="center" vertical="center"/>
    </xf>
    <xf numFmtId="0" fontId="2" fillId="24" borderId="19" xfId="43" applyFont="1" applyFill="1" applyBorder="1" applyAlignment="1">
      <alignment horizontal="center"/>
    </xf>
    <xf numFmtId="0" fontId="2" fillId="19" borderId="19" xfId="43" applyFont="1" applyFill="1" applyBorder="1" applyAlignment="1">
      <alignment horizontal="center"/>
    </xf>
    <xf numFmtId="0" fontId="0" fillId="0" borderId="31" xfId="0" applyBorder="1"/>
    <xf numFmtId="0" fontId="2" fillId="26" borderId="32" xfId="43" applyFont="1" applyFill="1" applyBorder="1" applyAlignment="1">
      <alignment horizontal="center"/>
    </xf>
    <xf numFmtId="0" fontId="4" fillId="25" borderId="31" xfId="0" applyFont="1" applyFill="1" applyBorder="1" applyAlignment="1">
      <alignment horizontal="center"/>
    </xf>
    <xf numFmtId="0" fontId="2" fillId="24" borderId="32" xfId="43" applyFont="1" applyFill="1" applyBorder="1" applyAlignment="1">
      <alignment horizontal="center" wrapText="1"/>
    </xf>
    <xf numFmtId="0" fontId="4" fillId="19" borderId="32" xfId="0" applyFont="1" applyFill="1" applyBorder="1" applyAlignment="1">
      <alignment horizontal="center"/>
    </xf>
    <xf numFmtId="0" fontId="3" fillId="24" borderId="32" xfId="43" applyFont="1" applyFill="1" applyBorder="1" applyAlignment="1">
      <alignment horizontal="center"/>
    </xf>
    <xf numFmtId="0" fontId="2" fillId="19" borderId="32" xfId="43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 vertical="center"/>
    </xf>
    <xf numFmtId="0" fontId="2" fillId="24" borderId="19" xfId="43" applyFont="1" applyFill="1" applyBorder="1" applyAlignment="1">
      <alignment horizontal="center" wrapText="1"/>
    </xf>
    <xf numFmtId="0" fontId="7" fillId="5" borderId="19" xfId="0" applyFont="1" applyFill="1" applyBorder="1" applyAlignment="1">
      <alignment horizontal="center" vertical="center" wrapText="1"/>
    </xf>
    <xf numFmtId="0" fontId="2" fillId="22" borderId="31" xfId="0" applyFont="1" applyFill="1" applyBorder="1" applyAlignment="1">
      <alignment horizontal="center"/>
    </xf>
    <xf numFmtId="0" fontId="12" fillId="14" borderId="32" xfId="42" applyFont="1" applyFill="1" applyBorder="1" applyAlignment="1">
      <alignment horizontal="center" vertical="center"/>
    </xf>
    <xf numFmtId="0" fontId="4" fillId="19" borderId="31" xfId="0" applyFont="1" applyFill="1" applyBorder="1" applyAlignment="1">
      <alignment horizontal="center"/>
    </xf>
    <xf numFmtId="0" fontId="1" fillId="0" borderId="18" xfId="37" applyFont="1" applyBorder="1"/>
    <xf numFmtId="0" fontId="34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2" fillId="0" borderId="35" xfId="0" applyFon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2" fillId="24" borderId="39" xfId="43" applyFont="1" applyFill="1" applyBorder="1" applyAlignment="1">
      <alignment horizontal="center"/>
    </xf>
    <xf numFmtId="0" fontId="0" fillId="0" borderId="40" xfId="0" applyBorder="1"/>
    <xf numFmtId="0" fontId="2" fillId="26" borderId="39" xfId="43" applyFont="1" applyFill="1" applyBorder="1" applyAlignment="1">
      <alignment horizontal="center"/>
    </xf>
    <xf numFmtId="0" fontId="2" fillId="24" borderId="37" xfId="43" applyFont="1" applyFill="1" applyBorder="1" applyAlignment="1">
      <alignment horizontal="center"/>
    </xf>
    <xf numFmtId="0" fontId="2" fillId="5" borderId="41" xfId="43" applyFont="1" applyFill="1" applyBorder="1" applyAlignment="1">
      <alignment horizontal="center"/>
    </xf>
    <xf numFmtId="0" fontId="0" fillId="25" borderId="39" xfId="0" applyFill="1" applyBorder="1" applyAlignment="1">
      <alignment horizontal="center"/>
    </xf>
    <xf numFmtId="0" fontId="3" fillId="24" borderId="39" xfId="43" applyFont="1" applyFill="1" applyBorder="1" applyAlignment="1">
      <alignment horizontal="center"/>
    </xf>
    <xf numFmtId="0" fontId="3" fillId="24" borderId="42" xfId="43" applyFont="1" applyFill="1" applyBorder="1" applyAlignment="1">
      <alignment horizontal="center"/>
    </xf>
    <xf numFmtId="0" fontId="2" fillId="26" borderId="42" xfId="43" applyFont="1" applyFill="1" applyBorder="1" applyAlignment="1">
      <alignment horizontal="center"/>
    </xf>
    <xf numFmtId="0" fontId="2" fillId="24" borderId="38" xfId="43" applyFont="1" applyFill="1" applyBorder="1" applyAlignment="1">
      <alignment horizontal="center"/>
    </xf>
    <xf numFmtId="0" fontId="2" fillId="0" borderId="38" xfId="43" applyFont="1" applyFill="1" applyBorder="1" applyAlignment="1">
      <alignment horizontal="center"/>
    </xf>
    <xf numFmtId="0" fontId="2" fillId="24" borderId="41" xfId="43" applyFont="1" applyFill="1" applyBorder="1" applyAlignment="1">
      <alignment horizontal="center"/>
    </xf>
    <xf numFmtId="0" fontId="0" fillId="19" borderId="38" xfId="0" applyFill="1" applyBorder="1" applyAlignment="1">
      <alignment horizontal="center"/>
    </xf>
    <xf numFmtId="0" fontId="2" fillId="26" borderId="41" xfId="43" applyFont="1" applyFill="1" applyBorder="1" applyAlignment="1">
      <alignment horizontal="center"/>
    </xf>
    <xf numFmtId="0" fontId="12" fillId="14" borderId="42" xfId="0" applyFont="1" applyFill="1" applyBorder="1" applyAlignment="1">
      <alignment horizontal="center"/>
    </xf>
    <xf numFmtId="0" fontId="3" fillId="24" borderId="41" xfId="43" applyFont="1" applyFill="1" applyBorder="1" applyAlignment="1">
      <alignment horizontal="center"/>
    </xf>
    <xf numFmtId="0" fontId="1" fillId="0" borderId="18" xfId="39" applyFont="1" applyBorder="1"/>
    <xf numFmtId="0" fontId="1" fillId="0" borderId="43" xfId="39" applyFont="1" applyBorder="1"/>
    <xf numFmtId="0" fontId="4" fillId="25" borderId="40" xfId="0" applyFont="1" applyFill="1" applyBorder="1" applyAlignment="1">
      <alignment horizontal="center"/>
    </xf>
    <xf numFmtId="0" fontId="4" fillId="19" borderId="42" xfId="0" applyFont="1" applyFill="1" applyBorder="1" applyAlignment="1">
      <alignment horizontal="center"/>
    </xf>
    <xf numFmtId="0" fontId="2" fillId="22" borderId="38" xfId="0" applyFont="1" applyFill="1" applyBorder="1" applyAlignment="1">
      <alignment horizontal="center"/>
    </xf>
    <xf numFmtId="0" fontId="2" fillId="19" borderId="39" xfId="43" applyFont="1" applyFill="1" applyBorder="1" applyAlignment="1">
      <alignment horizontal="center"/>
    </xf>
    <xf numFmtId="0" fontId="2" fillId="24" borderId="42" xfId="43" applyFont="1" applyFill="1" applyBorder="1" applyAlignment="1">
      <alignment horizontal="center"/>
    </xf>
    <xf numFmtId="0" fontId="2" fillId="22" borderId="40" xfId="43" applyFont="1" applyFill="1" applyBorder="1" applyAlignment="1">
      <alignment horizontal="center"/>
    </xf>
    <xf numFmtId="0" fontId="4" fillId="19" borderId="39" xfId="0" applyFont="1" applyFill="1" applyBorder="1" applyAlignment="1">
      <alignment horizontal="center"/>
    </xf>
    <xf numFmtId="0" fontId="2" fillId="0" borderId="41" xfId="43" applyFont="1" applyFill="1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4" fillId="19" borderId="38" xfId="0" applyFont="1" applyFill="1" applyBorder="1" applyAlignment="1">
      <alignment horizontal="center"/>
    </xf>
    <xf numFmtId="0" fontId="4" fillId="19" borderId="40" xfId="0" applyFont="1" applyFill="1" applyBorder="1" applyAlignment="1">
      <alignment horizontal="center"/>
    </xf>
    <xf numFmtId="0" fontId="2" fillId="19" borderId="42" xfId="43" applyFont="1" applyFill="1" applyBorder="1" applyAlignment="1">
      <alignment horizontal="center"/>
    </xf>
    <xf numFmtId="0" fontId="2" fillId="19" borderId="41" xfId="43" applyFont="1" applyFill="1" applyBorder="1" applyAlignment="1">
      <alignment horizontal="center"/>
    </xf>
    <xf numFmtId="0" fontId="4" fillId="25" borderId="38" xfId="0" applyFont="1" applyFill="1" applyBorder="1" applyAlignment="1">
      <alignment horizontal="center"/>
    </xf>
    <xf numFmtId="0" fontId="0" fillId="25" borderId="38" xfId="0" applyFont="1" applyFill="1" applyBorder="1" applyAlignment="1">
      <alignment horizontal="center"/>
    </xf>
    <xf numFmtId="0" fontId="4" fillId="25" borderId="39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3" fillId="24" borderId="38" xfId="43" applyFont="1" applyFill="1" applyBorder="1" applyAlignment="1">
      <alignment horizontal="center"/>
    </xf>
    <xf numFmtId="0" fontId="1" fillId="0" borderId="14" xfId="39" applyFont="1" applyFill="1" applyBorder="1"/>
    <xf numFmtId="0" fontId="0" fillId="0" borderId="46" xfId="0" applyBorder="1"/>
    <xf numFmtId="0" fontId="4" fillId="5" borderId="37" xfId="0" applyFont="1" applyFill="1" applyBorder="1" applyAlignment="1">
      <alignment horizontal="center"/>
    </xf>
    <xf numFmtId="0" fontId="4" fillId="19" borderId="41" xfId="0" applyFont="1" applyFill="1" applyBorder="1" applyAlignment="1">
      <alignment horizontal="center"/>
    </xf>
    <xf numFmtId="0" fontId="3" fillId="24" borderId="37" xfId="43" applyFont="1" applyFill="1" applyBorder="1" applyAlignment="1">
      <alignment horizontal="center"/>
    </xf>
    <xf numFmtId="0" fontId="5" fillId="0" borderId="38" xfId="0" applyFont="1" applyBorder="1"/>
    <xf numFmtId="0" fontId="2" fillId="19" borderId="37" xfId="43" applyFont="1" applyFill="1" applyBorder="1" applyAlignment="1">
      <alignment horizontal="center"/>
    </xf>
    <xf numFmtId="0" fontId="54" fillId="0" borderId="0" xfId="37" applyFont="1"/>
    <xf numFmtId="0" fontId="0" fillId="3" borderId="10" xfId="43" applyFont="1" applyFill="1" applyBorder="1" applyAlignment="1">
      <alignment horizontal="center"/>
    </xf>
    <xf numFmtId="0" fontId="0" fillId="0" borderId="0" xfId="0" applyFont="1"/>
    <xf numFmtId="0" fontId="0" fillId="0" borderId="0" xfId="43" applyFont="1" applyFill="1" applyBorder="1" applyAlignment="1">
      <alignment horizontal="center"/>
    </xf>
    <xf numFmtId="0" fontId="12" fillId="30" borderId="11" xfId="42" applyFont="1" applyFill="1" applyBorder="1" applyAlignment="1">
      <alignment horizontal="center" vertical="center" wrapText="1"/>
    </xf>
    <xf numFmtId="0" fontId="0" fillId="30" borderId="11" xfId="0" applyFont="1" applyFill="1" applyBorder="1" applyAlignment="1">
      <alignment horizontal="center" vertical="center" wrapText="1"/>
    </xf>
    <xf numFmtId="0" fontId="0" fillId="30" borderId="19" xfId="0" applyFont="1" applyFill="1" applyBorder="1" applyAlignment="1">
      <alignment horizontal="center" vertical="center" wrapText="1"/>
    </xf>
    <xf numFmtId="0" fontId="12" fillId="30" borderId="12" xfId="42" applyFont="1" applyFill="1" applyBorder="1" applyAlignment="1">
      <alignment horizontal="center" vertical="center" wrapText="1"/>
    </xf>
    <xf numFmtId="0" fontId="0" fillId="31" borderId="0" xfId="0" applyFont="1" applyFill="1" applyAlignment="1">
      <alignment horizontal="center" vertical="center"/>
    </xf>
    <xf numFmtId="0" fontId="0" fillId="3" borderId="10" xfId="43" applyFont="1" applyFill="1" applyBorder="1" applyAlignment="1">
      <alignment horizontal="center" vertical="center"/>
    </xf>
    <xf numFmtId="0" fontId="0" fillId="3" borderId="15" xfId="43" applyFont="1" applyFill="1" applyBorder="1" applyAlignment="1">
      <alignment horizontal="center" vertical="center"/>
    </xf>
    <xf numFmtId="0" fontId="0" fillId="0" borderId="10" xfId="43" applyFont="1" applyFill="1" applyBorder="1" applyAlignment="1">
      <alignment horizontal="center" vertical="center"/>
    </xf>
    <xf numFmtId="0" fontId="0" fillId="0" borderId="16" xfId="43" applyFont="1" applyFill="1" applyBorder="1" applyAlignment="1">
      <alignment horizontal="center" vertical="center"/>
    </xf>
    <xf numFmtId="0" fontId="0" fillId="0" borderId="14" xfId="43" applyFont="1" applyFill="1" applyBorder="1" applyAlignment="1">
      <alignment horizontal="center" vertical="center"/>
    </xf>
    <xf numFmtId="0" fontId="12" fillId="24" borderId="15" xfId="43" applyFont="1" applyFill="1" applyBorder="1" applyAlignment="1">
      <alignment horizontal="center" vertical="center"/>
    </xf>
    <xf numFmtId="0" fontId="12" fillId="26" borderId="15" xfId="43" applyFont="1" applyFill="1" applyBorder="1" applyAlignment="1">
      <alignment horizontal="center" vertical="center"/>
    </xf>
    <xf numFmtId="0" fontId="0" fillId="30" borderId="15" xfId="0" applyFont="1" applyFill="1" applyBorder="1" applyAlignment="1">
      <alignment horizontal="center" vertical="center"/>
    </xf>
    <xf numFmtId="0" fontId="0" fillId="24" borderId="11" xfId="43" applyFont="1" applyFill="1" applyBorder="1" applyAlignment="1">
      <alignment horizontal="center" vertical="center"/>
    </xf>
    <xf numFmtId="0" fontId="0" fillId="26" borderId="11" xfId="43" applyFont="1" applyFill="1" applyBorder="1" applyAlignment="1">
      <alignment horizontal="center" vertical="center"/>
    </xf>
    <xf numFmtId="0" fontId="0" fillId="30" borderId="11" xfId="0" applyFont="1" applyFill="1" applyBorder="1" applyAlignment="1">
      <alignment horizontal="center" vertical="center"/>
    </xf>
    <xf numFmtId="0" fontId="6" fillId="24" borderId="11" xfId="43" applyFont="1" applyFill="1" applyBorder="1" applyAlignment="1">
      <alignment horizontal="center" vertical="center"/>
    </xf>
    <xf numFmtId="0" fontId="6" fillId="26" borderId="11" xfId="43" applyFont="1" applyFill="1" applyBorder="1" applyAlignment="1">
      <alignment horizontal="center" vertical="center"/>
    </xf>
    <xf numFmtId="0" fontId="0" fillId="24" borderId="18" xfId="43" applyFont="1" applyFill="1" applyBorder="1" applyAlignment="1">
      <alignment horizontal="center" vertical="center"/>
    </xf>
    <xf numFmtId="0" fontId="6" fillId="26" borderId="18" xfId="43" applyFont="1" applyFill="1" applyBorder="1" applyAlignment="1">
      <alignment horizontal="center" vertical="center"/>
    </xf>
    <xf numFmtId="0" fontId="6" fillId="30" borderId="18" xfId="0" applyFont="1" applyFill="1" applyBorder="1" applyAlignment="1">
      <alignment horizontal="center" vertical="center"/>
    </xf>
    <xf numFmtId="0" fontId="0" fillId="25" borderId="15" xfId="0" applyFont="1" applyFill="1" applyBorder="1" applyAlignment="1">
      <alignment horizontal="center" vertical="center"/>
    </xf>
    <xf numFmtId="0" fontId="0" fillId="25" borderId="0" xfId="0" applyFont="1" applyFill="1" applyAlignment="1">
      <alignment horizontal="center" vertical="center"/>
    </xf>
    <xf numFmtId="0" fontId="0" fillId="25" borderId="11" xfId="0" applyFont="1" applyFill="1" applyBorder="1" applyAlignment="1">
      <alignment horizontal="center" vertical="center"/>
    </xf>
    <xf numFmtId="0" fontId="0" fillId="31" borderId="11" xfId="43" applyFont="1" applyFill="1" applyBorder="1" applyAlignment="1">
      <alignment horizontal="center" vertical="center"/>
    </xf>
    <xf numFmtId="0" fontId="6" fillId="25" borderId="11" xfId="0" applyFont="1" applyFill="1" applyBorder="1" applyAlignment="1">
      <alignment horizontal="center" vertical="center"/>
    </xf>
    <xf numFmtId="0" fontId="6" fillId="27" borderId="18" xfId="43" applyFont="1" applyFill="1" applyBorder="1" applyAlignment="1">
      <alignment horizontal="center" vertical="center"/>
    </xf>
    <xf numFmtId="0" fontId="0" fillId="27" borderId="18" xfId="43" applyFont="1" applyFill="1" applyBorder="1" applyAlignment="1">
      <alignment horizontal="center" vertical="center"/>
    </xf>
    <xf numFmtId="0" fontId="0" fillId="27" borderId="12" xfId="43" applyFont="1" applyFill="1" applyBorder="1" applyAlignment="1">
      <alignment horizontal="center" vertical="center"/>
    </xf>
    <xf numFmtId="0" fontId="6" fillId="27" borderId="19" xfId="43" applyFont="1" applyFill="1" applyBorder="1" applyAlignment="1">
      <alignment horizontal="center" vertical="center"/>
    </xf>
    <xf numFmtId="0" fontId="12" fillId="24" borderId="13" xfId="43" applyFont="1" applyFill="1" applyBorder="1" applyAlignment="1">
      <alignment horizontal="center" vertical="center"/>
    </xf>
    <xf numFmtId="0" fontId="12" fillId="24" borderId="12" xfId="43" applyFont="1" applyFill="1" applyBorder="1" applyAlignment="1">
      <alignment horizontal="center" vertical="center"/>
    </xf>
    <xf numFmtId="0" fontId="0" fillId="27" borderId="20" xfId="43" applyFont="1" applyFill="1" applyBorder="1" applyAlignment="1">
      <alignment horizontal="center" vertical="center"/>
    </xf>
    <xf numFmtId="0" fontId="0" fillId="15" borderId="10" xfId="43" applyFont="1" applyFill="1" applyBorder="1" applyAlignment="1">
      <alignment horizontal="center" vertical="center"/>
    </xf>
    <xf numFmtId="0" fontId="0" fillId="26" borderId="10" xfId="43" applyFont="1" applyFill="1" applyBorder="1" applyAlignment="1">
      <alignment horizontal="center" vertical="center"/>
    </xf>
    <xf numFmtId="0" fontId="0" fillId="24" borderId="10" xfId="43" applyFont="1" applyFill="1" applyBorder="1" applyAlignment="1">
      <alignment horizontal="center" vertical="center"/>
    </xf>
    <xf numFmtId="0" fontId="0" fillId="25" borderId="10" xfId="43" applyFont="1" applyFill="1" applyBorder="1" applyAlignment="1">
      <alignment horizontal="center" vertical="center"/>
    </xf>
    <xf numFmtId="0" fontId="0" fillId="28" borderId="10" xfId="43" applyFont="1" applyFill="1" applyBorder="1" applyAlignment="1">
      <alignment horizontal="center" vertical="center"/>
    </xf>
    <xf numFmtId="0" fontId="0" fillId="30" borderId="10" xfId="43" applyFont="1" applyFill="1" applyBorder="1" applyAlignment="1">
      <alignment horizontal="center" vertical="center"/>
    </xf>
    <xf numFmtId="0" fontId="0" fillId="10" borderId="10" xfId="43" applyFont="1" applyFill="1" applyBorder="1" applyAlignment="1">
      <alignment horizontal="center" vertical="center"/>
    </xf>
    <xf numFmtId="0" fontId="0" fillId="0" borderId="15" xfId="43" applyFont="1" applyFill="1" applyBorder="1" applyAlignment="1">
      <alignment horizontal="center" vertical="center"/>
    </xf>
    <xf numFmtId="0" fontId="12" fillId="26" borderId="19" xfId="43" applyFont="1" applyFill="1" applyBorder="1" applyAlignment="1">
      <alignment horizontal="center" vertical="center"/>
    </xf>
    <xf numFmtId="0" fontId="12" fillId="30" borderId="15" xfId="43" applyFont="1" applyFill="1" applyBorder="1" applyAlignment="1">
      <alignment horizontal="center" vertical="center"/>
    </xf>
    <xf numFmtId="0" fontId="0" fillId="26" borderId="19" xfId="43" applyFont="1" applyFill="1" applyBorder="1" applyAlignment="1">
      <alignment horizontal="center" vertical="center"/>
    </xf>
    <xf numFmtId="0" fontId="0" fillId="30" borderId="11" xfId="43" applyFont="1" applyFill="1" applyBorder="1" applyAlignment="1">
      <alignment horizontal="center" vertical="center"/>
    </xf>
    <xf numFmtId="0" fontId="6" fillId="26" borderId="19" xfId="43" applyFont="1" applyFill="1" applyBorder="1" applyAlignment="1">
      <alignment horizontal="center" vertical="center"/>
    </xf>
    <xf numFmtId="0" fontId="6" fillId="30" borderId="11" xfId="43" applyFont="1" applyFill="1" applyBorder="1" applyAlignment="1">
      <alignment horizontal="center" vertical="center"/>
    </xf>
    <xf numFmtId="0" fontId="6" fillId="26" borderId="21" xfId="43" applyFont="1" applyFill="1" applyBorder="1" applyAlignment="1">
      <alignment horizontal="center" vertical="center"/>
    </xf>
    <xf numFmtId="0" fontId="0" fillId="27" borderId="11" xfId="43" applyFont="1" applyFill="1" applyBorder="1" applyAlignment="1">
      <alignment horizontal="center" vertical="center"/>
    </xf>
    <xf numFmtId="0" fontId="6" fillId="30" borderId="18" xfId="43" applyFont="1" applyFill="1" applyBorder="1" applyAlignment="1">
      <alignment horizontal="center" vertical="center"/>
    </xf>
    <xf numFmtId="0" fontId="12" fillId="24" borderId="11" xfId="43" applyFont="1" applyFill="1" applyBorder="1" applyAlignment="1">
      <alignment horizontal="center" vertical="center"/>
    </xf>
    <xf numFmtId="0" fontId="0" fillId="27" borderId="22" xfId="43" applyFont="1" applyFill="1" applyBorder="1" applyAlignment="1">
      <alignment horizontal="center" vertical="center"/>
    </xf>
    <xf numFmtId="0" fontId="12" fillId="27" borderId="18" xfId="43" applyFont="1" applyFill="1" applyBorder="1" applyAlignment="1">
      <alignment horizontal="center" vertical="center"/>
    </xf>
    <xf numFmtId="0" fontId="0" fillId="25" borderId="18" xfId="0" applyFont="1" applyFill="1" applyBorder="1" applyAlignment="1">
      <alignment horizontal="center" vertical="center"/>
    </xf>
    <xf numFmtId="0" fontId="0" fillId="30" borderId="15" xfId="43" applyFont="1" applyFill="1" applyBorder="1" applyAlignment="1">
      <alignment horizontal="center" vertical="center"/>
    </xf>
    <xf numFmtId="0" fontId="0" fillId="30" borderId="19" xfId="43" applyFont="1" applyFill="1" applyBorder="1" applyAlignment="1">
      <alignment horizontal="center" vertical="center"/>
    </xf>
    <xf numFmtId="0" fontId="6" fillId="30" borderId="19" xfId="43" applyFont="1" applyFill="1" applyBorder="1" applyAlignment="1">
      <alignment horizontal="center" vertical="center"/>
    </xf>
    <xf numFmtId="0" fontId="0" fillId="30" borderId="18" xfId="43" applyFont="1" applyFill="1" applyBorder="1" applyAlignment="1">
      <alignment horizontal="center" vertical="center"/>
    </xf>
    <xf numFmtId="0" fontId="12" fillId="26" borderId="17" xfId="43" applyFont="1" applyFill="1" applyBorder="1" applyAlignment="1">
      <alignment horizontal="center" vertical="center"/>
    </xf>
    <xf numFmtId="0" fontId="0" fillId="30" borderId="13" xfId="0" applyFont="1" applyFill="1" applyBorder="1" applyAlignment="1">
      <alignment horizontal="center" vertical="center"/>
    </xf>
    <xf numFmtId="0" fontId="0" fillId="30" borderId="12" xfId="0" applyFont="1" applyFill="1" applyBorder="1" applyAlignment="1">
      <alignment horizontal="center" vertical="center"/>
    </xf>
    <xf numFmtId="0" fontId="0" fillId="30" borderId="20" xfId="0" applyFont="1" applyFill="1" applyBorder="1" applyAlignment="1">
      <alignment horizontal="center" vertical="center"/>
    </xf>
    <xf numFmtId="0" fontId="0" fillId="26" borderId="15" xfId="43" applyFont="1" applyFill="1" applyBorder="1" applyAlignment="1">
      <alignment horizontal="center" vertical="center"/>
    </xf>
    <xf numFmtId="0" fontId="12" fillId="27" borderId="12" xfId="43" applyFont="1" applyFill="1" applyBorder="1" applyAlignment="1">
      <alignment horizontal="center" vertical="center"/>
    </xf>
    <xf numFmtId="0" fontId="6" fillId="27" borderId="11" xfId="43" applyFont="1" applyFill="1" applyBorder="1" applyAlignment="1">
      <alignment horizontal="center" vertical="center"/>
    </xf>
    <xf numFmtId="0" fontId="0" fillId="24" borderId="12" xfId="43" applyFont="1" applyFill="1" applyBorder="1" applyAlignment="1">
      <alignment horizontal="center" vertical="center"/>
    </xf>
    <xf numFmtId="0" fontId="6" fillId="24" borderId="12" xfId="43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10" xfId="43" applyFont="1" applyFill="1" applyBorder="1" applyAlignment="1">
      <alignment horizontal="center" vertical="center"/>
    </xf>
    <xf numFmtId="0" fontId="6" fillId="27" borderId="0" xfId="43" applyFont="1" applyFill="1" applyBorder="1" applyAlignment="1">
      <alignment horizontal="center" vertical="center"/>
    </xf>
    <xf numFmtId="0" fontId="0" fillId="27" borderId="19" xfId="43" applyFont="1" applyFill="1" applyBorder="1" applyAlignment="1">
      <alignment horizontal="center" vertical="center"/>
    </xf>
    <xf numFmtId="0" fontId="6" fillId="27" borderId="21" xfId="43" applyFont="1" applyFill="1" applyBorder="1" applyAlignment="1">
      <alignment horizontal="center" vertical="center"/>
    </xf>
    <xf numFmtId="0" fontId="12" fillId="27" borderId="21" xfId="43" applyFont="1" applyFill="1" applyBorder="1" applyAlignment="1">
      <alignment horizontal="center" vertical="center"/>
    </xf>
    <xf numFmtId="0" fontId="0" fillId="0" borderId="0" xfId="43" applyFont="1" applyAlignment="1">
      <alignment horizontal="center" vertical="center"/>
    </xf>
    <xf numFmtId="0" fontId="0" fillId="0" borderId="17" xfId="43" applyFont="1" applyFill="1" applyBorder="1" applyAlignment="1">
      <alignment horizontal="center" vertical="center"/>
    </xf>
    <xf numFmtId="0" fontId="0" fillId="0" borderId="23" xfId="43" applyFont="1" applyFill="1" applyBorder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7" borderId="18" xfId="0" applyFont="1" applyFill="1" applyBorder="1" applyAlignment="1">
      <alignment horizontal="center" vertical="center"/>
    </xf>
    <xf numFmtId="0" fontId="0" fillId="0" borderId="0" xfId="43" applyFont="1" applyBorder="1" applyAlignment="1">
      <alignment horizontal="center" vertical="center"/>
    </xf>
    <xf numFmtId="0" fontId="0" fillId="0" borderId="0" xfId="43" applyFont="1" applyFill="1" applyBorder="1" applyAlignment="1">
      <alignment horizontal="center" vertical="center"/>
    </xf>
    <xf numFmtId="0" fontId="0" fillId="30" borderId="21" xfId="43" applyFont="1" applyFill="1" applyBorder="1" applyAlignment="1">
      <alignment horizontal="center" vertical="center"/>
    </xf>
    <xf numFmtId="0" fontId="0" fillId="27" borderId="21" xfId="43" applyFont="1" applyFill="1" applyBorder="1" applyAlignment="1">
      <alignment horizontal="center" vertical="center"/>
    </xf>
    <xf numFmtId="0" fontId="0" fillId="31" borderId="11" xfId="0" applyFont="1" applyFill="1" applyBorder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32" borderId="11" xfId="0" applyFont="1" applyFill="1" applyBorder="1" applyAlignment="1">
      <alignment horizontal="center" vertical="center"/>
    </xf>
    <xf numFmtId="0" fontId="6" fillId="24" borderId="18" xfId="43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0" fillId="34" borderId="10" xfId="43" applyFont="1" applyFill="1" applyBorder="1" applyAlignment="1">
      <alignment horizontal="center" vertical="center"/>
    </xf>
    <xf numFmtId="0" fontId="0" fillId="34" borderId="15" xfId="43" applyFont="1" applyFill="1" applyBorder="1" applyAlignment="1">
      <alignment horizontal="center" vertical="center"/>
    </xf>
    <xf numFmtId="0" fontId="0" fillId="34" borderId="11" xfId="43" applyFont="1" applyFill="1" applyBorder="1" applyAlignment="1">
      <alignment horizontal="center" vertical="center"/>
    </xf>
    <xf numFmtId="0" fontId="6" fillId="34" borderId="18" xfId="43" applyFont="1" applyFill="1" applyBorder="1" applyAlignment="1">
      <alignment horizontal="center" vertical="center"/>
    </xf>
    <xf numFmtId="0" fontId="0" fillId="34" borderId="15" xfId="0" applyFont="1" applyFill="1" applyBorder="1" applyAlignment="1">
      <alignment horizontal="center" vertical="center"/>
    </xf>
    <xf numFmtId="0" fontId="0" fillId="34" borderId="11" xfId="0" applyFont="1" applyFill="1" applyBorder="1" applyAlignment="1">
      <alignment horizontal="center" vertical="center"/>
    </xf>
    <xf numFmtId="0" fontId="6" fillId="34" borderId="18" xfId="0" applyFont="1" applyFill="1" applyBorder="1" applyAlignment="1">
      <alignment horizontal="center" vertical="center"/>
    </xf>
    <xf numFmtId="0" fontId="6" fillId="34" borderId="11" xfId="43" applyFont="1" applyFill="1" applyBorder="1" applyAlignment="1">
      <alignment horizontal="center" vertical="center"/>
    </xf>
    <xf numFmtId="0" fontId="0" fillId="34" borderId="18" xfId="43" applyFont="1" applyFill="1" applyBorder="1" applyAlignment="1">
      <alignment horizontal="center" vertical="center"/>
    </xf>
    <xf numFmtId="0" fontId="0" fillId="34" borderId="13" xfId="0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 vertical="center"/>
    </xf>
    <xf numFmtId="0" fontId="6" fillId="34" borderId="20" xfId="0" applyFont="1" applyFill="1" applyBorder="1" applyAlignment="1">
      <alignment horizontal="center" vertical="center"/>
    </xf>
    <xf numFmtId="0" fontId="0" fillId="0" borderId="10" xfId="43" applyFont="1" applyBorder="1" applyAlignment="1">
      <alignment horizontal="center" vertical="center"/>
    </xf>
    <xf numFmtId="0" fontId="12" fillId="34" borderId="15" xfId="0" applyFont="1" applyFill="1" applyBorder="1" applyAlignment="1">
      <alignment horizontal="center" vertical="center"/>
    </xf>
    <xf numFmtId="0" fontId="0" fillId="27" borderId="10" xfId="43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1" borderId="10" xfId="43" applyFont="1" applyFill="1" applyBorder="1" applyAlignment="1">
      <alignment horizontal="center" vertical="center"/>
    </xf>
    <xf numFmtId="0" fontId="0" fillId="34" borderId="17" xfId="43" applyFont="1" applyFill="1" applyBorder="1" applyAlignment="1">
      <alignment horizontal="center" vertical="center"/>
    </xf>
    <xf numFmtId="0" fontId="0" fillId="34" borderId="19" xfId="43" applyFont="1" applyFill="1" applyBorder="1" applyAlignment="1">
      <alignment horizontal="center" vertical="center"/>
    </xf>
    <xf numFmtId="0" fontId="12" fillId="24" borderId="17" xfId="43" applyFont="1" applyFill="1" applyBorder="1" applyAlignment="1">
      <alignment horizontal="center" vertical="center"/>
    </xf>
    <xf numFmtId="0" fontId="12" fillId="24" borderId="19" xfId="43" applyFont="1" applyFill="1" applyBorder="1" applyAlignment="1">
      <alignment horizontal="center" vertical="center"/>
    </xf>
    <xf numFmtId="0" fontId="6" fillId="27" borderId="10" xfId="43" applyFont="1" applyFill="1" applyBorder="1" applyAlignment="1">
      <alignment horizontal="center" vertical="center"/>
    </xf>
    <xf numFmtId="0" fontId="14" fillId="27" borderId="10" xfId="43" applyFont="1" applyFill="1" applyBorder="1" applyAlignment="1">
      <alignment horizontal="center" vertical="center"/>
    </xf>
    <xf numFmtId="0" fontId="29" fillId="27" borderId="10" xfId="43" applyFont="1" applyFill="1" applyBorder="1" applyAlignment="1">
      <alignment horizontal="center" vertical="center"/>
    </xf>
    <xf numFmtId="0" fontId="12" fillId="27" borderId="10" xfId="43" applyFont="1" applyFill="1" applyBorder="1" applyAlignment="1">
      <alignment horizontal="center" vertical="center"/>
    </xf>
    <xf numFmtId="0" fontId="0" fillId="34" borderId="17" xfId="0" applyFont="1" applyFill="1" applyBorder="1" applyAlignment="1">
      <alignment horizontal="center" vertical="center"/>
    </xf>
    <xf numFmtId="0" fontId="0" fillId="34" borderId="19" xfId="0" applyFont="1" applyFill="1" applyBorder="1" applyAlignment="1">
      <alignment horizontal="center" vertical="center"/>
    </xf>
    <xf numFmtId="0" fontId="6" fillId="34" borderId="19" xfId="0" applyFont="1" applyFill="1" applyBorder="1" applyAlignment="1">
      <alignment horizontal="center" vertical="center"/>
    </xf>
    <xf numFmtId="0" fontId="6" fillId="34" borderId="21" xfId="43" applyFont="1" applyFill="1" applyBorder="1" applyAlignment="1">
      <alignment horizontal="center" vertical="center"/>
    </xf>
    <xf numFmtId="0" fontId="6" fillId="34" borderId="12" xfId="43" applyFont="1" applyFill="1" applyBorder="1" applyAlignment="1">
      <alignment horizontal="center" vertical="center"/>
    </xf>
    <xf numFmtId="0" fontId="12" fillId="24" borderId="12" xfId="42" applyFont="1" applyFill="1" applyBorder="1" applyAlignment="1">
      <alignment horizontal="center" vertical="center" wrapText="1"/>
    </xf>
    <xf numFmtId="0" fontId="2" fillId="26" borderId="47" xfId="43" applyFont="1" applyFill="1" applyBorder="1" applyAlignment="1">
      <alignment horizontal="center"/>
    </xf>
    <xf numFmtId="0" fontId="2" fillId="26" borderId="48" xfId="43" applyFont="1" applyFill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3" borderId="10" xfId="43" quotePrefix="1" applyFont="1" applyFill="1" applyBorder="1" applyAlignment="1">
      <alignment horizontal="center"/>
    </xf>
    <xf numFmtId="0" fontId="0" fillId="30" borderId="17" xfId="43" applyFont="1" applyFill="1" applyBorder="1" applyAlignment="1">
      <alignment horizontal="center" vertical="center"/>
    </xf>
    <xf numFmtId="0" fontId="0" fillId="0" borderId="16" xfId="43" applyFont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0" fillId="27" borderId="16" xfId="43" applyFont="1" applyFill="1" applyBorder="1" applyAlignment="1">
      <alignment horizontal="center" vertical="center"/>
    </xf>
    <xf numFmtId="0" fontId="0" fillId="24" borderId="12" xfId="43" applyFont="1" applyFill="1" applyBorder="1" applyAlignment="1">
      <alignment horizontal="center" vertical="center" wrapText="1"/>
    </xf>
    <xf numFmtId="0" fontId="0" fillId="33" borderId="11" xfId="0" applyFont="1" applyFill="1" applyBorder="1" applyAlignment="1">
      <alignment horizontal="center" vertical="center"/>
    </xf>
    <xf numFmtId="0" fontId="6" fillId="25" borderId="18" xfId="0" applyFont="1" applyFill="1" applyBorder="1" applyAlignment="1">
      <alignment horizontal="center" vertical="center"/>
    </xf>
    <xf numFmtId="0" fontId="12" fillId="26" borderId="13" xfId="43" applyFont="1" applyFill="1" applyBorder="1" applyAlignment="1">
      <alignment horizontal="center" vertical="center"/>
    </xf>
    <xf numFmtId="0" fontId="0" fillId="26" borderId="12" xfId="43" applyFont="1" applyFill="1" applyBorder="1" applyAlignment="1">
      <alignment horizontal="center" vertical="center"/>
    </xf>
    <xf numFmtId="0" fontId="6" fillId="26" borderId="12" xfId="43" applyFont="1" applyFill="1" applyBorder="1" applyAlignment="1">
      <alignment horizontal="center" vertical="center"/>
    </xf>
    <xf numFmtId="0" fontId="0" fillId="36" borderId="10" xfId="43" applyFont="1" applyFill="1" applyBorder="1" applyAlignment="1">
      <alignment horizontal="center" vertical="center"/>
    </xf>
    <xf numFmtId="0" fontId="55" fillId="36" borderId="18" xfId="43" applyFont="1" applyFill="1" applyBorder="1" applyAlignment="1">
      <alignment horizontal="center" vertical="center"/>
    </xf>
    <xf numFmtId="0" fontId="0" fillId="37" borderId="10" xfId="43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3" borderId="14" xfId="43" applyFont="1" applyFill="1" applyBorder="1" applyAlignment="1">
      <alignment horizontal="center" vertical="center"/>
    </xf>
    <xf numFmtId="0" fontId="0" fillId="32" borderId="12" xfId="0" applyFont="1" applyFill="1" applyBorder="1" applyAlignment="1">
      <alignment horizontal="center" vertical="center"/>
    </xf>
    <xf numFmtId="0" fontId="6" fillId="26" borderId="20" xfId="43" applyFont="1" applyFill="1" applyBorder="1" applyAlignment="1">
      <alignment horizontal="center" vertical="center"/>
    </xf>
    <xf numFmtId="0" fontId="0" fillId="0" borderId="28" xfId="43" applyFont="1" applyFill="1" applyBorder="1" applyAlignment="1">
      <alignment horizontal="center" vertical="center"/>
    </xf>
    <xf numFmtId="0" fontId="0" fillId="24" borderId="15" xfId="43" applyFont="1" applyFill="1" applyBorder="1" applyAlignment="1">
      <alignment horizontal="center" vertical="center"/>
    </xf>
    <xf numFmtId="0" fontId="55" fillId="24" borderId="18" xfId="43" applyFont="1" applyFill="1" applyBorder="1" applyAlignment="1">
      <alignment horizontal="center" vertical="center"/>
    </xf>
    <xf numFmtId="0" fontId="0" fillId="0" borderId="28" xfId="43" applyFont="1" applyBorder="1" applyAlignment="1">
      <alignment horizontal="center" vertical="center"/>
    </xf>
    <xf numFmtId="0" fontId="0" fillId="33" borderId="13" xfId="0" applyFont="1" applyFill="1" applyBorder="1" applyAlignment="1">
      <alignment horizontal="center" vertical="center"/>
    </xf>
    <xf numFmtId="0" fontId="4" fillId="25" borderId="12" xfId="42" applyFont="1" applyFill="1" applyBorder="1" applyAlignment="1">
      <alignment horizontal="center" vertical="center" wrapText="1"/>
    </xf>
    <xf numFmtId="0" fontId="0" fillId="25" borderId="12" xfId="0" applyFont="1" applyFill="1" applyBorder="1" applyAlignment="1">
      <alignment horizontal="center" vertical="center"/>
    </xf>
    <xf numFmtId="0" fontId="0" fillId="26" borderId="0" xfId="43" applyFont="1" applyFill="1" applyBorder="1" applyAlignment="1">
      <alignment horizontal="center" vertical="center"/>
    </xf>
    <xf numFmtId="0" fontId="6" fillId="26" borderId="22" xfId="43" applyFont="1" applyFill="1" applyBorder="1" applyAlignment="1">
      <alignment horizontal="center" vertical="center"/>
    </xf>
    <xf numFmtId="0" fontId="0" fillId="34" borderId="13" xfId="43" applyFont="1" applyFill="1" applyBorder="1" applyAlignment="1">
      <alignment horizontal="center" vertical="center"/>
    </xf>
    <xf numFmtId="0" fontId="0" fillId="34" borderId="12" xfId="43" applyFont="1" applyFill="1" applyBorder="1" applyAlignment="1">
      <alignment horizontal="center" vertical="center"/>
    </xf>
    <xf numFmtId="0" fontId="6" fillId="25" borderId="12" xfId="0" applyFont="1" applyFill="1" applyBorder="1" applyAlignment="1">
      <alignment horizontal="center" vertical="center"/>
    </xf>
    <xf numFmtId="0" fontId="0" fillId="38" borderId="15" xfId="0" applyFont="1" applyFill="1" applyBorder="1" applyAlignment="1">
      <alignment horizontal="center" vertical="center"/>
    </xf>
    <xf numFmtId="0" fontId="6" fillId="38" borderId="18" xfId="0" applyFont="1" applyFill="1" applyBorder="1" applyAlignment="1">
      <alignment horizontal="center" vertical="center"/>
    </xf>
    <xf numFmtId="0" fontId="0" fillId="38" borderId="11" xfId="0" applyFont="1" applyFill="1" applyBorder="1" applyAlignment="1">
      <alignment horizontal="center" vertical="center"/>
    </xf>
    <xf numFmtId="0" fontId="6" fillId="34" borderId="20" xfId="43" applyFont="1" applyFill="1" applyBorder="1" applyAlignment="1">
      <alignment horizontal="center" vertical="center"/>
    </xf>
    <xf numFmtId="0" fontId="55" fillId="24" borderId="21" xfId="43" applyFont="1" applyFill="1" applyBorder="1" applyAlignment="1">
      <alignment horizontal="center" vertical="center"/>
    </xf>
    <xf numFmtId="0" fontId="55" fillId="24" borderId="20" xfId="43" applyFont="1" applyFill="1" applyBorder="1" applyAlignment="1">
      <alignment horizontal="center" vertical="center"/>
    </xf>
    <xf numFmtId="0" fontId="6" fillId="25" borderId="0" xfId="0" applyFont="1" applyFill="1" applyAlignment="1">
      <alignment horizontal="center" vertical="center"/>
    </xf>
    <xf numFmtId="0" fontId="6" fillId="30" borderId="12" xfId="0" applyFont="1" applyFill="1" applyBorder="1" applyAlignment="1">
      <alignment horizontal="center" vertical="center"/>
    </xf>
    <xf numFmtId="0" fontId="0" fillId="31" borderId="15" xfId="0" applyFont="1" applyFill="1" applyBorder="1" applyAlignment="1">
      <alignment horizontal="center" vertical="center"/>
    </xf>
    <xf numFmtId="0" fontId="6" fillId="31" borderId="18" xfId="43" applyFont="1" applyFill="1" applyBorder="1" applyAlignment="1">
      <alignment horizontal="center" vertical="center"/>
    </xf>
    <xf numFmtId="0" fontId="6" fillId="0" borderId="18" xfId="43" applyFont="1" applyFill="1" applyBorder="1" applyAlignment="1">
      <alignment horizontal="center" vertical="center"/>
    </xf>
    <xf numFmtId="0" fontId="4" fillId="0" borderId="0" xfId="43" applyFont="1" applyAlignment="1">
      <alignment horizontal="center"/>
    </xf>
    <xf numFmtId="0" fontId="4" fillId="3" borderId="14" xfId="43" applyFont="1" applyFill="1" applyBorder="1" applyAlignment="1">
      <alignment horizontal="center"/>
    </xf>
    <xf numFmtId="0" fontId="4" fillId="3" borderId="28" xfId="43" applyFont="1" applyFill="1" applyBorder="1" applyAlignment="1">
      <alignment horizontal="center"/>
    </xf>
    <xf numFmtId="0" fontId="5" fillId="3" borderId="14" xfId="43" applyFont="1" applyFill="1" applyBorder="1" applyAlignment="1">
      <alignment horizontal="center"/>
    </xf>
    <xf numFmtId="0" fontId="5" fillId="3" borderId="28" xfId="43" applyFont="1" applyFill="1" applyBorder="1" applyAlignment="1">
      <alignment horizontal="center"/>
    </xf>
    <xf numFmtId="0" fontId="5" fillId="0" borderId="0" xfId="43" applyFont="1" applyAlignment="1">
      <alignment horizontal="center"/>
    </xf>
    <xf numFmtId="0" fontId="8" fillId="20" borderId="12" xfId="37" applyFont="1" applyFill="1" applyBorder="1" applyAlignment="1">
      <alignment horizontal="center" vertical="center" wrapText="1"/>
    </xf>
    <xf numFmtId="0" fontId="8" fillId="20" borderId="19" xfId="37" applyFont="1" applyFill="1" applyBorder="1" applyAlignment="1">
      <alignment horizontal="center" vertical="center" wrapText="1"/>
    </xf>
    <xf numFmtId="0" fontId="33" fillId="0" borderId="13" xfId="37" applyFont="1" applyBorder="1" applyAlignment="1">
      <alignment horizontal="center"/>
    </xf>
    <xf numFmtId="0" fontId="33" fillId="0" borderId="17" xfId="37" applyFont="1" applyBorder="1" applyAlignment="1">
      <alignment horizontal="center"/>
    </xf>
    <xf numFmtId="0" fontId="33" fillId="0" borderId="20" xfId="37" applyFont="1" applyBorder="1" applyAlignment="1">
      <alignment horizontal="center"/>
    </xf>
    <xf numFmtId="0" fontId="33" fillId="0" borderId="21" xfId="37" applyFont="1" applyBorder="1" applyAlignment="1">
      <alignment horizontal="center"/>
    </xf>
    <xf numFmtId="0" fontId="20" fillId="0" borderId="29" xfId="42" applyFont="1" applyBorder="1" applyAlignment="1">
      <alignment horizontal="center" vertical="top" wrapText="1"/>
    </xf>
    <xf numFmtId="0" fontId="20" fillId="0" borderId="30" xfId="42" applyFont="1" applyBorder="1" applyAlignment="1">
      <alignment horizontal="center" vertical="top" wrapText="1"/>
    </xf>
    <xf numFmtId="0" fontId="20" fillId="0" borderId="25" xfId="42" applyFont="1" applyBorder="1" applyAlignment="1">
      <alignment horizontal="center" vertical="top" wrapText="1"/>
    </xf>
    <xf numFmtId="0" fontId="20" fillId="0" borderId="24" xfId="42" applyFont="1" applyBorder="1" applyAlignment="1">
      <alignment horizontal="center" vertical="top" wrapText="1"/>
    </xf>
    <xf numFmtId="0" fontId="6" fillId="3" borderId="15" xfId="43" applyFont="1" applyFill="1" applyBorder="1" applyAlignment="1">
      <alignment horizontal="center" vertical="center"/>
    </xf>
    <xf numFmtId="0" fontId="6" fillId="3" borderId="11" xfId="43" applyFont="1" applyFill="1" applyBorder="1" applyAlignment="1">
      <alignment horizontal="center" vertical="center"/>
    </xf>
    <xf numFmtId="0" fontId="6" fillId="3" borderId="18" xfId="43" applyFont="1" applyFill="1" applyBorder="1" applyAlignment="1">
      <alignment horizontal="center" vertical="center"/>
    </xf>
    <xf numFmtId="0" fontId="0" fillId="3" borderId="14" xfId="43" applyFont="1" applyFill="1" applyBorder="1" applyAlignment="1">
      <alignment horizontal="center" vertical="center"/>
    </xf>
    <xf numFmtId="0" fontId="0" fillId="3" borderId="28" xfId="43" applyFont="1" applyFill="1" applyBorder="1" applyAlignment="1">
      <alignment horizontal="center" vertical="center"/>
    </xf>
    <xf numFmtId="0" fontId="0" fillId="3" borderId="16" xfId="43" applyFont="1" applyFill="1" applyBorder="1" applyAlignment="1">
      <alignment horizontal="center" vertical="center"/>
    </xf>
    <xf numFmtId="0" fontId="6" fillId="3" borderId="14" xfId="43" applyFont="1" applyFill="1" applyBorder="1" applyAlignment="1">
      <alignment horizontal="center" vertical="center"/>
    </xf>
    <xf numFmtId="0" fontId="6" fillId="3" borderId="28" xfId="43" applyFont="1" applyFill="1" applyBorder="1" applyAlignment="1">
      <alignment horizontal="center" vertical="center"/>
    </xf>
    <xf numFmtId="0" fontId="6" fillId="3" borderId="16" xfId="43" applyFont="1" applyFill="1" applyBorder="1" applyAlignment="1">
      <alignment horizontal="center" vertical="center"/>
    </xf>
    <xf numFmtId="0" fontId="6" fillId="35" borderId="14" xfId="43" applyFont="1" applyFill="1" applyBorder="1" applyAlignment="1">
      <alignment horizontal="center" vertical="center"/>
    </xf>
    <xf numFmtId="0" fontId="6" fillId="35" borderId="28" xfId="43" applyFont="1" applyFill="1" applyBorder="1" applyAlignment="1">
      <alignment horizontal="center" vertical="center"/>
    </xf>
    <xf numFmtId="0" fontId="6" fillId="35" borderId="16" xfId="43" applyFont="1" applyFill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" fillId="26" borderId="12" xfId="43" applyFont="1" applyFill="1" applyBorder="1" applyAlignment="1">
      <alignment horizontal="center"/>
    </xf>
    <xf numFmtId="0" fontId="2" fillId="26" borderId="19" xfId="43" applyFont="1" applyFill="1" applyBorder="1" applyAlignment="1">
      <alignment horizontal="center"/>
    </xf>
    <xf numFmtId="0" fontId="3" fillId="24" borderId="12" xfId="43" applyFont="1" applyFill="1" applyBorder="1" applyAlignment="1">
      <alignment horizontal="center"/>
    </xf>
    <xf numFmtId="0" fontId="3" fillId="24" borderId="0" xfId="43" applyFont="1" applyFill="1" applyBorder="1" applyAlignment="1">
      <alignment horizontal="center"/>
    </xf>
    <xf numFmtId="0" fontId="3" fillId="24" borderId="31" xfId="43" applyFont="1" applyFill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31" xfId="0" applyFont="1" applyBorder="1" applyAlignment="1">
      <alignment horizontal="center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" xfId="38"/>
    <cellStyle name="Normal 2_Pengampu SMT GASAL 2012-2013" xfId="39"/>
    <cellStyle name="Normal 3" xfId="40"/>
    <cellStyle name="Normal 4" xfId="41"/>
    <cellStyle name="Normal 5" xfId="42"/>
    <cellStyle name="Normal_Jadwal Smt Gasal TA. 0910 edit_Jadwal SMT GASAL 2011-2012 Revisi" xfId="43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colors>
    <mruColors>
      <color rgb="FFFF9900"/>
      <color rgb="FF00FFFF"/>
      <color rgb="FF00FF00"/>
      <color rgb="FFFF3300"/>
      <color rgb="FFFF33CC"/>
      <color rgb="FF0099FF"/>
      <color rgb="FF0066FF"/>
      <color rgb="FFF276E9"/>
      <color rgb="FF99CC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zoomScale="110" workbookViewId="0">
      <selection activeCell="F11" sqref="F11"/>
    </sheetView>
  </sheetViews>
  <sheetFormatPr defaultRowHeight="12.75" x14ac:dyDescent="0.15"/>
  <cols>
    <col min="1" max="1" width="11.140625" style="164" customWidth="1"/>
    <col min="2" max="2" width="18.140625" style="19" customWidth="1"/>
    <col min="3" max="3" width="17.5703125" style="19" customWidth="1"/>
    <col min="4" max="4" width="16.28515625" style="19" customWidth="1"/>
    <col min="5" max="5" width="18.42578125" style="19" customWidth="1"/>
    <col min="6" max="6" width="17.42578125" style="19" customWidth="1"/>
    <col min="7" max="7" width="16.85546875" style="19" bestFit="1" customWidth="1"/>
    <col min="8" max="8" width="15.42578125" style="19" customWidth="1"/>
    <col min="9" max="9" width="14.42578125" style="19" customWidth="1"/>
    <col min="10" max="10" width="11.7109375" style="19" bestFit="1" customWidth="1"/>
    <col min="11" max="16384" width="9.140625" style="165"/>
  </cols>
  <sheetData>
    <row r="1" spans="1:19" ht="15.75" x14ac:dyDescent="0.25">
      <c r="A1" s="559" t="s">
        <v>0</v>
      </c>
      <c r="B1" s="559"/>
      <c r="C1" s="559"/>
      <c r="D1" s="559"/>
      <c r="E1" s="559"/>
      <c r="F1" s="559"/>
      <c r="G1" s="559"/>
      <c r="H1" s="559"/>
      <c r="I1" s="559"/>
      <c r="J1" s="63"/>
      <c r="K1" s="177"/>
      <c r="L1" s="177"/>
      <c r="M1" s="177"/>
      <c r="N1" s="177"/>
      <c r="O1" s="177"/>
      <c r="P1" s="177"/>
      <c r="Q1" s="177"/>
      <c r="R1" s="177"/>
      <c r="S1" s="177"/>
    </row>
    <row r="2" spans="1:19" s="19" customFormat="1" ht="15.75" x14ac:dyDescent="0.25">
      <c r="A2" s="559" t="s">
        <v>1</v>
      </c>
      <c r="B2" s="559"/>
      <c r="C2" s="559"/>
      <c r="D2" s="559"/>
      <c r="E2" s="559"/>
      <c r="F2" s="559"/>
      <c r="G2" s="559"/>
      <c r="H2" s="559"/>
      <c r="I2" s="559"/>
      <c r="J2" s="63"/>
      <c r="K2" s="177"/>
      <c r="L2" s="177"/>
      <c r="M2" s="177"/>
      <c r="N2" s="63"/>
      <c r="O2" s="63"/>
      <c r="P2" s="63"/>
      <c r="Q2" s="63"/>
      <c r="R2" s="63"/>
      <c r="S2" s="63"/>
    </row>
    <row r="3" spans="1:19" s="19" customFormat="1" ht="15.75" x14ac:dyDescent="0.25">
      <c r="A3" s="559"/>
      <c r="B3" s="559"/>
      <c r="C3" s="559"/>
      <c r="D3" s="559"/>
      <c r="E3" s="559"/>
      <c r="F3" s="559"/>
      <c r="G3" s="559"/>
      <c r="H3" s="559"/>
      <c r="I3" s="559"/>
      <c r="J3" s="63"/>
      <c r="K3" s="177"/>
      <c r="L3" s="177"/>
      <c r="M3" s="177"/>
      <c r="N3" s="63"/>
      <c r="O3" s="63"/>
      <c r="P3" s="63"/>
      <c r="Q3" s="63"/>
      <c r="R3" s="63"/>
      <c r="S3" s="63"/>
    </row>
    <row r="4" spans="1:19" s="19" customFormat="1" ht="15.75" x14ac:dyDescent="0.25">
      <c r="A4" s="72"/>
      <c r="B4" s="72"/>
      <c r="C4" s="72"/>
      <c r="D4" s="72"/>
      <c r="E4" s="72"/>
      <c r="F4" s="72"/>
      <c r="G4" s="72"/>
      <c r="H4" s="72"/>
      <c r="I4" s="72"/>
      <c r="J4" s="63"/>
      <c r="K4" s="177"/>
      <c r="L4" s="177"/>
      <c r="M4" s="177"/>
      <c r="N4" s="63"/>
      <c r="O4" s="63"/>
      <c r="P4" s="63"/>
      <c r="Q4" s="63"/>
      <c r="R4" s="63"/>
      <c r="S4" s="63"/>
    </row>
    <row r="5" spans="1:19" s="19" customFormat="1" ht="15.75" x14ac:dyDescent="0.25">
      <c r="A5" s="11"/>
      <c r="B5" s="557" t="s">
        <v>2</v>
      </c>
      <c r="C5" s="558"/>
      <c r="D5" s="558"/>
      <c r="E5" s="558"/>
      <c r="F5" s="558"/>
      <c r="G5" s="558"/>
      <c r="H5" s="558"/>
      <c r="I5" s="558"/>
      <c r="J5" s="63"/>
      <c r="K5" s="177"/>
      <c r="L5" s="177"/>
      <c r="M5" s="177"/>
      <c r="N5" s="63"/>
      <c r="O5" s="63"/>
      <c r="P5" s="63"/>
      <c r="Q5" s="63"/>
      <c r="R5" s="63"/>
      <c r="S5" s="63"/>
    </row>
    <row r="6" spans="1:19" s="19" customFormat="1" x14ac:dyDescent="0.2">
      <c r="A6" s="12"/>
      <c r="B6" s="555" t="s">
        <v>3</v>
      </c>
      <c r="C6" s="556"/>
      <c r="D6" s="556"/>
      <c r="E6" s="556"/>
      <c r="F6" s="556"/>
      <c r="G6" s="556"/>
      <c r="H6" s="556"/>
      <c r="I6" s="556"/>
      <c r="J6" s="63"/>
      <c r="K6" s="177"/>
      <c r="L6" s="177"/>
      <c r="M6" s="177"/>
      <c r="N6" s="63"/>
      <c r="O6" s="63"/>
      <c r="P6" s="63"/>
      <c r="Q6" s="63"/>
      <c r="R6" s="63"/>
      <c r="S6" s="63"/>
    </row>
    <row r="7" spans="1:19" s="19" customFormat="1" x14ac:dyDescent="0.2">
      <c r="A7" s="12"/>
      <c r="B7" s="14" t="s">
        <v>4</v>
      </c>
      <c r="C7" s="14" t="s">
        <v>5</v>
      </c>
      <c r="D7" s="14" t="s">
        <v>6</v>
      </c>
      <c r="E7" s="14" t="s">
        <v>7</v>
      </c>
      <c r="F7" s="14" t="s">
        <v>8</v>
      </c>
      <c r="G7" s="14" t="s">
        <v>9</v>
      </c>
      <c r="H7" s="14" t="s">
        <v>10</v>
      </c>
      <c r="I7" s="13" t="s">
        <v>11</v>
      </c>
      <c r="J7" s="63"/>
      <c r="K7" s="177"/>
      <c r="L7" s="177"/>
      <c r="M7" s="177"/>
      <c r="N7" s="63"/>
      <c r="O7" s="63"/>
      <c r="P7" s="63"/>
      <c r="Q7" s="63"/>
      <c r="R7" s="63"/>
      <c r="S7" s="63"/>
    </row>
    <row r="8" spans="1:19" s="19" customFormat="1" x14ac:dyDescent="0.2">
      <c r="A8" s="15" t="s">
        <v>12</v>
      </c>
      <c r="B8" s="16" t="s">
        <v>13</v>
      </c>
      <c r="C8" s="16" t="s">
        <v>13</v>
      </c>
      <c r="D8" s="16" t="s">
        <v>13</v>
      </c>
      <c r="E8" s="16" t="s">
        <v>13</v>
      </c>
      <c r="F8" s="16" t="s">
        <v>13</v>
      </c>
      <c r="G8" s="16" t="s">
        <v>13</v>
      </c>
      <c r="H8" s="14" t="s">
        <v>14</v>
      </c>
      <c r="I8" s="13" t="s">
        <v>14</v>
      </c>
      <c r="J8" s="63"/>
      <c r="K8" s="177"/>
      <c r="L8" s="177"/>
      <c r="M8" s="177"/>
      <c r="N8" s="63"/>
      <c r="O8" s="63"/>
      <c r="P8" s="63"/>
      <c r="Q8" s="63"/>
      <c r="R8" s="63"/>
      <c r="S8" s="63"/>
    </row>
    <row r="9" spans="1:19" s="19" customFormat="1" x14ac:dyDescent="0.2">
      <c r="A9" s="13" t="s">
        <v>15</v>
      </c>
      <c r="B9" s="17"/>
      <c r="C9" s="17"/>
      <c r="D9" s="17"/>
      <c r="E9" s="17"/>
      <c r="F9" s="17"/>
      <c r="G9" s="17"/>
      <c r="H9" s="18"/>
      <c r="I9" s="62"/>
      <c r="J9" s="63"/>
      <c r="K9" s="177"/>
      <c r="L9" s="177"/>
      <c r="M9" s="177"/>
      <c r="N9" s="63"/>
      <c r="O9" s="63"/>
      <c r="P9" s="63"/>
      <c r="Q9" s="63"/>
      <c r="R9" s="63"/>
      <c r="S9" s="63"/>
    </row>
    <row r="10" spans="1:19" s="19" customFormat="1" x14ac:dyDescent="0.2">
      <c r="A10" s="13" t="s">
        <v>16</v>
      </c>
      <c r="C10" s="20"/>
      <c r="D10" s="21"/>
      <c r="E10" s="20"/>
      <c r="F10" s="20"/>
      <c r="G10" s="20"/>
      <c r="H10" s="73"/>
      <c r="I10" s="178"/>
      <c r="J10" s="63"/>
      <c r="K10" s="177"/>
      <c r="L10" s="177"/>
      <c r="M10" s="177"/>
      <c r="N10" s="63"/>
      <c r="O10" s="63"/>
      <c r="P10" s="63"/>
      <c r="Q10" s="63"/>
      <c r="R10" s="63"/>
      <c r="S10" s="63"/>
    </row>
    <row r="11" spans="1:19" s="19" customFormat="1" x14ac:dyDescent="0.2">
      <c r="A11" s="13" t="s">
        <v>17</v>
      </c>
      <c r="B11" s="23"/>
      <c r="C11" s="69" t="s">
        <v>18</v>
      </c>
      <c r="D11" s="75"/>
      <c r="E11" s="22"/>
      <c r="F11" s="76" t="s">
        <v>19</v>
      </c>
      <c r="G11" s="22"/>
      <c r="H11" s="2" t="s">
        <v>20</v>
      </c>
      <c r="I11" s="179"/>
      <c r="J11" s="63"/>
      <c r="K11" s="177"/>
      <c r="L11" s="177"/>
      <c r="M11" s="177"/>
      <c r="N11" s="63"/>
      <c r="O11" s="63"/>
      <c r="P11" s="63"/>
      <c r="Q11" s="63"/>
      <c r="R11" s="63"/>
      <c r="S11" s="63"/>
    </row>
    <row r="12" spans="1:19" s="19" customFormat="1" x14ac:dyDescent="0.2">
      <c r="A12" s="13" t="s">
        <v>21</v>
      </c>
      <c r="B12" s="5" t="s">
        <v>22</v>
      </c>
      <c r="C12" s="5" t="s">
        <v>23</v>
      </c>
      <c r="D12" s="78" t="s">
        <v>24</v>
      </c>
      <c r="E12" s="2" t="s">
        <v>25</v>
      </c>
      <c r="F12" s="79" t="s">
        <v>26</v>
      </c>
      <c r="G12" s="2" t="s">
        <v>27</v>
      </c>
      <c r="H12" s="2" t="s">
        <v>23</v>
      </c>
      <c r="I12" s="180" t="s">
        <v>28</v>
      </c>
      <c r="J12" s="63"/>
      <c r="K12" s="63"/>
      <c r="L12" s="181"/>
      <c r="M12" s="17"/>
      <c r="N12" s="63"/>
      <c r="O12" s="181"/>
      <c r="P12" s="181"/>
      <c r="Q12" s="63"/>
      <c r="R12" s="17"/>
      <c r="S12" s="63"/>
    </row>
    <row r="13" spans="1:19" s="19" customFormat="1" x14ac:dyDescent="0.2">
      <c r="A13" s="13" t="s">
        <v>29</v>
      </c>
      <c r="B13" s="5" t="s">
        <v>30</v>
      </c>
      <c r="C13" s="31" t="s">
        <v>31</v>
      </c>
      <c r="D13" s="78" t="s">
        <v>23</v>
      </c>
      <c r="E13" s="2" t="s">
        <v>23</v>
      </c>
      <c r="F13" s="79" t="s">
        <v>23</v>
      </c>
      <c r="G13" s="2" t="s">
        <v>30</v>
      </c>
      <c r="H13" s="30" t="s">
        <v>32</v>
      </c>
      <c r="I13" s="182" t="s">
        <v>33</v>
      </c>
      <c r="J13" s="63"/>
      <c r="K13" s="63"/>
      <c r="L13" s="17"/>
      <c r="M13" s="17"/>
      <c r="N13" s="63"/>
      <c r="O13" s="17"/>
      <c r="P13" s="17"/>
      <c r="Q13" s="63"/>
      <c r="R13" s="17"/>
      <c r="S13" s="63"/>
    </row>
    <row r="14" spans="1:19" s="19" customFormat="1" x14ac:dyDescent="0.2">
      <c r="A14" s="13" t="s">
        <v>34</v>
      </c>
      <c r="B14" s="31" t="s">
        <v>35</v>
      </c>
      <c r="C14" s="33"/>
      <c r="D14" s="81" t="s">
        <v>36</v>
      </c>
      <c r="E14" s="30" t="s">
        <v>37</v>
      </c>
      <c r="F14" s="82" t="s">
        <v>38</v>
      </c>
      <c r="G14" s="30" t="s">
        <v>39</v>
      </c>
      <c r="H14" s="166"/>
      <c r="I14" s="183" t="s">
        <v>40</v>
      </c>
      <c r="J14" s="63"/>
      <c r="K14" s="63"/>
      <c r="L14" s="17"/>
      <c r="M14" s="17"/>
      <c r="N14" s="63"/>
      <c r="O14" s="17"/>
      <c r="P14" s="17"/>
      <c r="Q14" s="63"/>
      <c r="R14" s="20"/>
      <c r="S14" s="63"/>
    </row>
    <row r="15" spans="1:19" s="19" customFormat="1" x14ac:dyDescent="0.2">
      <c r="A15" s="13" t="s">
        <v>41</v>
      </c>
      <c r="B15" s="33"/>
      <c r="C15" s="308"/>
      <c r="D15" s="87"/>
      <c r="E15" s="32"/>
      <c r="F15" s="84"/>
      <c r="G15" s="32"/>
      <c r="H15" s="167"/>
      <c r="J15" s="63"/>
      <c r="K15" s="63"/>
      <c r="L15" s="184"/>
      <c r="M15" s="184"/>
      <c r="N15" s="63"/>
      <c r="O15" s="184"/>
      <c r="P15" s="17"/>
      <c r="Q15" s="63"/>
      <c r="R15" s="20"/>
      <c r="S15" s="63"/>
    </row>
    <row r="16" spans="1:19" s="19" customFormat="1" x14ac:dyDescent="0.2">
      <c r="A16" s="309" t="s">
        <v>42</v>
      </c>
      <c r="B16" s="75"/>
      <c r="C16" s="168"/>
      <c r="D16" s="69" t="s">
        <v>43</v>
      </c>
      <c r="E16" s="172"/>
      <c r="F16" s="69" t="s">
        <v>44</v>
      </c>
      <c r="G16" s="23" t="s">
        <v>45</v>
      </c>
      <c r="H16" s="10" t="s">
        <v>46</v>
      </c>
      <c r="I16" s="76" t="s">
        <v>47</v>
      </c>
      <c r="J16" s="63"/>
      <c r="K16" s="20"/>
      <c r="L16" s="184"/>
      <c r="M16" s="184"/>
      <c r="N16" s="63"/>
      <c r="O16" s="17"/>
      <c r="P16" s="184"/>
      <c r="Q16" s="63"/>
      <c r="R16" s="20"/>
      <c r="S16" s="63"/>
    </row>
    <row r="17" spans="1:19" s="19" customFormat="1" x14ac:dyDescent="0.2">
      <c r="A17" s="13" t="s">
        <v>48</v>
      </c>
      <c r="B17" s="78" t="s">
        <v>24</v>
      </c>
      <c r="C17" s="74" t="s">
        <v>49</v>
      </c>
      <c r="D17" s="5" t="s">
        <v>50</v>
      </c>
      <c r="E17" s="173" t="s">
        <v>51</v>
      </c>
      <c r="F17" s="5" t="s">
        <v>52</v>
      </c>
      <c r="G17" s="5" t="s">
        <v>53</v>
      </c>
      <c r="H17" s="10" t="s">
        <v>23</v>
      </c>
      <c r="I17" s="79" t="s">
        <v>54</v>
      </c>
      <c r="J17" s="63"/>
      <c r="K17" s="17"/>
      <c r="L17" s="17"/>
      <c r="M17" s="185"/>
      <c r="N17" s="17"/>
      <c r="O17" s="17"/>
      <c r="P17" s="185"/>
      <c r="Q17" s="63"/>
      <c r="R17" s="20"/>
      <c r="S17" s="63"/>
    </row>
    <row r="18" spans="1:19" s="19" customFormat="1" x14ac:dyDescent="0.2">
      <c r="A18" s="13" t="s">
        <v>55</v>
      </c>
      <c r="B18" s="78" t="s">
        <v>30</v>
      </c>
      <c r="C18" s="77" t="s">
        <v>50</v>
      </c>
      <c r="D18" s="31" t="s">
        <v>56</v>
      </c>
      <c r="E18" s="173" t="s">
        <v>57</v>
      </c>
      <c r="F18" s="5" t="s">
        <v>23</v>
      </c>
      <c r="G18" s="5" t="s">
        <v>23</v>
      </c>
      <c r="H18" s="10" t="s">
        <v>58</v>
      </c>
      <c r="I18" s="79" t="s">
        <v>23</v>
      </c>
      <c r="J18" s="63"/>
      <c r="K18" s="17"/>
      <c r="L18" s="17"/>
      <c r="M18" s="17"/>
      <c r="N18" s="17"/>
      <c r="O18" s="17"/>
      <c r="P18" s="17"/>
      <c r="Q18" s="63"/>
      <c r="R18" s="20"/>
      <c r="S18" s="63"/>
    </row>
    <row r="19" spans="1:19" s="19" customFormat="1" x14ac:dyDescent="0.2">
      <c r="A19" s="13" t="s">
        <v>59</v>
      </c>
      <c r="B19" s="81" t="s">
        <v>60</v>
      </c>
      <c r="C19" s="86" t="s">
        <v>61</v>
      </c>
      <c r="D19" s="33"/>
      <c r="E19" s="174" t="s">
        <v>62</v>
      </c>
      <c r="F19" s="33" t="s">
        <v>63</v>
      </c>
      <c r="G19" s="31" t="s">
        <v>64</v>
      </c>
      <c r="H19" s="83" t="s">
        <v>65</v>
      </c>
      <c r="I19" s="82" t="s">
        <v>66</v>
      </c>
      <c r="J19" s="63"/>
      <c r="K19" s="184"/>
      <c r="L19" s="17"/>
      <c r="M19" s="185"/>
      <c r="N19" s="17"/>
      <c r="O19" s="17"/>
      <c r="P19" s="185"/>
      <c r="Q19" s="63"/>
      <c r="R19" s="20"/>
      <c r="S19" s="63"/>
    </row>
    <row r="20" spans="1:19" s="19" customFormat="1" x14ac:dyDescent="0.2">
      <c r="A20" s="13" t="s">
        <v>67</v>
      </c>
      <c r="B20" s="87"/>
      <c r="E20" s="169"/>
      <c r="F20" s="169"/>
      <c r="G20" s="89"/>
      <c r="H20" s="170"/>
      <c r="I20" s="84"/>
      <c r="J20" s="63"/>
      <c r="K20" s="184"/>
      <c r="L20" s="186"/>
      <c r="M20" s="184"/>
      <c r="N20" s="184"/>
      <c r="O20" s="184"/>
      <c r="P20" s="184"/>
      <c r="Q20" s="63"/>
      <c r="R20" s="20"/>
      <c r="S20" s="63"/>
    </row>
    <row r="21" spans="1:19" s="19" customFormat="1" x14ac:dyDescent="0.2">
      <c r="A21" s="13" t="s">
        <v>68</v>
      </c>
      <c r="B21" s="168" t="s">
        <v>69</v>
      </c>
      <c r="C21" s="23"/>
      <c r="D21" s="77"/>
      <c r="E21" s="95"/>
      <c r="F21" s="168"/>
      <c r="G21" s="5" t="s">
        <v>70</v>
      </c>
      <c r="I21" s="85"/>
      <c r="J21" s="63"/>
      <c r="K21" s="181"/>
      <c r="L21" s="181"/>
      <c r="M21" s="17"/>
      <c r="N21" s="63"/>
      <c r="O21" s="181"/>
      <c r="P21" s="181"/>
      <c r="Q21" s="20"/>
      <c r="R21" s="20"/>
      <c r="S21" s="63"/>
    </row>
    <row r="22" spans="1:19" s="19" customFormat="1" x14ac:dyDescent="0.2">
      <c r="A22" s="13" t="s">
        <v>71</v>
      </c>
      <c r="B22" s="74" t="s">
        <v>72</v>
      </c>
      <c r="C22" s="5" t="s">
        <v>70</v>
      </c>
      <c r="D22" s="74" t="s">
        <v>73</v>
      </c>
      <c r="E22" s="74" t="s">
        <v>74</v>
      </c>
      <c r="F22" s="74" t="s">
        <v>75</v>
      </c>
      <c r="G22" s="5" t="s">
        <v>50</v>
      </c>
      <c r="I22" s="85"/>
      <c r="J22" s="63"/>
      <c r="K22" s="17"/>
      <c r="L22" s="17"/>
      <c r="M22" s="17"/>
      <c r="N22" s="63"/>
      <c r="O22" s="17"/>
      <c r="P22" s="17"/>
      <c r="Q22" s="20"/>
      <c r="R22" s="20"/>
      <c r="S22" s="63"/>
    </row>
    <row r="23" spans="1:19" s="19" customFormat="1" x14ac:dyDescent="0.2">
      <c r="A23" s="13" t="s">
        <v>76</v>
      </c>
      <c r="B23" s="77" t="s">
        <v>77</v>
      </c>
      <c r="C23" s="5" t="s">
        <v>23</v>
      </c>
      <c r="D23" s="77" t="s">
        <v>23</v>
      </c>
      <c r="E23" s="74" t="s">
        <v>30</v>
      </c>
      <c r="F23" s="77" t="s">
        <v>78</v>
      </c>
      <c r="G23" s="5" t="s">
        <v>79</v>
      </c>
      <c r="I23" s="85"/>
      <c r="J23" s="63"/>
      <c r="K23" s="17"/>
      <c r="L23" s="17"/>
      <c r="M23" s="17"/>
      <c r="N23" s="63"/>
      <c r="O23" s="17"/>
      <c r="P23" s="17"/>
      <c r="Q23" s="20"/>
      <c r="R23" s="20"/>
      <c r="S23" s="63"/>
    </row>
    <row r="24" spans="1:19" s="19" customFormat="1" x14ac:dyDescent="0.2">
      <c r="A24" s="13" t="s">
        <v>80</v>
      </c>
      <c r="B24" s="86" t="s">
        <v>56</v>
      </c>
      <c r="C24" s="31" t="s">
        <v>81</v>
      </c>
      <c r="D24" s="80" t="s">
        <v>82</v>
      </c>
      <c r="E24" s="86" t="s">
        <v>39</v>
      </c>
      <c r="F24" s="80" t="s">
        <v>83</v>
      </c>
      <c r="G24" s="31" t="s">
        <v>65</v>
      </c>
      <c r="I24" s="85"/>
      <c r="J24" s="63"/>
      <c r="K24" s="186"/>
      <c r="L24" s="184"/>
      <c r="M24" s="184"/>
      <c r="N24" s="63"/>
      <c r="O24" s="184"/>
      <c r="P24" s="184"/>
      <c r="Q24" s="20"/>
      <c r="R24" s="20"/>
      <c r="S24" s="63"/>
    </row>
    <row r="25" spans="1:19" s="19" customFormat="1" x14ac:dyDescent="0.2">
      <c r="A25" s="13" t="s">
        <v>84</v>
      </c>
      <c r="B25" s="171"/>
      <c r="C25" s="52"/>
      <c r="D25" s="86"/>
      <c r="E25" s="88"/>
      <c r="F25" s="169"/>
      <c r="G25" s="52"/>
      <c r="H25" s="167"/>
      <c r="I25" s="85"/>
      <c r="J25" s="63"/>
      <c r="K25" s="17"/>
      <c r="L25" s="17"/>
      <c r="M25" s="63"/>
      <c r="N25" s="63"/>
      <c r="O25" s="184"/>
      <c r="P25" s="184"/>
      <c r="Q25" s="20"/>
      <c r="R25" s="20"/>
      <c r="S25" s="63"/>
    </row>
    <row r="26" spans="1:19" s="19" customFormat="1" x14ac:dyDescent="0.2">
      <c r="A26" s="13" t="s">
        <v>85</v>
      </c>
      <c r="B26" s="22"/>
      <c r="C26" s="69" t="s">
        <v>44</v>
      </c>
      <c r="D26" s="91" t="s">
        <v>86</v>
      </c>
      <c r="E26" s="172"/>
      <c r="F26" s="76" t="s">
        <v>87</v>
      </c>
      <c r="G26" s="91" t="s">
        <v>88</v>
      </c>
      <c r="H26" s="88"/>
      <c r="I26" s="94"/>
      <c r="J26" s="63"/>
      <c r="K26" s="181"/>
      <c r="L26" s="63"/>
      <c r="M26" s="185"/>
      <c r="N26" s="63"/>
      <c r="O26" s="181"/>
      <c r="P26" s="63"/>
      <c r="Q26" s="63"/>
      <c r="R26" s="63"/>
      <c r="S26" s="63"/>
    </row>
    <row r="27" spans="1:19" s="19" customFormat="1" x14ac:dyDescent="0.2">
      <c r="A27" s="13" t="s">
        <v>89</v>
      </c>
      <c r="B27" s="2" t="s">
        <v>25</v>
      </c>
      <c r="C27" s="5" t="s">
        <v>52</v>
      </c>
      <c r="D27" s="92" t="s">
        <v>90</v>
      </c>
      <c r="E27" s="173" t="s">
        <v>91</v>
      </c>
      <c r="F27" s="79" t="s">
        <v>92</v>
      </c>
      <c r="G27" s="92" t="s">
        <v>93</v>
      </c>
      <c r="H27" s="88"/>
      <c r="I27" s="94"/>
      <c r="J27" s="63"/>
      <c r="K27" s="17"/>
      <c r="L27" s="63"/>
      <c r="M27" s="17"/>
      <c r="N27" s="63"/>
      <c r="O27" s="17"/>
      <c r="P27" s="63"/>
      <c r="Q27" s="63"/>
      <c r="R27" s="63"/>
      <c r="S27" s="63"/>
    </row>
    <row r="28" spans="1:19" s="19" customFormat="1" x14ac:dyDescent="0.2">
      <c r="A28" s="13" t="s">
        <v>94</v>
      </c>
      <c r="B28" s="2" t="s">
        <v>77</v>
      </c>
      <c r="C28" s="5" t="s">
        <v>77</v>
      </c>
      <c r="D28" s="92" t="s">
        <v>23</v>
      </c>
      <c r="E28" s="173" t="s">
        <v>23</v>
      </c>
      <c r="F28" s="79" t="s">
        <v>23</v>
      </c>
      <c r="G28" s="92" t="s">
        <v>23</v>
      </c>
      <c r="H28" s="88"/>
      <c r="I28" s="94"/>
      <c r="J28" s="63"/>
      <c r="K28" s="17"/>
      <c r="L28" s="63"/>
      <c r="M28" s="185"/>
      <c r="N28" s="63"/>
      <c r="O28" s="17"/>
      <c r="P28" s="63"/>
      <c r="Q28" s="63"/>
      <c r="R28" s="63"/>
      <c r="S28" s="63"/>
    </row>
    <row r="29" spans="1:19" s="19" customFormat="1" x14ac:dyDescent="0.2">
      <c r="A29" s="13" t="s">
        <v>95</v>
      </c>
      <c r="B29" s="30" t="s">
        <v>37</v>
      </c>
      <c r="C29" s="33" t="s">
        <v>63</v>
      </c>
      <c r="D29" s="93" t="s">
        <v>96</v>
      </c>
      <c r="E29" s="174" t="s">
        <v>97</v>
      </c>
      <c r="F29" s="82" t="s">
        <v>36</v>
      </c>
      <c r="G29" s="93" t="s">
        <v>66</v>
      </c>
      <c r="H29" s="88"/>
      <c r="I29" s="94"/>
      <c r="J29" s="63"/>
      <c r="K29" s="184"/>
      <c r="L29" s="63"/>
      <c r="M29" s="184"/>
      <c r="N29" s="63"/>
      <c r="O29" s="184"/>
      <c r="P29" s="63"/>
      <c r="Q29" s="63"/>
      <c r="R29" s="63"/>
      <c r="S29" s="63"/>
    </row>
    <row r="30" spans="1:19" s="19" customFormat="1" x14ac:dyDescent="0.2">
      <c r="A30" s="13" t="s">
        <v>98</v>
      </c>
      <c r="B30" s="32"/>
      <c r="C30" s="169"/>
      <c r="D30" s="88"/>
      <c r="E30" s="88"/>
      <c r="F30" s="84"/>
      <c r="G30" s="88"/>
      <c r="H30" s="167"/>
      <c r="I30" s="85"/>
      <c r="J30" s="63"/>
      <c r="K30" s="184"/>
      <c r="L30" s="184"/>
      <c r="M30" s="63"/>
      <c r="N30" s="63"/>
      <c r="O30" s="17"/>
      <c r="P30" s="63"/>
      <c r="Q30" s="20"/>
      <c r="R30" s="20"/>
      <c r="S30" s="63"/>
    </row>
    <row r="31" spans="1:19" s="19" customFormat="1" x14ac:dyDescent="0.2">
      <c r="A31" s="43"/>
      <c r="B31" s="44"/>
      <c r="C31" s="44"/>
      <c r="D31" s="44"/>
      <c r="E31" s="45"/>
      <c r="F31" s="45"/>
      <c r="G31" s="60"/>
      <c r="H31" s="45"/>
      <c r="I31" s="45"/>
      <c r="J31" s="63"/>
      <c r="K31" s="177"/>
      <c r="L31" s="177"/>
      <c r="M31" s="177"/>
      <c r="N31" s="63"/>
      <c r="O31" s="63"/>
      <c r="P31" s="63"/>
      <c r="Q31" s="63"/>
      <c r="R31" s="63"/>
      <c r="S31" s="63"/>
    </row>
    <row r="32" spans="1:19" s="19" customFormat="1" x14ac:dyDescent="0.2">
      <c r="A32" s="43"/>
      <c r="B32" s="46" t="s">
        <v>99</v>
      </c>
      <c r="C32" s="47" t="s">
        <v>100</v>
      </c>
      <c r="D32" s="48" t="s">
        <v>101</v>
      </c>
      <c r="E32" s="49" t="s">
        <v>102</v>
      </c>
      <c r="F32" s="50" t="s">
        <v>103</v>
      </c>
      <c r="G32" s="61" t="s">
        <v>104</v>
      </c>
      <c r="H32" s="176"/>
      <c r="I32" s="45"/>
      <c r="J32" s="63"/>
      <c r="K32" s="177"/>
      <c r="L32" s="177"/>
      <c r="M32" s="177"/>
      <c r="N32" s="63"/>
      <c r="O32" s="63"/>
      <c r="P32" s="63"/>
      <c r="Q32" s="63"/>
      <c r="R32" s="63"/>
      <c r="S32" s="63"/>
    </row>
    <row r="33" spans="1:20" s="19" customFormat="1" x14ac:dyDescent="0.2">
      <c r="A33" s="43"/>
      <c r="B33" s="43"/>
      <c r="C33" s="43"/>
      <c r="D33" s="43"/>
      <c r="E33" s="43"/>
      <c r="F33" s="43"/>
      <c r="I33" s="43"/>
      <c r="J33" s="63"/>
      <c r="K33" s="177"/>
      <c r="L33" s="177"/>
      <c r="M33" s="177"/>
      <c r="N33" s="63"/>
      <c r="O33" s="63"/>
      <c r="P33" s="63"/>
      <c r="Q33" s="63"/>
      <c r="R33" s="63"/>
      <c r="S33" s="63"/>
    </row>
    <row r="34" spans="1:20" s="19" customFormat="1" x14ac:dyDescent="0.2">
      <c r="A34" s="43"/>
      <c r="B34" s="43"/>
      <c r="C34" s="43"/>
      <c r="D34" s="43"/>
      <c r="E34" s="43"/>
      <c r="F34" s="43"/>
      <c r="I34" s="43"/>
      <c r="J34" s="63"/>
      <c r="K34" s="177"/>
      <c r="L34" s="177"/>
      <c r="M34" s="177"/>
      <c r="N34" s="63"/>
      <c r="O34" s="63"/>
      <c r="P34" s="63"/>
      <c r="Q34" s="63"/>
      <c r="R34" s="63"/>
      <c r="S34" s="63"/>
    </row>
    <row r="35" spans="1:20" s="19" customFormat="1" x14ac:dyDescent="0.2">
      <c r="A35" s="43"/>
      <c r="B35" s="43"/>
      <c r="C35" s="43"/>
      <c r="D35" s="43"/>
      <c r="E35" s="43"/>
      <c r="F35" s="43"/>
      <c r="I35" s="43"/>
      <c r="J35" s="63"/>
      <c r="K35" s="177"/>
      <c r="L35" s="177"/>
      <c r="M35" s="177"/>
      <c r="N35" s="63"/>
      <c r="O35" s="63"/>
      <c r="P35" s="63"/>
      <c r="Q35" s="63"/>
      <c r="R35" s="63"/>
      <c r="S35" s="63"/>
    </row>
    <row r="36" spans="1:20" s="19" customFormat="1" x14ac:dyDescent="0.2">
      <c r="A36" s="43"/>
      <c r="B36" s="43"/>
      <c r="D36" s="43"/>
      <c r="E36" s="43"/>
      <c r="F36" s="43"/>
      <c r="I36" s="43"/>
      <c r="J36" s="63"/>
      <c r="K36" s="177"/>
      <c r="L36" s="177"/>
      <c r="M36" s="177"/>
      <c r="N36" s="63"/>
      <c r="O36" s="63"/>
      <c r="P36" s="63"/>
      <c r="Q36" s="63"/>
      <c r="R36" s="63"/>
      <c r="S36" s="63"/>
    </row>
    <row r="37" spans="1:20" s="19" customFormat="1" ht="15.75" x14ac:dyDescent="0.25">
      <c r="A37" s="16"/>
      <c r="B37" s="557" t="s">
        <v>105</v>
      </c>
      <c r="C37" s="558"/>
      <c r="D37" s="558"/>
      <c r="E37" s="558"/>
      <c r="F37" s="558"/>
      <c r="G37" s="558"/>
      <c r="H37" s="558"/>
      <c r="I37" s="558"/>
      <c r="J37" s="63"/>
      <c r="K37" s="177"/>
      <c r="L37" s="177"/>
      <c r="M37" s="177"/>
      <c r="N37" s="63"/>
      <c r="O37" s="63"/>
      <c r="P37" s="63"/>
      <c r="Q37" s="63"/>
      <c r="R37" s="63"/>
      <c r="S37" s="63"/>
    </row>
    <row r="38" spans="1:20" s="19" customFormat="1" x14ac:dyDescent="0.2">
      <c r="A38" s="12"/>
      <c r="B38" s="555" t="s">
        <v>3</v>
      </c>
      <c r="C38" s="556"/>
      <c r="D38" s="556"/>
      <c r="E38" s="556"/>
      <c r="F38" s="556"/>
      <c r="G38" s="556"/>
      <c r="H38" s="556"/>
      <c r="I38" s="556"/>
      <c r="J38" s="63"/>
      <c r="K38" s="177"/>
      <c r="L38" s="177"/>
      <c r="M38" s="177"/>
      <c r="N38" s="63"/>
      <c r="O38" s="63"/>
      <c r="P38" s="63"/>
      <c r="Q38" s="63"/>
      <c r="R38" s="63"/>
      <c r="S38" s="63"/>
    </row>
    <row r="39" spans="1:20" s="19" customFormat="1" x14ac:dyDescent="0.2">
      <c r="A39" s="15" t="s">
        <v>12</v>
      </c>
      <c r="B39" s="14" t="s">
        <v>4</v>
      </c>
      <c r="C39" s="14" t="s">
        <v>5</v>
      </c>
      <c r="D39" s="14" t="s">
        <v>6</v>
      </c>
      <c r="E39" s="14" t="s">
        <v>7</v>
      </c>
      <c r="F39" s="14" t="s">
        <v>8</v>
      </c>
      <c r="G39" s="14" t="s">
        <v>9</v>
      </c>
      <c r="H39" s="14" t="s">
        <v>10</v>
      </c>
      <c r="I39" s="13" t="s">
        <v>11</v>
      </c>
      <c r="J39" s="63"/>
      <c r="K39" s="177"/>
      <c r="L39" s="177"/>
      <c r="M39" s="177"/>
      <c r="N39" s="63"/>
      <c r="O39" s="63"/>
      <c r="P39" s="63"/>
      <c r="Q39" s="63"/>
      <c r="R39" s="63"/>
      <c r="S39" s="63"/>
    </row>
    <row r="40" spans="1:20" s="19" customFormat="1" x14ac:dyDescent="0.2">
      <c r="A40" s="15"/>
      <c r="B40" s="16" t="s">
        <v>106</v>
      </c>
      <c r="C40" s="16" t="s">
        <v>106</v>
      </c>
      <c r="D40" s="16" t="s">
        <v>106</v>
      </c>
      <c r="E40" s="16" t="s">
        <v>106</v>
      </c>
      <c r="F40" s="16" t="s">
        <v>106</v>
      </c>
      <c r="G40" s="16" t="s">
        <v>106</v>
      </c>
      <c r="H40" s="16" t="s">
        <v>14</v>
      </c>
      <c r="I40" s="11" t="s">
        <v>14</v>
      </c>
      <c r="J40" s="63"/>
      <c r="K40" s="177"/>
      <c r="L40" s="177"/>
      <c r="M40" s="177"/>
      <c r="N40" s="63"/>
      <c r="O40" s="63"/>
      <c r="P40" s="63"/>
      <c r="Q40" s="63"/>
      <c r="R40" s="63"/>
      <c r="S40" s="63"/>
    </row>
    <row r="41" spans="1:20" s="19" customFormat="1" x14ac:dyDescent="0.2">
      <c r="A41" s="13" t="s">
        <v>107</v>
      </c>
      <c r="B41" s="17"/>
      <c r="C41" s="17"/>
      <c r="D41" s="17"/>
      <c r="E41" s="17"/>
      <c r="F41" s="17"/>
      <c r="G41" s="17"/>
      <c r="H41" s="17"/>
      <c r="I41" s="62"/>
      <c r="J41" s="63"/>
      <c r="K41" s="177"/>
      <c r="L41" s="177"/>
      <c r="M41" s="177"/>
      <c r="N41" s="63"/>
      <c r="O41" s="63"/>
      <c r="P41" s="63"/>
      <c r="Q41" s="63"/>
      <c r="R41" s="63"/>
      <c r="S41" s="63"/>
    </row>
    <row r="42" spans="1:20" s="19" customFormat="1" x14ac:dyDescent="0.2">
      <c r="A42" s="13" t="s">
        <v>108</v>
      </c>
      <c r="B42" s="168"/>
      <c r="C42" s="23" t="s">
        <v>45</v>
      </c>
      <c r="D42" s="95"/>
      <c r="E42" s="168"/>
      <c r="F42" s="10" t="s">
        <v>20</v>
      </c>
      <c r="G42" s="69" t="s">
        <v>18</v>
      </c>
      <c r="H42" s="75"/>
      <c r="I42" s="23"/>
      <c r="K42" s="177"/>
      <c r="L42" s="177"/>
      <c r="M42" s="177"/>
      <c r="N42" s="63"/>
      <c r="O42" s="63"/>
      <c r="P42" s="63"/>
      <c r="Q42" s="63"/>
      <c r="R42" s="63"/>
      <c r="S42" s="63"/>
    </row>
    <row r="43" spans="1:20" s="19" customFormat="1" x14ac:dyDescent="0.2">
      <c r="A43" s="175" t="s">
        <v>109</v>
      </c>
      <c r="B43" s="74" t="s">
        <v>73</v>
      </c>
      <c r="C43" s="5" t="s">
        <v>53</v>
      </c>
      <c r="D43" s="74" t="s">
        <v>74</v>
      </c>
      <c r="E43" s="74" t="s">
        <v>49</v>
      </c>
      <c r="F43" s="10" t="s">
        <v>78</v>
      </c>
      <c r="G43" s="5" t="s">
        <v>50</v>
      </c>
      <c r="H43" s="78" t="s">
        <v>24</v>
      </c>
      <c r="I43" s="5" t="s">
        <v>22</v>
      </c>
      <c r="K43" s="17"/>
      <c r="L43" s="185"/>
      <c r="M43" s="181"/>
      <c r="N43" s="17"/>
      <c r="O43" s="17"/>
      <c r="P43" s="181"/>
      <c r="Q43" s="63"/>
      <c r="R43" s="20"/>
      <c r="S43" s="63"/>
    </row>
    <row r="44" spans="1:20" s="19" customFormat="1" x14ac:dyDescent="0.2">
      <c r="A44" s="13" t="s">
        <v>29</v>
      </c>
      <c r="B44" s="77" t="s">
        <v>77</v>
      </c>
      <c r="C44" s="5" t="s">
        <v>77</v>
      </c>
      <c r="D44" s="77" t="s">
        <v>78</v>
      </c>
      <c r="E44" s="77" t="s">
        <v>30</v>
      </c>
      <c r="F44" s="67" t="s">
        <v>32</v>
      </c>
      <c r="G44" s="31" t="s">
        <v>81</v>
      </c>
      <c r="H44" s="78" t="s">
        <v>77</v>
      </c>
      <c r="I44" s="5" t="s">
        <v>78</v>
      </c>
      <c r="K44" s="17"/>
      <c r="L44" s="17"/>
      <c r="M44" s="17"/>
      <c r="N44" s="17"/>
      <c r="O44" s="17"/>
      <c r="P44" s="17"/>
      <c r="Q44" s="63"/>
      <c r="R44" s="20"/>
      <c r="S44" s="63"/>
    </row>
    <row r="45" spans="1:20" s="19" customFormat="1" x14ac:dyDescent="0.2">
      <c r="A45" s="13" t="s">
        <v>34</v>
      </c>
      <c r="B45" s="80" t="s">
        <v>82</v>
      </c>
      <c r="C45" s="31" t="s">
        <v>64</v>
      </c>
      <c r="D45" s="86" t="s">
        <v>39</v>
      </c>
      <c r="E45" s="86" t="s">
        <v>61</v>
      </c>
      <c r="F45" s="83"/>
      <c r="G45" s="33"/>
      <c r="H45" s="81" t="s">
        <v>36</v>
      </c>
      <c r="I45" s="31" t="s">
        <v>35</v>
      </c>
      <c r="K45" s="17"/>
      <c r="L45" s="185"/>
      <c r="M45" s="17"/>
      <c r="N45" s="17"/>
      <c r="O45" s="17"/>
      <c r="P45" s="17"/>
      <c r="Q45" s="63"/>
      <c r="R45" s="20"/>
      <c r="S45" s="63"/>
    </row>
    <row r="46" spans="1:20" s="19" customFormat="1" x14ac:dyDescent="0.2">
      <c r="A46" s="13" t="s">
        <v>41</v>
      </c>
      <c r="B46" s="86"/>
      <c r="C46" s="89"/>
      <c r="D46" s="169"/>
      <c r="E46" s="169"/>
      <c r="G46" s="169"/>
      <c r="H46" s="87"/>
      <c r="I46" s="33"/>
      <c r="K46" s="17"/>
      <c r="L46" s="184"/>
      <c r="M46" s="184"/>
      <c r="N46" s="184"/>
      <c r="O46" s="184"/>
      <c r="P46" s="184"/>
      <c r="Q46" s="63"/>
      <c r="R46" s="20"/>
      <c r="S46" s="63"/>
    </row>
    <row r="47" spans="1:20" s="19" customFormat="1" x14ac:dyDescent="0.2">
      <c r="A47" s="309" t="s">
        <v>42</v>
      </c>
      <c r="B47" s="54" t="s">
        <v>110</v>
      </c>
      <c r="C47" s="69" t="s">
        <v>18</v>
      </c>
      <c r="D47" s="69" t="s">
        <v>43</v>
      </c>
      <c r="E47" s="172"/>
      <c r="F47" s="168" t="s">
        <v>69</v>
      </c>
      <c r="G47" s="22" t="s">
        <v>111</v>
      </c>
      <c r="I47" s="85"/>
      <c r="J47" s="63"/>
      <c r="K47" s="17"/>
      <c r="L47" s="184"/>
      <c r="M47" s="17"/>
      <c r="N47" s="17"/>
      <c r="O47" s="63"/>
      <c r="P47" s="17"/>
      <c r="Q47" s="63"/>
      <c r="R47" s="20"/>
      <c r="S47" s="63"/>
    </row>
    <row r="48" spans="1:20" s="19" customFormat="1" x14ac:dyDescent="0.2">
      <c r="A48" s="13" t="s">
        <v>48</v>
      </c>
      <c r="B48" s="10" t="s">
        <v>112</v>
      </c>
      <c r="C48" s="5" t="s">
        <v>77</v>
      </c>
      <c r="D48" s="5" t="s">
        <v>30</v>
      </c>
      <c r="E48" s="173" t="s">
        <v>51</v>
      </c>
      <c r="F48" s="74" t="s">
        <v>72</v>
      </c>
      <c r="G48" s="2" t="s">
        <v>113</v>
      </c>
      <c r="J48" s="63"/>
      <c r="K48" s="17"/>
      <c r="L48" s="185"/>
      <c r="M48" s="17"/>
      <c r="N48" s="185"/>
      <c r="O48" s="181"/>
      <c r="P48" s="181"/>
      <c r="Q48" s="187"/>
      <c r="R48" s="63"/>
      <c r="S48" s="63"/>
      <c r="T48" s="165"/>
    </row>
    <row r="49" spans="1:20" s="19" customFormat="1" x14ac:dyDescent="0.2">
      <c r="A49" s="13" t="s">
        <v>55</v>
      </c>
      <c r="B49" s="10" t="s">
        <v>23</v>
      </c>
      <c r="C49" s="31" t="s">
        <v>31</v>
      </c>
      <c r="D49" s="31" t="s">
        <v>56</v>
      </c>
      <c r="E49" s="173" t="s">
        <v>114</v>
      </c>
      <c r="F49" s="77" t="s">
        <v>50</v>
      </c>
      <c r="G49" s="2" t="s">
        <v>78</v>
      </c>
      <c r="J49" s="63"/>
      <c r="K49" s="17"/>
      <c r="L49" s="17"/>
      <c r="M49" s="17"/>
      <c r="N49" s="17"/>
      <c r="O49" s="17"/>
      <c r="P49" s="17"/>
      <c r="Q49" s="187"/>
      <c r="R49" s="63"/>
      <c r="S49" s="63"/>
      <c r="T49" s="165"/>
    </row>
    <row r="50" spans="1:20" s="19" customFormat="1" x14ac:dyDescent="0.2">
      <c r="A50" s="13" t="s">
        <v>59</v>
      </c>
      <c r="B50" s="83" t="s">
        <v>115</v>
      </c>
      <c r="C50" s="33"/>
      <c r="D50" s="33"/>
      <c r="E50" s="174" t="s">
        <v>62</v>
      </c>
      <c r="F50" s="86" t="s">
        <v>66</v>
      </c>
      <c r="G50" s="166" t="s">
        <v>116</v>
      </c>
      <c r="J50" s="63"/>
      <c r="K50" s="17"/>
      <c r="L50" s="185"/>
      <c r="M50" s="17"/>
      <c r="N50" s="185"/>
      <c r="O50" s="17"/>
      <c r="P50" s="17"/>
      <c r="Q50" s="187"/>
      <c r="R50" s="63"/>
      <c r="S50" s="63"/>
      <c r="T50" s="165"/>
    </row>
    <row r="51" spans="1:20" s="19" customFormat="1" x14ac:dyDescent="0.2">
      <c r="A51" s="13" t="s">
        <v>67</v>
      </c>
      <c r="B51" s="169"/>
      <c r="C51" s="169"/>
      <c r="D51" s="169"/>
      <c r="E51" s="169"/>
      <c r="G51" s="169"/>
      <c r="H51" s="194"/>
      <c r="J51" s="63"/>
      <c r="K51" s="184"/>
      <c r="L51" s="184"/>
      <c r="M51" s="184"/>
      <c r="N51" s="184"/>
      <c r="O51" s="184"/>
      <c r="P51" s="184"/>
      <c r="Q51" s="186"/>
      <c r="R51" s="63"/>
      <c r="S51" s="63"/>
      <c r="T51" s="165"/>
    </row>
    <row r="52" spans="1:20" s="19" customFormat="1" x14ac:dyDescent="0.2">
      <c r="A52" s="13" t="s">
        <v>68</v>
      </c>
      <c r="B52" s="168"/>
      <c r="C52" s="23" t="s">
        <v>45</v>
      </c>
      <c r="D52" s="22"/>
      <c r="E52" s="168" t="s">
        <v>69</v>
      </c>
      <c r="F52" s="168"/>
      <c r="G52" s="23"/>
      <c r="H52" s="69" t="s">
        <v>44</v>
      </c>
      <c r="I52" s="76" t="s">
        <v>117</v>
      </c>
      <c r="J52" s="63"/>
      <c r="K52" s="181"/>
      <c r="L52" s="63"/>
      <c r="M52" s="17"/>
      <c r="N52" s="181"/>
      <c r="O52" s="17"/>
      <c r="P52" s="63"/>
      <c r="Q52" s="63"/>
      <c r="R52" s="63"/>
      <c r="S52" s="63"/>
      <c r="T52" s="165"/>
    </row>
    <row r="53" spans="1:20" s="19" customFormat="1" x14ac:dyDescent="0.2">
      <c r="A53" s="13" t="s">
        <v>71</v>
      </c>
      <c r="B53" s="74" t="s">
        <v>49</v>
      </c>
      <c r="C53" s="5" t="s">
        <v>53</v>
      </c>
      <c r="D53" s="2" t="s">
        <v>27</v>
      </c>
      <c r="E53" s="74" t="s">
        <v>72</v>
      </c>
      <c r="F53" s="74" t="s">
        <v>75</v>
      </c>
      <c r="G53" s="5" t="s">
        <v>70</v>
      </c>
      <c r="H53" s="5" t="s">
        <v>52</v>
      </c>
      <c r="I53" s="79" t="s">
        <v>118</v>
      </c>
      <c r="J53" s="63"/>
      <c r="K53" s="17"/>
      <c r="L53" s="185"/>
      <c r="M53" s="17"/>
      <c r="N53" s="17"/>
      <c r="O53" s="17"/>
      <c r="P53" s="63"/>
      <c r="Q53" s="63"/>
      <c r="R53" s="63"/>
      <c r="S53" s="63"/>
      <c r="T53" s="165"/>
    </row>
    <row r="54" spans="1:20" s="19" customFormat="1" x14ac:dyDescent="0.2">
      <c r="A54" s="13" t="s">
        <v>76</v>
      </c>
      <c r="B54" s="77" t="s">
        <v>78</v>
      </c>
      <c r="C54" s="5" t="s">
        <v>78</v>
      </c>
      <c r="D54" s="2" t="s">
        <v>77</v>
      </c>
      <c r="E54" s="77" t="s">
        <v>23</v>
      </c>
      <c r="F54" s="77" t="s">
        <v>30</v>
      </c>
      <c r="G54" s="5" t="s">
        <v>77</v>
      </c>
      <c r="H54" s="5" t="s">
        <v>78</v>
      </c>
      <c r="I54" s="79" t="s">
        <v>23</v>
      </c>
      <c r="J54" s="63"/>
      <c r="K54" s="17"/>
      <c r="L54" s="17"/>
      <c r="M54" s="17"/>
      <c r="N54" s="17"/>
      <c r="O54" s="17"/>
      <c r="P54" s="63"/>
      <c r="Q54" s="63"/>
      <c r="R54" s="63"/>
      <c r="S54" s="63"/>
      <c r="T54" s="165"/>
    </row>
    <row r="55" spans="1:20" s="19" customFormat="1" x14ac:dyDescent="0.2">
      <c r="A55" s="13" t="s">
        <v>80</v>
      </c>
      <c r="B55" s="86" t="s">
        <v>119</v>
      </c>
      <c r="C55" s="31" t="s">
        <v>120</v>
      </c>
      <c r="D55" s="30" t="s">
        <v>121</v>
      </c>
      <c r="E55" s="86" t="s">
        <v>56</v>
      </c>
      <c r="F55" s="80" t="s">
        <v>83</v>
      </c>
      <c r="G55" s="31" t="s">
        <v>81</v>
      </c>
      <c r="H55" s="33" t="s">
        <v>63</v>
      </c>
      <c r="I55" s="79" t="s">
        <v>122</v>
      </c>
      <c r="J55" s="63"/>
      <c r="K55" s="184"/>
      <c r="L55" s="185"/>
      <c r="M55" s="187"/>
      <c r="N55" s="184"/>
      <c r="O55" s="17"/>
      <c r="P55" s="63"/>
      <c r="Q55" s="63"/>
      <c r="R55" s="63"/>
      <c r="S55" s="63"/>
      <c r="T55" s="165"/>
    </row>
    <row r="56" spans="1:20" s="19" customFormat="1" x14ac:dyDescent="0.2">
      <c r="A56" s="13" t="s">
        <v>84</v>
      </c>
      <c r="B56" s="171"/>
      <c r="C56" s="89"/>
      <c r="D56" s="32"/>
      <c r="E56" s="169"/>
      <c r="F56" s="169"/>
      <c r="G56" s="52"/>
      <c r="I56" s="188" t="s">
        <v>123</v>
      </c>
      <c r="J56" s="63"/>
      <c r="K56" s="17"/>
      <c r="L56" s="184"/>
      <c r="M56" s="184"/>
      <c r="N56" s="184"/>
      <c r="O56" s="184"/>
      <c r="P56" s="63"/>
      <c r="Q56" s="63"/>
      <c r="R56" s="63"/>
      <c r="S56" s="63"/>
      <c r="T56" s="165"/>
    </row>
    <row r="57" spans="1:20" s="19" customFormat="1" x14ac:dyDescent="0.2">
      <c r="A57" s="13" t="s">
        <v>85</v>
      </c>
      <c r="B57" s="22"/>
      <c r="C57" s="10" t="s">
        <v>46</v>
      </c>
      <c r="D57" s="91" t="s">
        <v>88</v>
      </c>
      <c r="E57" s="172"/>
      <c r="F57" s="76" t="s">
        <v>124</v>
      </c>
      <c r="G57" s="203"/>
      <c r="H57" s="88"/>
      <c r="I57" s="94"/>
      <c r="J57" s="63"/>
      <c r="K57" s="17"/>
      <c r="L57" s="181"/>
      <c r="M57" s="181"/>
      <c r="N57" s="185"/>
      <c r="O57" s="63"/>
      <c r="P57" s="185"/>
      <c r="Q57" s="63"/>
      <c r="R57" s="63"/>
      <c r="S57" s="63"/>
      <c r="T57" s="190"/>
    </row>
    <row r="58" spans="1:20" s="19" customFormat="1" x14ac:dyDescent="0.2">
      <c r="A58" s="13" t="s">
        <v>89</v>
      </c>
      <c r="B58" s="2" t="s">
        <v>25</v>
      </c>
      <c r="C58" s="10" t="s">
        <v>77</v>
      </c>
      <c r="D58" s="92" t="s">
        <v>93</v>
      </c>
      <c r="E58" s="173" t="s">
        <v>91</v>
      </c>
      <c r="F58" s="79" t="s">
        <v>125</v>
      </c>
      <c r="G58" s="203"/>
      <c r="H58" s="88"/>
      <c r="I58" s="94"/>
      <c r="J58" s="63"/>
      <c r="K58" s="17"/>
      <c r="L58" s="17"/>
      <c r="M58" s="17"/>
      <c r="N58" s="17"/>
      <c r="O58" s="63"/>
      <c r="P58" s="185"/>
      <c r="Q58" s="63"/>
      <c r="R58" s="63"/>
      <c r="S58" s="63"/>
      <c r="T58" s="96" t="s">
        <v>91</v>
      </c>
    </row>
    <row r="59" spans="1:20" s="19" customFormat="1" x14ac:dyDescent="0.2">
      <c r="A59" s="13" t="s">
        <v>94</v>
      </c>
      <c r="B59" s="2" t="s">
        <v>78</v>
      </c>
      <c r="C59" s="10" t="s">
        <v>126</v>
      </c>
      <c r="D59" s="92" t="s">
        <v>77</v>
      </c>
      <c r="E59" s="173" t="s">
        <v>23</v>
      </c>
      <c r="F59" s="79" t="s">
        <v>23</v>
      </c>
      <c r="G59" s="203"/>
      <c r="H59" s="88"/>
      <c r="I59" s="94"/>
      <c r="J59" s="63"/>
      <c r="K59" s="17"/>
      <c r="L59" s="17"/>
      <c r="M59" s="17"/>
      <c r="N59" s="185"/>
      <c r="O59" s="63"/>
      <c r="P59" s="185"/>
      <c r="Q59" s="63"/>
      <c r="R59" s="63"/>
      <c r="S59" s="63"/>
      <c r="T59" s="96" t="s">
        <v>23</v>
      </c>
    </row>
    <row r="60" spans="1:20" s="19" customFormat="1" x14ac:dyDescent="0.2">
      <c r="A60" s="13" t="s">
        <v>95</v>
      </c>
      <c r="B60" s="30" t="s">
        <v>37</v>
      </c>
      <c r="C60" s="83" t="s">
        <v>65</v>
      </c>
      <c r="D60" s="93" t="s">
        <v>66</v>
      </c>
      <c r="E60" s="174" t="s">
        <v>97</v>
      </c>
      <c r="F60" s="82" t="s">
        <v>127</v>
      </c>
      <c r="G60" s="192"/>
      <c r="H60" s="88"/>
      <c r="I60" s="94"/>
      <c r="J60" s="63"/>
      <c r="K60" s="184"/>
      <c r="L60" s="184"/>
      <c r="M60" s="184"/>
      <c r="N60" s="184"/>
      <c r="O60" s="63"/>
      <c r="P60" s="189"/>
      <c r="Q60" s="63"/>
      <c r="R60" s="63"/>
      <c r="S60" s="63"/>
      <c r="T60" s="90" t="s">
        <v>128</v>
      </c>
    </row>
    <row r="61" spans="1:20" s="19" customFormat="1" x14ac:dyDescent="0.2">
      <c r="A61" s="13" t="s">
        <v>98</v>
      </c>
      <c r="B61" s="32"/>
      <c r="C61" s="171"/>
      <c r="D61" s="88"/>
      <c r="E61" s="169"/>
      <c r="F61" s="84"/>
      <c r="G61" s="203"/>
      <c r="H61" s="88"/>
      <c r="I61" s="94"/>
      <c r="J61" s="63"/>
      <c r="K61" s="63"/>
      <c r="L61" s="17"/>
      <c r="M61" s="63"/>
      <c r="N61" s="184"/>
      <c r="O61" s="63"/>
      <c r="P61" s="185"/>
      <c r="Q61" s="63"/>
      <c r="R61" s="63"/>
      <c r="S61" s="63"/>
      <c r="T61" s="165"/>
    </row>
    <row r="62" spans="1:20" s="19" customFormat="1" x14ac:dyDescent="0.2">
      <c r="A62" s="43"/>
      <c r="G62" s="45"/>
      <c r="H62" s="45"/>
      <c r="I62" s="45"/>
      <c r="J62" s="63"/>
      <c r="K62" s="177"/>
      <c r="L62" s="177"/>
      <c r="M62" s="177"/>
      <c r="N62" s="63"/>
      <c r="O62" s="63"/>
      <c r="P62" s="63"/>
      <c r="Q62" s="63"/>
      <c r="R62" s="63"/>
      <c r="S62" s="63"/>
    </row>
    <row r="63" spans="1:20" s="19" customFormat="1" x14ac:dyDescent="0.2">
      <c r="A63" s="43"/>
      <c r="B63" s="46" t="s">
        <v>99</v>
      </c>
      <c r="C63" s="47" t="s">
        <v>100</v>
      </c>
      <c r="D63" s="48" t="s">
        <v>101</v>
      </c>
      <c r="E63" s="49" t="s">
        <v>102</v>
      </c>
      <c r="F63" s="50" t="s">
        <v>103</v>
      </c>
      <c r="G63" s="61" t="s">
        <v>104</v>
      </c>
      <c r="H63" s="176"/>
      <c r="I63" s="45"/>
      <c r="J63" s="63"/>
      <c r="K63" s="177"/>
      <c r="L63" s="177"/>
      <c r="M63" s="177"/>
      <c r="N63" s="63"/>
      <c r="O63" s="63"/>
      <c r="P63" s="63"/>
      <c r="Q63" s="63"/>
      <c r="R63" s="63"/>
      <c r="S63" s="63"/>
    </row>
    <row r="64" spans="1:20" s="19" customFormat="1" x14ac:dyDescent="0.2">
      <c r="A64" s="43"/>
      <c r="B64" s="43"/>
      <c r="C64" s="43"/>
      <c r="D64" s="43"/>
      <c r="E64" s="43"/>
      <c r="F64" s="43"/>
      <c r="I64" s="45"/>
      <c r="J64" s="63"/>
      <c r="K64" s="177"/>
      <c r="L64" s="177"/>
      <c r="M64" s="177"/>
      <c r="N64" s="63"/>
      <c r="O64" s="63"/>
      <c r="P64" s="63"/>
      <c r="Q64" s="63"/>
      <c r="R64" s="63"/>
      <c r="S64" s="63"/>
    </row>
    <row r="65" spans="1:19" s="19" customFormat="1" x14ac:dyDescent="0.2">
      <c r="A65" s="43"/>
      <c r="B65" s="43"/>
      <c r="C65" s="43"/>
      <c r="D65" s="43"/>
      <c r="E65" s="43"/>
      <c r="F65" s="43"/>
      <c r="I65" s="45"/>
      <c r="J65" s="63"/>
      <c r="K65" s="177"/>
      <c r="L65" s="177"/>
      <c r="M65" s="177"/>
      <c r="N65" s="63"/>
      <c r="O65" s="63"/>
      <c r="P65" s="63"/>
      <c r="Q65" s="63"/>
      <c r="R65" s="63"/>
      <c r="S65" s="63"/>
    </row>
    <row r="66" spans="1:19" s="19" customFormat="1" x14ac:dyDescent="0.2">
      <c r="A66" s="43"/>
      <c r="B66" s="43"/>
      <c r="C66" s="43"/>
      <c r="D66" s="43"/>
      <c r="E66" s="43"/>
      <c r="F66" s="43"/>
      <c r="I66" s="45"/>
      <c r="J66" s="63"/>
      <c r="K66" s="177"/>
      <c r="L66" s="177"/>
      <c r="M66" s="177"/>
      <c r="N66" s="63"/>
      <c r="O66" s="63"/>
      <c r="P66" s="63"/>
      <c r="Q66" s="63"/>
      <c r="R66" s="63"/>
      <c r="S66" s="63"/>
    </row>
    <row r="67" spans="1:19" s="19" customFormat="1" x14ac:dyDescent="0.2">
      <c r="A67" s="43"/>
      <c r="B67" s="43"/>
      <c r="C67" s="43"/>
      <c r="D67" s="43"/>
      <c r="E67" s="43"/>
      <c r="F67" s="43"/>
      <c r="I67" s="45"/>
      <c r="J67" s="63"/>
      <c r="K67" s="177"/>
      <c r="L67" s="177"/>
      <c r="M67" s="177"/>
      <c r="N67" s="63"/>
      <c r="O67" s="63"/>
      <c r="P67" s="63"/>
      <c r="Q67" s="63"/>
      <c r="R67" s="63"/>
      <c r="S67" s="63"/>
    </row>
    <row r="68" spans="1:19" s="19" customFormat="1" x14ac:dyDescent="0.2">
      <c r="A68" s="43"/>
      <c r="B68" s="43"/>
      <c r="C68" s="43"/>
      <c r="D68" s="43"/>
      <c r="E68" s="43"/>
      <c r="F68" s="43"/>
      <c r="I68" s="45"/>
      <c r="J68" s="63"/>
      <c r="K68" s="177"/>
      <c r="L68" s="177"/>
      <c r="M68" s="177"/>
      <c r="N68" s="63"/>
      <c r="O68" s="63"/>
      <c r="P68" s="63"/>
      <c r="Q68" s="63"/>
      <c r="R68" s="63"/>
      <c r="S68" s="63"/>
    </row>
    <row r="69" spans="1:19" s="19" customFormat="1" x14ac:dyDescent="0.2">
      <c r="A69" s="43"/>
      <c r="B69" s="43"/>
      <c r="C69" s="43"/>
      <c r="D69" s="43"/>
      <c r="E69" s="43"/>
      <c r="F69" s="43"/>
      <c r="I69" s="45"/>
      <c r="J69" s="63"/>
      <c r="K69" s="177"/>
      <c r="L69" s="177"/>
      <c r="M69" s="177"/>
      <c r="N69" s="63"/>
      <c r="O69" s="63"/>
      <c r="P69" s="63"/>
      <c r="Q69" s="63"/>
      <c r="R69" s="63"/>
      <c r="S69" s="63"/>
    </row>
    <row r="70" spans="1:19" s="19" customFormat="1" x14ac:dyDescent="0.2">
      <c r="A70" s="43"/>
      <c r="B70" s="43"/>
      <c r="C70" s="43"/>
      <c r="D70" s="43"/>
      <c r="E70" s="43"/>
      <c r="F70" s="43"/>
      <c r="I70" s="45"/>
      <c r="J70" s="63"/>
      <c r="K70" s="177"/>
      <c r="L70" s="177"/>
      <c r="M70" s="177"/>
      <c r="N70" s="63"/>
      <c r="O70" s="63"/>
      <c r="P70" s="63"/>
      <c r="Q70" s="63"/>
      <c r="R70" s="63"/>
      <c r="S70" s="63"/>
    </row>
    <row r="71" spans="1:19" s="19" customFormat="1" x14ac:dyDescent="0.2">
      <c r="A71" s="43"/>
      <c r="B71" s="43"/>
      <c r="C71" s="43"/>
      <c r="D71" s="43"/>
      <c r="E71" s="43"/>
      <c r="F71" s="43"/>
      <c r="H71" s="45"/>
      <c r="I71" s="45"/>
      <c r="J71" s="63"/>
      <c r="K71" s="177"/>
      <c r="L71" s="177"/>
      <c r="M71" s="177"/>
      <c r="N71" s="63"/>
      <c r="O71" s="63"/>
      <c r="P71" s="63"/>
      <c r="Q71" s="63"/>
      <c r="R71" s="63"/>
      <c r="S71" s="63"/>
    </row>
    <row r="72" spans="1:19" s="19" customFormat="1" x14ac:dyDescent="0.2">
      <c r="A72" s="43"/>
      <c r="B72" s="43"/>
      <c r="C72" s="43"/>
      <c r="D72" s="43"/>
      <c r="E72" s="43"/>
      <c r="G72" s="45"/>
      <c r="H72" s="45"/>
      <c r="I72" s="45"/>
      <c r="J72" s="63"/>
      <c r="K72" s="177"/>
      <c r="L72" s="177"/>
      <c r="M72" s="177"/>
      <c r="N72" s="63"/>
      <c r="O72" s="63"/>
      <c r="P72" s="63"/>
      <c r="Q72" s="63"/>
      <c r="R72" s="63"/>
      <c r="S72" s="63"/>
    </row>
    <row r="73" spans="1:19" x14ac:dyDescent="0.2">
      <c r="J73" s="63"/>
      <c r="K73" s="177"/>
      <c r="L73" s="177"/>
      <c r="M73" s="177"/>
      <c r="N73" s="177"/>
      <c r="O73" s="177"/>
      <c r="P73" s="177"/>
      <c r="Q73" s="177"/>
      <c r="R73" s="177"/>
      <c r="S73" s="177"/>
    </row>
    <row r="74" spans="1:19" s="19" customFormat="1" ht="15.75" x14ac:dyDescent="0.25">
      <c r="A74" s="16"/>
      <c r="B74" s="557" t="s">
        <v>129</v>
      </c>
      <c r="C74" s="558"/>
      <c r="D74" s="558"/>
      <c r="E74" s="558"/>
      <c r="F74" s="558"/>
      <c r="G74" s="558"/>
      <c r="H74" s="558"/>
      <c r="I74" s="558"/>
      <c r="J74" s="63"/>
      <c r="K74" s="177"/>
      <c r="L74" s="177"/>
      <c r="M74" s="177"/>
      <c r="N74" s="63"/>
      <c r="O74" s="63"/>
      <c r="P74" s="63"/>
      <c r="Q74" s="63"/>
      <c r="R74" s="63"/>
      <c r="S74" s="63"/>
    </row>
    <row r="75" spans="1:19" s="19" customFormat="1" x14ac:dyDescent="0.2">
      <c r="A75" s="12"/>
      <c r="B75" s="555" t="s">
        <v>3</v>
      </c>
      <c r="C75" s="556"/>
      <c r="D75" s="556"/>
      <c r="E75" s="556"/>
      <c r="F75" s="556"/>
      <c r="G75" s="556"/>
      <c r="H75" s="556"/>
      <c r="I75" s="556"/>
      <c r="J75" s="63"/>
      <c r="K75" s="177"/>
      <c r="L75" s="177"/>
      <c r="M75" s="177"/>
      <c r="N75" s="63"/>
      <c r="O75" s="63"/>
      <c r="P75" s="63"/>
      <c r="Q75" s="63"/>
      <c r="R75" s="63"/>
      <c r="S75" s="63"/>
    </row>
    <row r="76" spans="1:19" s="19" customFormat="1" x14ac:dyDescent="0.2">
      <c r="A76" s="12"/>
      <c r="B76" s="14" t="s">
        <v>4</v>
      </c>
      <c r="C76" s="14" t="s">
        <v>5</v>
      </c>
      <c r="D76" s="14" t="s">
        <v>6</v>
      </c>
      <c r="E76" s="14" t="s">
        <v>7</v>
      </c>
      <c r="F76" s="14" t="s">
        <v>8</v>
      </c>
      <c r="G76" s="14" t="s">
        <v>9</v>
      </c>
      <c r="H76" s="14" t="s">
        <v>10</v>
      </c>
      <c r="I76" s="13" t="s">
        <v>11</v>
      </c>
      <c r="J76" s="63"/>
      <c r="K76" s="177"/>
      <c r="L76" s="177"/>
      <c r="M76" s="177"/>
      <c r="N76" s="63"/>
      <c r="O76" s="63"/>
      <c r="P76" s="63"/>
      <c r="Q76" s="63"/>
      <c r="R76" s="63"/>
      <c r="S76" s="63"/>
    </row>
    <row r="77" spans="1:19" s="19" customFormat="1" x14ac:dyDescent="0.2">
      <c r="A77" s="15" t="s">
        <v>12</v>
      </c>
      <c r="B77" s="16" t="s">
        <v>106</v>
      </c>
      <c r="C77" s="16" t="s">
        <v>106</v>
      </c>
      <c r="D77" s="16" t="s">
        <v>106</v>
      </c>
      <c r="E77" s="16" t="s">
        <v>106</v>
      </c>
      <c r="F77" s="16" t="s">
        <v>106</v>
      </c>
      <c r="G77" s="16" t="s">
        <v>106</v>
      </c>
      <c r="H77" s="16" t="s">
        <v>14</v>
      </c>
      <c r="I77" s="11" t="s">
        <v>14</v>
      </c>
      <c r="J77" s="63"/>
      <c r="K77" s="177"/>
      <c r="L77" s="177"/>
      <c r="M77" s="177"/>
      <c r="N77" s="63"/>
      <c r="O77" s="63"/>
      <c r="P77" s="63"/>
      <c r="Q77" s="63"/>
      <c r="R77" s="63"/>
      <c r="S77" s="63"/>
    </row>
    <row r="78" spans="1:19" s="19" customFormat="1" x14ac:dyDescent="0.2">
      <c r="A78" s="13" t="s">
        <v>130</v>
      </c>
      <c r="B78" s="17"/>
      <c r="C78" s="17"/>
      <c r="D78" s="17"/>
      <c r="E78" s="20"/>
      <c r="F78" s="20"/>
      <c r="G78" s="17"/>
      <c r="H78" s="17"/>
      <c r="I78" s="62"/>
      <c r="J78" s="63"/>
      <c r="K78" s="63"/>
      <c r="L78" s="177"/>
      <c r="M78" s="177"/>
      <c r="N78" s="63"/>
      <c r="O78" s="63"/>
      <c r="P78" s="63"/>
      <c r="Q78" s="63"/>
      <c r="R78" s="63"/>
      <c r="S78" s="63"/>
    </row>
    <row r="79" spans="1:19" s="19" customFormat="1" x14ac:dyDescent="0.2">
      <c r="A79" s="191" t="s">
        <v>131</v>
      </c>
      <c r="B79" s="75"/>
      <c r="C79" s="168"/>
      <c r="D79" s="22"/>
      <c r="E79" s="168"/>
      <c r="F79" s="168"/>
      <c r="G79" s="23"/>
      <c r="H79" s="23" t="s">
        <v>45</v>
      </c>
      <c r="I79" s="10" t="s">
        <v>20</v>
      </c>
      <c r="J79" s="63"/>
      <c r="K79" s="63"/>
      <c r="L79" s="177"/>
      <c r="M79" s="177"/>
      <c r="N79" s="63"/>
      <c r="O79" s="63"/>
      <c r="P79" s="63"/>
      <c r="Q79" s="63"/>
      <c r="R79" s="63"/>
      <c r="S79" s="63"/>
    </row>
    <row r="80" spans="1:19" s="19" customFormat="1" x14ac:dyDescent="0.2">
      <c r="A80" s="13" t="s">
        <v>21</v>
      </c>
      <c r="B80" s="78" t="s">
        <v>24</v>
      </c>
      <c r="C80" s="74" t="s">
        <v>73</v>
      </c>
      <c r="D80" s="2" t="s">
        <v>25</v>
      </c>
      <c r="E80" s="74" t="s">
        <v>75</v>
      </c>
      <c r="F80" s="74" t="s">
        <v>49</v>
      </c>
      <c r="G80" s="5" t="s">
        <v>22</v>
      </c>
      <c r="H80" s="5" t="s">
        <v>53</v>
      </c>
      <c r="I80" s="10" t="s">
        <v>78</v>
      </c>
      <c r="J80" s="63"/>
      <c r="K80" s="185"/>
      <c r="L80" s="181"/>
      <c r="M80" s="17"/>
      <c r="N80" s="17"/>
      <c r="O80" s="17"/>
      <c r="P80" s="181"/>
      <c r="Q80" s="63"/>
      <c r="R80" s="17"/>
      <c r="S80" s="63"/>
    </row>
    <row r="81" spans="1:20" s="19" customFormat="1" x14ac:dyDescent="0.2">
      <c r="A81" s="13" t="s">
        <v>29</v>
      </c>
      <c r="B81" s="78" t="s">
        <v>78</v>
      </c>
      <c r="C81" s="77" t="s">
        <v>78</v>
      </c>
      <c r="D81" s="2" t="s">
        <v>30</v>
      </c>
      <c r="E81" s="77" t="s">
        <v>50</v>
      </c>
      <c r="F81" s="77" t="s">
        <v>77</v>
      </c>
      <c r="G81" s="5" t="s">
        <v>77</v>
      </c>
      <c r="H81" s="5" t="s">
        <v>30</v>
      </c>
      <c r="I81" s="30" t="s">
        <v>32</v>
      </c>
      <c r="J81" s="63"/>
      <c r="K81" s="17"/>
      <c r="L81" s="17"/>
      <c r="M81" s="17"/>
      <c r="N81" s="17"/>
      <c r="O81" s="17"/>
      <c r="P81" s="17"/>
      <c r="Q81" s="63"/>
      <c r="R81" s="17"/>
      <c r="S81" s="63"/>
    </row>
    <row r="82" spans="1:20" s="19" customFormat="1" x14ac:dyDescent="0.2">
      <c r="A82" s="13" t="s">
        <v>34</v>
      </c>
      <c r="B82" s="81" t="s">
        <v>36</v>
      </c>
      <c r="C82" s="80" t="s">
        <v>82</v>
      </c>
      <c r="D82" s="30" t="s">
        <v>37</v>
      </c>
      <c r="E82" s="80" t="s">
        <v>83</v>
      </c>
      <c r="F82" s="86" t="s">
        <v>61</v>
      </c>
      <c r="G82" s="31" t="s">
        <v>35</v>
      </c>
      <c r="H82" s="31" t="s">
        <v>64</v>
      </c>
      <c r="I82" s="83"/>
      <c r="J82" s="63"/>
      <c r="K82" s="185"/>
      <c r="L82" s="17"/>
      <c r="M82" s="17"/>
      <c r="N82" s="17"/>
      <c r="O82" s="17"/>
      <c r="P82" s="17"/>
      <c r="Q82" s="63"/>
      <c r="R82" s="17"/>
      <c r="S82" s="63"/>
      <c r="T82" s="165"/>
    </row>
    <row r="83" spans="1:20" s="19" customFormat="1" x14ac:dyDescent="0.2">
      <c r="A83" s="13" t="s">
        <v>41</v>
      </c>
      <c r="B83" s="87"/>
      <c r="C83" s="86"/>
      <c r="D83" s="32"/>
      <c r="E83" s="169"/>
      <c r="F83" s="171"/>
      <c r="G83" s="33"/>
      <c r="H83" s="89"/>
      <c r="I83" s="62"/>
      <c r="J83" s="63"/>
      <c r="K83" s="184"/>
      <c r="L83" s="184"/>
      <c r="M83" s="184"/>
      <c r="N83" s="184"/>
      <c r="O83" s="17"/>
      <c r="P83" s="184"/>
      <c r="Q83" s="63"/>
      <c r="R83" s="17"/>
      <c r="S83" s="63"/>
      <c r="T83" s="165"/>
    </row>
    <row r="84" spans="1:20" s="19" customFormat="1" x14ac:dyDescent="0.2">
      <c r="A84" s="309" t="s">
        <v>42</v>
      </c>
      <c r="B84" s="22" t="s">
        <v>111</v>
      </c>
      <c r="C84" s="23" t="s">
        <v>45</v>
      </c>
      <c r="D84" s="2" t="s">
        <v>132</v>
      </c>
      <c r="E84" s="69" t="s">
        <v>44</v>
      </c>
      <c r="F84" s="54" t="s">
        <v>110</v>
      </c>
      <c r="G84" s="69" t="s">
        <v>43</v>
      </c>
      <c r="H84" s="91" t="s">
        <v>86</v>
      </c>
      <c r="I84" s="76" t="s">
        <v>133</v>
      </c>
      <c r="J84" s="63"/>
      <c r="K84" s="17"/>
      <c r="L84" s="63"/>
      <c r="M84" s="17"/>
      <c r="N84" s="20"/>
      <c r="O84" s="17"/>
      <c r="P84" s="184"/>
      <c r="Q84" s="63"/>
      <c r="R84" s="17"/>
      <c r="S84" s="63"/>
      <c r="T84" s="165"/>
    </row>
    <row r="85" spans="1:20" s="19" customFormat="1" x14ac:dyDescent="0.2">
      <c r="A85" s="13" t="s">
        <v>48</v>
      </c>
      <c r="B85" s="2" t="s">
        <v>113</v>
      </c>
      <c r="C85" s="5" t="s">
        <v>53</v>
      </c>
      <c r="D85" s="2" t="s">
        <v>30</v>
      </c>
      <c r="E85" s="5" t="s">
        <v>52</v>
      </c>
      <c r="F85" s="10" t="s">
        <v>112</v>
      </c>
      <c r="G85" s="5" t="s">
        <v>78</v>
      </c>
      <c r="H85" s="92" t="s">
        <v>90</v>
      </c>
      <c r="I85" s="79" t="s">
        <v>134</v>
      </c>
      <c r="J85" s="63"/>
      <c r="K85" s="181"/>
      <c r="L85" s="181"/>
      <c r="M85" s="181"/>
      <c r="N85" s="185"/>
      <c r="O85" s="17"/>
      <c r="P85" s="17"/>
      <c r="Q85" s="63"/>
      <c r="R85" s="17"/>
      <c r="S85" s="63"/>
    </row>
    <row r="86" spans="1:20" s="19" customFormat="1" x14ac:dyDescent="0.2">
      <c r="A86" s="13" t="s">
        <v>55</v>
      </c>
      <c r="B86" s="2" t="s">
        <v>30</v>
      </c>
      <c r="C86" s="5" t="s">
        <v>50</v>
      </c>
      <c r="D86" s="2" t="s">
        <v>37</v>
      </c>
      <c r="E86" s="5" t="s">
        <v>30</v>
      </c>
      <c r="F86" s="10" t="s">
        <v>77</v>
      </c>
      <c r="G86" s="31" t="s">
        <v>56</v>
      </c>
      <c r="H86" s="92" t="s">
        <v>77</v>
      </c>
      <c r="I86" s="79" t="s">
        <v>23</v>
      </c>
      <c r="J86" s="63"/>
      <c r="K86" s="17"/>
      <c r="L86" s="17"/>
      <c r="M86" s="17"/>
      <c r="N86" s="185"/>
      <c r="O86" s="17"/>
      <c r="P86" s="17"/>
      <c r="Q86" s="63"/>
      <c r="R86" s="17"/>
      <c r="S86" s="63"/>
    </row>
    <row r="87" spans="1:20" s="19" customFormat="1" x14ac:dyDescent="0.2">
      <c r="A87" s="13" t="s">
        <v>59</v>
      </c>
      <c r="B87" s="166" t="s">
        <v>135</v>
      </c>
      <c r="C87" s="5" t="s">
        <v>136</v>
      </c>
      <c r="D87" s="30" t="s">
        <v>137</v>
      </c>
      <c r="E87" s="33" t="s">
        <v>63</v>
      </c>
      <c r="F87" s="83" t="s">
        <v>115</v>
      </c>
      <c r="G87" s="33"/>
      <c r="H87" s="93" t="s">
        <v>60</v>
      </c>
      <c r="I87" s="82"/>
      <c r="J87" s="63"/>
      <c r="K87" s="17"/>
      <c r="L87" s="17"/>
      <c r="M87" s="17"/>
      <c r="N87" s="185"/>
      <c r="O87" s="184"/>
      <c r="P87" s="184"/>
      <c r="Q87" s="63"/>
      <c r="R87" s="17"/>
      <c r="S87" s="63"/>
    </row>
    <row r="88" spans="1:20" s="19" customFormat="1" x14ac:dyDescent="0.2">
      <c r="A88" s="13" t="s">
        <v>67</v>
      </c>
      <c r="B88" s="169"/>
      <c r="C88" s="33" t="s">
        <v>138</v>
      </c>
      <c r="D88" s="169"/>
      <c r="E88" s="192"/>
      <c r="F88" s="169"/>
      <c r="G88" s="169"/>
      <c r="H88" s="88"/>
      <c r="I88" s="84"/>
      <c r="J88" s="63"/>
      <c r="K88" s="184"/>
      <c r="L88" s="184"/>
      <c r="M88" s="184"/>
      <c r="N88" s="189"/>
      <c r="O88" s="184"/>
      <c r="P88" s="184"/>
      <c r="Q88" s="63"/>
      <c r="R88" s="17"/>
      <c r="S88" s="63"/>
    </row>
    <row r="89" spans="1:20" s="19" customFormat="1" x14ac:dyDescent="0.2">
      <c r="A89" s="13" t="s">
        <v>68</v>
      </c>
      <c r="B89" s="10" t="s">
        <v>46</v>
      </c>
      <c r="C89" s="69" t="s">
        <v>18</v>
      </c>
      <c r="D89" s="168" t="s">
        <v>69</v>
      </c>
      <c r="E89" s="95"/>
      <c r="F89" s="168" t="s">
        <v>69</v>
      </c>
      <c r="G89" s="76"/>
      <c r="H89" s="23"/>
      <c r="J89" s="63"/>
      <c r="K89" s="17"/>
      <c r="L89" s="17"/>
      <c r="M89" s="17"/>
      <c r="N89" s="189"/>
      <c r="O89" s="63"/>
      <c r="P89" s="63"/>
      <c r="Q89" s="63"/>
      <c r="R89" s="17"/>
      <c r="S89" s="63"/>
    </row>
    <row r="90" spans="1:20" s="19" customFormat="1" x14ac:dyDescent="0.2">
      <c r="A90" s="13" t="s">
        <v>71</v>
      </c>
      <c r="B90" s="10" t="s">
        <v>78</v>
      </c>
      <c r="C90" s="5" t="s">
        <v>78</v>
      </c>
      <c r="D90" s="74" t="s">
        <v>72</v>
      </c>
      <c r="E90" s="74" t="s">
        <v>74</v>
      </c>
      <c r="F90" s="74" t="s">
        <v>72</v>
      </c>
      <c r="G90" s="79" t="s">
        <v>139</v>
      </c>
      <c r="H90" s="5" t="s">
        <v>70</v>
      </c>
      <c r="J90" s="63"/>
      <c r="K90" s="17"/>
      <c r="L90" s="181"/>
      <c r="M90" s="17"/>
      <c r="N90" s="185"/>
      <c r="O90" s="185"/>
      <c r="P90" s="185"/>
      <c r="Q90" s="63"/>
      <c r="R90" s="17"/>
      <c r="S90" s="63"/>
      <c r="T90" s="165"/>
    </row>
    <row r="91" spans="1:20" s="19" customFormat="1" x14ac:dyDescent="0.2">
      <c r="A91" s="13" t="s">
        <v>76</v>
      </c>
      <c r="B91" s="10" t="s">
        <v>135</v>
      </c>
      <c r="C91" s="31" t="s">
        <v>31</v>
      </c>
      <c r="D91" s="77" t="s">
        <v>78</v>
      </c>
      <c r="E91" s="77" t="s">
        <v>23</v>
      </c>
      <c r="F91" s="77" t="s">
        <v>30</v>
      </c>
      <c r="G91" s="79" t="s">
        <v>23</v>
      </c>
      <c r="H91" s="5" t="s">
        <v>78</v>
      </c>
      <c r="J91" s="63"/>
      <c r="K91" s="17"/>
      <c r="L91" s="17"/>
      <c r="M91" s="17"/>
      <c r="N91" s="187"/>
      <c r="O91" s="17"/>
      <c r="P91" s="17"/>
      <c r="Q91" s="63"/>
      <c r="R91" s="17"/>
      <c r="S91" s="63"/>
      <c r="T91" s="165"/>
    </row>
    <row r="92" spans="1:20" s="19" customFormat="1" x14ac:dyDescent="0.2">
      <c r="A92" s="13" t="s">
        <v>80</v>
      </c>
      <c r="B92" s="83" t="s">
        <v>65</v>
      </c>
      <c r="C92" s="33"/>
      <c r="D92" s="86" t="s">
        <v>56</v>
      </c>
      <c r="E92" s="86" t="s">
        <v>39</v>
      </c>
      <c r="F92" s="86" t="s">
        <v>66</v>
      </c>
      <c r="G92" s="82" t="s">
        <v>38</v>
      </c>
      <c r="H92" s="31" t="s">
        <v>81</v>
      </c>
      <c r="J92" s="63"/>
      <c r="K92" s="17"/>
      <c r="L92" s="17"/>
      <c r="M92" s="17"/>
      <c r="N92" s="198"/>
      <c r="O92" s="185"/>
      <c r="P92" s="185"/>
      <c r="Q92" s="63"/>
      <c r="R92" s="17"/>
      <c r="S92" s="63"/>
      <c r="T92" s="165"/>
    </row>
    <row r="93" spans="1:20" s="19" customFormat="1" x14ac:dyDescent="0.2">
      <c r="A93" s="13" t="s">
        <v>84</v>
      </c>
      <c r="B93" s="193"/>
      <c r="C93" s="193"/>
      <c r="D93" s="71"/>
      <c r="E93" s="194"/>
      <c r="F93" s="169"/>
      <c r="G93" s="84"/>
      <c r="H93" s="52"/>
      <c r="J93" s="63"/>
      <c r="K93" s="184"/>
      <c r="L93" s="184"/>
      <c r="M93" s="17"/>
      <c r="N93" s="186"/>
      <c r="O93" s="184"/>
      <c r="P93" s="184"/>
      <c r="Q93" s="63"/>
      <c r="R93" s="17"/>
      <c r="S93" s="63"/>
    </row>
    <row r="94" spans="1:20" s="19" customFormat="1" x14ac:dyDescent="0.2">
      <c r="A94" s="13" t="s">
        <v>85</v>
      </c>
      <c r="C94" s="17"/>
      <c r="D94" s="17"/>
      <c r="E94" s="97"/>
      <c r="F94" s="88"/>
      <c r="G94" s="88"/>
      <c r="H94" s="88"/>
      <c r="I94" s="199"/>
      <c r="J94" s="63"/>
      <c r="K94" s="63"/>
      <c r="L94" s="184"/>
      <c r="M94" s="17"/>
      <c r="N94" s="63"/>
      <c r="O94" s="63"/>
      <c r="P94" s="63"/>
      <c r="Q94" s="63"/>
      <c r="R94" s="17"/>
      <c r="S94" s="63"/>
    </row>
    <row r="95" spans="1:20" s="19" customFormat="1" x14ac:dyDescent="0.2">
      <c r="A95" s="13" t="s">
        <v>89</v>
      </c>
      <c r="C95" s="17"/>
      <c r="D95" s="17"/>
      <c r="E95" s="98" t="s">
        <v>91</v>
      </c>
      <c r="F95" s="171"/>
      <c r="G95" s="195"/>
      <c r="H95" s="171"/>
      <c r="I95" s="199"/>
      <c r="J95" s="63"/>
      <c r="K95" s="17"/>
      <c r="L95" s="185"/>
      <c r="M95" s="181"/>
      <c r="N95" s="185"/>
      <c r="O95" s="17"/>
      <c r="P95" s="181"/>
      <c r="Q95" s="17"/>
      <c r="R95" s="17"/>
      <c r="S95" s="63"/>
      <c r="T95" s="190"/>
    </row>
    <row r="96" spans="1:20" s="19" customFormat="1" x14ac:dyDescent="0.2">
      <c r="A96" s="13" t="s">
        <v>94</v>
      </c>
      <c r="C96" s="17"/>
      <c r="D96" s="17"/>
      <c r="E96" s="98" t="s">
        <v>23</v>
      </c>
      <c r="F96" s="171"/>
      <c r="G96" s="171"/>
      <c r="H96" s="171"/>
      <c r="I96" s="199"/>
      <c r="J96" s="63"/>
      <c r="K96" s="17"/>
      <c r="L96" s="17"/>
      <c r="M96" s="17"/>
      <c r="N96" s="17"/>
      <c r="O96" s="17"/>
      <c r="P96" s="17"/>
      <c r="Q96" s="17"/>
      <c r="R96" s="17"/>
      <c r="S96" s="63"/>
      <c r="T96" s="96" t="s">
        <v>91</v>
      </c>
    </row>
    <row r="97" spans="1:20" s="19" customFormat="1" x14ac:dyDescent="0.2">
      <c r="A97" s="13" t="s">
        <v>95</v>
      </c>
      <c r="C97" s="184"/>
      <c r="D97" s="184"/>
      <c r="E97" s="99" t="s">
        <v>97</v>
      </c>
      <c r="F97" s="171"/>
      <c r="G97" s="171"/>
      <c r="H97" s="171"/>
      <c r="I97" s="199"/>
      <c r="J97" s="63"/>
      <c r="K97" s="17"/>
      <c r="L97" s="185"/>
      <c r="M97" s="17"/>
      <c r="N97" s="185"/>
      <c r="O97" s="17"/>
      <c r="P97" s="17"/>
      <c r="Q97" s="17"/>
      <c r="R97" s="17"/>
      <c r="S97" s="63"/>
      <c r="T97" s="96" t="s">
        <v>30</v>
      </c>
    </row>
    <row r="98" spans="1:20" x14ac:dyDescent="0.2">
      <c r="A98" s="13" t="s">
        <v>98</v>
      </c>
      <c r="C98" s="39"/>
      <c r="D98" s="39"/>
      <c r="E98" s="169"/>
      <c r="F98" s="171"/>
      <c r="G98" s="169"/>
      <c r="H98" s="171"/>
      <c r="I98" s="199"/>
      <c r="J98" s="63"/>
      <c r="K98" s="17"/>
      <c r="L98" s="184"/>
      <c r="M98" s="184"/>
      <c r="N98" s="184"/>
      <c r="O98" s="17"/>
      <c r="P98" s="184"/>
      <c r="Q98" s="17"/>
      <c r="R98" s="17"/>
      <c r="S98" s="63"/>
      <c r="T98" s="90" t="s">
        <v>128</v>
      </c>
    </row>
    <row r="99" spans="1:20" x14ac:dyDescent="0.2">
      <c r="A99" s="13" t="s">
        <v>140</v>
      </c>
      <c r="B99" s="171"/>
      <c r="C99" s="169"/>
      <c r="D99" s="171"/>
      <c r="E99" s="167"/>
      <c r="F99" s="171"/>
      <c r="G99" s="88"/>
      <c r="H99" s="88"/>
      <c r="I99" s="199"/>
      <c r="J99" s="63"/>
      <c r="K99" s="17"/>
      <c r="L99" s="184"/>
      <c r="M99" s="17"/>
      <c r="N99" s="20"/>
      <c r="O99" s="17"/>
      <c r="P99" s="63"/>
      <c r="Q99" s="63"/>
      <c r="R99" s="17"/>
      <c r="S99" s="63"/>
    </row>
    <row r="100" spans="1:20" x14ac:dyDescent="0.2">
      <c r="A100" s="43"/>
      <c r="G100" s="45"/>
      <c r="H100" s="45"/>
      <c r="I100" s="45"/>
      <c r="J100" s="63"/>
      <c r="K100" s="177"/>
      <c r="L100" s="177"/>
      <c r="M100" s="177"/>
      <c r="N100" s="177"/>
      <c r="O100" s="177"/>
      <c r="P100" s="177"/>
      <c r="Q100" s="177"/>
      <c r="R100" s="177"/>
      <c r="S100" s="177"/>
    </row>
    <row r="101" spans="1:20" x14ac:dyDescent="0.2">
      <c r="A101" s="43"/>
      <c r="B101" s="46" t="s">
        <v>99</v>
      </c>
      <c r="C101" s="47" t="s">
        <v>100</v>
      </c>
      <c r="D101" s="48" t="s">
        <v>101</v>
      </c>
      <c r="E101" s="49" t="s">
        <v>102</v>
      </c>
      <c r="F101" s="50" t="s">
        <v>103</v>
      </c>
      <c r="G101" s="61" t="s">
        <v>104</v>
      </c>
      <c r="H101" s="176"/>
      <c r="I101" s="45"/>
      <c r="J101" s="63"/>
      <c r="K101" s="177"/>
      <c r="L101" s="177"/>
      <c r="M101" s="177"/>
      <c r="N101" s="177"/>
      <c r="O101" s="177"/>
      <c r="P101" s="177"/>
      <c r="Q101" s="177"/>
      <c r="R101" s="177"/>
      <c r="S101" s="177"/>
    </row>
    <row r="102" spans="1:20" x14ac:dyDescent="0.2">
      <c r="A102" s="43"/>
      <c r="B102" s="43"/>
      <c r="C102" s="43"/>
      <c r="D102" s="43"/>
      <c r="E102" s="43"/>
      <c r="F102" s="43"/>
      <c r="G102" s="45"/>
      <c r="I102" s="45"/>
      <c r="J102" s="63"/>
      <c r="K102" s="177"/>
      <c r="L102" s="177"/>
      <c r="M102" s="177"/>
      <c r="N102" s="177"/>
      <c r="O102" s="177"/>
      <c r="P102" s="177"/>
      <c r="Q102" s="177"/>
      <c r="R102" s="177"/>
      <c r="S102" s="177"/>
    </row>
    <row r="103" spans="1:20" x14ac:dyDescent="0.2">
      <c r="A103" s="43"/>
      <c r="B103" s="43"/>
      <c r="C103" s="43"/>
      <c r="D103" s="43"/>
      <c r="E103" s="43"/>
      <c r="F103" s="43"/>
      <c r="G103" s="45"/>
      <c r="I103" s="45"/>
      <c r="J103" s="63"/>
      <c r="K103" s="177"/>
      <c r="L103" s="177"/>
      <c r="M103" s="177"/>
      <c r="N103" s="177"/>
      <c r="O103" s="177"/>
      <c r="P103" s="177"/>
      <c r="Q103" s="177"/>
      <c r="R103" s="177"/>
      <c r="S103" s="177"/>
    </row>
    <row r="104" spans="1:20" x14ac:dyDescent="0.2">
      <c r="A104" s="43"/>
      <c r="B104" s="43"/>
      <c r="C104" s="43"/>
      <c r="D104" s="43"/>
      <c r="E104" s="43"/>
      <c r="F104" s="43"/>
      <c r="G104" s="45"/>
      <c r="I104" s="45"/>
      <c r="J104" s="63"/>
      <c r="K104" s="177"/>
      <c r="L104" s="177"/>
      <c r="M104" s="177"/>
      <c r="N104" s="177"/>
      <c r="O104" s="177"/>
      <c r="P104" s="177"/>
      <c r="Q104" s="177"/>
      <c r="R104" s="177"/>
      <c r="S104" s="177"/>
    </row>
    <row r="105" spans="1:20" x14ac:dyDescent="0.2">
      <c r="A105" s="43"/>
      <c r="B105" s="43"/>
      <c r="C105" s="43"/>
      <c r="D105" s="43"/>
      <c r="E105" s="43"/>
      <c r="F105" s="43"/>
      <c r="G105" s="45"/>
      <c r="I105" s="45"/>
      <c r="J105" s="63"/>
      <c r="K105" s="177"/>
      <c r="L105" s="177"/>
      <c r="M105" s="177"/>
      <c r="N105" s="177"/>
      <c r="O105" s="177"/>
      <c r="P105" s="177"/>
      <c r="Q105" s="177"/>
      <c r="R105" s="177"/>
      <c r="S105" s="177"/>
    </row>
    <row r="106" spans="1:20" x14ac:dyDescent="0.2">
      <c r="A106" s="43"/>
      <c r="B106" s="43"/>
      <c r="C106" s="43"/>
      <c r="D106" s="43"/>
      <c r="E106" s="43"/>
      <c r="F106" s="43"/>
      <c r="G106" s="45"/>
      <c r="H106" s="45"/>
      <c r="I106" s="45"/>
      <c r="J106" s="63"/>
      <c r="K106" s="177"/>
      <c r="L106" s="177"/>
      <c r="M106" s="177"/>
      <c r="N106" s="177"/>
      <c r="O106" s="177"/>
      <c r="P106" s="177"/>
      <c r="Q106" s="177"/>
      <c r="R106" s="177"/>
      <c r="S106" s="177"/>
    </row>
    <row r="107" spans="1:20" x14ac:dyDescent="0.2">
      <c r="A107" s="43"/>
      <c r="B107" s="43"/>
      <c r="C107" s="43"/>
      <c r="D107" s="43"/>
      <c r="E107" s="43"/>
      <c r="F107" s="43"/>
      <c r="G107" s="45"/>
      <c r="H107" s="45"/>
      <c r="I107" s="45"/>
      <c r="J107" s="63"/>
      <c r="K107" s="177"/>
      <c r="L107" s="177"/>
      <c r="M107" s="177"/>
      <c r="N107" s="177"/>
      <c r="O107" s="177"/>
      <c r="P107" s="177"/>
      <c r="Q107" s="177"/>
      <c r="R107" s="177"/>
      <c r="S107" s="177"/>
    </row>
    <row r="108" spans="1:20" x14ac:dyDescent="0.2">
      <c r="A108" s="43"/>
      <c r="B108" s="43"/>
      <c r="C108" s="165"/>
      <c r="D108" s="45"/>
      <c r="E108" s="43"/>
      <c r="F108" s="45"/>
      <c r="G108" s="45"/>
      <c r="H108" s="45"/>
      <c r="I108" s="45"/>
      <c r="J108" s="63"/>
      <c r="K108" s="177"/>
      <c r="L108" s="177"/>
      <c r="M108" s="177"/>
      <c r="N108" s="177"/>
      <c r="O108" s="177"/>
      <c r="P108" s="177"/>
      <c r="Q108" s="177"/>
      <c r="R108" s="177"/>
      <c r="S108" s="177"/>
    </row>
    <row r="109" spans="1:20" x14ac:dyDescent="0.2">
      <c r="A109" s="43"/>
      <c r="B109" s="43"/>
      <c r="C109" s="165"/>
      <c r="D109" s="43"/>
      <c r="E109" s="43"/>
      <c r="F109" s="43"/>
      <c r="G109" s="45"/>
      <c r="H109" s="45"/>
      <c r="I109" s="45"/>
      <c r="J109" s="63"/>
      <c r="K109" s="177"/>
      <c r="L109" s="177"/>
      <c r="M109" s="177"/>
      <c r="N109" s="177"/>
      <c r="O109" s="177"/>
      <c r="P109" s="177"/>
      <c r="Q109" s="177"/>
      <c r="R109" s="177"/>
      <c r="S109" s="177"/>
    </row>
    <row r="110" spans="1:20" ht="15.75" x14ac:dyDescent="0.25">
      <c r="A110" s="16"/>
      <c r="B110" s="557" t="s">
        <v>141</v>
      </c>
      <c r="C110" s="558"/>
      <c r="D110" s="558"/>
      <c r="E110" s="558"/>
      <c r="F110" s="558"/>
      <c r="G110" s="558"/>
      <c r="H110" s="558"/>
      <c r="I110" s="558"/>
      <c r="J110" s="63"/>
      <c r="K110" s="177"/>
      <c r="L110" s="177"/>
      <c r="M110" s="177"/>
      <c r="N110" s="177"/>
      <c r="O110" s="177"/>
      <c r="P110" s="177"/>
      <c r="Q110" s="177"/>
      <c r="R110" s="177"/>
      <c r="S110" s="177"/>
    </row>
    <row r="111" spans="1:20" x14ac:dyDescent="0.2">
      <c r="A111" s="12"/>
      <c r="B111" s="555" t="s">
        <v>3</v>
      </c>
      <c r="C111" s="556"/>
      <c r="D111" s="556"/>
      <c r="E111" s="556"/>
      <c r="F111" s="556"/>
      <c r="G111" s="556"/>
      <c r="H111" s="556"/>
      <c r="I111" s="556"/>
      <c r="J111" s="63"/>
      <c r="K111" s="177"/>
      <c r="L111" s="177"/>
      <c r="M111" s="177"/>
      <c r="N111" s="177"/>
      <c r="O111" s="177"/>
      <c r="P111" s="177"/>
      <c r="Q111" s="177"/>
      <c r="R111" s="177"/>
      <c r="S111" s="177"/>
    </row>
    <row r="112" spans="1:20" x14ac:dyDescent="0.2">
      <c r="A112" s="12"/>
      <c r="B112" s="14" t="s">
        <v>4</v>
      </c>
      <c r="C112" s="14" t="s">
        <v>5</v>
      </c>
      <c r="D112" s="14" t="s">
        <v>6</v>
      </c>
      <c r="E112" s="14" t="s">
        <v>7</v>
      </c>
      <c r="F112" s="14" t="s">
        <v>8</v>
      </c>
      <c r="G112" s="14" t="s">
        <v>9</v>
      </c>
      <c r="H112" s="14" t="s">
        <v>10</v>
      </c>
      <c r="I112" s="13" t="s">
        <v>11</v>
      </c>
      <c r="J112" s="63"/>
      <c r="K112" s="177"/>
      <c r="L112" s="177"/>
      <c r="M112" s="177"/>
      <c r="N112" s="177"/>
      <c r="O112" s="177"/>
      <c r="P112" s="177"/>
      <c r="Q112" s="177"/>
      <c r="R112" s="177"/>
      <c r="S112" s="177"/>
    </row>
    <row r="113" spans="1:19" x14ac:dyDescent="0.2">
      <c r="A113" s="196" t="s">
        <v>12</v>
      </c>
      <c r="B113" s="16" t="s">
        <v>106</v>
      </c>
      <c r="C113" s="14" t="s">
        <v>106</v>
      </c>
      <c r="D113" s="14" t="s">
        <v>106</v>
      </c>
      <c r="E113" s="14" t="s">
        <v>106</v>
      </c>
      <c r="F113" s="14" t="s">
        <v>106</v>
      </c>
      <c r="G113" s="14" t="s">
        <v>106</v>
      </c>
      <c r="H113" s="14" t="s">
        <v>14</v>
      </c>
      <c r="I113" s="13" t="s">
        <v>14</v>
      </c>
      <c r="J113" s="63"/>
      <c r="K113" s="177"/>
      <c r="L113" s="177"/>
      <c r="M113" s="177"/>
      <c r="N113" s="177"/>
      <c r="O113" s="177"/>
      <c r="P113" s="177"/>
      <c r="Q113" s="177"/>
      <c r="R113" s="177"/>
      <c r="S113" s="177"/>
    </row>
    <row r="114" spans="1:19" x14ac:dyDescent="0.2">
      <c r="A114" s="175" t="s">
        <v>16</v>
      </c>
      <c r="B114" s="17"/>
      <c r="C114" s="17"/>
      <c r="D114" s="17"/>
      <c r="E114" s="17"/>
      <c r="F114" s="17"/>
      <c r="G114" s="17"/>
      <c r="H114" s="17"/>
      <c r="I114" s="62"/>
      <c r="J114" s="63"/>
      <c r="K114" s="177"/>
      <c r="L114" s="177"/>
      <c r="M114" s="177"/>
      <c r="N114" s="177"/>
      <c r="O114" s="177"/>
      <c r="P114" s="177"/>
      <c r="Q114" s="177"/>
      <c r="R114" s="177"/>
      <c r="S114" s="177"/>
    </row>
    <row r="115" spans="1:19" x14ac:dyDescent="0.2">
      <c r="A115" s="175" t="s">
        <v>17</v>
      </c>
      <c r="B115" s="22" t="s">
        <v>111</v>
      </c>
      <c r="C115" s="168"/>
      <c r="D115" s="22" t="s">
        <v>142</v>
      </c>
      <c r="E115" s="95"/>
      <c r="F115" s="23"/>
      <c r="G115" s="23"/>
      <c r="H115" s="168"/>
      <c r="J115" s="63"/>
      <c r="K115" s="177"/>
      <c r="L115" s="177"/>
      <c r="M115" s="177"/>
      <c r="N115" s="177"/>
      <c r="O115" s="177"/>
      <c r="P115" s="177"/>
      <c r="Q115" s="177"/>
      <c r="R115" s="177"/>
      <c r="S115" s="177"/>
    </row>
    <row r="116" spans="1:19" x14ac:dyDescent="0.2">
      <c r="A116" s="13" t="s">
        <v>21</v>
      </c>
      <c r="B116" s="2" t="s">
        <v>113</v>
      </c>
      <c r="C116" s="74" t="s">
        <v>75</v>
      </c>
      <c r="D116" s="2" t="s">
        <v>93</v>
      </c>
      <c r="E116" s="74" t="s">
        <v>74</v>
      </c>
      <c r="F116" s="5" t="s">
        <v>22</v>
      </c>
      <c r="G116" s="5" t="s">
        <v>22</v>
      </c>
      <c r="H116" s="74" t="s">
        <v>73</v>
      </c>
      <c r="J116" s="63"/>
      <c r="K116" s="181"/>
      <c r="L116" s="181"/>
      <c r="M116" s="185"/>
      <c r="N116" s="181"/>
      <c r="O116" s="185"/>
      <c r="P116" s="20"/>
      <c r="Q116" s="20"/>
      <c r="R116" s="20"/>
      <c r="S116" s="177"/>
    </row>
    <row r="117" spans="1:19" x14ac:dyDescent="0.2">
      <c r="A117" s="13" t="s">
        <v>29</v>
      </c>
      <c r="B117" s="2" t="s">
        <v>77</v>
      </c>
      <c r="C117" s="77" t="s">
        <v>23</v>
      </c>
      <c r="D117" s="2" t="s">
        <v>23</v>
      </c>
      <c r="E117" s="77" t="s">
        <v>50</v>
      </c>
      <c r="F117" s="5" t="s">
        <v>23</v>
      </c>
      <c r="G117" s="5" t="s">
        <v>50</v>
      </c>
      <c r="H117" s="77" t="s">
        <v>30</v>
      </c>
      <c r="J117" s="63"/>
      <c r="K117" s="17"/>
      <c r="L117" s="17"/>
      <c r="M117" s="17"/>
      <c r="N117" s="17"/>
      <c r="O117" s="185"/>
      <c r="P117" s="20"/>
      <c r="Q117" s="20"/>
      <c r="R117" s="20"/>
      <c r="S117" s="177"/>
    </row>
    <row r="118" spans="1:19" x14ac:dyDescent="0.2">
      <c r="A118" s="13" t="s">
        <v>34</v>
      </c>
      <c r="B118" s="166" t="s">
        <v>135</v>
      </c>
      <c r="C118" s="80" t="s">
        <v>83</v>
      </c>
      <c r="D118" s="197" t="s">
        <v>38</v>
      </c>
      <c r="E118" s="86" t="s">
        <v>36</v>
      </c>
      <c r="F118" s="31" t="s">
        <v>35</v>
      </c>
      <c r="G118" s="5" t="s">
        <v>143</v>
      </c>
      <c r="H118" s="80" t="s">
        <v>82</v>
      </c>
      <c r="J118" s="63"/>
      <c r="K118" s="17"/>
      <c r="L118" s="17"/>
      <c r="M118" s="185"/>
      <c r="N118" s="17"/>
      <c r="O118" s="185"/>
      <c r="P118" s="20"/>
      <c r="Q118" s="20"/>
      <c r="R118" s="20"/>
      <c r="S118" s="177"/>
    </row>
    <row r="119" spans="1:19" x14ac:dyDescent="0.2">
      <c r="A119" s="13" t="s">
        <v>41</v>
      </c>
      <c r="C119" s="169"/>
      <c r="D119" s="32"/>
      <c r="E119" s="169"/>
      <c r="F119" s="33"/>
      <c r="G119" s="33" t="s">
        <v>144</v>
      </c>
      <c r="H119" s="86"/>
      <c r="J119" s="63"/>
      <c r="K119" s="184"/>
      <c r="L119" s="184"/>
      <c r="M119" s="184"/>
      <c r="N119" s="184"/>
      <c r="O119" s="189"/>
      <c r="P119" s="20"/>
      <c r="Q119" s="20"/>
      <c r="R119" s="20"/>
      <c r="S119" s="177"/>
    </row>
    <row r="120" spans="1:19" x14ac:dyDescent="0.2">
      <c r="A120" s="309" t="s">
        <v>42</v>
      </c>
      <c r="B120" s="168"/>
      <c r="C120" s="168"/>
      <c r="D120" s="69" t="s">
        <v>43</v>
      </c>
      <c r="E120" s="54" t="s">
        <v>110</v>
      </c>
      <c r="F120" s="69" t="s">
        <v>44</v>
      </c>
      <c r="G120" s="76" t="s">
        <v>145</v>
      </c>
      <c r="H120" s="22"/>
      <c r="J120" s="63"/>
      <c r="K120" s="184"/>
      <c r="L120" s="17"/>
      <c r="M120" s="17"/>
      <c r="N120" s="63"/>
      <c r="O120" s="185"/>
      <c r="P120" s="20"/>
      <c r="Q120" s="63"/>
      <c r="R120" s="20"/>
      <c r="S120" s="177"/>
    </row>
    <row r="121" spans="1:19" x14ac:dyDescent="0.2">
      <c r="A121" s="13" t="s">
        <v>48</v>
      </c>
      <c r="B121" s="74" t="s">
        <v>49</v>
      </c>
      <c r="C121" s="74" t="s">
        <v>73</v>
      </c>
      <c r="D121" s="5" t="s">
        <v>77</v>
      </c>
      <c r="E121" s="10" t="s">
        <v>112</v>
      </c>
      <c r="F121" s="5" t="s">
        <v>52</v>
      </c>
      <c r="G121" s="79" t="s">
        <v>146</v>
      </c>
      <c r="H121" s="2" t="s">
        <v>27</v>
      </c>
      <c r="J121" s="63"/>
      <c r="K121" s="17"/>
      <c r="L121" s="185"/>
      <c r="M121" s="181"/>
      <c r="N121" s="181"/>
      <c r="O121" s="181"/>
      <c r="P121" s="17"/>
      <c r="Q121" s="20"/>
      <c r="R121" s="20"/>
      <c r="S121" s="177"/>
    </row>
    <row r="122" spans="1:19" x14ac:dyDescent="0.2">
      <c r="A122" s="13" t="s">
        <v>55</v>
      </c>
      <c r="B122" s="77" t="s">
        <v>23</v>
      </c>
      <c r="C122" s="77" t="s">
        <v>50</v>
      </c>
      <c r="D122" s="31" t="s">
        <v>56</v>
      </c>
      <c r="E122" s="10" t="s">
        <v>78</v>
      </c>
      <c r="F122" s="5" t="s">
        <v>50</v>
      </c>
      <c r="G122" s="79" t="s">
        <v>23</v>
      </c>
      <c r="H122" s="2" t="s">
        <v>23</v>
      </c>
      <c r="J122" s="63"/>
      <c r="K122" s="17"/>
      <c r="L122" s="185"/>
      <c r="M122" s="17"/>
      <c r="N122" s="17"/>
      <c r="O122" s="17"/>
      <c r="P122" s="17"/>
      <c r="Q122" s="20"/>
      <c r="R122" s="20"/>
      <c r="S122" s="177"/>
    </row>
    <row r="123" spans="1:19" x14ac:dyDescent="0.2">
      <c r="A123" s="13" t="s">
        <v>59</v>
      </c>
      <c r="B123" s="86" t="s">
        <v>61</v>
      </c>
      <c r="C123" s="74" t="s">
        <v>147</v>
      </c>
      <c r="D123" s="33"/>
      <c r="E123" s="83" t="s">
        <v>115</v>
      </c>
      <c r="F123" s="33" t="s">
        <v>63</v>
      </c>
      <c r="G123" s="82" t="s">
        <v>122</v>
      </c>
      <c r="H123" s="30" t="s">
        <v>31</v>
      </c>
      <c r="J123" s="63"/>
      <c r="K123" s="17"/>
      <c r="L123" s="185"/>
      <c r="M123" s="17"/>
      <c r="N123" s="17"/>
      <c r="O123" s="17"/>
      <c r="P123" s="17"/>
      <c r="Q123" s="20"/>
      <c r="R123" s="20"/>
      <c r="S123" s="177"/>
    </row>
    <row r="124" spans="1:19" x14ac:dyDescent="0.2">
      <c r="A124" s="13" t="s">
        <v>67</v>
      </c>
      <c r="B124" s="169"/>
      <c r="C124" s="86" t="s">
        <v>137</v>
      </c>
      <c r="D124" s="169"/>
      <c r="E124" s="169"/>
      <c r="F124" s="169"/>
      <c r="G124" s="84"/>
      <c r="H124" s="32"/>
      <c r="I124" s="85"/>
      <c r="J124" s="63"/>
      <c r="K124" s="184"/>
      <c r="L124" s="200"/>
      <c r="M124" s="184"/>
      <c r="N124" s="184"/>
      <c r="O124" s="184"/>
      <c r="P124" s="184"/>
      <c r="Q124" s="20"/>
      <c r="R124" s="20"/>
      <c r="S124" s="177"/>
    </row>
    <row r="125" spans="1:19" x14ac:dyDescent="0.2">
      <c r="A125" s="13" t="s">
        <v>68</v>
      </c>
      <c r="B125" s="22" t="s">
        <v>142</v>
      </c>
      <c r="C125" s="23"/>
      <c r="D125" s="69" t="s">
        <v>43</v>
      </c>
      <c r="E125" s="168"/>
      <c r="F125" s="22"/>
      <c r="G125" s="10" t="s">
        <v>46</v>
      </c>
      <c r="H125" s="76"/>
      <c r="I125" s="85"/>
      <c r="J125" s="63"/>
      <c r="K125" s="63"/>
      <c r="L125" s="189"/>
      <c r="M125" s="17"/>
      <c r="N125" s="17"/>
      <c r="O125" s="184"/>
      <c r="P125" s="17"/>
      <c r="Q125" s="20"/>
      <c r="R125" s="20"/>
      <c r="S125" s="177"/>
    </row>
    <row r="126" spans="1:19" x14ac:dyDescent="0.2">
      <c r="A126" s="13" t="s">
        <v>71</v>
      </c>
      <c r="B126" s="2" t="s">
        <v>93</v>
      </c>
      <c r="C126" s="5" t="s">
        <v>70</v>
      </c>
      <c r="D126" s="5" t="s">
        <v>23</v>
      </c>
      <c r="E126" s="74" t="s">
        <v>75</v>
      </c>
      <c r="F126" s="2" t="s">
        <v>27</v>
      </c>
      <c r="G126" s="10" t="s">
        <v>30</v>
      </c>
      <c r="H126" s="79" t="s">
        <v>148</v>
      </c>
      <c r="I126" s="199"/>
      <c r="J126" s="63"/>
      <c r="K126" s="185"/>
      <c r="L126" s="185"/>
      <c r="M126" s="181"/>
      <c r="N126" s="17"/>
      <c r="O126" s="17"/>
      <c r="P126" s="17"/>
      <c r="Q126" s="20"/>
      <c r="R126" s="17"/>
      <c r="S126" s="177"/>
    </row>
    <row r="127" spans="1:19" x14ac:dyDescent="0.2">
      <c r="A127" s="13" t="s">
        <v>76</v>
      </c>
      <c r="B127" s="2" t="s">
        <v>78</v>
      </c>
      <c r="C127" s="5" t="s">
        <v>30</v>
      </c>
      <c r="D127" s="31" t="s">
        <v>56</v>
      </c>
      <c r="E127" s="77" t="s">
        <v>77</v>
      </c>
      <c r="F127" s="2" t="s">
        <v>78</v>
      </c>
      <c r="G127" s="10" t="s">
        <v>149</v>
      </c>
      <c r="H127" s="79" t="s">
        <v>23</v>
      </c>
      <c r="I127" s="199"/>
      <c r="J127" s="63"/>
      <c r="K127" s="17"/>
      <c r="L127" s="17"/>
      <c r="M127" s="17"/>
      <c r="N127" s="17"/>
      <c r="O127" s="17"/>
      <c r="P127" s="17"/>
      <c r="Q127" s="20"/>
      <c r="R127" s="17"/>
      <c r="S127" s="177"/>
    </row>
    <row r="128" spans="1:19" x14ac:dyDescent="0.2">
      <c r="A128" s="11" t="s">
        <v>80</v>
      </c>
      <c r="B128" s="2" t="s">
        <v>143</v>
      </c>
      <c r="C128" s="31" t="s">
        <v>81</v>
      </c>
      <c r="D128" s="33"/>
      <c r="E128" s="80" t="s">
        <v>150</v>
      </c>
      <c r="F128" s="30" t="s">
        <v>39</v>
      </c>
      <c r="G128" s="83" t="s">
        <v>151</v>
      </c>
      <c r="H128" s="82"/>
      <c r="I128" s="199"/>
      <c r="J128" s="63"/>
      <c r="K128" s="185"/>
      <c r="L128" s="185"/>
      <c r="M128" s="17"/>
      <c r="N128" s="184"/>
      <c r="O128" s="184"/>
      <c r="P128" s="17"/>
      <c r="Q128" s="20"/>
      <c r="R128" s="17"/>
      <c r="S128" s="177"/>
    </row>
    <row r="129" spans="1:19" x14ac:dyDescent="0.2">
      <c r="A129" s="13" t="s">
        <v>84</v>
      </c>
      <c r="B129" s="166" t="s">
        <v>144</v>
      </c>
      <c r="C129" s="52"/>
      <c r="D129" s="169"/>
      <c r="E129" s="169"/>
      <c r="F129" s="32"/>
      <c r="G129" s="169"/>
      <c r="H129" s="84"/>
      <c r="I129" s="199"/>
      <c r="J129" s="63"/>
      <c r="K129" s="184"/>
      <c r="L129" s="184"/>
      <c r="M129" s="184"/>
      <c r="N129" s="184"/>
      <c r="O129" s="184"/>
      <c r="P129" s="184"/>
      <c r="Q129" s="20"/>
      <c r="R129" s="17"/>
      <c r="S129" s="177"/>
    </row>
    <row r="130" spans="1:19" x14ac:dyDescent="0.2">
      <c r="A130" s="13" t="s">
        <v>85</v>
      </c>
      <c r="B130" s="2" t="s">
        <v>132</v>
      </c>
      <c r="C130" s="22" t="s">
        <v>142</v>
      </c>
      <c r="D130" s="76" t="s">
        <v>152</v>
      </c>
      <c r="E130" s="2" t="s">
        <v>20</v>
      </c>
      <c r="F130" s="76" t="s">
        <v>153</v>
      </c>
      <c r="G130" s="171"/>
      <c r="H130" s="171"/>
      <c r="I130" s="199"/>
      <c r="J130" s="63"/>
      <c r="K130" s="17"/>
      <c r="L130" s="185"/>
      <c r="M130" s="181"/>
      <c r="N130" s="181"/>
      <c r="O130" s="17"/>
      <c r="P130" s="17"/>
      <c r="Q130" s="17"/>
      <c r="R130" s="17"/>
      <c r="S130" s="177"/>
    </row>
    <row r="131" spans="1:19" x14ac:dyDescent="0.2">
      <c r="A131" s="13" t="s">
        <v>89</v>
      </c>
      <c r="B131" s="2" t="s">
        <v>78</v>
      </c>
      <c r="C131" s="2" t="s">
        <v>93</v>
      </c>
      <c r="D131" s="79" t="s">
        <v>53</v>
      </c>
      <c r="E131" s="2" t="s">
        <v>30</v>
      </c>
      <c r="F131" s="79"/>
      <c r="G131" s="171"/>
      <c r="H131" s="171"/>
      <c r="I131" s="199"/>
      <c r="J131" s="63"/>
      <c r="K131" s="17"/>
      <c r="L131" s="185"/>
      <c r="M131" s="17"/>
      <c r="N131" s="17"/>
      <c r="O131" s="17"/>
      <c r="P131" s="17"/>
      <c r="Q131" s="17"/>
      <c r="R131" s="17"/>
      <c r="S131" s="177"/>
    </row>
    <row r="132" spans="1:19" x14ac:dyDescent="0.2">
      <c r="A132" s="13" t="s">
        <v>94</v>
      </c>
      <c r="B132" s="2" t="s">
        <v>154</v>
      </c>
      <c r="C132" s="2" t="s">
        <v>77</v>
      </c>
      <c r="D132" s="79" t="s">
        <v>23</v>
      </c>
      <c r="E132" s="30" t="s">
        <v>32</v>
      </c>
      <c r="F132" s="79" t="s">
        <v>23</v>
      </c>
      <c r="G132" s="171"/>
      <c r="H132" s="171"/>
      <c r="I132" s="199"/>
      <c r="J132" s="63"/>
      <c r="K132" s="17"/>
      <c r="L132" s="185"/>
      <c r="M132" s="17"/>
      <c r="N132" s="17"/>
      <c r="O132" s="17"/>
      <c r="P132" s="17"/>
      <c r="Q132" s="17"/>
      <c r="R132" s="17"/>
      <c r="S132" s="177"/>
    </row>
    <row r="133" spans="1:19" x14ac:dyDescent="0.2">
      <c r="A133" s="13" t="s">
        <v>95</v>
      </c>
      <c r="B133" s="30" t="s">
        <v>123</v>
      </c>
      <c r="C133" s="197" t="s">
        <v>38</v>
      </c>
      <c r="D133" s="82" t="s">
        <v>155</v>
      </c>
      <c r="E133" s="166"/>
      <c r="F133" s="82" t="s">
        <v>122</v>
      </c>
      <c r="G133" s="171"/>
      <c r="H133" s="171"/>
      <c r="I133" s="199"/>
      <c r="J133" s="63"/>
      <c r="K133" s="17"/>
      <c r="L133" s="189"/>
      <c r="M133" s="184"/>
      <c r="N133" s="184"/>
      <c r="O133" s="184"/>
      <c r="P133" s="17"/>
      <c r="Q133" s="17"/>
      <c r="R133" s="17"/>
      <c r="S133" s="177"/>
    </row>
    <row r="134" spans="1:19" x14ac:dyDescent="0.2">
      <c r="A134" s="13" t="s">
        <v>98</v>
      </c>
      <c r="B134" s="192"/>
      <c r="C134" s="32"/>
      <c r="D134" s="84"/>
      <c r="E134" s="171"/>
      <c r="F134" s="84"/>
      <c r="G134" s="171"/>
      <c r="H134" s="171"/>
      <c r="I134" s="199"/>
      <c r="J134" s="63"/>
      <c r="K134" s="17"/>
      <c r="L134" s="189"/>
      <c r="M134" s="184"/>
      <c r="N134" s="17"/>
      <c r="O134" s="17"/>
      <c r="P134" s="17"/>
      <c r="Q134" s="17"/>
      <c r="R134" s="17"/>
      <c r="S134" s="177"/>
    </row>
    <row r="135" spans="1:19" x14ac:dyDescent="0.2">
      <c r="A135" s="43"/>
      <c r="B135" s="45"/>
      <c r="C135" s="45"/>
      <c r="D135" s="45"/>
      <c r="E135" s="45"/>
      <c r="F135" s="43"/>
      <c r="G135" s="45"/>
      <c r="H135" s="45"/>
      <c r="J135" s="63"/>
      <c r="K135" s="177"/>
      <c r="L135" s="177"/>
      <c r="M135" s="177"/>
      <c r="N135" s="177"/>
      <c r="O135" s="177"/>
      <c r="P135" s="177"/>
      <c r="Q135" s="177"/>
      <c r="R135" s="177"/>
      <c r="S135" s="177"/>
    </row>
    <row r="136" spans="1:19" x14ac:dyDescent="0.2">
      <c r="A136" s="43"/>
      <c r="B136" s="46" t="s">
        <v>99</v>
      </c>
      <c r="C136" s="47" t="s">
        <v>100</v>
      </c>
      <c r="D136" s="48" t="s">
        <v>101</v>
      </c>
      <c r="E136" s="49" t="s">
        <v>102</v>
      </c>
      <c r="F136" s="50" t="s">
        <v>103</v>
      </c>
      <c r="G136" s="61" t="s">
        <v>104</v>
      </c>
      <c r="H136" s="176"/>
      <c r="J136" s="63"/>
      <c r="K136" s="177"/>
      <c r="L136" s="177"/>
      <c r="M136" s="177"/>
      <c r="N136" s="177"/>
      <c r="O136" s="177"/>
      <c r="P136" s="177"/>
      <c r="Q136" s="177"/>
      <c r="R136" s="177"/>
      <c r="S136" s="177"/>
    </row>
    <row r="137" spans="1:19" x14ac:dyDescent="0.2">
      <c r="A137" s="43"/>
      <c r="B137" s="45"/>
      <c r="C137" s="45"/>
      <c r="D137" s="45"/>
      <c r="E137" s="45"/>
      <c r="F137" s="43"/>
      <c r="G137" s="45"/>
      <c r="H137" s="45"/>
      <c r="J137" s="63"/>
      <c r="K137" s="177"/>
      <c r="L137" s="177"/>
      <c r="M137" s="177"/>
      <c r="N137" s="177"/>
      <c r="O137" s="177"/>
      <c r="P137" s="177"/>
      <c r="Q137" s="177"/>
      <c r="R137" s="177"/>
      <c r="S137" s="177"/>
    </row>
    <row r="138" spans="1:19" ht="14.25" x14ac:dyDescent="0.2">
      <c r="A138" s="43"/>
      <c r="B138" s="45"/>
      <c r="C138" s="45"/>
      <c r="D138" s="45"/>
      <c r="E138" s="45"/>
      <c r="F138" s="201"/>
      <c r="G138" s="45"/>
      <c r="H138" s="201"/>
      <c r="J138" s="63"/>
      <c r="K138" s="177"/>
      <c r="L138" s="177"/>
      <c r="M138" s="177"/>
      <c r="N138" s="177"/>
      <c r="O138" s="177"/>
      <c r="P138" s="177"/>
      <c r="Q138" s="177"/>
      <c r="R138" s="177"/>
      <c r="S138" s="177"/>
    </row>
    <row r="139" spans="1:19" x14ac:dyDescent="0.2">
      <c r="A139" s="43"/>
      <c r="B139" s="45"/>
      <c r="C139" s="45"/>
      <c r="D139" s="45"/>
      <c r="E139" s="45"/>
      <c r="F139" s="43"/>
      <c r="G139" s="45"/>
      <c r="H139" s="45"/>
      <c r="J139" s="63"/>
      <c r="K139" s="177"/>
      <c r="L139" s="177"/>
      <c r="M139" s="177"/>
      <c r="N139" s="177"/>
      <c r="O139" s="177"/>
      <c r="P139" s="177"/>
      <c r="Q139" s="177"/>
      <c r="R139" s="177"/>
      <c r="S139" s="177"/>
    </row>
    <row r="140" spans="1:19" x14ac:dyDescent="0.2">
      <c r="A140" s="43"/>
      <c r="B140" s="45"/>
      <c r="C140" s="45"/>
      <c r="D140" s="45"/>
      <c r="E140" s="45"/>
      <c r="F140" s="43"/>
      <c r="G140" s="45"/>
      <c r="H140" s="45"/>
      <c r="J140" s="63"/>
      <c r="K140" s="177"/>
      <c r="L140" s="177"/>
      <c r="M140" s="177"/>
      <c r="N140" s="177"/>
      <c r="O140" s="177"/>
      <c r="P140" s="177"/>
      <c r="Q140" s="177"/>
      <c r="R140" s="177"/>
      <c r="S140" s="177"/>
    </row>
    <row r="141" spans="1:19" x14ac:dyDescent="0.2">
      <c r="A141" s="43"/>
      <c r="B141" s="45"/>
      <c r="C141" s="45"/>
      <c r="D141" s="45"/>
      <c r="E141" s="45"/>
      <c r="F141" s="43"/>
      <c r="G141" s="45"/>
      <c r="H141" s="45"/>
      <c r="J141" s="63"/>
      <c r="K141" s="177"/>
      <c r="L141" s="177"/>
      <c r="M141" s="177"/>
      <c r="N141" s="177"/>
      <c r="O141" s="177"/>
      <c r="P141" s="177"/>
      <c r="Q141" s="177"/>
      <c r="R141" s="177"/>
      <c r="S141" s="177"/>
    </row>
    <row r="142" spans="1:19" x14ac:dyDescent="0.2">
      <c r="A142" s="43"/>
      <c r="B142" s="45"/>
      <c r="C142" s="45"/>
      <c r="D142" s="45"/>
      <c r="E142" s="45"/>
      <c r="F142" s="43"/>
      <c r="G142" s="45"/>
      <c r="H142" s="45"/>
      <c r="J142" s="63"/>
      <c r="K142" s="177"/>
      <c r="L142" s="177"/>
      <c r="M142" s="177"/>
      <c r="N142" s="177"/>
      <c r="O142" s="177"/>
      <c r="P142" s="177"/>
      <c r="Q142" s="177"/>
      <c r="R142" s="177"/>
      <c r="S142" s="177"/>
    </row>
    <row r="143" spans="1:19" x14ac:dyDescent="0.2">
      <c r="A143" s="43"/>
      <c r="B143" s="45"/>
      <c r="C143" s="45"/>
      <c r="D143" s="45"/>
      <c r="E143" s="45"/>
      <c r="F143" s="43"/>
      <c r="G143" s="45"/>
      <c r="H143" s="45"/>
      <c r="J143" s="63"/>
      <c r="K143" s="177"/>
      <c r="L143" s="177"/>
      <c r="M143" s="177"/>
      <c r="N143" s="177"/>
      <c r="O143" s="177"/>
      <c r="P143" s="177"/>
      <c r="Q143" s="177"/>
      <c r="R143" s="177"/>
      <c r="S143" s="177"/>
    </row>
    <row r="144" spans="1:19" x14ac:dyDescent="0.2">
      <c r="A144" s="43"/>
      <c r="B144" s="45"/>
      <c r="C144" s="45"/>
      <c r="D144" s="45"/>
      <c r="E144" s="45"/>
      <c r="F144" s="43"/>
      <c r="G144" s="45"/>
      <c r="H144" s="45"/>
      <c r="J144" s="63"/>
      <c r="K144" s="177"/>
      <c r="L144" s="177"/>
      <c r="M144" s="177"/>
      <c r="N144" s="177"/>
      <c r="O144" s="177"/>
      <c r="P144" s="177"/>
      <c r="Q144" s="177"/>
      <c r="R144" s="177"/>
      <c r="S144" s="177"/>
    </row>
    <row r="145" spans="1:19" x14ac:dyDescent="0.2">
      <c r="A145" s="43"/>
      <c r="B145" s="45"/>
      <c r="C145" s="45"/>
      <c r="D145" s="45"/>
      <c r="E145" s="45"/>
      <c r="F145" s="43"/>
      <c r="G145" s="45"/>
      <c r="H145" s="45"/>
      <c r="J145" s="63"/>
      <c r="K145" s="177"/>
      <c r="L145" s="177"/>
      <c r="M145" s="177"/>
      <c r="N145" s="177"/>
      <c r="O145" s="177"/>
      <c r="P145" s="177"/>
      <c r="Q145" s="177"/>
      <c r="R145" s="177"/>
      <c r="S145" s="177"/>
    </row>
    <row r="146" spans="1:19" x14ac:dyDescent="0.2">
      <c r="A146" s="43"/>
      <c r="B146" s="45"/>
      <c r="C146" s="45"/>
      <c r="D146" s="45"/>
      <c r="E146" s="45"/>
      <c r="F146" s="43"/>
      <c r="G146" s="45"/>
      <c r="H146" s="45"/>
      <c r="J146" s="63"/>
      <c r="K146" s="177"/>
      <c r="L146" s="177"/>
      <c r="M146" s="177"/>
      <c r="N146" s="177"/>
      <c r="O146" s="177"/>
      <c r="P146" s="177"/>
      <c r="Q146" s="177"/>
      <c r="R146" s="177"/>
      <c r="S146" s="177"/>
    </row>
    <row r="147" spans="1:19" x14ac:dyDescent="0.2">
      <c r="A147" s="43"/>
      <c r="B147" s="45"/>
      <c r="C147" s="45"/>
      <c r="D147" s="45"/>
      <c r="E147" s="45"/>
      <c r="F147" s="43"/>
      <c r="G147" s="45"/>
      <c r="H147" s="45"/>
      <c r="I147" s="43"/>
      <c r="J147" s="63"/>
      <c r="K147" s="177"/>
      <c r="L147" s="177"/>
      <c r="M147" s="177"/>
      <c r="N147" s="177"/>
      <c r="O147" s="177"/>
      <c r="P147" s="177"/>
      <c r="Q147" s="177"/>
      <c r="R147" s="177"/>
      <c r="S147" s="177"/>
    </row>
    <row r="148" spans="1:19" x14ac:dyDescent="0.2">
      <c r="A148" s="43"/>
      <c r="B148" s="45"/>
      <c r="C148" s="45"/>
      <c r="D148" s="45"/>
      <c r="E148" s="45"/>
      <c r="F148" s="43"/>
      <c r="G148" s="45"/>
      <c r="H148" s="45"/>
      <c r="I148" s="43"/>
      <c r="J148" s="63"/>
      <c r="K148" s="177"/>
      <c r="L148" s="177"/>
      <c r="M148" s="177"/>
      <c r="N148" s="177"/>
      <c r="O148" s="177"/>
      <c r="P148" s="177"/>
      <c r="Q148" s="177"/>
      <c r="R148" s="177"/>
      <c r="S148" s="177"/>
    </row>
    <row r="149" spans="1:19" ht="15.75" x14ac:dyDescent="0.25">
      <c r="A149" s="16"/>
      <c r="B149" s="557" t="s">
        <v>156</v>
      </c>
      <c r="C149" s="558"/>
      <c r="D149" s="558"/>
      <c r="E149" s="558"/>
      <c r="F149" s="558"/>
      <c r="G149" s="558"/>
      <c r="H149" s="558"/>
      <c r="I149" s="558"/>
      <c r="J149" s="63"/>
      <c r="K149" s="177"/>
      <c r="L149" s="177"/>
      <c r="M149" s="177"/>
      <c r="N149" s="177"/>
      <c r="O149" s="177"/>
      <c r="P149" s="177"/>
      <c r="Q149" s="177"/>
      <c r="R149" s="177"/>
      <c r="S149" s="177"/>
    </row>
    <row r="150" spans="1:19" x14ac:dyDescent="0.2">
      <c r="A150" s="12"/>
      <c r="B150" s="555" t="s">
        <v>3</v>
      </c>
      <c r="C150" s="556"/>
      <c r="D150" s="556"/>
      <c r="E150" s="556"/>
      <c r="F150" s="556"/>
      <c r="G150" s="556"/>
      <c r="H150" s="556"/>
      <c r="I150" s="556"/>
      <c r="J150" s="63"/>
      <c r="K150" s="177"/>
      <c r="L150" s="177"/>
      <c r="M150" s="177"/>
      <c r="N150" s="177"/>
      <c r="O150" s="177"/>
      <c r="P150" s="177"/>
      <c r="Q150" s="177"/>
      <c r="R150" s="177"/>
      <c r="S150" s="177"/>
    </row>
    <row r="151" spans="1:19" s="19" customFormat="1" x14ac:dyDescent="0.2">
      <c r="A151" s="12"/>
      <c r="B151" s="14" t="s">
        <v>4</v>
      </c>
      <c r="C151" s="14" t="s">
        <v>5</v>
      </c>
      <c r="D151" s="14" t="s">
        <v>6</v>
      </c>
      <c r="E151" s="14" t="s">
        <v>7</v>
      </c>
      <c r="F151" s="14" t="s">
        <v>8</v>
      </c>
      <c r="G151" s="14" t="s">
        <v>9</v>
      </c>
      <c r="H151" s="14" t="s">
        <v>10</v>
      </c>
      <c r="I151" s="13" t="s">
        <v>11</v>
      </c>
      <c r="J151" s="63"/>
      <c r="K151" s="177"/>
      <c r="L151" s="177"/>
      <c r="M151" s="177"/>
      <c r="N151" s="63"/>
      <c r="O151" s="63"/>
      <c r="P151" s="63"/>
      <c r="Q151" s="63"/>
      <c r="R151" s="63"/>
      <c r="S151" s="63"/>
    </row>
    <row r="152" spans="1:19" s="19" customFormat="1" x14ac:dyDescent="0.2">
      <c r="A152" s="15" t="s">
        <v>12</v>
      </c>
      <c r="B152" s="14" t="s">
        <v>106</v>
      </c>
      <c r="C152" s="14" t="s">
        <v>106</v>
      </c>
      <c r="D152" s="14" t="s">
        <v>106</v>
      </c>
      <c r="E152" s="14" t="s">
        <v>106</v>
      </c>
      <c r="F152" s="14" t="s">
        <v>106</v>
      </c>
      <c r="G152" s="14" t="s">
        <v>106</v>
      </c>
      <c r="H152" s="14" t="s">
        <v>14</v>
      </c>
      <c r="I152" s="13" t="s">
        <v>14</v>
      </c>
      <c r="J152" s="63"/>
      <c r="K152" s="177"/>
      <c r="L152" s="177"/>
      <c r="M152" s="177"/>
      <c r="N152" s="63"/>
      <c r="O152" s="63"/>
      <c r="P152" s="63"/>
      <c r="Q152" s="63"/>
      <c r="R152" s="63"/>
      <c r="S152" s="63"/>
    </row>
    <row r="153" spans="1:19" x14ac:dyDescent="0.2">
      <c r="A153" s="14" t="s">
        <v>17</v>
      </c>
      <c r="B153" s="2" t="s">
        <v>132</v>
      </c>
      <c r="C153" s="54" t="s">
        <v>110</v>
      </c>
      <c r="D153" s="75"/>
      <c r="E153" s="22" t="s">
        <v>111</v>
      </c>
      <c r="F153" s="91"/>
      <c r="G153" s="76" t="s">
        <v>157</v>
      </c>
      <c r="H153" s="95"/>
      <c r="J153" s="63"/>
      <c r="K153" s="17"/>
      <c r="L153" s="17"/>
      <c r="M153" s="63"/>
      <c r="N153" s="17"/>
      <c r="O153" s="17"/>
      <c r="P153" s="17"/>
      <c r="Q153" s="17"/>
      <c r="R153" s="20"/>
      <c r="S153" s="177"/>
    </row>
    <row r="154" spans="1:19" s="19" customFormat="1" x14ac:dyDescent="0.2">
      <c r="A154" s="13" t="s">
        <v>21</v>
      </c>
      <c r="B154" s="2" t="s">
        <v>23</v>
      </c>
      <c r="C154" s="10" t="s">
        <v>112</v>
      </c>
      <c r="D154" s="78" t="s">
        <v>24</v>
      </c>
      <c r="E154" s="2" t="s">
        <v>113</v>
      </c>
      <c r="F154" s="92" t="s">
        <v>158</v>
      </c>
      <c r="G154" s="79" t="s">
        <v>159</v>
      </c>
      <c r="H154" s="74" t="s">
        <v>74</v>
      </c>
      <c r="J154" s="63"/>
      <c r="K154" s="17"/>
      <c r="L154" s="17"/>
      <c r="M154" s="63"/>
      <c r="N154" s="17"/>
      <c r="O154" s="181"/>
      <c r="P154" s="17"/>
      <c r="Q154" s="20"/>
      <c r="R154" s="20"/>
      <c r="S154" s="63"/>
    </row>
    <row r="155" spans="1:19" s="19" customFormat="1" x14ac:dyDescent="0.2">
      <c r="A155" s="13" t="s">
        <v>29</v>
      </c>
      <c r="B155" s="2" t="s">
        <v>83</v>
      </c>
      <c r="C155" s="10" t="s">
        <v>30</v>
      </c>
      <c r="D155" s="78" t="s">
        <v>50</v>
      </c>
      <c r="E155" s="2" t="s">
        <v>23</v>
      </c>
      <c r="F155" s="92" t="s">
        <v>23</v>
      </c>
      <c r="G155" s="79" t="s">
        <v>23</v>
      </c>
      <c r="H155" s="77" t="s">
        <v>77</v>
      </c>
      <c r="J155" s="63"/>
      <c r="K155" s="17"/>
      <c r="L155" s="17"/>
      <c r="M155" s="63"/>
      <c r="N155" s="184"/>
      <c r="O155" s="17"/>
      <c r="P155" s="17"/>
      <c r="Q155" s="20"/>
      <c r="R155" s="20"/>
      <c r="S155" s="63"/>
    </row>
    <row r="156" spans="1:19" s="19" customFormat="1" x14ac:dyDescent="0.2">
      <c r="A156" s="13" t="s">
        <v>34</v>
      </c>
      <c r="B156" s="30" t="s">
        <v>137</v>
      </c>
      <c r="C156" s="83" t="s">
        <v>115</v>
      </c>
      <c r="D156" s="81" t="s">
        <v>60</v>
      </c>
      <c r="E156" s="166" t="s">
        <v>135</v>
      </c>
      <c r="F156" s="93" t="s">
        <v>66</v>
      </c>
      <c r="G156" s="79" t="s">
        <v>31</v>
      </c>
      <c r="H156" s="86" t="s">
        <v>39</v>
      </c>
      <c r="J156" s="63"/>
      <c r="K156" s="17"/>
      <c r="L156" s="17"/>
      <c r="M156" s="63"/>
      <c r="N156" s="184"/>
      <c r="O156" s="17"/>
      <c r="P156" s="17"/>
      <c r="Q156" s="20"/>
      <c r="R156" s="20"/>
      <c r="S156" s="63"/>
    </row>
    <row r="157" spans="1:19" s="19" customFormat="1" x14ac:dyDescent="0.2">
      <c r="A157" s="13" t="s">
        <v>41</v>
      </c>
      <c r="B157" s="169"/>
      <c r="C157" s="169"/>
      <c r="D157" s="87"/>
      <c r="E157" s="88"/>
      <c r="F157" s="169"/>
      <c r="G157" s="202" t="s">
        <v>138</v>
      </c>
      <c r="I157" s="85"/>
      <c r="J157" s="63"/>
      <c r="K157" s="184"/>
      <c r="L157" s="184"/>
      <c r="M157" s="63"/>
      <c r="N157" s="63"/>
      <c r="O157" s="184"/>
      <c r="P157" s="184"/>
      <c r="Q157" s="20"/>
      <c r="R157" s="20"/>
      <c r="S157" s="63"/>
    </row>
    <row r="158" spans="1:19" s="19" customFormat="1" x14ac:dyDescent="0.2">
      <c r="A158" s="309" t="s">
        <v>42</v>
      </c>
      <c r="B158" s="171"/>
      <c r="C158" s="88"/>
      <c r="D158" s="203"/>
      <c r="E158" s="167"/>
      <c r="F158" s="167"/>
      <c r="G158" s="167"/>
      <c r="H158" s="167"/>
      <c r="I158" s="85"/>
      <c r="J158" s="63"/>
      <c r="K158" s="17"/>
      <c r="L158" s="63"/>
      <c r="M158" s="185"/>
      <c r="N158" s="20"/>
      <c r="O158" s="20"/>
      <c r="P158" s="20"/>
      <c r="Q158" s="20"/>
      <c r="R158" s="20"/>
      <c r="S158" s="63"/>
    </row>
    <row r="159" spans="1:19" s="19" customFormat="1" x14ac:dyDescent="0.2">
      <c r="A159" s="13" t="s">
        <v>48</v>
      </c>
      <c r="B159" s="171"/>
      <c r="C159" s="88"/>
      <c r="D159" s="203"/>
      <c r="E159" s="167"/>
      <c r="F159" s="167"/>
      <c r="G159" s="171"/>
      <c r="I159" s="85"/>
      <c r="J159" s="63"/>
      <c r="K159" s="17"/>
      <c r="L159" s="63"/>
      <c r="M159" s="185"/>
      <c r="N159" s="20"/>
      <c r="O159" s="20"/>
      <c r="P159" s="17"/>
      <c r="Q159" s="20"/>
      <c r="R159" s="20"/>
      <c r="S159" s="63"/>
    </row>
    <row r="160" spans="1:19" s="19" customFormat="1" x14ac:dyDescent="0.2">
      <c r="A160" s="13" t="s">
        <v>55</v>
      </c>
      <c r="B160" s="171"/>
      <c r="C160" s="88"/>
      <c r="D160" s="171"/>
      <c r="E160" s="167"/>
      <c r="F160" s="88"/>
      <c r="G160" s="171"/>
      <c r="I160" s="85"/>
      <c r="J160" s="63"/>
      <c r="K160" s="17"/>
      <c r="L160" s="63"/>
      <c r="M160" s="17"/>
      <c r="N160" s="20"/>
      <c r="O160" s="63"/>
      <c r="P160" s="17"/>
      <c r="Q160" s="20"/>
      <c r="R160" s="20"/>
      <c r="S160" s="63"/>
    </row>
    <row r="161" spans="1:19" s="19" customFormat="1" x14ac:dyDescent="0.2">
      <c r="A161" s="13" t="s">
        <v>59</v>
      </c>
      <c r="B161" s="169"/>
      <c r="C161" s="88"/>
      <c r="D161" s="171"/>
      <c r="E161" s="167"/>
      <c r="F161" s="88"/>
      <c r="G161" s="195"/>
      <c r="I161" s="85"/>
      <c r="J161" s="63"/>
      <c r="K161" s="184"/>
      <c r="L161" s="63"/>
      <c r="M161" s="17"/>
      <c r="N161" s="20"/>
      <c r="O161" s="63"/>
      <c r="P161" s="181"/>
      <c r="Q161" s="20"/>
      <c r="R161" s="20"/>
      <c r="S161" s="63"/>
    </row>
    <row r="162" spans="1:19" s="19" customFormat="1" x14ac:dyDescent="0.2">
      <c r="A162" s="13" t="s">
        <v>67</v>
      </c>
      <c r="B162" s="167"/>
      <c r="C162" s="167"/>
      <c r="D162" s="171"/>
      <c r="E162" s="167"/>
      <c r="F162" s="88"/>
      <c r="G162" s="171"/>
      <c r="I162" s="85"/>
      <c r="J162" s="63"/>
      <c r="K162" s="20"/>
      <c r="L162" s="20"/>
      <c r="M162" s="17"/>
      <c r="N162" s="20"/>
      <c r="O162" s="63"/>
      <c r="P162" s="17"/>
      <c r="Q162" s="20"/>
      <c r="R162" s="20"/>
      <c r="S162" s="63"/>
    </row>
    <row r="163" spans="1:19" s="19" customFormat="1" x14ac:dyDescent="0.2">
      <c r="A163" s="13" t="s">
        <v>68</v>
      </c>
      <c r="B163" s="167"/>
      <c r="C163" s="167"/>
      <c r="D163" s="171"/>
      <c r="E163" s="171"/>
      <c r="F163" s="167"/>
      <c r="G163" s="171"/>
      <c r="H163" s="167"/>
      <c r="I163" s="85"/>
      <c r="J163" s="63"/>
      <c r="K163" s="20"/>
      <c r="L163" s="20"/>
      <c r="M163" s="17"/>
      <c r="N163" s="17"/>
      <c r="O163" s="20"/>
      <c r="P163" s="17"/>
      <c r="Q163" s="20"/>
      <c r="R163" s="20"/>
      <c r="S163" s="63"/>
    </row>
    <row r="164" spans="1:19" s="19" customFormat="1" x14ac:dyDescent="0.2">
      <c r="A164" s="13" t="s">
        <v>71</v>
      </c>
      <c r="B164" s="22" t="s">
        <v>142</v>
      </c>
      <c r="C164" s="2" t="s">
        <v>132</v>
      </c>
      <c r="D164" s="91"/>
      <c r="E164" s="76"/>
      <c r="F164" s="76"/>
      <c r="G164" s="69" t="s">
        <v>18</v>
      </c>
      <c r="H164" s="195"/>
      <c r="I164" s="85"/>
      <c r="J164" s="63"/>
      <c r="K164" s="20"/>
      <c r="L164" s="181"/>
      <c r="M164" s="17"/>
      <c r="N164" s="17"/>
      <c r="O164" s="185"/>
      <c r="P164" s="185"/>
      <c r="Q164" s="181"/>
      <c r="R164" s="20"/>
      <c r="S164" s="63"/>
    </row>
    <row r="165" spans="1:19" s="19" customFormat="1" x14ac:dyDescent="0.2">
      <c r="A165" s="13" t="s">
        <v>76</v>
      </c>
      <c r="B165" s="2" t="s">
        <v>93</v>
      </c>
      <c r="C165" s="2" t="s">
        <v>77</v>
      </c>
      <c r="D165" s="92" t="s">
        <v>158</v>
      </c>
      <c r="E165" s="79" t="s">
        <v>160</v>
      </c>
      <c r="F165" s="79" t="s">
        <v>161</v>
      </c>
      <c r="G165" s="5" t="s">
        <v>30</v>
      </c>
      <c r="H165" s="171"/>
      <c r="I165" s="85"/>
      <c r="J165" s="63"/>
      <c r="K165" s="17"/>
      <c r="L165" s="17"/>
      <c r="M165" s="17"/>
      <c r="N165" s="17"/>
      <c r="O165" s="187"/>
      <c r="P165" s="185"/>
      <c r="Q165" s="17"/>
      <c r="R165" s="20"/>
      <c r="S165" s="63"/>
    </row>
    <row r="166" spans="1:19" s="19" customFormat="1" x14ac:dyDescent="0.2">
      <c r="A166" s="13" t="s">
        <v>80</v>
      </c>
      <c r="B166" s="2" t="s">
        <v>30</v>
      </c>
      <c r="C166" s="2" t="s">
        <v>83</v>
      </c>
      <c r="D166" s="92" t="s">
        <v>77</v>
      </c>
      <c r="E166" s="79" t="s">
        <v>23</v>
      </c>
      <c r="F166" s="79" t="s">
        <v>23</v>
      </c>
      <c r="G166" s="31" t="s">
        <v>81</v>
      </c>
      <c r="H166" s="171"/>
      <c r="I166" s="85"/>
      <c r="J166" s="63"/>
      <c r="K166" s="17"/>
      <c r="L166" s="17"/>
      <c r="M166" s="184"/>
      <c r="N166" s="184"/>
      <c r="O166" s="198"/>
      <c r="P166" s="185"/>
      <c r="Q166" s="17"/>
      <c r="R166" s="20"/>
      <c r="S166" s="63"/>
    </row>
    <row r="167" spans="1:19" s="19" customFormat="1" x14ac:dyDescent="0.2">
      <c r="A167" s="13" t="s">
        <v>84</v>
      </c>
      <c r="B167" s="2" t="s">
        <v>162</v>
      </c>
      <c r="C167" s="30" t="s">
        <v>137</v>
      </c>
      <c r="D167" s="93" t="s">
        <v>66</v>
      </c>
      <c r="E167" s="79" t="s">
        <v>38</v>
      </c>
      <c r="F167" s="82" t="s">
        <v>63</v>
      </c>
      <c r="G167" s="33"/>
      <c r="H167" s="194"/>
      <c r="I167" s="85"/>
      <c r="J167" s="63"/>
      <c r="K167" s="184"/>
      <c r="L167" s="184"/>
      <c r="M167" s="184"/>
      <c r="N167" s="184"/>
      <c r="O167" s="186"/>
      <c r="P167" s="189"/>
      <c r="Q167" s="186"/>
      <c r="R167" s="20"/>
      <c r="S167" s="63"/>
    </row>
    <row r="168" spans="1:19" x14ac:dyDescent="0.2">
      <c r="A168" s="13" t="s">
        <v>85</v>
      </c>
      <c r="B168" s="166" t="s">
        <v>138</v>
      </c>
      <c r="C168" s="171"/>
      <c r="D168" s="88"/>
      <c r="E168" s="202" t="s">
        <v>65</v>
      </c>
      <c r="F168" s="84"/>
      <c r="G168" s="192"/>
      <c r="H168" s="167"/>
      <c r="I168" s="85"/>
      <c r="J168" s="63"/>
      <c r="K168" s="184"/>
      <c r="L168" s="17"/>
      <c r="M168" s="63"/>
      <c r="N168" s="63"/>
      <c r="O168" s="184"/>
      <c r="P168" s="189"/>
      <c r="Q168" s="20"/>
      <c r="R168" s="20"/>
      <c r="S168" s="177"/>
    </row>
    <row r="169" spans="1:19" x14ac:dyDescent="0.2">
      <c r="A169" s="13" t="s">
        <v>89</v>
      </c>
      <c r="B169" s="17"/>
      <c r="C169" s="88"/>
      <c r="D169" s="88"/>
      <c r="E169" s="88"/>
      <c r="F169" s="88"/>
      <c r="G169" s="167"/>
      <c r="H169" s="167"/>
      <c r="I169" s="85"/>
      <c r="J169" s="63"/>
      <c r="K169" s="17"/>
      <c r="L169" s="63"/>
      <c r="M169" s="63"/>
      <c r="N169" s="63"/>
      <c r="O169" s="63"/>
      <c r="P169" s="20"/>
      <c r="Q169" s="20"/>
      <c r="R169" s="20"/>
      <c r="S169" s="177"/>
    </row>
    <row r="170" spans="1:19" x14ac:dyDescent="0.2">
      <c r="A170" s="13" t="s">
        <v>94</v>
      </c>
      <c r="B170" s="17"/>
      <c r="C170" s="88"/>
      <c r="D170" s="88"/>
      <c r="E170" s="88"/>
      <c r="F170" s="88"/>
      <c r="G170" s="167"/>
      <c r="H170" s="167"/>
      <c r="I170" s="85"/>
      <c r="J170" s="63"/>
      <c r="K170" s="17"/>
      <c r="L170" s="63"/>
      <c r="M170" s="63"/>
      <c r="N170" s="63"/>
      <c r="O170" s="63"/>
      <c r="P170" s="20"/>
      <c r="Q170" s="20"/>
      <c r="R170" s="20"/>
      <c r="S170" s="177"/>
    </row>
    <row r="171" spans="1:19" x14ac:dyDescent="0.2">
      <c r="A171" s="13" t="s">
        <v>95</v>
      </c>
      <c r="B171" s="184"/>
      <c r="C171" s="88"/>
      <c r="D171" s="88"/>
      <c r="E171" s="88"/>
      <c r="F171" s="88"/>
      <c r="G171" s="167"/>
      <c r="H171" s="167"/>
      <c r="I171" s="85"/>
      <c r="J171" s="63"/>
      <c r="K171" s="184"/>
      <c r="L171" s="63"/>
      <c r="M171" s="63"/>
      <c r="N171" s="63"/>
      <c r="O171" s="63"/>
      <c r="P171" s="20"/>
      <c r="Q171" s="20"/>
      <c r="R171" s="20"/>
      <c r="S171" s="177"/>
    </row>
    <row r="172" spans="1:19" x14ac:dyDescent="0.2">
      <c r="A172" s="13" t="s">
        <v>98</v>
      </c>
      <c r="B172" s="169"/>
      <c r="C172" s="88"/>
      <c r="D172" s="88"/>
      <c r="E172" s="88"/>
      <c r="F172" s="88"/>
      <c r="G172" s="167"/>
      <c r="H172" s="167"/>
      <c r="I172" s="85"/>
      <c r="J172" s="63"/>
      <c r="K172" s="184"/>
      <c r="L172" s="63"/>
      <c r="M172" s="63"/>
      <c r="N172" s="63"/>
      <c r="O172" s="63"/>
      <c r="P172" s="20"/>
      <c r="Q172" s="20"/>
      <c r="R172" s="20"/>
      <c r="S172" s="177"/>
    </row>
    <row r="173" spans="1:19" s="163" customFormat="1" x14ac:dyDescent="0.2">
      <c r="A173" s="43"/>
      <c r="B173" s="43"/>
      <c r="C173" s="43"/>
      <c r="D173" s="43"/>
      <c r="E173" s="43"/>
      <c r="F173" s="43"/>
      <c r="G173" s="204"/>
      <c r="H173" s="204"/>
      <c r="I173" s="204"/>
      <c r="J173" s="63"/>
      <c r="K173" s="177"/>
      <c r="L173" s="177"/>
      <c r="M173" s="177"/>
      <c r="N173" s="177"/>
      <c r="O173" s="177"/>
      <c r="P173" s="177"/>
      <c r="Q173" s="177"/>
      <c r="R173" s="177"/>
      <c r="S173" s="177"/>
    </row>
    <row r="174" spans="1:19" x14ac:dyDescent="0.2">
      <c r="A174" s="43"/>
      <c r="B174" s="46" t="s">
        <v>99</v>
      </c>
      <c r="C174" s="47" t="s">
        <v>100</v>
      </c>
      <c r="D174" s="48" t="s">
        <v>101</v>
      </c>
      <c r="E174" s="49" t="s">
        <v>102</v>
      </c>
      <c r="F174" s="50" t="s">
        <v>103</v>
      </c>
      <c r="G174" s="61" t="s">
        <v>104</v>
      </c>
      <c r="H174" s="176"/>
      <c r="I174" s="45"/>
      <c r="J174" s="63"/>
      <c r="K174" s="177"/>
      <c r="L174" s="177"/>
      <c r="M174" s="177"/>
      <c r="N174" s="177"/>
      <c r="O174" s="177"/>
      <c r="P174" s="177"/>
      <c r="Q174" s="177"/>
      <c r="R174" s="177"/>
      <c r="S174" s="177"/>
    </row>
    <row r="175" spans="1:19" s="163" customFormat="1" x14ac:dyDescent="0.2">
      <c r="A175" s="43"/>
      <c r="B175" s="43"/>
      <c r="C175" s="43"/>
      <c r="D175" s="43"/>
      <c r="E175" s="43"/>
      <c r="F175" s="43"/>
      <c r="G175" s="43"/>
      <c r="H175" s="45"/>
      <c r="I175" s="45"/>
      <c r="J175" s="63"/>
      <c r="K175" s="177"/>
      <c r="L175" s="177"/>
      <c r="M175" s="177"/>
      <c r="N175" s="177"/>
      <c r="O175" s="177"/>
      <c r="P175" s="177"/>
      <c r="Q175" s="177"/>
      <c r="R175" s="177"/>
      <c r="S175" s="177"/>
    </row>
    <row r="176" spans="1:19" s="163" customFormat="1" x14ac:dyDescent="0.2">
      <c r="A176" s="43"/>
      <c r="B176" s="43"/>
      <c r="C176" s="43"/>
      <c r="D176" s="43"/>
      <c r="E176" s="43"/>
      <c r="F176" s="43"/>
      <c r="G176" s="43"/>
      <c r="H176" s="45"/>
      <c r="I176" s="45"/>
      <c r="J176" s="63"/>
      <c r="K176" s="177"/>
      <c r="L176" s="177"/>
      <c r="M176" s="177"/>
      <c r="N176" s="177"/>
      <c r="O176" s="177"/>
      <c r="P176" s="177"/>
      <c r="Q176" s="177"/>
      <c r="R176" s="177"/>
      <c r="S176" s="177"/>
    </row>
    <row r="177" spans="1:19" s="163" customFormat="1" x14ac:dyDescent="0.2">
      <c r="A177" s="43"/>
      <c r="B177" s="43"/>
      <c r="C177" s="43"/>
      <c r="D177" s="43"/>
      <c r="E177" s="43"/>
      <c r="F177" s="43"/>
      <c r="G177" s="43"/>
      <c r="H177" s="45"/>
      <c r="I177" s="45"/>
      <c r="J177" s="63"/>
      <c r="K177" s="177"/>
      <c r="L177" s="177"/>
      <c r="M177" s="177"/>
      <c r="N177" s="177"/>
      <c r="O177" s="177"/>
      <c r="P177" s="177"/>
      <c r="Q177" s="177"/>
      <c r="R177" s="177"/>
      <c r="S177" s="177"/>
    </row>
    <row r="178" spans="1:19" s="163" customFormat="1" x14ac:dyDescent="0.2">
      <c r="A178" s="43"/>
      <c r="B178" s="43"/>
      <c r="C178" s="43"/>
      <c r="D178" s="43"/>
      <c r="E178" s="43"/>
      <c r="F178" s="43"/>
      <c r="G178" s="43"/>
      <c r="H178" s="45"/>
      <c r="I178" s="45"/>
      <c r="J178" s="63"/>
      <c r="K178" s="177"/>
      <c r="L178" s="177"/>
      <c r="M178" s="177"/>
      <c r="N178" s="177"/>
      <c r="O178" s="177"/>
      <c r="P178" s="177"/>
      <c r="Q178" s="177"/>
      <c r="R178" s="177"/>
      <c r="S178" s="177"/>
    </row>
    <row r="179" spans="1:19" s="163" customFormat="1" x14ac:dyDescent="0.2">
      <c r="A179" s="43"/>
      <c r="B179" s="43"/>
      <c r="C179" s="43"/>
      <c r="D179" s="43"/>
      <c r="E179" s="43"/>
      <c r="F179" s="43"/>
      <c r="G179" s="43"/>
      <c r="H179" s="45"/>
      <c r="I179" s="45"/>
      <c r="J179" s="63"/>
      <c r="K179" s="177"/>
      <c r="L179" s="177"/>
      <c r="M179" s="177"/>
      <c r="N179" s="177"/>
      <c r="O179" s="177"/>
      <c r="P179" s="177"/>
      <c r="Q179" s="177"/>
      <c r="R179" s="177"/>
      <c r="S179" s="177"/>
    </row>
    <row r="180" spans="1:19" s="163" customFormat="1" x14ac:dyDescent="0.2">
      <c r="A180" s="43"/>
      <c r="B180" s="43"/>
      <c r="C180" s="43"/>
      <c r="D180" s="43"/>
      <c r="E180" s="43"/>
      <c r="F180" s="43"/>
      <c r="G180" s="43"/>
      <c r="H180" s="45"/>
      <c r="I180" s="45"/>
      <c r="J180" s="63"/>
      <c r="K180" s="177"/>
      <c r="L180" s="177"/>
      <c r="M180" s="177"/>
      <c r="N180" s="177"/>
      <c r="O180" s="177"/>
      <c r="P180" s="177"/>
      <c r="Q180" s="177"/>
      <c r="R180" s="177"/>
      <c r="S180" s="177"/>
    </row>
    <row r="181" spans="1:19" s="163" customFormat="1" x14ac:dyDescent="0.2">
      <c r="A181" s="43"/>
      <c r="B181" s="43"/>
      <c r="C181" s="43"/>
      <c r="D181" s="43"/>
      <c r="E181" s="43"/>
      <c r="F181" s="43"/>
      <c r="G181" s="43"/>
      <c r="H181" s="45"/>
      <c r="I181" s="45"/>
      <c r="J181" s="63"/>
      <c r="K181" s="177"/>
      <c r="L181" s="177"/>
      <c r="M181" s="177"/>
      <c r="N181" s="177"/>
      <c r="O181" s="177"/>
      <c r="P181" s="177"/>
      <c r="Q181" s="177"/>
      <c r="R181" s="177"/>
      <c r="S181" s="177"/>
    </row>
    <row r="182" spans="1:19" s="163" customFormat="1" x14ac:dyDescent="0.2">
      <c r="A182" s="43"/>
      <c r="B182" s="43"/>
      <c r="C182" s="43"/>
      <c r="D182" s="43"/>
      <c r="E182" s="43"/>
      <c r="F182" s="43"/>
      <c r="G182" s="43"/>
      <c r="H182" s="45"/>
      <c r="I182" s="45"/>
      <c r="J182" s="63"/>
      <c r="K182" s="177"/>
      <c r="L182" s="177"/>
      <c r="M182" s="177"/>
      <c r="N182" s="177"/>
      <c r="O182" s="177"/>
      <c r="P182" s="177"/>
      <c r="Q182" s="177"/>
      <c r="R182" s="177"/>
      <c r="S182" s="177"/>
    </row>
    <row r="183" spans="1:19" s="163" customFormat="1" x14ac:dyDescent="0.2">
      <c r="A183" s="43"/>
      <c r="B183" s="43"/>
      <c r="C183" s="43"/>
      <c r="D183" s="43"/>
      <c r="E183" s="43"/>
      <c r="F183" s="43"/>
      <c r="G183" s="43"/>
      <c r="H183" s="45"/>
      <c r="I183" s="45"/>
      <c r="J183" s="63"/>
      <c r="K183" s="177"/>
      <c r="L183" s="177"/>
      <c r="M183" s="177"/>
      <c r="N183" s="177"/>
      <c r="O183" s="177"/>
      <c r="P183" s="177"/>
      <c r="Q183" s="177"/>
      <c r="R183" s="177"/>
      <c r="S183" s="177"/>
    </row>
    <row r="184" spans="1:19" x14ac:dyDescent="0.2">
      <c r="A184" s="43"/>
      <c r="B184" s="45"/>
      <c r="C184" s="45"/>
      <c r="D184" s="45"/>
      <c r="E184" s="45"/>
      <c r="F184" s="43"/>
      <c r="G184" s="45"/>
      <c r="H184" s="45"/>
      <c r="J184" s="63"/>
      <c r="K184" s="177"/>
      <c r="L184" s="177"/>
      <c r="M184" s="177"/>
      <c r="N184" s="177"/>
      <c r="O184" s="177"/>
      <c r="P184" s="177"/>
      <c r="Q184" s="177"/>
      <c r="R184" s="177"/>
      <c r="S184" s="177"/>
    </row>
    <row r="185" spans="1:19" x14ac:dyDescent="0.2">
      <c r="A185" s="43"/>
      <c r="B185" s="45"/>
      <c r="C185" s="45"/>
      <c r="D185" s="45"/>
      <c r="F185" s="43"/>
      <c r="G185" s="45"/>
      <c r="H185" s="45"/>
      <c r="J185" s="63"/>
      <c r="K185" s="177"/>
      <c r="L185" s="177"/>
      <c r="M185" s="177"/>
      <c r="N185" s="177"/>
      <c r="O185" s="177"/>
      <c r="P185" s="177"/>
      <c r="Q185" s="177"/>
      <c r="R185" s="177"/>
      <c r="S185" s="177"/>
    </row>
    <row r="186" spans="1:19" ht="15.75" x14ac:dyDescent="0.25">
      <c r="A186" s="16"/>
      <c r="B186" s="557" t="s">
        <v>163</v>
      </c>
      <c r="C186" s="558"/>
      <c r="D186" s="558"/>
      <c r="E186" s="558"/>
      <c r="F186" s="558"/>
      <c r="G186" s="558"/>
      <c r="H186" s="558"/>
      <c r="I186" s="558"/>
      <c r="J186" s="63"/>
      <c r="K186" s="177"/>
      <c r="L186" s="177"/>
      <c r="M186" s="177"/>
      <c r="N186" s="177"/>
      <c r="O186" s="177"/>
      <c r="P186" s="177"/>
      <c r="Q186" s="177"/>
      <c r="R186" s="177"/>
      <c r="S186" s="177"/>
    </row>
    <row r="187" spans="1:19" x14ac:dyDescent="0.2">
      <c r="A187" s="12"/>
      <c r="B187" s="555" t="s">
        <v>3</v>
      </c>
      <c r="C187" s="556"/>
      <c r="D187" s="556"/>
      <c r="E187" s="556"/>
      <c r="F187" s="556"/>
      <c r="G187" s="556"/>
      <c r="H187" s="556"/>
      <c r="I187" s="556"/>
      <c r="J187" s="63"/>
      <c r="K187" s="177"/>
      <c r="L187" s="177"/>
      <c r="M187" s="177"/>
      <c r="N187" s="177"/>
      <c r="O187" s="177"/>
      <c r="P187" s="177"/>
      <c r="Q187" s="177"/>
      <c r="R187" s="177"/>
      <c r="S187" s="177"/>
    </row>
    <row r="188" spans="1:19" s="19" customFormat="1" x14ac:dyDescent="0.2">
      <c r="A188" s="12"/>
      <c r="B188" s="14" t="s">
        <v>4</v>
      </c>
      <c r="C188" s="14" t="s">
        <v>5</v>
      </c>
      <c r="D188" s="14" t="s">
        <v>6</v>
      </c>
      <c r="E188" s="14" t="s">
        <v>7</v>
      </c>
      <c r="F188" s="14" t="s">
        <v>8</v>
      </c>
      <c r="G188" s="14" t="s">
        <v>9</v>
      </c>
      <c r="H188" s="14" t="s">
        <v>10</v>
      </c>
      <c r="I188" s="13" t="s">
        <v>11</v>
      </c>
      <c r="J188" s="63"/>
      <c r="K188" s="177"/>
      <c r="L188" s="177"/>
      <c r="M188" s="177"/>
      <c r="N188" s="63"/>
      <c r="O188" s="63"/>
      <c r="P188" s="63"/>
      <c r="Q188" s="63"/>
      <c r="R188" s="63"/>
      <c r="S188" s="63"/>
    </row>
    <row r="189" spans="1:19" s="19" customFormat="1" x14ac:dyDescent="0.2">
      <c r="A189" s="15" t="s">
        <v>12</v>
      </c>
      <c r="B189" s="14" t="s">
        <v>106</v>
      </c>
      <c r="C189" s="14" t="s">
        <v>106</v>
      </c>
      <c r="D189" s="14" t="s">
        <v>106</v>
      </c>
      <c r="E189" s="14" t="s">
        <v>106</v>
      </c>
      <c r="F189" s="14" t="s">
        <v>106</v>
      </c>
      <c r="G189" s="14" t="s">
        <v>106</v>
      </c>
      <c r="H189" s="14" t="s">
        <v>14</v>
      </c>
      <c r="I189" s="13" t="s">
        <v>14</v>
      </c>
      <c r="J189" s="63"/>
      <c r="K189" s="177"/>
      <c r="L189" s="177"/>
      <c r="M189" s="177"/>
      <c r="N189" s="63"/>
      <c r="O189" s="63"/>
      <c r="P189" s="63"/>
      <c r="Q189" s="63"/>
      <c r="R189" s="63"/>
      <c r="S189" s="63"/>
    </row>
    <row r="190" spans="1:19" x14ac:dyDescent="0.2">
      <c r="A190" s="14" t="s">
        <v>17</v>
      </c>
      <c r="B190" s="17"/>
      <c r="C190" s="17"/>
      <c r="D190" s="63"/>
      <c r="E190" s="17"/>
      <c r="F190" s="17"/>
      <c r="G190" s="17"/>
      <c r="H190" s="17"/>
      <c r="I190" s="205"/>
      <c r="J190" s="63"/>
      <c r="K190" s="177"/>
      <c r="L190" s="177"/>
      <c r="M190" s="177"/>
      <c r="N190" s="177"/>
      <c r="O190" s="177"/>
      <c r="P190" s="177"/>
      <c r="Q190" s="177"/>
      <c r="R190" s="177"/>
      <c r="S190" s="177"/>
    </row>
    <row r="191" spans="1:19" s="19" customFormat="1" x14ac:dyDescent="0.2">
      <c r="A191" s="13" t="s">
        <v>21</v>
      </c>
      <c r="B191" s="171"/>
      <c r="C191" s="171"/>
      <c r="D191" s="203"/>
      <c r="E191" s="20"/>
      <c r="F191" s="20"/>
      <c r="G191" s="20"/>
      <c r="H191" s="20"/>
      <c r="I191" s="205"/>
      <c r="J191" s="63"/>
      <c r="K191" s="17"/>
      <c r="L191" s="17"/>
      <c r="M191" s="185"/>
      <c r="N191" s="63"/>
      <c r="O191" s="63"/>
      <c r="P191" s="63"/>
      <c r="Q191" s="63"/>
      <c r="R191" s="63"/>
      <c r="S191" s="63"/>
    </row>
    <row r="192" spans="1:19" s="19" customFormat="1" x14ac:dyDescent="0.2">
      <c r="A192" s="13" t="s">
        <v>29</v>
      </c>
      <c r="B192" s="171"/>
      <c r="C192" s="171"/>
      <c r="D192" s="203"/>
      <c r="E192" s="20"/>
      <c r="F192" s="20"/>
      <c r="G192" s="20"/>
      <c r="H192" s="20"/>
      <c r="I192" s="205"/>
      <c r="J192" s="63"/>
      <c r="K192" s="17"/>
      <c r="L192" s="17"/>
      <c r="M192" s="185"/>
      <c r="N192" s="63"/>
      <c r="O192" s="63"/>
      <c r="P192" s="63"/>
      <c r="Q192" s="63"/>
      <c r="R192" s="63"/>
      <c r="S192" s="63"/>
    </row>
    <row r="193" spans="1:19" s="19" customFormat="1" x14ac:dyDescent="0.2">
      <c r="A193" s="13" t="s">
        <v>34</v>
      </c>
      <c r="B193" s="169"/>
      <c r="C193" s="169"/>
      <c r="D193" s="203"/>
      <c r="E193" s="17"/>
      <c r="F193" s="17"/>
      <c r="G193" s="20"/>
      <c r="H193" s="20"/>
      <c r="I193" s="205"/>
      <c r="J193" s="63"/>
      <c r="K193" s="184"/>
      <c r="L193" s="184"/>
      <c r="M193" s="185"/>
      <c r="N193" s="63"/>
      <c r="O193" s="63"/>
      <c r="P193" s="63"/>
      <c r="Q193" s="63"/>
      <c r="R193" s="63"/>
      <c r="S193" s="63"/>
    </row>
    <row r="194" spans="1:19" s="19" customFormat="1" x14ac:dyDescent="0.2">
      <c r="A194" s="13" t="s">
        <v>41</v>
      </c>
      <c r="B194" s="169"/>
      <c r="C194" s="169"/>
      <c r="D194" s="203"/>
      <c r="E194" s="20"/>
      <c r="F194" s="20"/>
      <c r="G194" s="20"/>
      <c r="H194" s="20"/>
      <c r="I194" s="205"/>
      <c r="J194" s="63"/>
      <c r="K194" s="184"/>
      <c r="L194" s="184"/>
      <c r="M194" s="185"/>
      <c r="N194" s="63"/>
      <c r="O194" s="63"/>
      <c r="P194" s="63"/>
      <c r="Q194" s="63"/>
      <c r="R194" s="63"/>
      <c r="S194" s="63"/>
    </row>
    <row r="195" spans="1:19" s="19" customFormat="1" x14ac:dyDescent="0.2">
      <c r="A195" s="309" t="s">
        <v>42</v>
      </c>
      <c r="B195" s="171"/>
      <c r="C195" s="171"/>
      <c r="D195" s="203"/>
      <c r="E195" s="20"/>
      <c r="F195" s="20"/>
      <c r="G195" s="20"/>
      <c r="H195" s="20"/>
      <c r="I195" s="205"/>
      <c r="J195" s="63"/>
      <c r="K195" s="17"/>
      <c r="L195" s="17"/>
      <c r="M195" s="185"/>
      <c r="N195" s="63"/>
      <c r="O195" s="63"/>
      <c r="P195" s="63"/>
      <c r="Q195" s="63"/>
      <c r="R195" s="63"/>
      <c r="S195" s="63"/>
    </row>
    <row r="196" spans="1:19" s="19" customFormat="1" x14ac:dyDescent="0.2">
      <c r="A196" s="13" t="s">
        <v>48</v>
      </c>
      <c r="B196" s="171"/>
      <c r="C196" s="171"/>
      <c r="D196" s="203"/>
      <c r="E196" s="20"/>
      <c r="F196" s="20"/>
      <c r="G196" s="17"/>
      <c r="H196" s="20"/>
      <c r="I196" s="205"/>
      <c r="J196" s="63"/>
      <c r="K196" s="17"/>
      <c r="L196" s="17"/>
      <c r="M196" s="185"/>
      <c r="N196" s="63"/>
      <c r="O196" s="63"/>
      <c r="P196" s="63"/>
      <c r="Q196" s="63"/>
      <c r="R196" s="63"/>
      <c r="S196" s="63"/>
    </row>
    <row r="197" spans="1:19" s="19" customFormat="1" x14ac:dyDescent="0.2">
      <c r="A197" s="13" t="s">
        <v>55</v>
      </c>
      <c r="B197" s="169"/>
      <c r="C197" s="169"/>
      <c r="D197" s="171"/>
      <c r="E197" s="20"/>
      <c r="F197" s="63"/>
      <c r="G197" s="17"/>
      <c r="H197" s="20"/>
      <c r="I197" s="205"/>
      <c r="J197" s="63"/>
      <c r="K197" s="184"/>
      <c r="L197" s="184"/>
      <c r="M197" s="17"/>
      <c r="N197" s="63"/>
      <c r="O197" s="63"/>
      <c r="P197" s="63"/>
      <c r="Q197" s="63"/>
      <c r="R197" s="63"/>
      <c r="S197" s="63"/>
    </row>
    <row r="198" spans="1:19" s="19" customFormat="1" x14ac:dyDescent="0.2">
      <c r="A198" s="13" t="s">
        <v>59</v>
      </c>
      <c r="B198" s="169"/>
      <c r="C198" s="169"/>
      <c r="D198" s="171"/>
      <c r="E198" s="17"/>
      <c r="F198" s="63"/>
      <c r="G198" s="181"/>
      <c r="H198" s="20"/>
      <c r="I198" s="205"/>
      <c r="J198" s="63"/>
      <c r="K198" s="184"/>
      <c r="L198" s="184"/>
      <c r="M198" s="17"/>
      <c r="N198" s="63"/>
      <c r="O198" s="63"/>
      <c r="P198" s="63"/>
      <c r="Q198" s="63"/>
      <c r="R198" s="63"/>
      <c r="S198" s="63"/>
    </row>
    <row r="199" spans="1:19" s="19" customFormat="1" x14ac:dyDescent="0.2">
      <c r="A199" s="13" t="s">
        <v>67</v>
      </c>
      <c r="B199" s="20"/>
      <c r="C199" s="20"/>
      <c r="D199" s="17"/>
      <c r="E199" s="17"/>
      <c r="F199" s="63"/>
      <c r="G199" s="17"/>
      <c r="H199" s="20"/>
      <c r="I199" s="205"/>
      <c r="J199" s="63"/>
      <c r="K199" s="63"/>
      <c r="L199" s="177"/>
      <c r="M199" s="177"/>
      <c r="N199" s="63"/>
      <c r="O199" s="63"/>
      <c r="P199" s="63"/>
      <c r="Q199" s="63"/>
      <c r="R199" s="63"/>
      <c r="S199" s="63"/>
    </row>
    <row r="200" spans="1:19" s="19" customFormat="1" x14ac:dyDescent="0.2">
      <c r="A200" s="13" t="s">
        <v>68</v>
      </c>
      <c r="B200" s="20"/>
      <c r="C200" s="20"/>
      <c r="D200" s="17"/>
      <c r="E200" s="17"/>
      <c r="F200" s="20"/>
      <c r="G200" s="17"/>
      <c r="H200" s="17"/>
      <c r="I200" s="205"/>
      <c r="J200" s="63"/>
      <c r="K200" s="63"/>
      <c r="L200" s="177"/>
      <c r="M200" s="177"/>
      <c r="N200" s="63"/>
      <c r="O200" s="63"/>
      <c r="P200" s="63"/>
      <c r="Q200" s="63"/>
      <c r="R200" s="63"/>
      <c r="S200" s="63"/>
    </row>
    <row r="201" spans="1:19" s="19" customFormat="1" x14ac:dyDescent="0.2">
      <c r="A201" s="13" t="s">
        <v>71</v>
      </c>
      <c r="B201" s="20"/>
      <c r="C201" s="185"/>
      <c r="D201" s="63"/>
      <c r="E201" s="20"/>
      <c r="F201" s="20"/>
      <c r="G201" s="20"/>
      <c r="H201" s="20"/>
      <c r="I201" s="205"/>
      <c r="J201" s="63"/>
      <c r="K201" s="63"/>
      <c r="L201" s="177"/>
      <c r="M201" s="177"/>
      <c r="N201" s="63"/>
      <c r="O201" s="63"/>
      <c r="P201" s="63"/>
      <c r="Q201" s="63"/>
      <c r="R201" s="63"/>
      <c r="S201" s="63"/>
    </row>
    <row r="202" spans="1:19" s="19" customFormat="1" x14ac:dyDescent="0.2">
      <c r="A202" s="13" t="s">
        <v>76</v>
      </c>
      <c r="B202" s="17"/>
      <c r="C202" s="181"/>
      <c r="D202" s="185"/>
      <c r="E202" s="17"/>
      <c r="F202" s="181"/>
      <c r="G202" s="17"/>
      <c r="H202" s="20"/>
      <c r="I202" s="205"/>
      <c r="J202" s="63"/>
      <c r="K202" s="177"/>
      <c r="L202" s="177"/>
      <c r="M202" s="177"/>
      <c r="N202" s="63"/>
      <c r="O202" s="63"/>
      <c r="P202" s="63"/>
      <c r="Q202" s="63"/>
      <c r="R202" s="63"/>
      <c r="S202" s="63"/>
    </row>
    <row r="203" spans="1:19" s="19" customFormat="1" x14ac:dyDescent="0.2">
      <c r="A203" s="13" t="s">
        <v>80</v>
      </c>
      <c r="B203" s="17"/>
      <c r="C203" s="17"/>
      <c r="D203" s="185"/>
      <c r="E203" s="17"/>
      <c r="F203" s="17"/>
      <c r="G203" s="17"/>
      <c r="H203" s="20"/>
      <c r="I203" s="205"/>
      <c r="J203" s="63"/>
      <c r="K203" s="177"/>
      <c r="L203" s="177"/>
      <c r="M203" s="177"/>
      <c r="N203" s="63"/>
      <c r="O203" s="63"/>
      <c r="P203" s="63"/>
      <c r="Q203" s="63"/>
      <c r="R203" s="63"/>
      <c r="S203" s="63"/>
    </row>
    <row r="204" spans="1:19" s="19" customFormat="1" x14ac:dyDescent="0.2">
      <c r="A204" s="13" t="s">
        <v>84</v>
      </c>
      <c r="B204" s="17"/>
      <c r="C204" s="17"/>
      <c r="D204" s="185"/>
      <c r="E204" s="184"/>
      <c r="F204" s="17"/>
      <c r="G204" s="184"/>
      <c r="H204" s="20"/>
      <c r="I204" s="205"/>
      <c r="J204" s="63"/>
      <c r="K204" s="177"/>
      <c r="L204" s="177"/>
      <c r="M204" s="177"/>
      <c r="N204" s="63"/>
      <c r="O204" s="63"/>
      <c r="P204" s="63"/>
      <c r="Q204" s="63"/>
      <c r="R204" s="63"/>
      <c r="S204" s="63"/>
    </row>
    <row r="205" spans="1:19" x14ac:dyDescent="0.2">
      <c r="A205" s="13" t="s">
        <v>85</v>
      </c>
      <c r="B205" s="184"/>
      <c r="C205" s="184"/>
      <c r="D205" s="189"/>
      <c r="E205" s="184"/>
      <c r="F205" s="184"/>
      <c r="G205" s="184"/>
      <c r="H205" s="20"/>
      <c r="I205" s="205"/>
      <c r="J205" s="63"/>
      <c r="K205" s="177"/>
      <c r="L205" s="177"/>
      <c r="M205" s="177"/>
      <c r="N205" s="177"/>
      <c r="O205" s="177"/>
      <c r="P205" s="177"/>
      <c r="Q205" s="177"/>
      <c r="R205" s="177"/>
      <c r="S205" s="177"/>
    </row>
    <row r="206" spans="1:19" x14ac:dyDescent="0.2">
      <c r="A206" s="13" t="s">
        <v>89</v>
      </c>
      <c r="B206" s="20"/>
      <c r="C206" s="185"/>
      <c r="D206" s="189"/>
      <c r="E206" s="20"/>
      <c r="F206" s="184"/>
      <c r="G206" s="17"/>
      <c r="H206" s="20"/>
      <c r="I206" s="205"/>
      <c r="J206" s="63"/>
      <c r="K206" s="177"/>
      <c r="L206" s="177"/>
      <c r="M206" s="177"/>
      <c r="N206" s="177"/>
      <c r="O206" s="177"/>
      <c r="P206" s="177"/>
      <c r="Q206" s="177"/>
      <c r="R206" s="177"/>
      <c r="S206" s="177"/>
    </row>
    <row r="207" spans="1:19" x14ac:dyDescent="0.2">
      <c r="A207" s="13" t="s">
        <v>94</v>
      </c>
      <c r="B207" s="20"/>
      <c r="C207" s="185"/>
      <c r="D207" s="63"/>
      <c r="E207" s="20"/>
      <c r="F207" s="20"/>
      <c r="G207" s="17"/>
      <c r="H207" s="20"/>
      <c r="I207" s="205"/>
      <c r="J207" s="63"/>
      <c r="K207" s="177"/>
      <c r="L207" s="177"/>
      <c r="M207" s="177"/>
      <c r="N207" s="177"/>
      <c r="O207" s="177"/>
      <c r="P207" s="177"/>
      <c r="Q207" s="177"/>
      <c r="R207" s="177"/>
      <c r="S207" s="177"/>
    </row>
    <row r="208" spans="1:19" x14ac:dyDescent="0.2">
      <c r="A208" s="13" t="s">
        <v>95</v>
      </c>
      <c r="B208" s="20"/>
      <c r="C208" s="185"/>
      <c r="D208" s="63"/>
      <c r="E208" s="20"/>
      <c r="F208" s="20"/>
      <c r="G208" s="184"/>
      <c r="H208" s="20"/>
      <c r="I208" s="205"/>
      <c r="J208" s="63"/>
      <c r="K208" s="177"/>
      <c r="L208" s="177"/>
      <c r="M208" s="177"/>
      <c r="N208" s="177"/>
      <c r="O208" s="177"/>
      <c r="P208" s="177"/>
      <c r="Q208" s="177"/>
      <c r="R208" s="177"/>
      <c r="S208" s="177"/>
    </row>
    <row r="209" spans="1:19" x14ac:dyDescent="0.2">
      <c r="A209" s="13" t="s">
        <v>98</v>
      </c>
      <c r="B209" s="20"/>
      <c r="C209" s="185"/>
      <c r="D209" s="63"/>
      <c r="E209" s="20"/>
      <c r="F209" s="20"/>
      <c r="G209" s="184"/>
      <c r="H209" s="20"/>
      <c r="I209" s="205"/>
      <c r="J209" s="63"/>
      <c r="K209" s="177"/>
      <c r="L209" s="177"/>
      <c r="M209" s="177"/>
      <c r="N209" s="177"/>
      <c r="O209" s="177"/>
      <c r="P209" s="177"/>
      <c r="Q209" s="177"/>
      <c r="R209" s="177"/>
      <c r="S209" s="177"/>
    </row>
    <row r="210" spans="1:19" s="163" customFormat="1" x14ac:dyDescent="0.2">
      <c r="A210" s="43"/>
      <c r="B210" s="43"/>
      <c r="C210" s="43"/>
      <c r="D210" s="43"/>
      <c r="E210" s="43"/>
      <c r="F210" s="43"/>
      <c r="G210" s="204"/>
      <c r="H210" s="204"/>
      <c r="I210" s="204"/>
      <c r="J210" s="63"/>
      <c r="K210" s="177"/>
      <c r="L210" s="177"/>
      <c r="M210" s="177"/>
      <c r="N210" s="177"/>
      <c r="O210" s="177"/>
      <c r="P210" s="177"/>
      <c r="Q210" s="177"/>
      <c r="R210" s="177"/>
      <c r="S210" s="177"/>
    </row>
    <row r="211" spans="1:19" x14ac:dyDescent="0.2">
      <c r="A211" s="43"/>
      <c r="B211" s="46" t="s">
        <v>99</v>
      </c>
      <c r="C211" s="47" t="s">
        <v>100</v>
      </c>
      <c r="D211" s="48" t="s">
        <v>101</v>
      </c>
      <c r="E211" s="49" t="s">
        <v>102</v>
      </c>
      <c r="F211" s="50" t="s">
        <v>103</v>
      </c>
      <c r="G211" s="61" t="s">
        <v>104</v>
      </c>
      <c r="H211" s="176" t="s">
        <v>164</v>
      </c>
      <c r="I211" s="45"/>
      <c r="J211" s="63"/>
      <c r="K211" s="177"/>
      <c r="L211" s="177"/>
      <c r="M211" s="177"/>
      <c r="N211" s="177"/>
      <c r="O211" s="177"/>
      <c r="P211" s="177"/>
      <c r="Q211" s="177"/>
      <c r="R211" s="177"/>
      <c r="S211" s="177"/>
    </row>
    <row r="212" spans="1:19" x14ac:dyDescent="0.2">
      <c r="A212" s="43"/>
      <c r="B212" s="43"/>
      <c r="C212" s="43"/>
      <c r="D212" s="43"/>
      <c r="E212" s="43"/>
      <c r="F212" s="43"/>
      <c r="G212" s="43"/>
      <c r="H212" s="45"/>
      <c r="I212" s="45"/>
      <c r="J212" s="63"/>
      <c r="K212" s="177"/>
      <c r="L212" s="177"/>
      <c r="M212" s="177"/>
      <c r="N212" s="177"/>
      <c r="O212" s="177"/>
      <c r="P212" s="177"/>
      <c r="Q212" s="177"/>
      <c r="R212" s="177"/>
      <c r="S212" s="177"/>
    </row>
    <row r="213" spans="1:19" x14ac:dyDescent="0.2">
      <c r="G213" s="554" t="s">
        <v>165</v>
      </c>
      <c r="H213" s="554"/>
      <c r="I213" s="554"/>
    </row>
    <row r="214" spans="1:19" x14ac:dyDescent="0.2">
      <c r="G214" s="554" t="s">
        <v>166</v>
      </c>
      <c r="H214" s="554"/>
      <c r="I214" s="554"/>
    </row>
    <row r="215" spans="1:19" x14ac:dyDescent="0.2">
      <c r="G215" s="206"/>
      <c r="H215" s="206"/>
    </row>
    <row r="216" spans="1:19" x14ac:dyDescent="0.2">
      <c r="G216" s="206"/>
      <c r="H216" s="206"/>
    </row>
    <row r="217" spans="1:19" x14ac:dyDescent="0.2">
      <c r="G217" s="554" t="s">
        <v>167</v>
      </c>
      <c r="H217" s="554"/>
      <c r="I217" s="554"/>
    </row>
    <row r="218" spans="1:19" x14ac:dyDescent="0.2">
      <c r="G218" s="554" t="s">
        <v>168</v>
      </c>
      <c r="H218" s="554"/>
      <c r="I218" s="554"/>
    </row>
    <row r="219" spans="1:19" x14ac:dyDescent="0.2">
      <c r="H219" s="206"/>
      <c r="I219" s="206"/>
    </row>
    <row r="220" spans="1:19" x14ac:dyDescent="0.2">
      <c r="H220" s="206"/>
      <c r="I220" s="206"/>
    </row>
    <row r="221" spans="1:19" s="19" customFormat="1" x14ac:dyDescent="0.2">
      <c r="A221" s="164"/>
      <c r="H221" s="206"/>
      <c r="I221" s="206"/>
      <c r="K221" s="165"/>
      <c r="L221" s="165"/>
      <c r="M221" s="165"/>
    </row>
    <row r="222" spans="1:19" s="19" customFormat="1" x14ac:dyDescent="0.2">
      <c r="A222" s="164"/>
      <c r="H222" s="206"/>
      <c r="I222" s="206"/>
      <c r="K222" s="165"/>
      <c r="L222" s="165"/>
      <c r="M222" s="165"/>
    </row>
    <row r="223" spans="1:19" s="19" customFormat="1" x14ac:dyDescent="0.2">
      <c r="A223" s="164"/>
      <c r="H223" s="206"/>
      <c r="I223" s="206"/>
      <c r="K223" s="165"/>
      <c r="L223" s="165"/>
      <c r="M223" s="165"/>
    </row>
  </sheetData>
  <mergeCells count="19">
    <mergeCell ref="B149:I149"/>
    <mergeCell ref="A1:I1"/>
    <mergeCell ref="A2:I2"/>
    <mergeCell ref="A3:I3"/>
    <mergeCell ref="B5:I5"/>
    <mergeCell ref="B6:I6"/>
    <mergeCell ref="B37:I37"/>
    <mergeCell ref="B38:I38"/>
    <mergeCell ref="B74:I74"/>
    <mergeCell ref="B75:I75"/>
    <mergeCell ref="B110:I110"/>
    <mergeCell ref="B111:I111"/>
    <mergeCell ref="G218:I218"/>
    <mergeCell ref="B150:I150"/>
    <mergeCell ref="B186:I186"/>
    <mergeCell ref="B187:I187"/>
    <mergeCell ref="G213:I213"/>
    <mergeCell ref="G214:I214"/>
    <mergeCell ref="G217:I217"/>
  </mergeCells>
  <pageMargins left="0.36944444444444446" right="0.19652777777777777" top="0.81944444444444442" bottom="0.98402777777777772" header="0.51180555555555551" footer="0.51180555555555551"/>
  <pageSetup paperSize="9" orientation="landscape" horizontalDpi="4294967293" verticalDpi="429496729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4"/>
  <sheetViews>
    <sheetView showGridLines="0" view="pageBreakPreview" zoomScale="62" zoomScaleNormal="90" zoomScaleSheetLayoutView="62" workbookViewId="0">
      <selection activeCell="D30" sqref="D30"/>
    </sheetView>
  </sheetViews>
  <sheetFormatPr defaultRowHeight="12.75" x14ac:dyDescent="0.15"/>
  <cols>
    <col min="1" max="1" width="4.140625" style="208" customWidth="1"/>
    <col min="2" max="2" width="5.7109375" style="208" customWidth="1"/>
    <col min="3" max="3" width="9.140625" style="207" customWidth="1"/>
    <col min="4" max="4" width="36.42578125" style="208" customWidth="1"/>
    <col min="5" max="5" width="4.85546875" style="207" bestFit="1" customWidth="1"/>
    <col min="6" max="6" width="18.28515625" style="207" bestFit="1" customWidth="1"/>
    <col min="7" max="7" width="7.5703125" style="207" customWidth="1"/>
    <col min="8" max="8" width="8.5703125" style="209" bestFit="1" customWidth="1"/>
    <col min="9" max="9" width="3.42578125" style="209" bestFit="1" customWidth="1"/>
    <col min="10" max="10" width="8.5703125" style="209" bestFit="1" customWidth="1"/>
    <col min="11" max="11" width="3.28515625" style="209" bestFit="1" customWidth="1"/>
    <col min="12" max="12" width="8.5703125" style="209" bestFit="1" customWidth="1"/>
    <col min="13" max="13" width="3.28515625" style="209" bestFit="1" customWidth="1"/>
    <col min="14" max="14" width="3.28515625" style="209" customWidth="1"/>
    <col min="15" max="15" width="3.28515625" style="208" customWidth="1"/>
    <col min="16" max="16" width="39.5703125" style="208" bestFit="1" customWidth="1"/>
    <col min="17" max="17" width="6" style="207" bestFit="1" customWidth="1"/>
    <col min="18" max="18" width="7" style="207" bestFit="1" customWidth="1"/>
    <col min="19" max="19" width="5.28515625" style="208" bestFit="1" customWidth="1"/>
    <col min="20" max="20" width="11.5703125" style="208" bestFit="1" customWidth="1"/>
    <col min="21" max="21" width="4.140625" style="208" customWidth="1"/>
    <col min="22" max="22" width="3.85546875" style="208" customWidth="1"/>
    <col min="23" max="23" width="15.140625" style="208" bestFit="1" customWidth="1"/>
    <col min="24" max="24" width="8.7109375" style="208" customWidth="1"/>
    <col min="25" max="25" width="9.28515625" style="208" customWidth="1"/>
    <col min="26" max="26" width="5" style="208" customWidth="1"/>
    <col min="27" max="30" width="8.7109375" style="207" customWidth="1"/>
    <col min="31" max="46" width="8.7109375" style="209" customWidth="1"/>
    <col min="47" max="47" width="8.7109375" style="210" customWidth="1"/>
    <col min="48" max="48" width="5.7109375" style="210" customWidth="1"/>
    <col min="49" max="49" width="5" style="210" customWidth="1"/>
    <col min="50" max="51" width="9.140625" style="210"/>
    <col min="52" max="16384" width="9.140625" style="208"/>
  </cols>
  <sheetData>
    <row r="1" spans="1:52" ht="21" customHeight="1" x14ac:dyDescent="0.2">
      <c r="A1" s="211" t="s">
        <v>169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74"/>
      <c r="P1" s="274"/>
      <c r="Q1" s="274"/>
      <c r="R1" s="274"/>
    </row>
    <row r="2" spans="1:52" ht="20.25" customHeight="1" x14ac:dyDescent="0.2">
      <c r="A2" s="212" t="s">
        <v>170</v>
      </c>
      <c r="B2" s="212" t="s">
        <v>171</v>
      </c>
      <c r="C2" s="213" t="s">
        <v>172</v>
      </c>
      <c r="D2" s="213" t="s">
        <v>173</v>
      </c>
      <c r="E2" s="213" t="s">
        <v>174</v>
      </c>
      <c r="F2" s="212" t="s">
        <v>175</v>
      </c>
      <c r="G2" s="212" t="s">
        <v>175</v>
      </c>
      <c r="H2" s="214" t="s">
        <v>176</v>
      </c>
      <c r="I2" s="275" t="s">
        <v>177</v>
      </c>
      <c r="J2" s="214" t="s">
        <v>178</v>
      </c>
      <c r="K2" s="276" t="s">
        <v>179</v>
      </c>
      <c r="L2" s="214" t="s">
        <v>180</v>
      </c>
      <c r="M2" s="276" t="s">
        <v>181</v>
      </c>
      <c r="N2" s="277"/>
      <c r="O2" s="278"/>
      <c r="P2" s="212" t="s">
        <v>182</v>
      </c>
      <c r="Q2" s="212" t="s">
        <v>172</v>
      </c>
      <c r="R2" s="212" t="s">
        <v>174</v>
      </c>
      <c r="S2" s="212" t="s">
        <v>173</v>
      </c>
      <c r="T2" s="560" t="s">
        <v>183</v>
      </c>
      <c r="U2" s="561"/>
      <c r="V2" s="285"/>
      <c r="W2" s="285" t="s">
        <v>184</v>
      </c>
      <c r="X2" s="285" t="s">
        <v>185</v>
      </c>
      <c r="Y2" s="285" t="s">
        <v>186</v>
      </c>
      <c r="AA2" s="209"/>
      <c r="AB2" s="209"/>
      <c r="AC2" s="209"/>
    </row>
    <row r="3" spans="1:52" ht="15" x14ac:dyDescent="0.25">
      <c r="A3" s="215">
        <v>1</v>
      </c>
      <c r="B3" s="215">
        <v>1</v>
      </c>
      <c r="C3" s="216" t="s">
        <v>187</v>
      </c>
      <c r="D3" s="217" t="s">
        <v>188</v>
      </c>
      <c r="E3" s="216">
        <v>2</v>
      </c>
      <c r="F3" s="218" t="s">
        <v>189</v>
      </c>
      <c r="G3" s="215">
        <v>5</v>
      </c>
      <c r="H3" s="219"/>
      <c r="I3" s="219"/>
      <c r="J3" s="219"/>
      <c r="K3" s="219"/>
      <c r="L3" s="219"/>
      <c r="M3" s="219"/>
      <c r="N3" s="279"/>
      <c r="O3" s="280">
        <v>1</v>
      </c>
      <c r="P3" s="1" t="s">
        <v>190</v>
      </c>
      <c r="Q3" s="286" t="s">
        <v>191</v>
      </c>
      <c r="R3" s="287">
        <f>AE$13</f>
        <v>14</v>
      </c>
      <c r="S3" s="288">
        <f>AE$18</f>
        <v>4</v>
      </c>
      <c r="T3" s="289"/>
      <c r="U3" s="207"/>
      <c r="V3" s="290"/>
      <c r="W3" s="291"/>
      <c r="X3" s="290"/>
      <c r="Y3" s="290"/>
      <c r="Z3" s="207"/>
      <c r="AE3" s="307" t="s">
        <v>176</v>
      </c>
      <c r="AF3" s="307" t="s">
        <v>176</v>
      </c>
      <c r="AG3" s="307" t="s">
        <v>176</v>
      </c>
      <c r="AH3" s="307" t="s">
        <v>176</v>
      </c>
      <c r="AI3" s="307" t="s">
        <v>176</v>
      </c>
      <c r="AJ3" s="307" t="s">
        <v>176</v>
      </c>
      <c r="AK3" s="307" t="s">
        <v>176</v>
      </c>
      <c r="AL3" s="307" t="s">
        <v>176</v>
      </c>
      <c r="AM3" s="307" t="s">
        <v>176</v>
      </c>
      <c r="AN3" s="307" t="s">
        <v>176</v>
      </c>
      <c r="AO3" s="307" t="s">
        <v>176</v>
      </c>
      <c r="AP3" s="307" t="s">
        <v>176</v>
      </c>
      <c r="AQ3" s="307" t="s">
        <v>176</v>
      </c>
      <c r="AR3" s="307" t="s">
        <v>176</v>
      </c>
      <c r="AS3" s="307" t="s">
        <v>176</v>
      </c>
      <c r="AT3" s="307" t="s">
        <v>176</v>
      </c>
      <c r="AU3" s="307" t="s">
        <v>176</v>
      </c>
      <c r="AV3" s="307" t="s">
        <v>176</v>
      </c>
      <c r="AW3" s="307" t="s">
        <v>176</v>
      </c>
      <c r="AX3" s="307" t="s">
        <v>176</v>
      </c>
      <c r="AY3" s="307" t="s">
        <v>176</v>
      </c>
      <c r="AZ3" s="307" t="s">
        <v>176</v>
      </c>
    </row>
    <row r="4" spans="1:52" ht="15" x14ac:dyDescent="0.25">
      <c r="A4" s="215">
        <v>2</v>
      </c>
      <c r="B4" s="215">
        <v>1</v>
      </c>
      <c r="C4" s="216">
        <v>100072</v>
      </c>
      <c r="D4" s="217" t="s">
        <v>192</v>
      </c>
      <c r="E4" s="216">
        <v>2</v>
      </c>
      <c r="F4" s="218" t="s">
        <v>189</v>
      </c>
      <c r="G4" s="215">
        <v>5</v>
      </c>
      <c r="H4" s="219"/>
      <c r="I4" s="219"/>
      <c r="J4" s="219"/>
      <c r="K4" s="219"/>
      <c r="L4" s="219"/>
      <c r="M4" s="219"/>
      <c r="N4" s="279"/>
      <c r="O4" s="280">
        <v>2</v>
      </c>
      <c r="P4" s="3" t="s">
        <v>193</v>
      </c>
      <c r="Q4" s="292" t="s">
        <v>194</v>
      </c>
      <c r="R4" s="287">
        <f>AF$13</f>
        <v>15</v>
      </c>
      <c r="S4" s="288">
        <f>AF$18</f>
        <v>2</v>
      </c>
      <c r="T4" s="289"/>
      <c r="U4" s="207"/>
      <c r="V4" s="293"/>
      <c r="Y4" s="290"/>
      <c r="AE4" s="307" t="str">
        <f>"=AGS"</f>
        <v>=AGS</v>
      </c>
      <c r="AF4" s="307" t="str">
        <f>"=AWG"</f>
        <v>=AWG</v>
      </c>
      <c r="AG4" s="307" t="str">
        <f>"=BAY"</f>
        <v>=BAY</v>
      </c>
      <c r="AH4" s="307" t="str">
        <f>"=BUD"</f>
        <v>=BUD</v>
      </c>
      <c r="AI4" s="307" t="str">
        <f>"=DES"</f>
        <v>=DES</v>
      </c>
      <c r="AJ4" s="307" t="str">
        <f>"=FRK"</f>
        <v>=FRK</v>
      </c>
      <c r="AK4" s="307" t="str">
        <f>"=HFS"</f>
        <v>=HFS</v>
      </c>
      <c r="AL4" s="307" t="str">
        <f>"=HRS"</f>
        <v>=HRS</v>
      </c>
      <c r="AM4" s="307" t="str">
        <f>"=HCR"</f>
        <v>=HCR</v>
      </c>
      <c r="AN4" s="307" t="str">
        <f>"=WAN"</f>
        <v>=WAN</v>
      </c>
      <c r="AO4" s="307" t="str">
        <f>"=JUW"</f>
        <v>=JUW</v>
      </c>
      <c r="AP4" s="307" t="str">
        <f>"=NOV"</f>
        <v>=NOV</v>
      </c>
      <c r="AQ4" s="307" t="str">
        <f>"=NUR"</f>
        <v>=NUR</v>
      </c>
      <c r="AR4" s="307" t="str">
        <f>"=PAR"</f>
        <v>=PAR</v>
      </c>
      <c r="AS4" s="307" t="str">
        <f>"=WIL"</f>
        <v>=WIL</v>
      </c>
      <c r="AT4" s="307" t="str">
        <f>"=YUL"</f>
        <v>=YUL</v>
      </c>
      <c r="AU4" s="307" t="str">
        <f>"=VER"</f>
        <v>=VER</v>
      </c>
      <c r="AV4" s="307" t="str">
        <f>"=YAN"</f>
        <v>=YAN</v>
      </c>
      <c r="AW4" s="307" t="str">
        <f>"=RES"</f>
        <v>=RES</v>
      </c>
      <c r="AX4" s="307" t="str">
        <f>"=SIM"</f>
        <v>=SIM</v>
      </c>
      <c r="AY4" s="307" t="str">
        <f>"=RIF"</f>
        <v>=RIF</v>
      </c>
      <c r="AZ4" s="307" t="str">
        <f>"=LIN"</f>
        <v>=LIN</v>
      </c>
    </row>
    <row r="5" spans="1:52" ht="15" customHeight="1" x14ac:dyDescent="0.25">
      <c r="A5" s="215">
        <v>3</v>
      </c>
      <c r="B5" s="215">
        <v>1</v>
      </c>
      <c r="C5" s="216">
        <v>100101</v>
      </c>
      <c r="D5" s="217" t="s">
        <v>195</v>
      </c>
      <c r="E5" s="216">
        <v>1</v>
      </c>
      <c r="F5" s="218" t="s">
        <v>189</v>
      </c>
      <c r="G5" s="215">
        <v>5</v>
      </c>
      <c r="H5" s="219"/>
      <c r="I5" s="219"/>
      <c r="J5" s="219"/>
      <c r="K5" s="219"/>
      <c r="L5" s="219"/>
      <c r="M5" s="219"/>
      <c r="N5" s="279"/>
      <c r="O5" s="280">
        <v>3</v>
      </c>
      <c r="P5" s="4" t="s">
        <v>196</v>
      </c>
      <c r="Q5" s="294" t="s">
        <v>197</v>
      </c>
      <c r="R5" s="287">
        <f>AG$13</f>
        <v>10</v>
      </c>
      <c r="S5" s="288">
        <f>AG$18</f>
        <v>3</v>
      </c>
      <c r="T5" s="289"/>
      <c r="U5" s="207"/>
      <c r="V5" s="290"/>
      <c r="W5" s="290"/>
      <c r="X5" s="290"/>
      <c r="Y5" s="290"/>
      <c r="AE5" s="307" t="s">
        <v>178</v>
      </c>
      <c r="AF5" s="307" t="s">
        <v>178</v>
      </c>
      <c r="AG5" s="307" t="s">
        <v>178</v>
      </c>
      <c r="AH5" s="307" t="s">
        <v>178</v>
      </c>
      <c r="AI5" s="307" t="s">
        <v>178</v>
      </c>
      <c r="AJ5" s="307" t="s">
        <v>178</v>
      </c>
      <c r="AK5" s="307" t="s">
        <v>178</v>
      </c>
      <c r="AL5" s="307" t="s">
        <v>178</v>
      </c>
      <c r="AM5" s="307" t="s">
        <v>178</v>
      </c>
      <c r="AN5" s="307" t="s">
        <v>178</v>
      </c>
      <c r="AO5" s="307" t="s">
        <v>178</v>
      </c>
      <c r="AP5" s="307" t="s">
        <v>178</v>
      </c>
      <c r="AQ5" s="307" t="s">
        <v>178</v>
      </c>
      <c r="AR5" s="307" t="s">
        <v>178</v>
      </c>
      <c r="AS5" s="307" t="s">
        <v>178</v>
      </c>
      <c r="AT5" s="307" t="s">
        <v>178</v>
      </c>
      <c r="AU5" s="307" t="s">
        <v>178</v>
      </c>
      <c r="AV5" s="307" t="s">
        <v>178</v>
      </c>
      <c r="AW5" s="307" t="s">
        <v>178</v>
      </c>
      <c r="AX5" s="307" t="s">
        <v>178</v>
      </c>
      <c r="AY5" s="307" t="s">
        <v>178</v>
      </c>
      <c r="AZ5" s="307" t="s">
        <v>178</v>
      </c>
    </row>
    <row r="6" spans="1:52" ht="15" x14ac:dyDescent="0.25">
      <c r="A6" s="215">
        <v>4</v>
      </c>
      <c r="B6" s="215">
        <v>1</v>
      </c>
      <c r="C6" s="216">
        <v>123012</v>
      </c>
      <c r="D6" s="217" t="s">
        <v>74</v>
      </c>
      <c r="E6" s="216">
        <v>2</v>
      </c>
      <c r="F6" s="218" t="s">
        <v>189</v>
      </c>
      <c r="G6" s="215">
        <v>5</v>
      </c>
      <c r="H6" s="219" t="s">
        <v>198</v>
      </c>
      <c r="I6" s="219">
        <v>8</v>
      </c>
      <c r="J6" s="219" t="s">
        <v>199</v>
      </c>
      <c r="K6" s="219">
        <v>2</v>
      </c>
      <c r="L6" s="219"/>
      <c r="M6" s="219"/>
      <c r="N6" s="279"/>
      <c r="O6" s="280">
        <v>4</v>
      </c>
      <c r="P6" s="4" t="s">
        <v>200</v>
      </c>
      <c r="Q6" s="294" t="s">
        <v>199</v>
      </c>
      <c r="R6" s="287">
        <f>AH$13</f>
        <v>14</v>
      </c>
      <c r="S6" s="288">
        <f>AH$18</f>
        <v>3</v>
      </c>
      <c r="T6" s="289"/>
      <c r="U6" s="207"/>
      <c r="V6" s="290"/>
      <c r="W6" s="291"/>
      <c r="X6" s="290"/>
      <c r="Y6" s="290"/>
      <c r="AE6" s="307" t="str">
        <f>"=AGS"</f>
        <v>=AGS</v>
      </c>
      <c r="AF6" s="307" t="str">
        <f>"=AWG"</f>
        <v>=AWG</v>
      </c>
      <c r="AG6" s="307" t="str">
        <f>"=BAY"</f>
        <v>=BAY</v>
      </c>
      <c r="AH6" s="307" t="str">
        <f>"=BUD"</f>
        <v>=BUD</v>
      </c>
      <c r="AI6" s="307" t="str">
        <f>"=DES"</f>
        <v>=DES</v>
      </c>
      <c r="AJ6" s="307" t="str">
        <f>"=FRK"</f>
        <v>=FRK</v>
      </c>
      <c r="AK6" s="307" t="str">
        <f>"=HFS"</f>
        <v>=HFS</v>
      </c>
      <c r="AL6" s="307" t="str">
        <f>"=HRS"</f>
        <v>=HRS</v>
      </c>
      <c r="AM6" s="307" t="str">
        <f>"=HCR"</f>
        <v>=HCR</v>
      </c>
      <c r="AN6" s="307" t="str">
        <f>"=WAN"</f>
        <v>=WAN</v>
      </c>
      <c r="AO6" s="307" t="str">
        <f>"=JUW"</f>
        <v>=JUW</v>
      </c>
      <c r="AP6" s="307" t="str">
        <f>"=NOV"</f>
        <v>=NOV</v>
      </c>
      <c r="AQ6" s="307" t="str">
        <f>"=NUR"</f>
        <v>=NUR</v>
      </c>
      <c r="AR6" s="307" t="str">
        <f>"=PAR"</f>
        <v>=PAR</v>
      </c>
      <c r="AS6" s="307" t="str">
        <f>"=WIL"</f>
        <v>=WIL</v>
      </c>
      <c r="AT6" s="307" t="str">
        <f>"=YUL"</f>
        <v>=YUL</v>
      </c>
      <c r="AU6" s="307" t="str">
        <f>"=VER"</f>
        <v>=VER</v>
      </c>
      <c r="AV6" s="307" t="str">
        <f>"=YAN"</f>
        <v>=YAN</v>
      </c>
      <c r="AW6" s="307" t="str">
        <f>"=RES"</f>
        <v>=RES</v>
      </c>
      <c r="AX6" s="307" t="str">
        <f>"=SIM"</f>
        <v>=SIM</v>
      </c>
      <c r="AY6" s="307" t="str">
        <f>"=RIF"</f>
        <v>=RIF</v>
      </c>
      <c r="AZ6" s="307" t="str">
        <f>"=LIN"</f>
        <v>=LIN</v>
      </c>
    </row>
    <row r="7" spans="1:52" ht="15" x14ac:dyDescent="0.25">
      <c r="A7" s="215">
        <v>5</v>
      </c>
      <c r="B7" s="215">
        <v>1</v>
      </c>
      <c r="C7" s="220">
        <v>123183</v>
      </c>
      <c r="D7" s="221" t="s">
        <v>201</v>
      </c>
      <c r="E7" s="220">
        <v>3</v>
      </c>
      <c r="F7" s="222" t="s">
        <v>202</v>
      </c>
      <c r="G7" s="215">
        <v>9</v>
      </c>
      <c r="H7" s="223" t="s">
        <v>203</v>
      </c>
      <c r="I7" s="223">
        <v>9</v>
      </c>
      <c r="J7" s="223" t="s">
        <v>204</v>
      </c>
      <c r="K7" s="223">
        <v>9</v>
      </c>
      <c r="L7" s="219" t="s">
        <v>205</v>
      </c>
      <c r="M7" s="219">
        <v>9</v>
      </c>
      <c r="N7" s="279"/>
      <c r="O7" s="280">
        <v>5</v>
      </c>
      <c r="P7" s="4" t="s">
        <v>206</v>
      </c>
      <c r="Q7" s="294" t="s">
        <v>207</v>
      </c>
      <c r="R7" s="287">
        <f>AI$13</f>
        <v>14</v>
      </c>
      <c r="S7" s="288">
        <f>AI$18</f>
        <v>3</v>
      </c>
      <c r="T7" s="289"/>
      <c r="U7" s="207"/>
      <c r="V7" s="290"/>
      <c r="W7" s="290"/>
      <c r="X7" s="290"/>
      <c r="Y7" s="290"/>
      <c r="AE7" s="307" t="s">
        <v>180</v>
      </c>
      <c r="AF7" s="307" t="s">
        <v>180</v>
      </c>
      <c r="AG7" s="307" t="s">
        <v>180</v>
      </c>
      <c r="AH7" s="307" t="s">
        <v>180</v>
      </c>
      <c r="AI7" s="307" t="s">
        <v>180</v>
      </c>
      <c r="AJ7" s="307" t="s">
        <v>180</v>
      </c>
      <c r="AK7" s="307" t="s">
        <v>180</v>
      </c>
      <c r="AL7" s="307" t="s">
        <v>180</v>
      </c>
      <c r="AM7" s="307" t="s">
        <v>180</v>
      </c>
      <c r="AN7" s="307" t="s">
        <v>180</v>
      </c>
      <c r="AO7" s="307" t="s">
        <v>180</v>
      </c>
      <c r="AP7" s="307" t="s">
        <v>180</v>
      </c>
      <c r="AQ7" s="307" t="s">
        <v>180</v>
      </c>
      <c r="AR7" s="307" t="s">
        <v>180</v>
      </c>
      <c r="AS7" s="307" t="s">
        <v>180</v>
      </c>
      <c r="AT7" s="307" t="s">
        <v>180</v>
      </c>
      <c r="AU7" s="307" t="s">
        <v>180</v>
      </c>
      <c r="AV7" s="307" t="s">
        <v>180</v>
      </c>
      <c r="AW7" s="307" t="s">
        <v>180</v>
      </c>
      <c r="AX7" s="307" t="s">
        <v>180</v>
      </c>
      <c r="AY7" s="307" t="s">
        <v>180</v>
      </c>
      <c r="AZ7" s="307" t="s">
        <v>180</v>
      </c>
    </row>
    <row r="8" spans="1:52" ht="15" x14ac:dyDescent="0.25">
      <c r="A8" s="215">
        <v>6</v>
      </c>
      <c r="B8" s="215">
        <v>1</v>
      </c>
      <c r="C8" s="216">
        <v>123032</v>
      </c>
      <c r="D8" s="217" t="s">
        <v>75</v>
      </c>
      <c r="E8" s="216">
        <v>2</v>
      </c>
      <c r="F8" s="218" t="s">
        <v>189</v>
      </c>
      <c r="G8" s="215">
        <v>5</v>
      </c>
      <c r="H8" s="219" t="s">
        <v>208</v>
      </c>
      <c r="I8" s="219">
        <v>8</v>
      </c>
      <c r="J8" s="219" t="s">
        <v>209</v>
      </c>
      <c r="K8" s="219">
        <v>2</v>
      </c>
      <c r="L8" s="219"/>
      <c r="M8" s="219"/>
      <c r="N8" s="279"/>
      <c r="O8" s="280">
        <v>6</v>
      </c>
      <c r="P8" s="4" t="s">
        <v>210</v>
      </c>
      <c r="Q8" s="294" t="s">
        <v>211</v>
      </c>
      <c r="R8" s="287">
        <f>AJ$13</f>
        <v>16</v>
      </c>
      <c r="S8" s="288">
        <f>AJ$18</f>
        <v>3</v>
      </c>
      <c r="T8" s="289"/>
      <c r="U8" s="207"/>
      <c r="V8" s="290"/>
      <c r="W8" s="295"/>
      <c r="X8" s="295"/>
      <c r="Y8" s="290"/>
      <c r="AE8" s="307" t="str">
        <f>"=AGS"</f>
        <v>=AGS</v>
      </c>
      <c r="AF8" s="307" t="str">
        <f>"=AWG"</f>
        <v>=AWG</v>
      </c>
      <c r="AG8" s="307" t="str">
        <f>"=BAY"</f>
        <v>=BAY</v>
      </c>
      <c r="AH8" s="307" t="str">
        <f>"=BUD"</f>
        <v>=BUD</v>
      </c>
      <c r="AI8" s="307" t="str">
        <f>"=DES"</f>
        <v>=DES</v>
      </c>
      <c r="AJ8" s="307" t="str">
        <f>"=FRK"</f>
        <v>=FRK</v>
      </c>
      <c r="AK8" s="307" t="str">
        <f>"=HFS"</f>
        <v>=HFS</v>
      </c>
      <c r="AL8" s="307" t="str">
        <f>"=HRS"</f>
        <v>=HRS</v>
      </c>
      <c r="AM8" s="307" t="str">
        <f>"=HCR"</f>
        <v>=HCR</v>
      </c>
      <c r="AN8" s="307" t="str">
        <f>"=WAN"</f>
        <v>=WAN</v>
      </c>
      <c r="AO8" s="307" t="str">
        <f>"=JUW"</f>
        <v>=JUW</v>
      </c>
      <c r="AP8" s="307" t="str">
        <f>"=NOV"</f>
        <v>=NOV</v>
      </c>
      <c r="AQ8" s="307" t="str">
        <f>"=NUR"</f>
        <v>=NUR</v>
      </c>
      <c r="AR8" s="307" t="str">
        <f>"=PAR"</f>
        <v>=PAR</v>
      </c>
      <c r="AS8" s="307" t="str">
        <f>"=WIL"</f>
        <v>=WIL</v>
      </c>
      <c r="AT8" s="307" t="str">
        <f>"=YUL"</f>
        <v>=YUL</v>
      </c>
      <c r="AU8" s="307" t="str">
        <f>"=VER"</f>
        <v>=VER</v>
      </c>
      <c r="AV8" s="307" t="str">
        <f>"=YAN"</f>
        <v>=YAN</v>
      </c>
      <c r="AW8" s="307" t="str">
        <f>"=RES"</f>
        <v>=RES</v>
      </c>
      <c r="AX8" s="307" t="str">
        <f>"=SIM"</f>
        <v>=SIM</v>
      </c>
      <c r="AY8" s="307" t="str">
        <f>"=RIF"</f>
        <v>=RIF</v>
      </c>
      <c r="AZ8" s="307" t="str">
        <f>"=LIN"</f>
        <v>=LIN</v>
      </c>
    </row>
    <row r="9" spans="1:52" ht="15" x14ac:dyDescent="0.25">
      <c r="A9" s="215">
        <v>7</v>
      </c>
      <c r="B9" s="215">
        <v>1</v>
      </c>
      <c r="C9" s="216">
        <v>123042</v>
      </c>
      <c r="D9" s="217" t="s">
        <v>212</v>
      </c>
      <c r="E9" s="216">
        <v>2</v>
      </c>
      <c r="F9" s="218" t="s">
        <v>189</v>
      </c>
      <c r="G9" s="215">
        <v>5</v>
      </c>
      <c r="H9" s="223" t="s">
        <v>204</v>
      </c>
      <c r="I9" s="223">
        <v>5</v>
      </c>
      <c r="J9" s="223" t="s">
        <v>213</v>
      </c>
      <c r="K9" s="223">
        <v>5</v>
      </c>
      <c r="L9" s="219"/>
      <c r="M9" s="219"/>
      <c r="N9" s="279"/>
      <c r="O9" s="280">
        <v>7</v>
      </c>
      <c r="P9" s="4" t="s">
        <v>214</v>
      </c>
      <c r="Q9" s="294" t="s">
        <v>209</v>
      </c>
      <c r="R9" s="287">
        <f>AK$13</f>
        <v>14</v>
      </c>
      <c r="S9" s="288">
        <f>AK$18</f>
        <v>2</v>
      </c>
      <c r="T9" s="289"/>
      <c r="U9" s="207"/>
      <c r="V9" s="290"/>
      <c r="W9" s="291"/>
      <c r="X9" s="290"/>
      <c r="Y9" s="290"/>
      <c r="AU9" s="209"/>
      <c r="AV9" s="209"/>
      <c r="AW9" s="209"/>
      <c r="AX9" s="209"/>
      <c r="AY9" s="209"/>
      <c r="AZ9" s="207"/>
    </row>
    <row r="10" spans="1:52" ht="15" x14ac:dyDescent="0.25">
      <c r="A10" s="215">
        <v>8</v>
      </c>
      <c r="B10" s="215">
        <v>1</v>
      </c>
      <c r="C10" s="216">
        <v>100132</v>
      </c>
      <c r="D10" s="217" t="s">
        <v>215</v>
      </c>
      <c r="E10" s="216">
        <v>2</v>
      </c>
      <c r="F10" s="218" t="s">
        <v>189</v>
      </c>
      <c r="G10" s="215">
        <v>5</v>
      </c>
      <c r="H10" s="224"/>
      <c r="I10" s="224"/>
      <c r="J10" s="224"/>
      <c r="K10" s="224"/>
      <c r="L10" s="219"/>
      <c r="M10" s="219"/>
      <c r="N10" s="279"/>
      <c r="O10" s="280">
        <v>8</v>
      </c>
      <c r="P10" s="4" t="s">
        <v>216</v>
      </c>
      <c r="Q10" s="294" t="s">
        <v>217</v>
      </c>
      <c r="R10" s="287">
        <f>AL$13</f>
        <v>14</v>
      </c>
      <c r="S10" s="288">
        <f>AL$18</f>
        <v>2</v>
      </c>
      <c r="T10" s="289"/>
      <c r="U10" s="207"/>
      <c r="V10" s="290"/>
      <c r="W10" s="295"/>
      <c r="X10" s="295"/>
      <c r="Y10" s="290"/>
      <c r="AE10" s="209">
        <f>DSUM($H$2:$I$50,"s1",AE3:AE4)</f>
        <v>9</v>
      </c>
      <c r="AF10" s="209">
        <f t="shared" ref="AF10:AZ10" si="0">DSUM($H$2:$I$50,"s1",AF3:AF4)</f>
        <v>15</v>
      </c>
      <c r="AG10" s="209">
        <f t="shared" si="0"/>
        <v>7</v>
      </c>
      <c r="AH10" s="209">
        <f t="shared" si="0"/>
        <v>12</v>
      </c>
      <c r="AI10" s="209">
        <f t="shared" si="0"/>
        <v>11</v>
      </c>
      <c r="AJ10" s="209">
        <f t="shared" si="0"/>
        <v>10</v>
      </c>
      <c r="AK10" s="209">
        <f t="shared" si="0"/>
        <v>12</v>
      </c>
      <c r="AL10" s="209">
        <f t="shared" si="0"/>
        <v>14</v>
      </c>
      <c r="AM10" s="209">
        <f t="shared" si="0"/>
        <v>12</v>
      </c>
      <c r="AN10" s="209">
        <f t="shared" si="0"/>
        <v>10</v>
      </c>
      <c r="AO10" s="209">
        <f t="shared" si="0"/>
        <v>8</v>
      </c>
      <c r="AP10" s="209">
        <f t="shared" si="0"/>
        <v>0</v>
      </c>
      <c r="AQ10" s="209">
        <f t="shared" si="0"/>
        <v>11</v>
      </c>
      <c r="AR10" s="209">
        <f t="shared" si="0"/>
        <v>8</v>
      </c>
      <c r="AS10" s="209">
        <f t="shared" si="0"/>
        <v>5</v>
      </c>
      <c r="AT10" s="209">
        <f t="shared" si="0"/>
        <v>0</v>
      </c>
      <c r="AU10" s="209">
        <f t="shared" si="0"/>
        <v>15</v>
      </c>
      <c r="AV10" s="209">
        <f t="shared" si="0"/>
        <v>15</v>
      </c>
      <c r="AW10" s="209">
        <f t="shared" si="0"/>
        <v>10</v>
      </c>
      <c r="AX10" s="209">
        <f t="shared" si="0"/>
        <v>3</v>
      </c>
      <c r="AY10" s="209">
        <f t="shared" si="0"/>
        <v>0</v>
      </c>
      <c r="AZ10" s="209">
        <f t="shared" si="0"/>
        <v>6</v>
      </c>
    </row>
    <row r="11" spans="1:52" ht="15" x14ac:dyDescent="0.25">
      <c r="A11" s="215">
        <v>9</v>
      </c>
      <c r="B11" s="215">
        <v>1</v>
      </c>
      <c r="C11" s="216">
        <v>123092</v>
      </c>
      <c r="D11" s="217" t="s">
        <v>218</v>
      </c>
      <c r="E11" s="216">
        <v>2</v>
      </c>
      <c r="F11" s="218" t="s">
        <v>189</v>
      </c>
      <c r="G11" s="215">
        <v>5</v>
      </c>
      <c r="H11" s="219" t="s">
        <v>219</v>
      </c>
      <c r="I11" s="219">
        <v>6</v>
      </c>
      <c r="J11" s="219" t="s">
        <v>208</v>
      </c>
      <c r="K11" s="219">
        <v>4</v>
      </c>
      <c r="L11" s="219"/>
      <c r="M11" s="219"/>
      <c r="N11" s="279"/>
      <c r="O11" s="280">
        <v>9</v>
      </c>
      <c r="P11" s="4" t="s">
        <v>220</v>
      </c>
      <c r="Q11" s="294" t="s">
        <v>203</v>
      </c>
      <c r="R11" s="287">
        <f>AM$13</f>
        <v>16</v>
      </c>
      <c r="S11" s="288">
        <f>AM$18</f>
        <v>3</v>
      </c>
      <c r="T11" s="289"/>
      <c r="U11" s="207"/>
      <c r="V11" s="290"/>
      <c r="W11" s="291"/>
      <c r="X11" s="290"/>
      <c r="Y11" s="290"/>
      <c r="AE11" s="209">
        <f>DSUM($J$2:$K$50,"s2",AE5:AE6)</f>
        <v>5</v>
      </c>
      <c r="AF11" s="209">
        <f t="shared" ref="AF11:AZ11" si="1">DSUM($J$2:$K$50,"s2",AF5:AF6)</f>
        <v>0</v>
      </c>
      <c r="AG11" s="209">
        <f t="shared" si="1"/>
        <v>3</v>
      </c>
      <c r="AH11" s="209">
        <f t="shared" si="1"/>
        <v>2</v>
      </c>
      <c r="AI11" s="209">
        <f t="shared" si="1"/>
        <v>0</v>
      </c>
      <c r="AJ11" s="209">
        <f t="shared" si="1"/>
        <v>6</v>
      </c>
      <c r="AK11" s="209">
        <f t="shared" si="1"/>
        <v>2</v>
      </c>
      <c r="AL11" s="209">
        <f t="shared" si="1"/>
        <v>0</v>
      </c>
      <c r="AM11" s="209">
        <f t="shared" si="1"/>
        <v>4</v>
      </c>
      <c r="AN11" s="209">
        <f t="shared" si="1"/>
        <v>4</v>
      </c>
      <c r="AO11" s="209">
        <f t="shared" si="1"/>
        <v>6</v>
      </c>
      <c r="AP11" s="209">
        <f t="shared" si="1"/>
        <v>0</v>
      </c>
      <c r="AQ11" s="209">
        <f t="shared" si="1"/>
        <v>4</v>
      </c>
      <c r="AR11" s="209">
        <f t="shared" si="1"/>
        <v>0</v>
      </c>
      <c r="AS11" s="209">
        <f t="shared" si="1"/>
        <v>9</v>
      </c>
      <c r="AT11" s="209">
        <f t="shared" si="1"/>
        <v>2</v>
      </c>
      <c r="AU11" s="209">
        <f t="shared" si="1"/>
        <v>0</v>
      </c>
      <c r="AV11" s="209">
        <f t="shared" si="1"/>
        <v>0</v>
      </c>
      <c r="AW11" s="209">
        <f t="shared" si="1"/>
        <v>5</v>
      </c>
      <c r="AX11" s="209">
        <f t="shared" si="1"/>
        <v>12</v>
      </c>
      <c r="AY11" s="209">
        <f t="shared" si="1"/>
        <v>6</v>
      </c>
      <c r="AZ11" s="209">
        <f t="shared" si="1"/>
        <v>6</v>
      </c>
    </row>
    <row r="12" spans="1:52" ht="15" x14ac:dyDescent="0.25">
      <c r="A12" s="224">
        <v>1</v>
      </c>
      <c r="B12" s="224">
        <v>2</v>
      </c>
      <c r="C12" s="225">
        <v>123023</v>
      </c>
      <c r="D12" s="226" t="s">
        <v>221</v>
      </c>
      <c r="E12" s="225">
        <v>3</v>
      </c>
      <c r="F12" s="227" t="s">
        <v>222</v>
      </c>
      <c r="G12" s="224">
        <v>1</v>
      </c>
      <c r="H12" s="219"/>
      <c r="I12" s="219"/>
      <c r="J12" s="219"/>
      <c r="K12" s="219"/>
      <c r="L12" s="219"/>
      <c r="M12" s="219"/>
      <c r="N12" s="279"/>
      <c r="O12" s="280">
        <v>10</v>
      </c>
      <c r="P12" s="4" t="s">
        <v>223</v>
      </c>
      <c r="Q12" s="294" t="s">
        <v>224</v>
      </c>
      <c r="R12" s="287">
        <f>AN$13</f>
        <v>14</v>
      </c>
      <c r="S12" s="288">
        <f>AN$18</f>
        <v>3</v>
      </c>
      <c r="T12" s="289"/>
      <c r="U12" s="207"/>
      <c r="V12" s="290"/>
      <c r="W12" s="291"/>
      <c r="X12" s="290"/>
      <c r="Y12" s="290"/>
      <c r="AE12" s="209">
        <f>DSUM($L$2:$M$50,"s3",AE7:AE8)</f>
        <v>0</v>
      </c>
      <c r="AF12" s="209">
        <f t="shared" ref="AF12:AZ12" si="2">DSUM($L$2:$M$50,"s3",AF7:AF8)</f>
        <v>0</v>
      </c>
      <c r="AG12" s="209">
        <f t="shared" si="2"/>
        <v>0</v>
      </c>
      <c r="AH12" s="209">
        <f t="shared" si="2"/>
        <v>0</v>
      </c>
      <c r="AI12" s="209">
        <f t="shared" si="2"/>
        <v>3</v>
      </c>
      <c r="AJ12" s="209">
        <f t="shared" si="2"/>
        <v>0</v>
      </c>
      <c r="AK12" s="209">
        <f t="shared" si="2"/>
        <v>0</v>
      </c>
      <c r="AL12" s="209">
        <f t="shared" si="2"/>
        <v>0</v>
      </c>
      <c r="AM12" s="209">
        <f t="shared" si="2"/>
        <v>0</v>
      </c>
      <c r="AN12" s="209">
        <f t="shared" si="2"/>
        <v>0</v>
      </c>
      <c r="AO12" s="209">
        <f t="shared" si="2"/>
        <v>0</v>
      </c>
      <c r="AP12" s="209">
        <f t="shared" si="2"/>
        <v>0</v>
      </c>
      <c r="AQ12" s="209">
        <f t="shared" si="2"/>
        <v>0</v>
      </c>
      <c r="AR12" s="209">
        <f t="shared" si="2"/>
        <v>3</v>
      </c>
      <c r="AS12" s="209">
        <f t="shared" si="2"/>
        <v>0</v>
      </c>
      <c r="AT12" s="209">
        <f t="shared" si="2"/>
        <v>12</v>
      </c>
      <c r="AU12" s="209">
        <f t="shared" si="2"/>
        <v>0</v>
      </c>
      <c r="AV12" s="209">
        <f t="shared" si="2"/>
        <v>0</v>
      </c>
      <c r="AW12" s="209">
        <f t="shared" si="2"/>
        <v>0</v>
      </c>
      <c r="AX12" s="209">
        <f t="shared" si="2"/>
        <v>0</v>
      </c>
      <c r="AY12" s="209">
        <f t="shared" si="2"/>
        <v>9</v>
      </c>
      <c r="AZ12" s="209">
        <f t="shared" si="2"/>
        <v>0</v>
      </c>
    </row>
    <row r="13" spans="1:52" ht="15" x14ac:dyDescent="0.25">
      <c r="A13" s="224">
        <v>2</v>
      </c>
      <c r="B13" s="224">
        <v>2</v>
      </c>
      <c r="C13" s="225">
        <v>100122</v>
      </c>
      <c r="D13" s="226" t="s">
        <v>225</v>
      </c>
      <c r="E13" s="225">
        <v>2</v>
      </c>
      <c r="F13" s="227" t="s">
        <v>222</v>
      </c>
      <c r="G13" s="224">
        <v>1</v>
      </c>
      <c r="H13" s="219"/>
      <c r="I13" s="219"/>
      <c r="J13" s="219"/>
      <c r="K13" s="219"/>
      <c r="L13" s="219"/>
      <c r="M13" s="219"/>
      <c r="N13" s="279"/>
      <c r="O13" s="280">
        <v>11</v>
      </c>
      <c r="P13" s="4" t="s">
        <v>226</v>
      </c>
      <c r="Q13" s="294" t="s">
        <v>198</v>
      </c>
      <c r="R13" s="287">
        <f>AO$13</f>
        <v>14</v>
      </c>
      <c r="S13" s="288">
        <f>AO$18</f>
        <v>2</v>
      </c>
      <c r="T13" s="289"/>
      <c r="U13" s="207"/>
      <c r="V13" s="290"/>
      <c r="W13" s="291"/>
      <c r="X13" s="290"/>
      <c r="Y13" s="290"/>
      <c r="AE13" s="209">
        <f t="shared" ref="AE13:AZ13" si="3">SUM(AE10:AE12)</f>
        <v>14</v>
      </c>
      <c r="AF13" s="209">
        <f t="shared" si="3"/>
        <v>15</v>
      </c>
      <c r="AG13" s="209">
        <f t="shared" si="3"/>
        <v>10</v>
      </c>
      <c r="AH13" s="209">
        <f t="shared" si="3"/>
        <v>14</v>
      </c>
      <c r="AI13" s="209">
        <f t="shared" si="3"/>
        <v>14</v>
      </c>
      <c r="AJ13" s="209">
        <f t="shared" si="3"/>
        <v>16</v>
      </c>
      <c r="AK13" s="209">
        <f t="shared" si="3"/>
        <v>14</v>
      </c>
      <c r="AL13" s="209">
        <f t="shared" si="3"/>
        <v>14</v>
      </c>
      <c r="AM13" s="209">
        <f t="shared" si="3"/>
        <v>16</v>
      </c>
      <c r="AN13" s="209">
        <f t="shared" si="3"/>
        <v>14</v>
      </c>
      <c r="AO13" s="209">
        <f t="shared" si="3"/>
        <v>14</v>
      </c>
      <c r="AP13" s="209">
        <f t="shared" si="3"/>
        <v>0</v>
      </c>
      <c r="AQ13" s="209">
        <f t="shared" si="3"/>
        <v>15</v>
      </c>
      <c r="AR13" s="209">
        <f t="shared" si="3"/>
        <v>11</v>
      </c>
      <c r="AS13" s="209">
        <f t="shared" si="3"/>
        <v>14</v>
      </c>
      <c r="AT13" s="209">
        <f t="shared" si="3"/>
        <v>14</v>
      </c>
      <c r="AU13" s="209">
        <f t="shared" si="3"/>
        <v>15</v>
      </c>
      <c r="AV13" s="209">
        <f t="shared" si="3"/>
        <v>15</v>
      </c>
      <c r="AW13" s="209">
        <f t="shared" si="3"/>
        <v>15</v>
      </c>
      <c r="AX13" s="209">
        <f t="shared" si="3"/>
        <v>15</v>
      </c>
      <c r="AY13" s="209">
        <f t="shared" si="3"/>
        <v>15</v>
      </c>
      <c r="AZ13" s="209">
        <f t="shared" si="3"/>
        <v>12</v>
      </c>
    </row>
    <row r="14" spans="1:52" ht="15" x14ac:dyDescent="0.25">
      <c r="A14" s="228">
        <v>2</v>
      </c>
      <c r="B14" s="228">
        <v>3</v>
      </c>
      <c r="C14" s="229">
        <v>123153</v>
      </c>
      <c r="D14" s="230" t="s">
        <v>22</v>
      </c>
      <c r="E14" s="229">
        <v>3</v>
      </c>
      <c r="F14" s="231" t="s">
        <v>227</v>
      </c>
      <c r="G14" s="228">
        <v>4</v>
      </c>
      <c r="H14" s="219" t="s">
        <v>217</v>
      </c>
      <c r="I14" s="219">
        <v>12</v>
      </c>
      <c r="J14" s="219"/>
      <c r="K14" s="219"/>
      <c r="L14" s="219"/>
      <c r="M14" s="219"/>
      <c r="N14" s="279"/>
      <c r="O14" s="280">
        <v>12</v>
      </c>
      <c r="P14" s="4" t="s">
        <v>228</v>
      </c>
      <c r="Q14" s="296" t="s">
        <v>229</v>
      </c>
      <c r="R14" s="287">
        <f>AP$13</f>
        <v>0</v>
      </c>
      <c r="S14" s="288">
        <f>AP$18</f>
        <v>0</v>
      </c>
      <c r="T14" s="289"/>
      <c r="U14" s="207"/>
      <c r="V14" s="290"/>
      <c r="W14" s="290"/>
      <c r="X14" s="290"/>
      <c r="Y14" s="290"/>
      <c r="AZ14" s="207"/>
    </row>
    <row r="15" spans="1:52" ht="15" x14ac:dyDescent="0.25">
      <c r="A15" s="228">
        <v>3</v>
      </c>
      <c r="B15" s="228">
        <v>3</v>
      </c>
      <c r="C15" s="229">
        <v>123113</v>
      </c>
      <c r="D15" s="230" t="s">
        <v>230</v>
      </c>
      <c r="E15" s="229">
        <v>3</v>
      </c>
      <c r="F15" s="231" t="s">
        <v>227</v>
      </c>
      <c r="G15" s="228">
        <v>4</v>
      </c>
      <c r="H15" s="219" t="s">
        <v>191</v>
      </c>
      <c r="I15" s="219">
        <v>6</v>
      </c>
      <c r="J15" s="219" t="s">
        <v>231</v>
      </c>
      <c r="K15" s="219">
        <v>6</v>
      </c>
      <c r="L15" s="219"/>
      <c r="M15" s="269"/>
      <c r="N15" s="281"/>
      <c r="O15" s="280">
        <v>13</v>
      </c>
      <c r="P15" s="4" t="s">
        <v>232</v>
      </c>
      <c r="Q15" s="296" t="s">
        <v>208</v>
      </c>
      <c r="R15" s="287">
        <f>AQ$13</f>
        <v>15</v>
      </c>
      <c r="S15" s="288">
        <f>AQ$18</f>
        <v>3</v>
      </c>
      <c r="T15" s="289"/>
      <c r="U15" s="207"/>
      <c r="V15" s="290"/>
      <c r="W15" s="291"/>
      <c r="X15" s="290"/>
      <c r="Y15" s="290"/>
      <c r="AE15" s="209">
        <f>DCOUNT($H$2:$I$50,"s1",AE3:AE4)</f>
        <v>2</v>
      </c>
      <c r="AF15" s="209">
        <f t="shared" ref="AF15:AZ15" si="4">DCOUNT($H$2:$I$50,"s1",AF3:AF4)</f>
        <v>2</v>
      </c>
      <c r="AG15" s="209">
        <f t="shared" si="4"/>
        <v>2</v>
      </c>
      <c r="AH15" s="209">
        <f t="shared" si="4"/>
        <v>2</v>
      </c>
      <c r="AI15" s="209">
        <f t="shared" si="4"/>
        <v>2</v>
      </c>
      <c r="AJ15" s="209">
        <f t="shared" si="4"/>
        <v>2</v>
      </c>
      <c r="AK15" s="209">
        <f t="shared" si="4"/>
        <v>1</v>
      </c>
      <c r="AL15" s="209">
        <f t="shared" si="4"/>
        <v>2</v>
      </c>
      <c r="AM15" s="209">
        <f t="shared" si="4"/>
        <v>2</v>
      </c>
      <c r="AN15" s="209">
        <f t="shared" si="4"/>
        <v>2</v>
      </c>
      <c r="AO15" s="209">
        <f t="shared" si="4"/>
        <v>1</v>
      </c>
      <c r="AP15" s="209">
        <f t="shared" si="4"/>
        <v>0</v>
      </c>
      <c r="AQ15" s="209">
        <f t="shared" si="4"/>
        <v>2</v>
      </c>
      <c r="AR15" s="209">
        <f t="shared" si="4"/>
        <v>1</v>
      </c>
      <c r="AS15" s="209">
        <f t="shared" si="4"/>
        <v>1</v>
      </c>
      <c r="AT15" s="209">
        <f t="shared" si="4"/>
        <v>0</v>
      </c>
      <c r="AU15" s="209">
        <f t="shared" si="4"/>
        <v>3</v>
      </c>
      <c r="AV15" s="209">
        <f t="shared" si="4"/>
        <v>3</v>
      </c>
      <c r="AW15" s="209">
        <f t="shared" si="4"/>
        <v>1</v>
      </c>
      <c r="AX15" s="209">
        <f t="shared" si="4"/>
        <v>1</v>
      </c>
      <c r="AY15" s="209">
        <f t="shared" si="4"/>
        <v>0</v>
      </c>
      <c r="AZ15" s="209">
        <f t="shared" si="4"/>
        <v>1</v>
      </c>
    </row>
    <row r="16" spans="1:52" ht="15" x14ac:dyDescent="0.25">
      <c r="A16" s="228">
        <v>4</v>
      </c>
      <c r="B16" s="228">
        <v>3</v>
      </c>
      <c r="C16" s="229">
        <v>123172</v>
      </c>
      <c r="D16" s="230" t="s">
        <v>18</v>
      </c>
      <c r="E16" s="229">
        <v>2</v>
      </c>
      <c r="F16" s="231" t="s">
        <v>227</v>
      </c>
      <c r="G16" s="228">
        <v>4</v>
      </c>
      <c r="H16" s="219" t="s">
        <v>211</v>
      </c>
      <c r="I16" s="219">
        <v>4</v>
      </c>
      <c r="J16" s="219" t="s">
        <v>203</v>
      </c>
      <c r="K16" s="219">
        <v>4</v>
      </c>
      <c r="L16" s="219"/>
      <c r="M16" s="219"/>
      <c r="N16" s="279"/>
      <c r="O16" s="280">
        <v>14</v>
      </c>
      <c r="P16" s="4" t="s">
        <v>233</v>
      </c>
      <c r="Q16" s="296" t="s">
        <v>234</v>
      </c>
      <c r="R16" s="287">
        <f>AR$13</f>
        <v>11</v>
      </c>
      <c r="S16" s="288">
        <f>AR$18</f>
        <v>2</v>
      </c>
      <c r="T16" s="289"/>
      <c r="U16" s="207"/>
      <c r="V16" s="290"/>
      <c r="W16" s="291"/>
      <c r="X16" s="290"/>
      <c r="Y16" s="290"/>
      <c r="AE16" s="209">
        <f>DCOUNT($J$2:$K$50,"s2",AE5:AE6)</f>
        <v>2</v>
      </c>
      <c r="AF16" s="209">
        <f t="shared" ref="AF16:AZ16" si="5">DCOUNT($J$2:$K$50,"s2",AF5:AF6)</f>
        <v>0</v>
      </c>
      <c r="AG16" s="209">
        <f t="shared" si="5"/>
        <v>1</v>
      </c>
      <c r="AH16" s="209">
        <f t="shared" si="5"/>
        <v>1</v>
      </c>
      <c r="AI16" s="209">
        <f t="shared" si="5"/>
        <v>0</v>
      </c>
      <c r="AJ16" s="209">
        <f t="shared" si="5"/>
        <v>1</v>
      </c>
      <c r="AK16" s="209">
        <f t="shared" si="5"/>
        <v>1</v>
      </c>
      <c r="AL16" s="209">
        <f t="shared" si="5"/>
        <v>0</v>
      </c>
      <c r="AM16" s="209">
        <f t="shared" si="5"/>
        <v>1</v>
      </c>
      <c r="AN16" s="209">
        <f t="shared" si="5"/>
        <v>1</v>
      </c>
      <c r="AO16" s="209">
        <f t="shared" si="5"/>
        <v>1</v>
      </c>
      <c r="AP16" s="209">
        <f t="shared" si="5"/>
        <v>0</v>
      </c>
      <c r="AQ16" s="209">
        <f t="shared" si="5"/>
        <v>1</v>
      </c>
      <c r="AR16" s="209">
        <f t="shared" si="5"/>
        <v>0</v>
      </c>
      <c r="AS16" s="209">
        <f t="shared" si="5"/>
        <v>1</v>
      </c>
      <c r="AT16" s="209">
        <f t="shared" si="5"/>
        <v>1</v>
      </c>
      <c r="AU16" s="209">
        <f t="shared" si="5"/>
        <v>0</v>
      </c>
      <c r="AV16" s="209">
        <f t="shared" si="5"/>
        <v>0</v>
      </c>
      <c r="AW16" s="209">
        <f t="shared" si="5"/>
        <v>1</v>
      </c>
      <c r="AX16" s="209">
        <f t="shared" si="5"/>
        <v>2</v>
      </c>
      <c r="AY16" s="209">
        <f t="shared" si="5"/>
        <v>1</v>
      </c>
      <c r="AZ16" s="209">
        <f t="shared" si="5"/>
        <v>1</v>
      </c>
    </row>
    <row r="17" spans="1:52" ht="15" x14ac:dyDescent="0.25">
      <c r="A17" s="228">
        <v>5</v>
      </c>
      <c r="B17" s="228">
        <v>3</v>
      </c>
      <c r="C17" s="229">
        <v>123323</v>
      </c>
      <c r="D17" s="230" t="s">
        <v>235</v>
      </c>
      <c r="E17" s="229">
        <v>3</v>
      </c>
      <c r="F17" s="231" t="s">
        <v>227</v>
      </c>
      <c r="G17" s="228">
        <v>4</v>
      </c>
      <c r="H17" s="219" t="s">
        <v>203</v>
      </c>
      <c r="I17" s="219">
        <v>3</v>
      </c>
      <c r="J17" s="224" t="s">
        <v>205</v>
      </c>
      <c r="K17" s="224">
        <v>6</v>
      </c>
      <c r="L17" s="219" t="s">
        <v>234</v>
      </c>
      <c r="M17" s="219">
        <v>3</v>
      </c>
      <c r="N17" s="279"/>
      <c r="O17" s="280">
        <v>15</v>
      </c>
      <c r="P17" s="4" t="s">
        <v>236</v>
      </c>
      <c r="Q17" s="296" t="s">
        <v>204</v>
      </c>
      <c r="R17" s="287">
        <f>AS$13</f>
        <v>14</v>
      </c>
      <c r="S17" s="288">
        <f>AS$18</f>
        <v>2</v>
      </c>
      <c r="T17" s="289"/>
      <c r="U17" s="297"/>
      <c r="V17" s="290"/>
      <c r="W17" s="291"/>
      <c r="X17" s="290"/>
      <c r="Y17" s="290"/>
      <c r="AB17" s="209"/>
      <c r="AC17" s="209"/>
      <c r="AE17" s="209">
        <f>DCOUNT($L$2:$M$50,"s3",AE7:AE8)</f>
        <v>0</v>
      </c>
      <c r="AF17" s="209">
        <f t="shared" ref="AF17:AZ17" si="6">DCOUNT($L$2:$M$50,"s3",AF7:AF8)</f>
        <v>0</v>
      </c>
      <c r="AG17" s="209">
        <f t="shared" si="6"/>
        <v>0</v>
      </c>
      <c r="AH17" s="209">
        <f t="shared" si="6"/>
        <v>0</v>
      </c>
      <c r="AI17" s="209">
        <f t="shared" si="6"/>
        <v>1</v>
      </c>
      <c r="AJ17" s="209">
        <f t="shared" si="6"/>
        <v>0</v>
      </c>
      <c r="AK17" s="209">
        <f t="shared" si="6"/>
        <v>0</v>
      </c>
      <c r="AL17" s="209">
        <f t="shared" si="6"/>
        <v>0</v>
      </c>
      <c r="AM17" s="209">
        <f t="shared" si="6"/>
        <v>0</v>
      </c>
      <c r="AN17" s="209">
        <f t="shared" si="6"/>
        <v>0</v>
      </c>
      <c r="AO17" s="209">
        <f t="shared" si="6"/>
        <v>0</v>
      </c>
      <c r="AP17" s="209">
        <f t="shared" si="6"/>
        <v>0</v>
      </c>
      <c r="AQ17" s="209">
        <f t="shared" si="6"/>
        <v>0</v>
      </c>
      <c r="AR17" s="209">
        <f t="shared" si="6"/>
        <v>1</v>
      </c>
      <c r="AS17" s="209">
        <f t="shared" si="6"/>
        <v>0</v>
      </c>
      <c r="AT17" s="209">
        <f t="shared" si="6"/>
        <v>1</v>
      </c>
      <c r="AU17" s="209">
        <f t="shared" si="6"/>
        <v>0</v>
      </c>
      <c r="AV17" s="209">
        <f t="shared" si="6"/>
        <v>0</v>
      </c>
      <c r="AW17" s="209">
        <f t="shared" si="6"/>
        <v>0</v>
      </c>
      <c r="AX17" s="209">
        <f t="shared" si="6"/>
        <v>0</v>
      </c>
      <c r="AY17" s="209">
        <f t="shared" si="6"/>
        <v>1</v>
      </c>
      <c r="AZ17" s="209">
        <f t="shared" si="6"/>
        <v>0</v>
      </c>
    </row>
    <row r="18" spans="1:52" ht="15.75" customHeight="1" x14ac:dyDescent="0.25">
      <c r="A18" s="228">
        <v>6</v>
      </c>
      <c r="B18" s="228">
        <v>3</v>
      </c>
      <c r="C18" s="229">
        <v>123202</v>
      </c>
      <c r="D18" s="230" t="s">
        <v>237</v>
      </c>
      <c r="E18" s="229">
        <v>2</v>
      </c>
      <c r="F18" s="231" t="s">
        <v>227</v>
      </c>
      <c r="G18" s="228">
        <v>4</v>
      </c>
      <c r="H18" s="224" t="s">
        <v>234</v>
      </c>
      <c r="I18" s="224">
        <v>8</v>
      </c>
      <c r="J18" s="260"/>
      <c r="K18" s="260"/>
      <c r="L18" s="260"/>
      <c r="M18" s="260"/>
      <c r="N18" s="282"/>
      <c r="O18" s="280">
        <v>16</v>
      </c>
      <c r="P18" s="4" t="s">
        <v>238</v>
      </c>
      <c r="Q18" s="296" t="s">
        <v>239</v>
      </c>
      <c r="R18" s="287">
        <f>AT$13</f>
        <v>14</v>
      </c>
      <c r="S18" s="288">
        <f>AT$18</f>
        <v>2</v>
      </c>
      <c r="T18" s="289"/>
      <c r="U18" s="297"/>
      <c r="V18" s="290"/>
      <c r="W18" s="295"/>
      <c r="X18" s="295"/>
      <c r="Y18" s="290"/>
      <c r="AB18" s="209"/>
      <c r="AE18" s="209">
        <f>SUM(AE15:AE17)</f>
        <v>4</v>
      </c>
      <c r="AF18" s="209">
        <f>SUM(AF15:AF17)</f>
        <v>2</v>
      </c>
      <c r="AG18" s="209">
        <f t="shared" ref="AG18:AZ18" si="7">SUM(AG15:AG17)</f>
        <v>3</v>
      </c>
      <c r="AH18" s="209">
        <f t="shared" si="7"/>
        <v>3</v>
      </c>
      <c r="AI18" s="209">
        <f t="shared" si="7"/>
        <v>3</v>
      </c>
      <c r="AJ18" s="209">
        <f t="shared" si="7"/>
        <v>3</v>
      </c>
      <c r="AK18" s="209">
        <f t="shared" si="7"/>
        <v>2</v>
      </c>
      <c r="AL18" s="209">
        <f t="shared" si="7"/>
        <v>2</v>
      </c>
      <c r="AM18" s="209">
        <f t="shared" si="7"/>
        <v>3</v>
      </c>
      <c r="AN18" s="209">
        <f t="shared" si="7"/>
        <v>3</v>
      </c>
      <c r="AO18" s="209">
        <f t="shared" si="7"/>
        <v>2</v>
      </c>
      <c r="AP18" s="209">
        <f t="shared" si="7"/>
        <v>0</v>
      </c>
      <c r="AQ18" s="209">
        <f t="shared" si="7"/>
        <v>3</v>
      </c>
      <c r="AR18" s="209">
        <f t="shared" si="7"/>
        <v>2</v>
      </c>
      <c r="AS18" s="209">
        <f t="shared" si="7"/>
        <v>2</v>
      </c>
      <c r="AT18" s="209">
        <f t="shared" si="7"/>
        <v>2</v>
      </c>
      <c r="AU18" s="209">
        <f t="shared" si="7"/>
        <v>3</v>
      </c>
      <c r="AV18" s="209">
        <f t="shared" si="7"/>
        <v>3</v>
      </c>
      <c r="AW18" s="209">
        <f t="shared" si="7"/>
        <v>2</v>
      </c>
      <c r="AX18" s="209">
        <f t="shared" si="7"/>
        <v>3</v>
      </c>
      <c r="AY18" s="209">
        <f t="shared" si="7"/>
        <v>2</v>
      </c>
      <c r="AZ18" s="209">
        <f t="shared" si="7"/>
        <v>2</v>
      </c>
    </row>
    <row r="19" spans="1:52" ht="15" x14ac:dyDescent="0.25">
      <c r="A19" s="228">
        <v>7</v>
      </c>
      <c r="B19" s="228">
        <v>3</v>
      </c>
      <c r="C19" s="229">
        <v>123343</v>
      </c>
      <c r="D19" s="230" t="s">
        <v>240</v>
      </c>
      <c r="E19" s="229">
        <v>3</v>
      </c>
      <c r="F19" s="231" t="s">
        <v>227</v>
      </c>
      <c r="G19" s="228">
        <v>4</v>
      </c>
      <c r="H19" s="219" t="s">
        <v>199</v>
      </c>
      <c r="I19" s="219">
        <v>9</v>
      </c>
      <c r="J19" s="260" t="s">
        <v>197</v>
      </c>
      <c r="K19" s="260">
        <v>3</v>
      </c>
      <c r="L19" s="260"/>
      <c r="M19" s="260"/>
      <c r="N19" s="282"/>
      <c r="O19" s="280">
        <v>17</v>
      </c>
      <c r="P19" s="6" t="s">
        <v>241</v>
      </c>
      <c r="Q19" s="296" t="s">
        <v>242</v>
      </c>
      <c r="R19" s="287">
        <f>AU$13</f>
        <v>15</v>
      </c>
      <c r="S19" s="288">
        <f>AU$18</f>
        <v>3</v>
      </c>
      <c r="T19" s="298"/>
      <c r="U19" s="299"/>
      <c r="V19" s="290"/>
      <c r="W19" s="291"/>
      <c r="X19" s="290"/>
      <c r="Y19" s="290"/>
      <c r="AB19" s="209"/>
      <c r="AZ19" s="209"/>
    </row>
    <row r="20" spans="1:52" ht="16.5" customHeight="1" x14ac:dyDescent="0.25">
      <c r="A20" s="228">
        <v>8</v>
      </c>
      <c r="B20" s="228">
        <v>3</v>
      </c>
      <c r="C20" s="232">
        <v>123273</v>
      </c>
      <c r="D20" s="233" t="s">
        <v>243</v>
      </c>
      <c r="E20" s="232">
        <v>3</v>
      </c>
      <c r="F20" s="234" t="s">
        <v>202</v>
      </c>
      <c r="G20" s="228">
        <v>9</v>
      </c>
      <c r="H20" s="219" t="s">
        <v>211</v>
      </c>
      <c r="I20" s="219">
        <v>6</v>
      </c>
      <c r="J20" s="219" t="s">
        <v>198</v>
      </c>
      <c r="K20" s="219">
        <v>6</v>
      </c>
      <c r="L20" s="219" t="s">
        <v>239</v>
      </c>
      <c r="M20" s="219">
        <v>12</v>
      </c>
      <c r="N20" s="279"/>
      <c r="O20" s="280">
        <v>18</v>
      </c>
      <c r="P20" s="4" t="s">
        <v>244</v>
      </c>
      <c r="Q20" s="296" t="s">
        <v>245</v>
      </c>
      <c r="R20" s="287">
        <f>AV$13</f>
        <v>15</v>
      </c>
      <c r="S20" s="288">
        <f>AV$18</f>
        <v>3</v>
      </c>
      <c r="T20" s="289"/>
      <c r="U20" s="297"/>
      <c r="V20" s="290"/>
      <c r="W20" s="290"/>
      <c r="X20" s="290"/>
      <c r="Y20" s="290"/>
      <c r="AB20" s="209"/>
    </row>
    <row r="21" spans="1:52" ht="13.5" customHeight="1" x14ac:dyDescent="0.25">
      <c r="A21" s="228"/>
      <c r="B21" s="228"/>
      <c r="C21" s="232"/>
      <c r="D21" s="233"/>
      <c r="E21" s="232"/>
      <c r="F21" s="234"/>
      <c r="G21" s="228"/>
      <c r="H21" s="219"/>
      <c r="I21" s="219"/>
      <c r="J21" s="219"/>
      <c r="K21" s="219"/>
      <c r="L21" s="219" t="s">
        <v>207</v>
      </c>
      <c r="M21" s="219">
        <v>3</v>
      </c>
      <c r="N21" s="279"/>
      <c r="O21" s="280">
        <v>19</v>
      </c>
      <c r="P21" s="7" t="s">
        <v>246</v>
      </c>
      <c r="Q21" s="296" t="s">
        <v>213</v>
      </c>
      <c r="R21" s="287">
        <f>AW$13</f>
        <v>15</v>
      </c>
      <c r="S21" s="288">
        <f>AW$18</f>
        <v>2</v>
      </c>
      <c r="T21" s="289"/>
      <c r="V21" s="290"/>
      <c r="W21" s="209"/>
      <c r="X21" s="207"/>
      <c r="Y21" s="290"/>
      <c r="AB21" s="209"/>
    </row>
    <row r="22" spans="1:52" ht="15" x14ac:dyDescent="0.25">
      <c r="A22" s="224">
        <v>1</v>
      </c>
      <c r="B22" s="235">
        <v>4</v>
      </c>
      <c r="C22" s="225">
        <v>123262</v>
      </c>
      <c r="D22" s="226" t="s">
        <v>247</v>
      </c>
      <c r="E22" s="236">
        <v>3</v>
      </c>
      <c r="F22" s="224" t="s">
        <v>222</v>
      </c>
      <c r="G22" s="224">
        <v>1</v>
      </c>
      <c r="H22" s="219" t="s">
        <v>207</v>
      </c>
      <c r="I22" s="219">
        <v>3</v>
      </c>
      <c r="J22" s="219"/>
      <c r="K22" s="219"/>
      <c r="L22" s="219"/>
      <c r="M22" s="219"/>
      <c r="N22" s="279"/>
      <c r="O22" s="280">
        <v>20</v>
      </c>
      <c r="P22" s="7" t="s">
        <v>248</v>
      </c>
      <c r="Q22" s="296" t="s">
        <v>231</v>
      </c>
      <c r="R22" s="287">
        <f>AX$13</f>
        <v>15</v>
      </c>
      <c r="S22" s="288">
        <f>AX$18</f>
        <v>3</v>
      </c>
      <c r="T22" s="289"/>
      <c r="U22" s="207"/>
      <c r="V22" s="290"/>
      <c r="W22" s="209"/>
      <c r="X22" s="207"/>
      <c r="Y22" s="290"/>
    </row>
    <row r="23" spans="1:52" ht="15" x14ac:dyDescent="0.25">
      <c r="A23" s="237">
        <v>1</v>
      </c>
      <c r="B23" s="238">
        <v>5</v>
      </c>
      <c r="C23" s="239">
        <v>123442</v>
      </c>
      <c r="D23" s="240" t="s">
        <v>249</v>
      </c>
      <c r="E23" s="239">
        <v>2</v>
      </c>
      <c r="F23" s="241" t="s">
        <v>250</v>
      </c>
      <c r="G23" s="237">
        <v>4</v>
      </c>
      <c r="H23" s="219" t="s">
        <v>207</v>
      </c>
      <c r="I23" s="224">
        <v>8</v>
      </c>
      <c r="J23" s="219"/>
      <c r="K23" s="219"/>
      <c r="L23" s="219"/>
      <c r="M23" s="219"/>
      <c r="N23" s="279"/>
      <c r="O23" s="280">
        <v>21</v>
      </c>
      <c r="P23" s="7" t="s">
        <v>251</v>
      </c>
      <c r="Q23" s="296" t="s">
        <v>205</v>
      </c>
      <c r="R23" s="287">
        <f>AY$13</f>
        <v>15</v>
      </c>
      <c r="S23" s="288">
        <f>AY$18</f>
        <v>2</v>
      </c>
      <c r="T23" s="289"/>
      <c r="U23" s="207"/>
      <c r="V23" s="290"/>
      <c r="W23" s="209"/>
      <c r="X23" s="207"/>
      <c r="Y23" s="290"/>
    </row>
    <row r="24" spans="1:52" ht="15" x14ac:dyDescent="0.25">
      <c r="A24" s="237">
        <v>2</v>
      </c>
      <c r="B24" s="242">
        <v>5</v>
      </c>
      <c r="C24" s="243">
        <v>123352</v>
      </c>
      <c r="D24" s="244" t="s">
        <v>132</v>
      </c>
      <c r="E24" s="243">
        <v>2</v>
      </c>
      <c r="F24" s="237" t="s">
        <v>189</v>
      </c>
      <c r="G24" s="237">
        <v>5</v>
      </c>
      <c r="H24" s="224" t="s">
        <v>213</v>
      </c>
      <c r="I24" s="224">
        <v>10</v>
      </c>
      <c r="J24" s="219"/>
      <c r="K24" s="219"/>
      <c r="L24" s="219"/>
      <c r="M24" s="219"/>
      <c r="N24" s="279"/>
      <c r="O24" s="280">
        <v>22</v>
      </c>
      <c r="P24" s="1" t="s">
        <v>252</v>
      </c>
      <c r="Q24" s="300" t="s">
        <v>219</v>
      </c>
      <c r="R24" s="287">
        <f>AZ$13</f>
        <v>12</v>
      </c>
      <c r="S24" s="288">
        <f>AZ$18</f>
        <v>2</v>
      </c>
      <c r="T24" s="301"/>
      <c r="U24" s="302"/>
      <c r="V24" s="302"/>
      <c r="W24" s="302"/>
      <c r="X24" s="302"/>
      <c r="Y24" s="302"/>
      <c r="AB24" s="209"/>
      <c r="AZ24" s="207"/>
    </row>
    <row r="25" spans="1:52" ht="14.25" x14ac:dyDescent="0.2">
      <c r="A25" s="237">
        <v>3</v>
      </c>
      <c r="B25" s="242">
        <v>5</v>
      </c>
      <c r="C25" s="243">
        <v>123363</v>
      </c>
      <c r="D25" s="244" t="s">
        <v>25</v>
      </c>
      <c r="E25" s="243">
        <v>3</v>
      </c>
      <c r="F25" s="237" t="s">
        <v>189</v>
      </c>
      <c r="G25" s="237">
        <v>5</v>
      </c>
      <c r="H25" s="224" t="s">
        <v>209</v>
      </c>
      <c r="I25" s="219">
        <v>12</v>
      </c>
      <c r="J25" s="219" t="s">
        <v>191</v>
      </c>
      <c r="K25" s="219">
        <v>3</v>
      </c>
      <c r="L25" s="219"/>
      <c r="M25" s="219"/>
      <c r="N25" s="279"/>
      <c r="P25" s="283"/>
      <c r="Q25" s="303"/>
      <c r="R25" s="301"/>
      <c r="S25" s="301"/>
      <c r="T25" s="301"/>
      <c r="U25" s="304"/>
      <c r="V25" s="304"/>
      <c r="W25" s="304"/>
      <c r="X25" s="304"/>
      <c r="Y25" s="304"/>
      <c r="AB25" s="209"/>
    </row>
    <row r="26" spans="1:52" ht="15" x14ac:dyDescent="0.2">
      <c r="A26" s="237">
        <v>4</v>
      </c>
      <c r="B26" s="242">
        <v>5</v>
      </c>
      <c r="C26" s="243">
        <v>123462</v>
      </c>
      <c r="D26" s="244" t="s">
        <v>253</v>
      </c>
      <c r="E26" s="243">
        <v>2</v>
      </c>
      <c r="F26" s="237" t="s">
        <v>250</v>
      </c>
      <c r="G26" s="237">
        <v>4</v>
      </c>
      <c r="H26" s="245" t="s">
        <v>197</v>
      </c>
      <c r="I26" s="245">
        <v>4</v>
      </c>
      <c r="J26" s="245" t="s">
        <v>224</v>
      </c>
      <c r="K26" s="245">
        <v>4</v>
      </c>
      <c r="L26" s="219"/>
      <c r="M26" s="219"/>
      <c r="N26" s="279"/>
      <c r="P26" s="562" t="s">
        <v>254</v>
      </c>
      <c r="Q26" s="563"/>
      <c r="R26" s="305">
        <f>SUM(R3:R24)</f>
        <v>296</v>
      </c>
      <c r="AB26" s="209"/>
    </row>
    <row r="27" spans="1:52" ht="15" x14ac:dyDescent="0.2">
      <c r="A27" s="237">
        <v>5</v>
      </c>
      <c r="B27" s="242">
        <v>5</v>
      </c>
      <c r="C27" s="243">
        <v>123382</v>
      </c>
      <c r="D27" s="244" t="s">
        <v>255</v>
      </c>
      <c r="E27" s="243">
        <v>2</v>
      </c>
      <c r="F27" s="237" t="s">
        <v>189</v>
      </c>
      <c r="G27" s="237">
        <v>5</v>
      </c>
      <c r="H27" s="219" t="s">
        <v>224</v>
      </c>
      <c r="I27" s="219">
        <v>8</v>
      </c>
      <c r="J27" s="219" t="s">
        <v>191</v>
      </c>
      <c r="K27" s="219">
        <v>2</v>
      </c>
      <c r="L27" s="219"/>
      <c r="M27" s="219"/>
      <c r="N27" s="279"/>
      <c r="P27" s="564" t="s">
        <v>256</v>
      </c>
      <c r="Q27" s="565"/>
      <c r="R27" s="306">
        <f>R26/21</f>
        <v>14.095238095238095</v>
      </c>
      <c r="AB27" s="209"/>
    </row>
    <row r="28" spans="1:52" ht="14.25" x14ac:dyDescent="0.2">
      <c r="A28" s="237">
        <v>6</v>
      </c>
      <c r="B28" s="242">
        <v>5</v>
      </c>
      <c r="C28" s="246">
        <v>123312</v>
      </c>
      <c r="D28" s="247" t="s">
        <v>257</v>
      </c>
      <c r="E28" s="246">
        <v>2</v>
      </c>
      <c r="F28" s="248" t="s">
        <v>202</v>
      </c>
      <c r="G28" s="237">
        <v>9</v>
      </c>
      <c r="H28" s="219" t="s">
        <v>194</v>
      </c>
      <c r="I28" s="219">
        <v>12</v>
      </c>
      <c r="J28" s="219" t="s">
        <v>219</v>
      </c>
      <c r="K28" s="219">
        <v>6</v>
      </c>
      <c r="L28" s="219"/>
      <c r="M28" s="219"/>
      <c r="N28" s="279"/>
      <c r="AB28" s="209"/>
    </row>
    <row r="29" spans="1:52" ht="14.25" x14ac:dyDescent="0.2">
      <c r="A29" s="237">
        <v>7</v>
      </c>
      <c r="B29" s="242">
        <v>5</v>
      </c>
      <c r="C29" s="249">
        <v>123403</v>
      </c>
      <c r="D29" s="250" t="s">
        <v>258</v>
      </c>
      <c r="E29" s="249">
        <v>3</v>
      </c>
      <c r="F29" s="237" t="s">
        <v>189</v>
      </c>
      <c r="G29" s="237">
        <v>5</v>
      </c>
      <c r="H29" s="219" t="s">
        <v>245</v>
      </c>
      <c r="I29" s="219">
        <v>9</v>
      </c>
      <c r="J29" s="219" t="s">
        <v>231</v>
      </c>
      <c r="K29" s="219">
        <v>6</v>
      </c>
      <c r="L29" s="219"/>
      <c r="M29" s="219"/>
      <c r="N29" s="279"/>
      <c r="AB29" s="209"/>
    </row>
    <row r="30" spans="1:52" ht="14.25" x14ac:dyDescent="0.2">
      <c r="A30" s="224">
        <v>1</v>
      </c>
      <c r="B30" s="251">
        <v>6</v>
      </c>
      <c r="C30" s="225">
        <v>123452</v>
      </c>
      <c r="D30" s="226" t="s">
        <v>259</v>
      </c>
      <c r="E30" s="225">
        <v>2</v>
      </c>
      <c r="F30" s="252" t="s">
        <v>222</v>
      </c>
      <c r="G30" s="224">
        <v>1</v>
      </c>
      <c r="H30" s="219" t="s">
        <v>217</v>
      </c>
      <c r="I30" s="224">
        <v>2</v>
      </c>
      <c r="J30" s="219"/>
      <c r="K30" s="219"/>
      <c r="L30" s="219"/>
      <c r="M30" s="219"/>
      <c r="N30" s="282"/>
      <c r="AB30" s="209"/>
    </row>
    <row r="31" spans="1:52" ht="14.25" x14ac:dyDescent="0.2">
      <c r="A31" s="224">
        <v>2</v>
      </c>
      <c r="B31" s="253">
        <v>6</v>
      </c>
      <c r="C31" s="225">
        <v>123392</v>
      </c>
      <c r="D31" s="254" t="s">
        <v>260</v>
      </c>
      <c r="E31" s="225">
        <v>2</v>
      </c>
      <c r="F31" s="227" t="s">
        <v>222</v>
      </c>
      <c r="G31" s="224">
        <v>1</v>
      </c>
      <c r="H31" s="224" t="s">
        <v>224</v>
      </c>
      <c r="I31" s="260">
        <v>2</v>
      </c>
      <c r="J31" s="260"/>
      <c r="K31" s="260"/>
      <c r="L31" s="260"/>
      <c r="M31" s="260"/>
      <c r="N31" s="279"/>
      <c r="AB31" s="209"/>
    </row>
    <row r="32" spans="1:52" ht="14.25" x14ac:dyDescent="0.2">
      <c r="A32" s="255">
        <v>1</v>
      </c>
      <c r="B32" s="256">
        <v>7</v>
      </c>
      <c r="C32" s="257">
        <v>123212</v>
      </c>
      <c r="D32" s="258" t="s">
        <v>158</v>
      </c>
      <c r="E32" s="257">
        <v>2</v>
      </c>
      <c r="F32" s="259" t="s">
        <v>189</v>
      </c>
      <c r="G32" s="255">
        <v>5</v>
      </c>
      <c r="H32" s="260" t="s">
        <v>242</v>
      </c>
      <c r="I32" s="224">
        <v>8</v>
      </c>
      <c r="J32" s="219" t="s">
        <v>239</v>
      </c>
      <c r="K32" s="219">
        <v>2</v>
      </c>
      <c r="L32" s="219"/>
      <c r="M32" s="219"/>
      <c r="N32" s="279"/>
    </row>
    <row r="33" spans="1:52" ht="14.25" x14ac:dyDescent="0.2">
      <c r="A33" s="255">
        <v>2</v>
      </c>
      <c r="B33" s="256">
        <v>7</v>
      </c>
      <c r="C33" s="261"/>
      <c r="D33" s="262" t="s">
        <v>261</v>
      </c>
      <c r="E33" s="261">
        <v>3</v>
      </c>
      <c r="F33" s="259" t="s">
        <v>222</v>
      </c>
      <c r="G33" s="255">
        <v>1</v>
      </c>
      <c r="H33" s="224" t="s">
        <v>194</v>
      </c>
      <c r="I33" s="224">
        <v>3</v>
      </c>
      <c r="J33" s="219"/>
      <c r="K33" s="219"/>
      <c r="L33" s="219"/>
      <c r="M33" s="219"/>
      <c r="N33" s="279"/>
    </row>
    <row r="34" spans="1:52" s="207" customFormat="1" ht="14.25" x14ac:dyDescent="0.2">
      <c r="A34" s="255">
        <v>3</v>
      </c>
      <c r="B34" s="256">
        <v>7</v>
      </c>
      <c r="C34" s="257">
        <v>123512</v>
      </c>
      <c r="D34" s="258" t="s">
        <v>262</v>
      </c>
      <c r="E34" s="257">
        <v>2</v>
      </c>
      <c r="F34" s="259" t="s">
        <v>189</v>
      </c>
      <c r="G34" s="255">
        <v>5</v>
      </c>
      <c r="H34" s="224" t="s">
        <v>242</v>
      </c>
      <c r="I34" s="219">
        <v>4</v>
      </c>
      <c r="J34" s="219" t="s">
        <v>211</v>
      </c>
      <c r="K34" s="219">
        <v>6</v>
      </c>
      <c r="L34" s="219"/>
      <c r="M34" s="219"/>
      <c r="N34" s="279"/>
      <c r="O34" s="208"/>
      <c r="P34" s="208"/>
      <c r="S34" s="208"/>
      <c r="T34" s="208"/>
      <c r="U34" s="208"/>
      <c r="V34" s="208"/>
      <c r="W34" s="208"/>
      <c r="X34" s="208"/>
      <c r="Y34" s="208"/>
      <c r="Z34" s="208"/>
      <c r="AE34" s="209"/>
      <c r="AF34" s="209"/>
      <c r="AG34" s="209"/>
      <c r="AH34" s="209"/>
      <c r="AI34" s="209"/>
      <c r="AJ34" s="209"/>
      <c r="AK34" s="209"/>
      <c r="AL34" s="209"/>
      <c r="AM34" s="209"/>
      <c r="AN34" s="209"/>
      <c r="AO34" s="209"/>
      <c r="AP34" s="209"/>
      <c r="AQ34" s="209"/>
      <c r="AR34" s="209"/>
      <c r="AS34" s="209"/>
      <c r="AT34" s="209"/>
      <c r="AU34" s="210"/>
      <c r="AV34" s="210"/>
      <c r="AW34" s="210"/>
      <c r="AX34" s="210"/>
      <c r="AY34" s="210"/>
      <c r="AZ34" s="208"/>
    </row>
    <row r="35" spans="1:52" s="207" customFormat="1" ht="14.25" x14ac:dyDescent="0.2">
      <c r="A35" s="263">
        <v>1</v>
      </c>
      <c r="B35" s="263"/>
      <c r="C35" s="264">
        <v>123783</v>
      </c>
      <c r="D35" s="265" t="s">
        <v>263</v>
      </c>
      <c r="E35" s="264">
        <v>3</v>
      </c>
      <c r="F35" s="263" t="s">
        <v>222</v>
      </c>
      <c r="G35" s="263">
        <v>1</v>
      </c>
      <c r="H35" s="219" t="s">
        <v>199</v>
      </c>
      <c r="I35" s="219">
        <v>3</v>
      </c>
      <c r="J35" s="219"/>
      <c r="K35" s="219"/>
      <c r="L35" s="219"/>
      <c r="M35" s="219"/>
      <c r="N35" s="284"/>
      <c r="O35" s="208"/>
      <c r="P35" s="208"/>
      <c r="S35" s="208"/>
      <c r="T35" s="208"/>
      <c r="U35" s="208"/>
      <c r="V35" s="208"/>
      <c r="W35" s="208"/>
      <c r="X35" s="208"/>
      <c r="Y35" s="208"/>
      <c r="Z35" s="208"/>
      <c r="AB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10"/>
      <c r="AV35" s="210"/>
      <c r="AW35" s="210"/>
      <c r="AX35" s="210"/>
      <c r="AY35" s="210"/>
      <c r="AZ35" s="208"/>
    </row>
    <row r="36" spans="1:52" s="207" customFormat="1" ht="14.25" x14ac:dyDescent="0.2">
      <c r="A36" s="263">
        <v>2</v>
      </c>
      <c r="B36" s="263"/>
      <c r="C36" s="264">
        <v>123813</v>
      </c>
      <c r="D36" s="265" t="s">
        <v>264</v>
      </c>
      <c r="E36" s="264">
        <v>3</v>
      </c>
      <c r="F36" s="263" t="s">
        <v>222</v>
      </c>
      <c r="G36" s="263">
        <v>1</v>
      </c>
      <c r="H36" s="224"/>
      <c r="I36" s="224"/>
      <c r="J36" s="224"/>
      <c r="K36" s="224"/>
      <c r="L36" s="224"/>
      <c r="M36" s="224"/>
      <c r="N36" s="284"/>
      <c r="O36" s="208"/>
      <c r="P36" s="208"/>
      <c r="S36" s="208"/>
      <c r="T36" s="208"/>
      <c r="U36" s="208"/>
      <c r="V36" s="208"/>
      <c r="W36" s="208"/>
      <c r="X36" s="208"/>
      <c r="Y36" s="208"/>
      <c r="Z36" s="208"/>
      <c r="AB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10"/>
      <c r="AV36" s="210"/>
      <c r="AW36" s="210"/>
      <c r="AX36" s="210"/>
      <c r="AY36" s="210"/>
      <c r="AZ36" s="208"/>
    </row>
    <row r="37" spans="1:52" s="207" customFormat="1" ht="14.25" x14ac:dyDescent="0.2">
      <c r="A37" s="263">
        <v>3</v>
      </c>
      <c r="B37" s="266"/>
      <c r="C37" s="264">
        <v>123823</v>
      </c>
      <c r="D37" s="265" t="s">
        <v>265</v>
      </c>
      <c r="E37" s="264">
        <v>3</v>
      </c>
      <c r="F37" s="263" t="s">
        <v>222</v>
      </c>
      <c r="G37" s="263">
        <v>1</v>
      </c>
      <c r="H37" s="224"/>
      <c r="I37" s="224"/>
      <c r="J37" s="224"/>
      <c r="K37" s="224"/>
      <c r="L37" s="224"/>
      <c r="M37" s="224"/>
      <c r="N37" s="284"/>
      <c r="O37" s="208"/>
      <c r="P37" s="208"/>
      <c r="S37" s="208"/>
      <c r="T37" s="208"/>
      <c r="U37" s="208"/>
      <c r="V37" s="208"/>
      <c r="W37" s="208"/>
      <c r="X37" s="208"/>
      <c r="Y37" s="208"/>
      <c r="Z37" s="208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10"/>
      <c r="AV37" s="210"/>
      <c r="AW37" s="210"/>
      <c r="AX37" s="210"/>
      <c r="AY37" s="210"/>
      <c r="AZ37" s="208"/>
    </row>
    <row r="38" spans="1:52" ht="14.25" x14ac:dyDescent="0.2">
      <c r="A38" s="263">
        <v>4</v>
      </c>
      <c r="B38" s="263"/>
      <c r="C38" s="264">
        <v>123693</v>
      </c>
      <c r="D38" s="265" t="s">
        <v>266</v>
      </c>
      <c r="E38" s="264">
        <v>3</v>
      </c>
      <c r="F38" s="263" t="s">
        <v>222</v>
      </c>
      <c r="G38" s="263">
        <v>1</v>
      </c>
      <c r="H38" s="224" t="s">
        <v>245</v>
      </c>
      <c r="I38" s="224">
        <v>3</v>
      </c>
      <c r="J38" s="224"/>
      <c r="K38" s="224"/>
      <c r="L38" s="224"/>
      <c r="M38" s="224"/>
      <c r="N38" s="281"/>
    </row>
    <row r="39" spans="1:52" ht="14.25" x14ac:dyDescent="0.2">
      <c r="A39" s="263">
        <v>5</v>
      </c>
      <c r="B39" s="267"/>
      <c r="C39" s="264">
        <v>123753</v>
      </c>
      <c r="D39" s="265" t="s">
        <v>267</v>
      </c>
      <c r="E39" s="264">
        <v>3</v>
      </c>
      <c r="F39" s="263" t="s">
        <v>222</v>
      </c>
      <c r="G39" s="268">
        <v>1</v>
      </c>
      <c r="H39" s="269"/>
      <c r="I39" s="269"/>
      <c r="J39" s="269"/>
      <c r="K39" s="269"/>
      <c r="L39" s="269"/>
      <c r="M39" s="269"/>
      <c r="N39" s="281"/>
    </row>
    <row r="40" spans="1:52" ht="14.25" x14ac:dyDescent="0.2">
      <c r="A40" s="263">
        <v>6</v>
      </c>
      <c r="B40" s="267"/>
      <c r="C40" s="270"/>
      <c r="D40" s="271" t="s">
        <v>268</v>
      </c>
      <c r="E40" s="270">
        <v>3</v>
      </c>
      <c r="F40" s="263" t="s">
        <v>222</v>
      </c>
      <c r="G40" s="268">
        <v>1</v>
      </c>
      <c r="H40" s="269"/>
      <c r="I40" s="269"/>
      <c r="J40" s="269"/>
      <c r="K40" s="269"/>
      <c r="L40" s="269"/>
      <c r="M40" s="269"/>
      <c r="N40" s="281"/>
    </row>
    <row r="41" spans="1:52" ht="14.25" x14ac:dyDescent="0.2">
      <c r="A41" s="263">
        <v>7</v>
      </c>
      <c r="B41" s="267"/>
      <c r="C41" s="264">
        <v>123813</v>
      </c>
      <c r="D41" s="265" t="s">
        <v>269</v>
      </c>
      <c r="E41" s="264">
        <v>3</v>
      </c>
      <c r="F41" s="263" t="s">
        <v>222</v>
      </c>
      <c r="G41" s="268">
        <v>1</v>
      </c>
      <c r="H41" s="269" t="s">
        <v>242</v>
      </c>
      <c r="I41" s="269">
        <v>3</v>
      </c>
      <c r="J41" s="269"/>
      <c r="K41" s="269"/>
      <c r="L41" s="269"/>
      <c r="M41" s="269"/>
      <c r="N41" s="281"/>
    </row>
    <row r="42" spans="1:52" ht="14.25" x14ac:dyDescent="0.2">
      <c r="A42" s="263">
        <v>8</v>
      </c>
      <c r="B42" s="267"/>
      <c r="C42" s="264">
        <v>123833</v>
      </c>
      <c r="D42" s="265" t="s">
        <v>270</v>
      </c>
      <c r="E42" s="264">
        <v>3</v>
      </c>
      <c r="F42" s="263" t="s">
        <v>222</v>
      </c>
      <c r="G42" s="268">
        <v>1</v>
      </c>
      <c r="H42" s="269"/>
      <c r="I42" s="269"/>
      <c r="J42" s="269"/>
      <c r="K42" s="269"/>
      <c r="L42" s="269"/>
      <c r="M42" s="269"/>
      <c r="N42" s="281"/>
    </row>
    <row r="43" spans="1:52" ht="14.25" x14ac:dyDescent="0.2">
      <c r="A43" s="263">
        <v>9</v>
      </c>
      <c r="B43" s="267"/>
      <c r="C43" s="272">
        <v>123543</v>
      </c>
      <c r="D43" s="273" t="s">
        <v>271</v>
      </c>
      <c r="E43" s="272">
        <v>3</v>
      </c>
      <c r="F43" s="263" t="s">
        <v>222</v>
      </c>
      <c r="G43" s="268">
        <v>1</v>
      </c>
      <c r="H43" s="269" t="s">
        <v>208</v>
      </c>
      <c r="I43" s="269">
        <v>3</v>
      </c>
      <c r="J43" s="269"/>
      <c r="K43" s="269"/>
      <c r="L43" s="269"/>
      <c r="M43" s="269"/>
      <c r="N43" s="281"/>
    </row>
    <row r="44" spans="1:52" ht="14.25" x14ac:dyDescent="0.2">
      <c r="A44" s="263">
        <v>10</v>
      </c>
      <c r="B44" s="267"/>
      <c r="C44" s="272">
        <v>123593</v>
      </c>
      <c r="D44" s="273" t="s">
        <v>139</v>
      </c>
      <c r="E44" s="272">
        <v>3</v>
      </c>
      <c r="F44" s="263" t="s">
        <v>222</v>
      </c>
      <c r="G44" s="268">
        <v>1</v>
      </c>
      <c r="H44" s="269" t="s">
        <v>245</v>
      </c>
      <c r="I44" s="269">
        <v>3</v>
      </c>
      <c r="J44" s="269"/>
      <c r="K44" s="269"/>
      <c r="L44" s="269"/>
      <c r="M44" s="269"/>
      <c r="N44" s="281"/>
    </row>
    <row r="45" spans="1:52" ht="14.25" x14ac:dyDescent="0.2">
      <c r="A45" s="263">
        <v>11</v>
      </c>
      <c r="B45" s="267"/>
      <c r="C45" s="272">
        <v>123603</v>
      </c>
      <c r="D45" s="273" t="s">
        <v>160</v>
      </c>
      <c r="E45" s="272">
        <v>3</v>
      </c>
      <c r="F45" s="263" t="s">
        <v>222</v>
      </c>
      <c r="G45" s="268">
        <v>1</v>
      </c>
      <c r="H45" s="269"/>
      <c r="I45" s="269"/>
      <c r="J45" s="269"/>
      <c r="K45" s="269"/>
      <c r="L45" s="269"/>
      <c r="M45" s="269"/>
      <c r="N45" s="281"/>
    </row>
    <row r="46" spans="1:52" ht="14.25" x14ac:dyDescent="0.2">
      <c r="A46" s="263">
        <v>12</v>
      </c>
      <c r="B46" s="267"/>
      <c r="C46" s="272">
        <v>123633</v>
      </c>
      <c r="D46" s="273" t="s">
        <v>272</v>
      </c>
      <c r="E46" s="272">
        <v>3</v>
      </c>
      <c r="F46" s="263" t="s">
        <v>222</v>
      </c>
      <c r="G46" s="268">
        <v>1</v>
      </c>
      <c r="H46" s="269" t="s">
        <v>191</v>
      </c>
      <c r="I46" s="269">
        <v>3</v>
      </c>
      <c r="J46" s="269"/>
      <c r="K46" s="269"/>
      <c r="L46" s="269"/>
      <c r="M46" s="269"/>
      <c r="N46" s="281"/>
    </row>
    <row r="47" spans="1:52" ht="14.25" x14ac:dyDescent="0.2">
      <c r="A47" s="263">
        <v>13</v>
      </c>
      <c r="B47" s="267"/>
      <c r="C47" s="272">
        <v>123643</v>
      </c>
      <c r="D47" s="273" t="s">
        <v>273</v>
      </c>
      <c r="E47" s="272">
        <v>3</v>
      </c>
      <c r="F47" s="263" t="s">
        <v>222</v>
      </c>
      <c r="G47" s="268">
        <v>1</v>
      </c>
      <c r="H47" s="269" t="s">
        <v>197</v>
      </c>
      <c r="I47" s="269">
        <v>3</v>
      </c>
      <c r="J47" s="269"/>
      <c r="K47" s="269"/>
      <c r="L47" s="269"/>
      <c r="M47" s="269"/>
      <c r="N47" s="281"/>
    </row>
    <row r="48" spans="1:52" ht="14.25" x14ac:dyDescent="0.2">
      <c r="A48" s="263">
        <v>14</v>
      </c>
      <c r="B48" s="267"/>
      <c r="C48" s="264">
        <v>123773</v>
      </c>
      <c r="D48" s="265" t="s">
        <v>274</v>
      </c>
      <c r="E48" s="264">
        <v>3</v>
      </c>
      <c r="F48" s="268" t="s">
        <v>222</v>
      </c>
      <c r="G48" s="268">
        <v>1</v>
      </c>
      <c r="H48" s="269" t="s">
        <v>231</v>
      </c>
      <c r="I48" s="269">
        <v>3</v>
      </c>
      <c r="J48" s="269"/>
      <c r="K48" s="269"/>
      <c r="L48" s="269"/>
      <c r="M48" s="269"/>
    </row>
    <row r="49" spans="1:5" x14ac:dyDescent="0.2">
      <c r="A49" s="210"/>
      <c r="B49" s="210"/>
      <c r="C49" s="209"/>
      <c r="D49" s="210"/>
    </row>
    <row r="50" spans="1:5" ht="18" x14ac:dyDescent="0.25">
      <c r="A50" s="210"/>
      <c r="B50" s="210"/>
      <c r="C50" s="209"/>
      <c r="D50" s="387" t="s">
        <v>275</v>
      </c>
    </row>
    <row r="51" spans="1:5" ht="18" x14ac:dyDescent="0.25">
      <c r="A51" s="210"/>
      <c r="B51" s="210"/>
      <c r="C51" s="209"/>
      <c r="D51" s="387" t="s">
        <v>276</v>
      </c>
    </row>
    <row r="52" spans="1:5" ht="18" x14ac:dyDescent="0.25">
      <c r="A52" s="210"/>
      <c r="B52" s="210"/>
      <c r="C52" s="209"/>
      <c r="D52" s="387" t="s">
        <v>277</v>
      </c>
    </row>
    <row r="53" spans="1:5" ht="18" x14ac:dyDescent="0.25">
      <c r="A53" s="210"/>
      <c r="B53" s="210"/>
      <c r="C53" s="209"/>
      <c r="D53" s="387" t="s">
        <v>278</v>
      </c>
    </row>
    <row r="54" spans="1:5" ht="18" x14ac:dyDescent="0.25">
      <c r="A54" s="210"/>
      <c r="B54" s="210"/>
      <c r="C54" s="209"/>
      <c r="D54" s="387" t="s">
        <v>279</v>
      </c>
      <c r="E54" s="207">
        <v>1</v>
      </c>
    </row>
  </sheetData>
  <mergeCells count="3">
    <mergeCell ref="T2:U2"/>
    <mergeCell ref="P26:Q26"/>
    <mergeCell ref="P27:Q27"/>
  </mergeCells>
  <pageMargins left="1.2204724409448819" right="0" top="0" bottom="0" header="0.11811023622047245" footer="0.15748031496062992"/>
  <pageSetup paperSize="5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activeCell="F88" sqref="F88:H88"/>
    </sheetView>
  </sheetViews>
  <sheetFormatPr defaultRowHeight="15" x14ac:dyDescent="0.2"/>
  <cols>
    <col min="1" max="1" width="3.5703125" style="100" customWidth="1"/>
    <col min="2" max="2" width="7" style="100" bestFit="1" customWidth="1"/>
    <col min="3" max="3" width="36.28515625" style="100" customWidth="1"/>
    <col min="4" max="4" width="4.28515625" style="100" bestFit="1" customWidth="1"/>
    <col min="5" max="5" width="9.140625" style="100"/>
    <col min="6" max="6" width="3.28515625" style="100" bestFit="1" customWidth="1"/>
    <col min="7" max="7" width="7.5703125" style="100" bestFit="1" customWidth="1"/>
    <col min="8" max="8" width="40.42578125" style="100" customWidth="1"/>
    <col min="9" max="9" width="4.42578125" style="100" bestFit="1" customWidth="1"/>
    <col min="10" max="16384" width="9.140625" style="100"/>
  </cols>
  <sheetData>
    <row r="1" spans="1:9" ht="23.25" x14ac:dyDescent="0.3">
      <c r="A1" s="101" t="s">
        <v>288</v>
      </c>
      <c r="F1" s="101" t="s">
        <v>289</v>
      </c>
    </row>
    <row r="2" spans="1:9" ht="18.75" x14ac:dyDescent="0.25">
      <c r="A2" s="102" t="s">
        <v>290</v>
      </c>
      <c r="F2" s="102" t="s">
        <v>290</v>
      </c>
    </row>
    <row r="3" spans="1:9" x14ac:dyDescent="0.2">
      <c r="A3" s="103" t="s">
        <v>291</v>
      </c>
      <c r="B3" s="104" t="s">
        <v>172</v>
      </c>
      <c r="C3" s="104" t="s">
        <v>292</v>
      </c>
      <c r="D3" s="104" t="s">
        <v>174</v>
      </c>
      <c r="F3" s="103" t="s">
        <v>291</v>
      </c>
      <c r="G3" s="104" t="s">
        <v>172</v>
      </c>
      <c r="H3" s="104" t="s">
        <v>292</v>
      </c>
      <c r="I3" s="104" t="s">
        <v>174</v>
      </c>
    </row>
    <row r="4" spans="1:9" ht="24.75" x14ac:dyDescent="0.2">
      <c r="A4" s="105">
        <v>1</v>
      </c>
      <c r="B4" s="106" t="s">
        <v>187</v>
      </c>
      <c r="C4" s="107" t="s">
        <v>188</v>
      </c>
      <c r="D4" s="106">
        <v>2</v>
      </c>
      <c r="F4" s="105">
        <v>1</v>
      </c>
      <c r="G4" s="106" t="s">
        <v>187</v>
      </c>
      <c r="H4" s="107" t="s">
        <v>188</v>
      </c>
      <c r="I4" s="106">
        <v>2</v>
      </c>
    </row>
    <row r="5" spans="1:9" x14ac:dyDescent="0.2">
      <c r="A5" s="108">
        <v>2</v>
      </c>
      <c r="B5" s="109">
        <v>100072</v>
      </c>
      <c r="C5" s="110" t="s">
        <v>192</v>
      </c>
      <c r="D5" s="109">
        <v>2</v>
      </c>
      <c r="F5" s="108">
        <v>2</v>
      </c>
      <c r="G5" s="109">
        <v>100072</v>
      </c>
      <c r="H5" s="110" t="s">
        <v>192</v>
      </c>
      <c r="I5" s="109">
        <v>2</v>
      </c>
    </row>
    <row r="6" spans="1:9" x14ac:dyDescent="0.2">
      <c r="A6" s="108">
        <v>3</v>
      </c>
      <c r="B6" s="109">
        <v>100101</v>
      </c>
      <c r="C6" s="110" t="s">
        <v>195</v>
      </c>
      <c r="D6" s="109">
        <v>1</v>
      </c>
      <c r="F6" s="108">
        <v>3</v>
      </c>
      <c r="G6" s="109">
        <v>100101</v>
      </c>
      <c r="H6" s="110" t="s">
        <v>195</v>
      </c>
      <c r="I6" s="109">
        <v>1</v>
      </c>
    </row>
    <row r="7" spans="1:9" x14ac:dyDescent="0.2">
      <c r="A7" s="108">
        <v>4</v>
      </c>
      <c r="B7" s="109">
        <v>123012</v>
      </c>
      <c r="C7" s="110" t="s">
        <v>74</v>
      </c>
      <c r="D7" s="109">
        <v>2</v>
      </c>
      <c r="F7" s="108">
        <v>4</v>
      </c>
      <c r="G7" s="109">
        <v>123012</v>
      </c>
      <c r="H7" s="110" t="s">
        <v>74</v>
      </c>
      <c r="I7" s="109">
        <v>2</v>
      </c>
    </row>
    <row r="8" spans="1:9" x14ac:dyDescent="0.2">
      <c r="A8" s="111">
        <v>5</v>
      </c>
      <c r="B8" s="112">
        <v>123023</v>
      </c>
      <c r="C8" s="113" t="s">
        <v>73</v>
      </c>
      <c r="D8" s="112">
        <v>3</v>
      </c>
      <c r="F8" s="108">
        <v>5</v>
      </c>
      <c r="G8" s="109">
        <v>123183</v>
      </c>
      <c r="H8" s="110" t="s">
        <v>70</v>
      </c>
      <c r="I8" s="109">
        <v>3</v>
      </c>
    </row>
    <row r="9" spans="1:9" x14ac:dyDescent="0.2">
      <c r="A9" s="108">
        <v>6</v>
      </c>
      <c r="B9" s="109">
        <v>123032</v>
      </c>
      <c r="C9" s="110" t="s">
        <v>75</v>
      </c>
      <c r="D9" s="109">
        <v>2</v>
      </c>
      <c r="F9" s="108">
        <v>6</v>
      </c>
      <c r="G9" s="109">
        <v>123032</v>
      </c>
      <c r="H9" s="110" t="s">
        <v>75</v>
      </c>
      <c r="I9" s="109">
        <v>2</v>
      </c>
    </row>
    <row r="10" spans="1:9" x14ac:dyDescent="0.2">
      <c r="A10" s="108">
        <v>7</v>
      </c>
      <c r="B10" s="109">
        <v>123042</v>
      </c>
      <c r="C10" s="110" t="s">
        <v>212</v>
      </c>
      <c r="D10" s="109">
        <v>2</v>
      </c>
      <c r="F10" s="108">
        <v>7</v>
      </c>
      <c r="G10" s="109">
        <v>123042</v>
      </c>
      <c r="H10" s="110" t="s">
        <v>437</v>
      </c>
      <c r="I10" s="109">
        <v>2</v>
      </c>
    </row>
    <row r="11" spans="1:9" x14ac:dyDescent="0.2">
      <c r="A11" s="108">
        <v>8</v>
      </c>
      <c r="B11" s="109">
        <v>123071</v>
      </c>
      <c r="C11" s="110" t="s">
        <v>293</v>
      </c>
      <c r="D11" s="109">
        <v>1</v>
      </c>
      <c r="F11" s="108">
        <v>8</v>
      </c>
      <c r="G11" s="109">
        <v>123071</v>
      </c>
      <c r="H11" s="110" t="s">
        <v>438</v>
      </c>
      <c r="I11" s="109">
        <v>1</v>
      </c>
    </row>
    <row r="12" spans="1:9" x14ac:dyDescent="0.2">
      <c r="A12" s="108">
        <v>9</v>
      </c>
      <c r="B12" s="109">
        <v>100132</v>
      </c>
      <c r="C12" s="110" t="s">
        <v>294</v>
      </c>
      <c r="D12" s="109">
        <v>2</v>
      </c>
      <c r="F12" s="108">
        <v>9</v>
      </c>
      <c r="G12" s="109">
        <v>100132</v>
      </c>
      <c r="H12" s="110" t="s">
        <v>215</v>
      </c>
      <c r="I12" s="109">
        <v>2</v>
      </c>
    </row>
    <row r="13" spans="1:9" x14ac:dyDescent="0.2">
      <c r="A13" s="566" t="s">
        <v>295</v>
      </c>
      <c r="B13" s="567"/>
      <c r="C13" s="568"/>
      <c r="D13" s="114">
        <f>SUM(D3:D12)</f>
        <v>17</v>
      </c>
      <c r="F13" s="108">
        <v>10</v>
      </c>
      <c r="G13" s="109">
        <v>123092</v>
      </c>
      <c r="H13" s="110" t="s">
        <v>218</v>
      </c>
      <c r="I13" s="109">
        <v>2</v>
      </c>
    </row>
    <row r="14" spans="1:9" x14ac:dyDescent="0.2">
      <c r="F14" s="566" t="s">
        <v>295</v>
      </c>
      <c r="G14" s="567"/>
      <c r="H14" s="568"/>
      <c r="I14" s="114">
        <f>SUM(I4:I13)</f>
        <v>19</v>
      </c>
    </row>
    <row r="17" spans="1:9" ht="18.75" x14ac:dyDescent="0.25">
      <c r="A17" s="102" t="s">
        <v>296</v>
      </c>
      <c r="F17" s="102" t="s">
        <v>296</v>
      </c>
    </row>
    <row r="18" spans="1:9" x14ac:dyDescent="0.2">
      <c r="A18" s="103" t="s">
        <v>291</v>
      </c>
      <c r="B18" s="104" t="s">
        <v>172</v>
      </c>
      <c r="C18" s="104" t="s">
        <v>292</v>
      </c>
      <c r="D18" s="104" t="s">
        <v>174</v>
      </c>
      <c r="F18" s="103" t="s">
        <v>291</v>
      </c>
      <c r="G18" s="104" t="s">
        <v>172</v>
      </c>
      <c r="H18" s="104" t="s">
        <v>292</v>
      </c>
      <c r="I18" s="104" t="s">
        <v>174</v>
      </c>
    </row>
    <row r="19" spans="1:9" x14ac:dyDescent="0.2">
      <c r="A19" s="108">
        <v>1</v>
      </c>
      <c r="B19" s="109">
        <v>100082</v>
      </c>
      <c r="C19" s="110" t="s">
        <v>297</v>
      </c>
      <c r="D19" s="109">
        <v>2</v>
      </c>
      <c r="F19" s="108">
        <v>1</v>
      </c>
      <c r="G19" s="109">
        <v>100082</v>
      </c>
      <c r="H19" s="110" t="s">
        <v>297</v>
      </c>
      <c r="I19" s="109">
        <v>2</v>
      </c>
    </row>
    <row r="20" spans="1:9" x14ac:dyDescent="0.2">
      <c r="A20" s="108">
        <v>2</v>
      </c>
      <c r="B20" s="109">
        <v>100092</v>
      </c>
      <c r="C20" s="110" t="s">
        <v>298</v>
      </c>
      <c r="D20" s="109">
        <v>2</v>
      </c>
      <c r="F20" s="108">
        <v>2</v>
      </c>
      <c r="G20" s="109">
        <v>100092</v>
      </c>
      <c r="H20" s="110" t="s">
        <v>298</v>
      </c>
      <c r="I20" s="109">
        <v>2</v>
      </c>
    </row>
    <row r="21" spans="1:9" x14ac:dyDescent="0.2">
      <c r="A21" s="108">
        <v>3</v>
      </c>
      <c r="B21" s="115">
        <v>100111</v>
      </c>
      <c r="C21" s="116" t="s">
        <v>299</v>
      </c>
      <c r="D21" s="115">
        <v>1</v>
      </c>
      <c r="F21" s="117">
        <v>3</v>
      </c>
      <c r="G21" s="115">
        <v>100111</v>
      </c>
      <c r="H21" s="116" t="s">
        <v>299</v>
      </c>
      <c r="I21" s="115">
        <v>1</v>
      </c>
    </row>
    <row r="22" spans="1:9" x14ac:dyDescent="0.2">
      <c r="A22" s="111">
        <v>4</v>
      </c>
      <c r="B22" s="112">
        <v>100132</v>
      </c>
      <c r="C22" s="113" t="s">
        <v>215</v>
      </c>
      <c r="D22" s="112">
        <v>2</v>
      </c>
      <c r="F22" s="108">
        <v>4</v>
      </c>
      <c r="G22" s="109">
        <v>100122</v>
      </c>
      <c r="H22" s="110" t="s">
        <v>300</v>
      </c>
      <c r="I22" s="109">
        <v>2</v>
      </c>
    </row>
    <row r="23" spans="1:9" x14ac:dyDescent="0.2">
      <c r="A23" s="108">
        <v>5</v>
      </c>
      <c r="B23" s="109">
        <v>123082</v>
      </c>
      <c r="C23" s="110" t="s">
        <v>301</v>
      </c>
      <c r="D23" s="109">
        <v>2</v>
      </c>
      <c r="F23" s="108">
        <v>5</v>
      </c>
      <c r="G23" s="109">
        <v>123082</v>
      </c>
      <c r="H23" s="110" t="s">
        <v>439</v>
      </c>
      <c r="I23" s="109">
        <v>2</v>
      </c>
    </row>
    <row r="24" spans="1:9" x14ac:dyDescent="0.2">
      <c r="A24" s="111">
        <v>6</v>
      </c>
      <c r="B24" s="112">
        <v>123092</v>
      </c>
      <c r="C24" s="113" t="s">
        <v>218</v>
      </c>
      <c r="D24" s="112">
        <v>2</v>
      </c>
      <c r="F24" s="108">
        <v>6</v>
      </c>
      <c r="G24" s="109">
        <v>123023</v>
      </c>
      <c r="H24" s="110" t="s">
        <v>73</v>
      </c>
      <c r="I24" s="109">
        <v>3</v>
      </c>
    </row>
    <row r="25" spans="1:9" x14ac:dyDescent="0.2">
      <c r="A25" s="108">
        <v>7</v>
      </c>
      <c r="B25" s="109">
        <v>123102</v>
      </c>
      <c r="C25" s="110" t="s">
        <v>302</v>
      </c>
      <c r="D25" s="109">
        <v>2</v>
      </c>
      <c r="F25" s="108">
        <v>7</v>
      </c>
      <c r="G25" s="109">
        <v>123102</v>
      </c>
      <c r="H25" s="110" t="s">
        <v>441</v>
      </c>
      <c r="I25" s="109">
        <v>2</v>
      </c>
    </row>
    <row r="26" spans="1:9" x14ac:dyDescent="0.2">
      <c r="A26" s="108">
        <v>8</v>
      </c>
      <c r="B26" s="109">
        <v>123163</v>
      </c>
      <c r="C26" s="110" t="s">
        <v>303</v>
      </c>
      <c r="D26" s="109">
        <v>3</v>
      </c>
      <c r="F26" s="108">
        <v>8</v>
      </c>
      <c r="G26" s="109">
        <v>123163</v>
      </c>
      <c r="H26" s="110" t="s">
        <v>303</v>
      </c>
      <c r="I26" s="109">
        <v>3</v>
      </c>
    </row>
    <row r="27" spans="1:9" x14ac:dyDescent="0.2">
      <c r="A27" s="108">
        <v>9</v>
      </c>
      <c r="B27" s="109">
        <v>123122</v>
      </c>
      <c r="C27" s="110" t="s">
        <v>304</v>
      </c>
      <c r="D27" s="109">
        <v>2</v>
      </c>
      <c r="F27" s="108">
        <v>9</v>
      </c>
      <c r="G27" s="109">
        <v>123122</v>
      </c>
      <c r="H27" s="110" t="s">
        <v>304</v>
      </c>
      <c r="I27" s="109">
        <v>2</v>
      </c>
    </row>
    <row r="28" spans="1:9" x14ac:dyDescent="0.2">
      <c r="A28" s="108">
        <v>10</v>
      </c>
      <c r="B28" s="109">
        <v>123131</v>
      </c>
      <c r="C28" s="110" t="s">
        <v>305</v>
      </c>
      <c r="D28" s="109">
        <v>1</v>
      </c>
      <c r="F28" s="108">
        <v>10</v>
      </c>
      <c r="G28" s="109">
        <v>123131</v>
      </c>
      <c r="H28" s="110" t="s">
        <v>440</v>
      </c>
      <c r="I28" s="109">
        <v>1</v>
      </c>
    </row>
    <row r="29" spans="1:9" x14ac:dyDescent="0.2">
      <c r="A29" s="108">
        <v>11</v>
      </c>
      <c r="B29" s="109">
        <v>123231</v>
      </c>
      <c r="C29" s="110" t="s">
        <v>306</v>
      </c>
      <c r="D29" s="109">
        <v>1</v>
      </c>
      <c r="F29" s="108">
        <v>11</v>
      </c>
      <c r="G29" s="109">
        <v>123231</v>
      </c>
      <c r="H29" s="110" t="s">
        <v>306</v>
      </c>
      <c r="I29" s="109">
        <v>1</v>
      </c>
    </row>
    <row r="30" spans="1:9" x14ac:dyDescent="0.2">
      <c r="A30" s="566" t="s">
        <v>295</v>
      </c>
      <c r="B30" s="567"/>
      <c r="C30" s="568"/>
      <c r="D30" s="114">
        <f>SUM(D19:D29)</f>
        <v>20</v>
      </c>
      <c r="F30" s="566" t="s">
        <v>295</v>
      </c>
      <c r="G30" s="567"/>
      <c r="H30" s="568"/>
      <c r="I30" s="114">
        <f>SUM(I19:I29)</f>
        <v>21</v>
      </c>
    </row>
    <row r="33" spans="1:9" ht="18.75" x14ac:dyDescent="0.25">
      <c r="A33" s="102" t="s">
        <v>307</v>
      </c>
      <c r="F33" s="102" t="s">
        <v>307</v>
      </c>
    </row>
    <row r="34" spans="1:9" x14ac:dyDescent="0.2">
      <c r="A34" s="103" t="s">
        <v>291</v>
      </c>
      <c r="B34" s="104" t="s">
        <v>172</v>
      </c>
      <c r="C34" s="104" t="s">
        <v>292</v>
      </c>
      <c r="D34" s="104" t="s">
        <v>174</v>
      </c>
      <c r="F34" s="103" t="s">
        <v>291</v>
      </c>
      <c r="G34" s="104" t="s">
        <v>172</v>
      </c>
      <c r="H34" s="104" t="s">
        <v>292</v>
      </c>
      <c r="I34" s="104" t="s">
        <v>174</v>
      </c>
    </row>
    <row r="35" spans="1:9" x14ac:dyDescent="0.2">
      <c r="A35" s="108">
        <v>1</v>
      </c>
      <c r="B35" s="109">
        <v>123153</v>
      </c>
      <c r="C35" s="110" t="s">
        <v>22</v>
      </c>
      <c r="D35" s="109">
        <v>3</v>
      </c>
      <c r="F35" s="108">
        <v>1</v>
      </c>
      <c r="G35" s="109">
        <v>123153</v>
      </c>
      <c r="H35" s="110" t="s">
        <v>22</v>
      </c>
      <c r="I35" s="109">
        <v>3</v>
      </c>
    </row>
    <row r="36" spans="1:9" x14ac:dyDescent="0.2">
      <c r="A36" s="108">
        <v>2</v>
      </c>
      <c r="B36" s="109">
        <v>123113</v>
      </c>
      <c r="C36" s="110" t="s">
        <v>230</v>
      </c>
      <c r="D36" s="109">
        <v>3</v>
      </c>
      <c r="F36" s="108">
        <v>2</v>
      </c>
      <c r="G36" s="109">
        <v>123113</v>
      </c>
      <c r="H36" s="110" t="s">
        <v>230</v>
      </c>
      <c r="I36" s="109">
        <v>3</v>
      </c>
    </row>
    <row r="37" spans="1:9" x14ac:dyDescent="0.2">
      <c r="A37" s="108">
        <v>3</v>
      </c>
      <c r="B37" s="109">
        <v>123172</v>
      </c>
      <c r="C37" s="110" t="s">
        <v>18</v>
      </c>
      <c r="D37" s="109">
        <v>2</v>
      </c>
      <c r="F37" s="108">
        <v>3</v>
      </c>
      <c r="G37" s="109">
        <v>123172</v>
      </c>
      <c r="H37" s="110" t="s">
        <v>18</v>
      </c>
      <c r="I37" s="109">
        <v>2</v>
      </c>
    </row>
    <row r="38" spans="1:9" x14ac:dyDescent="0.2">
      <c r="A38" s="111">
        <v>4</v>
      </c>
      <c r="B38" s="112">
        <v>123183</v>
      </c>
      <c r="C38" s="113" t="s">
        <v>308</v>
      </c>
      <c r="D38" s="112">
        <v>3</v>
      </c>
      <c r="F38" s="108">
        <v>4</v>
      </c>
      <c r="G38" s="109">
        <v>123323</v>
      </c>
      <c r="H38" s="110" t="s">
        <v>235</v>
      </c>
      <c r="I38" s="109">
        <v>3</v>
      </c>
    </row>
    <row r="39" spans="1:9" x14ac:dyDescent="0.2">
      <c r="A39" s="108">
        <v>5</v>
      </c>
      <c r="B39" s="109">
        <v>123202</v>
      </c>
      <c r="C39" s="110" t="s">
        <v>237</v>
      </c>
      <c r="D39" s="109">
        <v>2</v>
      </c>
      <c r="F39" s="108">
        <v>5</v>
      </c>
      <c r="G39" s="109">
        <v>123202</v>
      </c>
      <c r="H39" s="110" t="s">
        <v>237</v>
      </c>
      <c r="I39" s="109">
        <v>2</v>
      </c>
    </row>
    <row r="40" spans="1:9" x14ac:dyDescent="0.2">
      <c r="A40" s="108">
        <v>6</v>
      </c>
      <c r="B40" s="109">
        <v>123343</v>
      </c>
      <c r="C40" s="110" t="s">
        <v>240</v>
      </c>
      <c r="D40" s="109">
        <v>3</v>
      </c>
      <c r="F40" s="108">
        <v>6</v>
      </c>
      <c r="G40" s="109">
        <v>123343</v>
      </c>
      <c r="H40" s="110" t="s">
        <v>240</v>
      </c>
      <c r="I40" s="109">
        <v>3</v>
      </c>
    </row>
    <row r="41" spans="1:9" x14ac:dyDescent="0.2">
      <c r="A41" s="111">
        <v>7</v>
      </c>
      <c r="B41" s="112">
        <v>100122</v>
      </c>
      <c r="C41" s="113" t="s">
        <v>43</v>
      </c>
      <c r="D41" s="112">
        <v>2</v>
      </c>
      <c r="F41" s="108">
        <v>7</v>
      </c>
      <c r="G41" s="118">
        <v>123273</v>
      </c>
      <c r="H41" s="119" t="s">
        <v>309</v>
      </c>
      <c r="I41" s="118">
        <v>3</v>
      </c>
    </row>
    <row r="42" spans="1:9" ht="18" customHeight="1" x14ac:dyDescent="0.2">
      <c r="A42" s="108">
        <v>8</v>
      </c>
      <c r="B42" s="109">
        <v>123221</v>
      </c>
      <c r="C42" s="110" t="s">
        <v>310</v>
      </c>
      <c r="D42" s="109">
        <v>1</v>
      </c>
      <c r="F42" s="108">
        <v>8</v>
      </c>
      <c r="G42" s="109">
        <v>123221</v>
      </c>
      <c r="H42" s="110" t="s">
        <v>310</v>
      </c>
      <c r="I42" s="109">
        <v>1</v>
      </c>
    </row>
    <row r="43" spans="1:9" ht="18" customHeight="1" x14ac:dyDescent="0.2">
      <c r="A43" s="108">
        <v>9</v>
      </c>
      <c r="B43" s="109">
        <v>123141</v>
      </c>
      <c r="C43" s="110" t="s">
        <v>311</v>
      </c>
      <c r="D43" s="109">
        <v>1</v>
      </c>
      <c r="F43" s="108">
        <v>9</v>
      </c>
      <c r="G43" s="109">
        <v>123141</v>
      </c>
      <c r="H43" s="110" t="s">
        <v>311</v>
      </c>
      <c r="I43" s="109">
        <v>1</v>
      </c>
    </row>
    <row r="44" spans="1:9" x14ac:dyDescent="0.2">
      <c r="A44" s="566" t="s">
        <v>295</v>
      </c>
      <c r="B44" s="567"/>
      <c r="C44" s="568"/>
      <c r="D44" s="114">
        <f>SUM(D35:D43)</f>
        <v>20</v>
      </c>
      <c r="F44" s="566" t="s">
        <v>295</v>
      </c>
      <c r="G44" s="567"/>
      <c r="H44" s="568"/>
      <c r="I44" s="114">
        <f>SUM(I35:I43)</f>
        <v>21</v>
      </c>
    </row>
    <row r="47" spans="1:9" ht="18.75" x14ac:dyDescent="0.25">
      <c r="A47" s="102" t="s">
        <v>312</v>
      </c>
      <c r="F47" s="102" t="s">
        <v>312</v>
      </c>
    </row>
    <row r="48" spans="1:9" x14ac:dyDescent="0.2">
      <c r="A48" s="103" t="s">
        <v>291</v>
      </c>
      <c r="B48" s="104" t="s">
        <v>172</v>
      </c>
      <c r="C48" s="104" t="s">
        <v>292</v>
      </c>
      <c r="D48" s="104" t="s">
        <v>174</v>
      </c>
      <c r="F48" s="103" t="s">
        <v>291</v>
      </c>
      <c r="G48" s="104" t="s">
        <v>172</v>
      </c>
      <c r="H48" s="104" t="s">
        <v>292</v>
      </c>
      <c r="I48" s="104" t="s">
        <v>174</v>
      </c>
    </row>
    <row r="49" spans="1:9" x14ac:dyDescent="0.2">
      <c r="A49" s="108">
        <v>1</v>
      </c>
      <c r="B49" s="118">
        <v>123433</v>
      </c>
      <c r="C49" s="119" t="s">
        <v>313</v>
      </c>
      <c r="D49" s="120">
        <v>3</v>
      </c>
      <c r="F49" s="108">
        <v>1</v>
      </c>
      <c r="G49" s="118">
        <v>123433</v>
      </c>
      <c r="H49" s="119" t="s">
        <v>313</v>
      </c>
      <c r="I49" s="120">
        <v>2</v>
      </c>
    </row>
    <row r="50" spans="1:9" x14ac:dyDescent="0.2">
      <c r="A50" s="108">
        <v>2</v>
      </c>
      <c r="B50" s="118">
        <v>123262</v>
      </c>
      <c r="C50" s="119" t="s">
        <v>314</v>
      </c>
      <c r="D50" s="120">
        <v>2</v>
      </c>
      <c r="F50" s="108">
        <v>2</v>
      </c>
      <c r="G50" s="118">
        <v>123262</v>
      </c>
      <c r="H50" s="119" t="s">
        <v>247</v>
      </c>
      <c r="I50" s="120">
        <v>3</v>
      </c>
    </row>
    <row r="51" spans="1:9" x14ac:dyDescent="0.2">
      <c r="A51" s="108">
        <v>3</v>
      </c>
      <c r="B51" s="109">
        <v>123282</v>
      </c>
      <c r="C51" s="110" t="s">
        <v>315</v>
      </c>
      <c r="D51" s="109">
        <v>2</v>
      </c>
      <c r="F51" s="108">
        <v>3</v>
      </c>
      <c r="G51" s="109">
        <v>123282</v>
      </c>
      <c r="H51" s="110" t="s">
        <v>315</v>
      </c>
      <c r="I51" s="109">
        <v>2</v>
      </c>
    </row>
    <row r="52" spans="1:9" x14ac:dyDescent="0.2">
      <c r="A52" s="108">
        <v>4</v>
      </c>
      <c r="B52" s="109">
        <v>123292</v>
      </c>
      <c r="C52" s="110" t="s">
        <v>316</v>
      </c>
      <c r="D52" s="109">
        <v>2</v>
      </c>
      <c r="F52" s="108">
        <v>4</v>
      </c>
      <c r="G52" s="109">
        <v>123292</v>
      </c>
      <c r="H52" s="110" t="s">
        <v>316</v>
      </c>
      <c r="I52" s="109">
        <v>2</v>
      </c>
    </row>
    <row r="53" spans="1:9" x14ac:dyDescent="0.2">
      <c r="A53" s="108">
        <v>5</v>
      </c>
      <c r="B53" s="109">
        <v>123303</v>
      </c>
      <c r="C53" s="110" t="s">
        <v>317</v>
      </c>
      <c r="D53" s="109">
        <v>3</v>
      </c>
      <c r="F53" s="108">
        <v>5</v>
      </c>
      <c r="G53" s="109">
        <v>123303</v>
      </c>
      <c r="H53" s="110" t="s">
        <v>317</v>
      </c>
      <c r="I53" s="109">
        <v>3</v>
      </c>
    </row>
    <row r="54" spans="1:9" x14ac:dyDescent="0.2">
      <c r="A54" s="108">
        <v>6</v>
      </c>
      <c r="B54" s="121">
        <v>123323</v>
      </c>
      <c r="C54" s="122" t="s">
        <v>235</v>
      </c>
      <c r="D54" s="123">
        <v>3</v>
      </c>
      <c r="F54" s="108">
        <v>6</v>
      </c>
      <c r="G54" s="124">
        <v>123853</v>
      </c>
      <c r="H54" s="125" t="s">
        <v>318</v>
      </c>
      <c r="I54" s="124">
        <v>2</v>
      </c>
    </row>
    <row r="55" spans="1:9" x14ac:dyDescent="0.2">
      <c r="A55" s="108">
        <v>7</v>
      </c>
      <c r="B55" s="109">
        <v>123193</v>
      </c>
      <c r="C55" s="110" t="s">
        <v>319</v>
      </c>
      <c r="D55" s="109">
        <v>3</v>
      </c>
      <c r="F55" s="108">
        <v>7</v>
      </c>
      <c r="G55" s="109">
        <v>123193</v>
      </c>
      <c r="H55" s="110" t="s">
        <v>319</v>
      </c>
      <c r="I55" s="109">
        <v>3</v>
      </c>
    </row>
    <row r="56" spans="1:9" x14ac:dyDescent="0.2">
      <c r="A56" s="108">
        <v>8</v>
      </c>
      <c r="B56" s="109">
        <v>123241</v>
      </c>
      <c r="C56" s="110" t="s">
        <v>320</v>
      </c>
      <c r="D56" s="109">
        <v>1</v>
      </c>
      <c r="F56" s="108">
        <v>8</v>
      </c>
      <c r="G56" s="109">
        <v>123241</v>
      </c>
      <c r="H56" s="110" t="s">
        <v>320</v>
      </c>
      <c r="I56" s="109">
        <v>1</v>
      </c>
    </row>
    <row r="57" spans="1:9" x14ac:dyDescent="0.2">
      <c r="A57" s="108">
        <v>9</v>
      </c>
      <c r="B57" s="109">
        <v>123331</v>
      </c>
      <c r="C57" s="110" t="s">
        <v>321</v>
      </c>
      <c r="D57" s="109">
        <v>1</v>
      </c>
      <c r="F57" s="108">
        <v>9</v>
      </c>
      <c r="G57" s="109">
        <v>123331</v>
      </c>
      <c r="H57" s="110" t="s">
        <v>321</v>
      </c>
      <c r="I57" s="109">
        <v>1</v>
      </c>
    </row>
    <row r="58" spans="1:9" x14ac:dyDescent="0.2">
      <c r="A58" s="566" t="s">
        <v>295</v>
      </c>
      <c r="B58" s="567"/>
      <c r="C58" s="568"/>
      <c r="D58" s="114">
        <f>SUM(D49:D57)</f>
        <v>20</v>
      </c>
      <c r="F58" s="566" t="s">
        <v>295</v>
      </c>
      <c r="G58" s="567"/>
      <c r="H58" s="568"/>
      <c r="I58" s="114">
        <f>SUM(I49:I57)</f>
        <v>19</v>
      </c>
    </row>
    <row r="61" spans="1:9" ht="18.75" x14ac:dyDescent="0.25">
      <c r="A61" s="102" t="s">
        <v>322</v>
      </c>
      <c r="F61" s="102" t="s">
        <v>322</v>
      </c>
    </row>
    <row r="62" spans="1:9" x14ac:dyDescent="0.2">
      <c r="A62" s="103" t="s">
        <v>291</v>
      </c>
      <c r="B62" s="103" t="s">
        <v>172</v>
      </c>
      <c r="C62" s="103" t="s">
        <v>292</v>
      </c>
      <c r="D62" s="103" t="s">
        <v>174</v>
      </c>
      <c r="F62" s="103" t="s">
        <v>291</v>
      </c>
      <c r="G62" s="104" t="s">
        <v>172</v>
      </c>
      <c r="H62" s="104" t="s">
        <v>292</v>
      </c>
      <c r="I62" s="104" t="s">
        <v>174</v>
      </c>
    </row>
    <row r="63" spans="1:9" x14ac:dyDescent="0.2">
      <c r="A63" s="126">
        <v>1</v>
      </c>
      <c r="B63" s="127">
        <v>123273</v>
      </c>
      <c r="C63" s="128" t="s">
        <v>27</v>
      </c>
      <c r="D63" s="129">
        <v>3</v>
      </c>
      <c r="F63" s="108">
        <v>1</v>
      </c>
      <c r="G63" s="109">
        <v>123442</v>
      </c>
      <c r="H63" s="110" t="s">
        <v>249</v>
      </c>
      <c r="I63" s="109">
        <v>2</v>
      </c>
    </row>
    <row r="64" spans="1:9" x14ac:dyDescent="0.2">
      <c r="A64" s="105">
        <v>2</v>
      </c>
      <c r="B64" s="130">
        <v>123352</v>
      </c>
      <c r="C64" s="131" t="s">
        <v>132</v>
      </c>
      <c r="D64" s="130">
        <v>2</v>
      </c>
      <c r="F64" s="108">
        <v>2</v>
      </c>
      <c r="G64" s="109">
        <v>123352</v>
      </c>
      <c r="H64" s="110" t="s">
        <v>132</v>
      </c>
      <c r="I64" s="109">
        <v>2</v>
      </c>
    </row>
    <row r="65" spans="1:9" x14ac:dyDescent="0.2">
      <c r="A65" s="105">
        <v>3</v>
      </c>
      <c r="B65" s="105">
        <v>123363</v>
      </c>
      <c r="C65" s="132" t="s">
        <v>25</v>
      </c>
      <c r="D65" s="105">
        <v>3</v>
      </c>
      <c r="F65" s="108">
        <v>3</v>
      </c>
      <c r="G65" s="133">
        <v>123363</v>
      </c>
      <c r="H65" s="134" t="s">
        <v>25</v>
      </c>
      <c r="I65" s="133">
        <v>3</v>
      </c>
    </row>
    <row r="66" spans="1:9" x14ac:dyDescent="0.2">
      <c r="A66" s="135">
        <v>4</v>
      </c>
      <c r="B66" s="136">
        <v>123452</v>
      </c>
      <c r="C66" s="137" t="s">
        <v>46</v>
      </c>
      <c r="D66" s="136">
        <v>2</v>
      </c>
      <c r="F66" s="108">
        <v>4</v>
      </c>
      <c r="G66" s="109">
        <v>123462</v>
      </c>
      <c r="H66" s="110" t="s">
        <v>253</v>
      </c>
      <c r="I66" s="109">
        <v>2</v>
      </c>
    </row>
    <row r="67" spans="1:9" x14ac:dyDescent="0.2">
      <c r="A67" s="105">
        <v>5</v>
      </c>
      <c r="B67" s="130">
        <v>123382</v>
      </c>
      <c r="C67" s="131" t="s">
        <v>255</v>
      </c>
      <c r="D67" s="130">
        <v>2</v>
      </c>
      <c r="F67" s="108">
        <v>5</v>
      </c>
      <c r="G67" s="109">
        <v>123382</v>
      </c>
      <c r="H67" s="110" t="s">
        <v>255</v>
      </c>
      <c r="I67" s="109">
        <v>2</v>
      </c>
    </row>
    <row r="68" spans="1:9" x14ac:dyDescent="0.2">
      <c r="A68" s="135">
        <v>6</v>
      </c>
      <c r="B68" s="136">
        <v>123392</v>
      </c>
      <c r="C68" s="137" t="s">
        <v>20</v>
      </c>
      <c r="D68" s="136">
        <v>2</v>
      </c>
      <c r="F68" s="108">
        <v>6</v>
      </c>
      <c r="G68" s="109">
        <v>123312</v>
      </c>
      <c r="H68" s="110" t="s">
        <v>323</v>
      </c>
      <c r="I68" s="109">
        <v>2</v>
      </c>
    </row>
    <row r="69" spans="1:9" x14ac:dyDescent="0.2">
      <c r="A69" s="105">
        <v>7</v>
      </c>
      <c r="B69" s="130">
        <v>123403</v>
      </c>
      <c r="C69" s="131" t="s">
        <v>258</v>
      </c>
      <c r="D69" s="130">
        <v>3</v>
      </c>
      <c r="F69" s="108">
        <v>7</v>
      </c>
      <c r="G69" s="109">
        <v>123403</v>
      </c>
      <c r="H69" s="110" t="s">
        <v>258</v>
      </c>
      <c r="I69" s="109">
        <v>3</v>
      </c>
    </row>
    <row r="70" spans="1:9" x14ac:dyDescent="0.2">
      <c r="A70" s="135">
        <v>8</v>
      </c>
      <c r="B70" s="138">
        <v>123412</v>
      </c>
      <c r="C70" s="137" t="s">
        <v>324</v>
      </c>
      <c r="D70" s="136">
        <v>2</v>
      </c>
      <c r="F70" s="108">
        <v>8</v>
      </c>
      <c r="G70" s="109">
        <v>123501</v>
      </c>
      <c r="H70" s="110" t="s">
        <v>325</v>
      </c>
      <c r="I70" s="109">
        <v>1</v>
      </c>
    </row>
    <row r="71" spans="1:9" ht="15" customHeight="1" x14ac:dyDescent="0.2">
      <c r="A71" s="105">
        <v>9</v>
      </c>
      <c r="B71" s="130">
        <v>123421</v>
      </c>
      <c r="C71" s="131" t="s">
        <v>326</v>
      </c>
      <c r="D71" s="130">
        <v>1</v>
      </c>
      <c r="F71" s="108">
        <v>9</v>
      </c>
      <c r="G71" s="109">
        <v>123421</v>
      </c>
      <c r="H71" s="110" t="s">
        <v>326</v>
      </c>
      <c r="I71" s="109">
        <v>1</v>
      </c>
    </row>
    <row r="72" spans="1:9" x14ac:dyDescent="0.2">
      <c r="A72" s="135">
        <v>10</v>
      </c>
      <c r="B72" s="136">
        <v>123491</v>
      </c>
      <c r="C72" s="137" t="s">
        <v>327</v>
      </c>
      <c r="D72" s="136">
        <v>1</v>
      </c>
      <c r="F72" s="108">
        <v>10</v>
      </c>
      <c r="G72" s="109"/>
      <c r="H72" s="110" t="s">
        <v>328</v>
      </c>
      <c r="I72" s="109">
        <v>3</v>
      </c>
    </row>
    <row r="73" spans="1:9" x14ac:dyDescent="0.2">
      <c r="A73" s="569" t="s">
        <v>295</v>
      </c>
      <c r="B73" s="569"/>
      <c r="C73" s="569"/>
      <c r="D73" s="139">
        <f>SUM(D63:D72)</f>
        <v>21</v>
      </c>
      <c r="F73" s="566" t="s">
        <v>295</v>
      </c>
      <c r="G73" s="567"/>
      <c r="H73" s="568"/>
      <c r="I73" s="114">
        <f>SUM(I63:I72)</f>
        <v>21</v>
      </c>
    </row>
    <row r="76" spans="1:9" ht="18.75" x14ac:dyDescent="0.25">
      <c r="A76" s="102" t="s">
        <v>329</v>
      </c>
      <c r="F76" s="102" t="s">
        <v>329</v>
      </c>
    </row>
    <row r="77" spans="1:9" x14ac:dyDescent="0.2">
      <c r="A77" s="103" t="s">
        <v>291</v>
      </c>
      <c r="B77" s="104" t="s">
        <v>172</v>
      </c>
      <c r="C77" s="104" t="s">
        <v>292</v>
      </c>
      <c r="D77" s="104" t="s">
        <v>174</v>
      </c>
      <c r="F77" s="103" t="s">
        <v>291</v>
      </c>
      <c r="G77" s="104" t="s">
        <v>172</v>
      </c>
      <c r="H77" s="104" t="s">
        <v>292</v>
      </c>
      <c r="I77" s="104" t="s">
        <v>174</v>
      </c>
    </row>
    <row r="78" spans="1:9" x14ac:dyDescent="0.2">
      <c r="A78" s="140">
        <v>1</v>
      </c>
      <c r="B78" s="118">
        <v>123433</v>
      </c>
      <c r="C78" s="119" t="s">
        <v>330</v>
      </c>
      <c r="D78" s="118">
        <v>3</v>
      </c>
      <c r="F78" s="108">
        <v>1</v>
      </c>
      <c r="G78" s="118">
        <v>123433</v>
      </c>
      <c r="H78" s="119" t="s">
        <v>331</v>
      </c>
      <c r="I78" s="118">
        <v>2</v>
      </c>
    </row>
    <row r="79" spans="1:9" x14ac:dyDescent="0.2">
      <c r="A79" s="111">
        <v>2</v>
      </c>
      <c r="B79" s="112">
        <v>123442</v>
      </c>
      <c r="C79" s="113" t="s">
        <v>249</v>
      </c>
      <c r="D79" s="112">
        <v>2</v>
      </c>
      <c r="F79" s="108">
        <v>2</v>
      </c>
      <c r="G79" s="109">
        <v>123392</v>
      </c>
      <c r="H79" s="110" t="s">
        <v>20</v>
      </c>
      <c r="I79" s="109">
        <v>2</v>
      </c>
    </row>
    <row r="80" spans="1:9" x14ac:dyDescent="0.2">
      <c r="A80" s="108">
        <v>3</v>
      </c>
      <c r="B80" s="109">
        <v>123372</v>
      </c>
      <c r="C80" s="110" t="s">
        <v>332</v>
      </c>
      <c r="D80" s="109">
        <v>2</v>
      </c>
      <c r="F80" s="108">
        <v>3</v>
      </c>
      <c r="G80" s="109">
        <v>123372</v>
      </c>
      <c r="H80" s="110" t="s">
        <v>332</v>
      </c>
      <c r="I80" s="109">
        <v>2</v>
      </c>
    </row>
    <row r="81" spans="1:9" x14ac:dyDescent="0.2">
      <c r="A81" s="111">
        <v>4</v>
      </c>
      <c r="B81" s="112">
        <v>123462</v>
      </c>
      <c r="C81" s="113" t="s">
        <v>333</v>
      </c>
      <c r="D81" s="112">
        <v>2</v>
      </c>
      <c r="F81" s="108">
        <v>4</v>
      </c>
      <c r="G81" s="109">
        <v>123452</v>
      </c>
      <c r="H81" s="110" t="s">
        <v>46</v>
      </c>
      <c r="I81" s="109">
        <v>2</v>
      </c>
    </row>
    <row r="82" spans="1:9" x14ac:dyDescent="0.2">
      <c r="A82" s="108">
        <v>5</v>
      </c>
      <c r="B82" s="109">
        <v>123472</v>
      </c>
      <c r="C82" s="110" t="s">
        <v>334</v>
      </c>
      <c r="D82" s="109">
        <v>2</v>
      </c>
      <c r="F82" s="108">
        <v>5</v>
      </c>
      <c r="G82" s="109">
        <v>123472</v>
      </c>
      <c r="H82" s="110" t="s">
        <v>334</v>
      </c>
      <c r="I82" s="109">
        <v>2</v>
      </c>
    </row>
    <row r="83" spans="1:9" x14ac:dyDescent="0.2">
      <c r="A83" s="108">
        <v>6</v>
      </c>
      <c r="B83" s="109">
        <v>123483</v>
      </c>
      <c r="C83" s="110" t="s">
        <v>335</v>
      </c>
      <c r="D83" s="109">
        <v>3</v>
      </c>
      <c r="F83" s="108">
        <v>6</v>
      </c>
      <c r="G83" s="109">
        <v>123483</v>
      </c>
      <c r="H83" s="110" t="s">
        <v>335</v>
      </c>
      <c r="I83" s="109">
        <v>3</v>
      </c>
    </row>
    <row r="84" spans="1:9" x14ac:dyDescent="0.2">
      <c r="A84" s="108">
        <v>7</v>
      </c>
      <c r="B84" s="109">
        <v>123871</v>
      </c>
      <c r="C84" s="110" t="s">
        <v>336</v>
      </c>
      <c r="D84" s="109">
        <v>1</v>
      </c>
      <c r="F84" s="108">
        <v>7</v>
      </c>
      <c r="G84" s="109">
        <v>123871</v>
      </c>
      <c r="H84" s="110" t="s">
        <v>336</v>
      </c>
      <c r="I84" s="109">
        <v>1</v>
      </c>
    </row>
    <row r="85" spans="1:9" x14ac:dyDescent="0.2">
      <c r="A85" s="108">
        <v>8</v>
      </c>
      <c r="B85" s="109">
        <v>123501</v>
      </c>
      <c r="C85" s="110" t="s">
        <v>325</v>
      </c>
      <c r="D85" s="109">
        <v>1</v>
      </c>
      <c r="F85" s="108">
        <v>8</v>
      </c>
      <c r="G85" s="109">
        <v>123491</v>
      </c>
      <c r="H85" s="110" t="s">
        <v>337</v>
      </c>
      <c r="I85" s="109">
        <v>1</v>
      </c>
    </row>
    <row r="86" spans="1:9" x14ac:dyDescent="0.2">
      <c r="A86" s="108">
        <v>9</v>
      </c>
      <c r="B86" s="109"/>
      <c r="C86" s="110" t="s">
        <v>338</v>
      </c>
      <c r="D86" s="109">
        <v>3</v>
      </c>
      <c r="F86" s="108">
        <v>9</v>
      </c>
      <c r="G86" s="109"/>
      <c r="H86" s="110" t="s">
        <v>338</v>
      </c>
      <c r="I86" s="109">
        <v>3</v>
      </c>
    </row>
    <row r="87" spans="1:9" x14ac:dyDescent="0.2">
      <c r="A87" s="108">
        <v>10</v>
      </c>
      <c r="B87" s="109"/>
      <c r="C87" s="110" t="s">
        <v>339</v>
      </c>
      <c r="D87" s="109">
        <v>3</v>
      </c>
      <c r="F87" s="108">
        <v>10</v>
      </c>
      <c r="G87" s="109"/>
      <c r="H87" s="110" t="s">
        <v>339</v>
      </c>
      <c r="I87" s="109">
        <v>3</v>
      </c>
    </row>
    <row r="88" spans="1:9" x14ac:dyDescent="0.2">
      <c r="A88" s="566" t="s">
        <v>295</v>
      </c>
      <c r="B88" s="567"/>
      <c r="C88" s="568"/>
      <c r="D88" s="114">
        <f>SUM(D78:D87)</f>
        <v>22</v>
      </c>
      <c r="F88" s="566" t="s">
        <v>295</v>
      </c>
      <c r="G88" s="567"/>
      <c r="H88" s="568"/>
      <c r="I88" s="114">
        <f>SUM(I78:I87)</f>
        <v>21</v>
      </c>
    </row>
    <row r="91" spans="1:9" ht="18.75" x14ac:dyDescent="0.25">
      <c r="A91" s="102" t="s">
        <v>340</v>
      </c>
      <c r="F91" s="102" t="s">
        <v>340</v>
      </c>
    </row>
    <row r="92" spans="1:9" x14ac:dyDescent="0.2">
      <c r="A92" s="103" t="s">
        <v>291</v>
      </c>
      <c r="B92" s="104" t="s">
        <v>172</v>
      </c>
      <c r="C92" s="104" t="s">
        <v>292</v>
      </c>
      <c r="D92" s="104" t="s">
        <v>174</v>
      </c>
      <c r="F92" s="103" t="s">
        <v>291</v>
      </c>
      <c r="G92" s="104" t="s">
        <v>172</v>
      </c>
      <c r="H92" s="104" t="s">
        <v>292</v>
      </c>
      <c r="I92" s="104" t="s">
        <v>174</v>
      </c>
    </row>
    <row r="93" spans="1:9" x14ac:dyDescent="0.2">
      <c r="A93" s="108">
        <v>1</v>
      </c>
      <c r="B93" s="109">
        <v>123212</v>
      </c>
      <c r="C93" s="110" t="s">
        <v>158</v>
      </c>
      <c r="D93" s="109">
        <v>2</v>
      </c>
      <c r="F93" s="108">
        <v>1</v>
      </c>
      <c r="G93" s="109">
        <v>123212</v>
      </c>
      <c r="H93" s="110" t="s">
        <v>158</v>
      </c>
      <c r="I93" s="109">
        <v>2</v>
      </c>
    </row>
    <row r="94" spans="1:9" x14ac:dyDescent="0.2">
      <c r="A94" s="111">
        <v>2</v>
      </c>
      <c r="B94" s="112">
        <v>123312</v>
      </c>
      <c r="C94" s="141" t="s">
        <v>323</v>
      </c>
      <c r="D94" s="142">
        <v>2</v>
      </c>
      <c r="F94" s="108">
        <v>2</v>
      </c>
      <c r="G94" s="143"/>
      <c r="H94" s="144" t="s">
        <v>261</v>
      </c>
      <c r="I94" s="143">
        <v>3</v>
      </c>
    </row>
    <row r="95" spans="1:9" x14ac:dyDescent="0.2">
      <c r="A95" s="108">
        <v>3</v>
      </c>
      <c r="B95" s="109">
        <v>123512</v>
      </c>
      <c r="C95" s="110" t="s">
        <v>262</v>
      </c>
      <c r="D95" s="109">
        <v>2</v>
      </c>
      <c r="F95" s="108">
        <v>3</v>
      </c>
      <c r="G95" s="109">
        <v>123512</v>
      </c>
      <c r="H95" s="110" t="s">
        <v>262</v>
      </c>
      <c r="I95" s="109">
        <v>2</v>
      </c>
    </row>
    <row r="96" spans="1:9" x14ac:dyDescent="0.2">
      <c r="A96" s="108">
        <v>4</v>
      </c>
      <c r="B96" s="109">
        <v>123523</v>
      </c>
      <c r="C96" s="110" t="s">
        <v>341</v>
      </c>
      <c r="D96" s="109">
        <v>3</v>
      </c>
      <c r="F96" s="108">
        <v>4</v>
      </c>
      <c r="G96" s="109">
        <v>123523</v>
      </c>
      <c r="H96" s="110" t="s">
        <v>443</v>
      </c>
      <c r="I96" s="109">
        <v>3</v>
      </c>
    </row>
    <row r="97" spans="1:9" x14ac:dyDescent="0.2">
      <c r="A97" s="108">
        <v>5</v>
      </c>
      <c r="B97" s="109">
        <v>100143</v>
      </c>
      <c r="C97" s="110" t="s">
        <v>342</v>
      </c>
      <c r="D97" s="109">
        <v>3</v>
      </c>
      <c r="F97" s="108">
        <v>5</v>
      </c>
      <c r="G97" s="109">
        <v>100143</v>
      </c>
      <c r="H97" s="110" t="s">
        <v>342</v>
      </c>
      <c r="I97" s="109">
        <v>3</v>
      </c>
    </row>
    <row r="98" spans="1:9" x14ac:dyDescent="0.2">
      <c r="A98" s="108">
        <v>6</v>
      </c>
      <c r="B98" s="109"/>
      <c r="C98" s="110" t="s">
        <v>343</v>
      </c>
      <c r="D98" s="109">
        <v>3</v>
      </c>
      <c r="F98" s="108">
        <v>6</v>
      </c>
      <c r="G98" s="109"/>
      <c r="H98" s="110" t="s">
        <v>343</v>
      </c>
      <c r="I98" s="109">
        <v>3</v>
      </c>
    </row>
    <row r="99" spans="1:9" x14ac:dyDescent="0.2">
      <c r="A99" s="108">
        <v>7</v>
      </c>
      <c r="B99" s="109"/>
      <c r="C99" s="110" t="s">
        <v>344</v>
      </c>
      <c r="D99" s="109">
        <v>3</v>
      </c>
      <c r="F99" s="108">
        <v>7</v>
      </c>
      <c r="G99" s="109"/>
      <c r="H99" s="110" t="s">
        <v>344</v>
      </c>
      <c r="I99" s="109">
        <v>3</v>
      </c>
    </row>
    <row r="100" spans="1:9" x14ac:dyDescent="0.2">
      <c r="A100" s="566" t="s">
        <v>295</v>
      </c>
      <c r="B100" s="567"/>
      <c r="C100" s="568"/>
      <c r="D100" s="114">
        <f>SUM(D93:D99)</f>
        <v>18</v>
      </c>
      <c r="F100" s="566" t="s">
        <v>295</v>
      </c>
      <c r="G100" s="567"/>
      <c r="H100" s="568"/>
      <c r="I100" s="114">
        <f>SUM(I93:I99)</f>
        <v>19</v>
      </c>
    </row>
    <row r="103" spans="1:9" ht="18.75" x14ac:dyDescent="0.25">
      <c r="A103" s="102" t="s">
        <v>345</v>
      </c>
      <c r="F103" s="102" t="s">
        <v>345</v>
      </c>
    </row>
    <row r="104" spans="1:9" x14ac:dyDescent="0.2">
      <c r="A104" s="103" t="s">
        <v>291</v>
      </c>
      <c r="B104" s="104" t="s">
        <v>172</v>
      </c>
      <c r="C104" s="104" t="s">
        <v>292</v>
      </c>
      <c r="D104" s="104" t="s">
        <v>174</v>
      </c>
      <c r="F104" s="103" t="s">
        <v>291</v>
      </c>
      <c r="G104" s="104" t="s">
        <v>172</v>
      </c>
      <c r="H104" s="104" t="s">
        <v>292</v>
      </c>
      <c r="I104" s="104" t="s">
        <v>174</v>
      </c>
    </row>
    <row r="105" spans="1:9" x14ac:dyDescent="0.2">
      <c r="A105" s="111">
        <v>1</v>
      </c>
      <c r="B105" s="112">
        <v>100143</v>
      </c>
      <c r="C105" s="113" t="s">
        <v>342</v>
      </c>
      <c r="D105" s="112">
        <v>3</v>
      </c>
      <c r="F105" s="108">
        <v>1</v>
      </c>
      <c r="G105" s="109">
        <v>123533</v>
      </c>
      <c r="H105" s="110" t="s">
        <v>442</v>
      </c>
      <c r="I105" s="109">
        <v>3</v>
      </c>
    </row>
    <row r="106" spans="1:9" x14ac:dyDescent="0.2">
      <c r="A106" s="108">
        <v>2</v>
      </c>
      <c r="B106" s="109">
        <v>123533</v>
      </c>
      <c r="C106" s="110" t="s">
        <v>346</v>
      </c>
      <c r="D106" s="109">
        <v>3</v>
      </c>
      <c r="F106" s="566" t="s">
        <v>295</v>
      </c>
      <c r="G106" s="567"/>
      <c r="H106" s="568"/>
      <c r="I106" s="114">
        <f>I105</f>
        <v>3</v>
      </c>
    </row>
    <row r="107" spans="1:9" x14ac:dyDescent="0.2">
      <c r="A107" s="566" t="s">
        <v>295</v>
      </c>
      <c r="B107" s="567"/>
      <c r="C107" s="568"/>
      <c r="D107" s="114">
        <f>SUM(D105:D106)</f>
        <v>6</v>
      </c>
    </row>
    <row r="110" spans="1:9" ht="18.75" x14ac:dyDescent="0.25">
      <c r="A110" s="102" t="s">
        <v>347</v>
      </c>
      <c r="F110" s="102" t="s">
        <v>348</v>
      </c>
    </row>
    <row r="111" spans="1:9" x14ac:dyDescent="0.2">
      <c r="A111" s="103" t="s">
        <v>291</v>
      </c>
      <c r="B111" s="104" t="s">
        <v>172</v>
      </c>
      <c r="C111" s="104" t="s">
        <v>292</v>
      </c>
      <c r="D111" s="104" t="s">
        <v>174</v>
      </c>
      <c r="F111" s="103" t="s">
        <v>291</v>
      </c>
      <c r="G111" s="104" t="s">
        <v>172</v>
      </c>
      <c r="H111" s="104" t="s">
        <v>292</v>
      </c>
      <c r="I111" s="104" t="s">
        <v>174</v>
      </c>
    </row>
    <row r="112" spans="1:9" x14ac:dyDescent="0.2">
      <c r="A112" s="145">
        <v>1</v>
      </c>
      <c r="B112" s="109">
        <v>123773</v>
      </c>
      <c r="C112" s="110" t="s">
        <v>274</v>
      </c>
      <c r="D112" s="109">
        <v>3</v>
      </c>
      <c r="F112" s="145">
        <v>1</v>
      </c>
      <c r="G112" s="109">
        <v>123733</v>
      </c>
      <c r="H112" s="110" t="s">
        <v>349</v>
      </c>
      <c r="I112" s="109">
        <v>3</v>
      </c>
    </row>
    <row r="113" spans="1:9" x14ac:dyDescent="0.2">
      <c r="A113" s="145">
        <v>2</v>
      </c>
      <c r="B113" s="109">
        <v>123783</v>
      </c>
      <c r="C113" s="110" t="s">
        <v>263</v>
      </c>
      <c r="D113" s="109">
        <v>3</v>
      </c>
      <c r="F113" s="145">
        <v>2</v>
      </c>
      <c r="G113" s="109">
        <v>123743</v>
      </c>
      <c r="H113" s="110" t="s">
        <v>350</v>
      </c>
      <c r="I113" s="109">
        <v>3</v>
      </c>
    </row>
    <row r="114" spans="1:9" x14ac:dyDescent="0.2">
      <c r="A114" s="145">
        <v>3</v>
      </c>
      <c r="B114" s="109">
        <v>123793</v>
      </c>
      <c r="C114" s="110" t="s">
        <v>351</v>
      </c>
      <c r="D114" s="109">
        <v>3</v>
      </c>
      <c r="F114" s="145">
        <v>3</v>
      </c>
      <c r="G114" s="109">
        <v>123753</v>
      </c>
      <c r="H114" s="110" t="s">
        <v>267</v>
      </c>
      <c r="I114" s="109">
        <v>3</v>
      </c>
    </row>
    <row r="115" spans="1:9" x14ac:dyDescent="0.2">
      <c r="A115" s="145">
        <v>4</v>
      </c>
      <c r="B115" s="109">
        <v>123803</v>
      </c>
      <c r="C115" s="110" t="s">
        <v>352</v>
      </c>
      <c r="D115" s="109">
        <v>3</v>
      </c>
      <c r="F115" s="145">
        <v>4</v>
      </c>
      <c r="G115" s="109">
        <v>123763</v>
      </c>
      <c r="H115" s="110" t="s">
        <v>353</v>
      </c>
      <c r="I115" s="109">
        <v>3</v>
      </c>
    </row>
    <row r="116" spans="1:9" x14ac:dyDescent="0.2">
      <c r="A116" s="145">
        <v>5</v>
      </c>
      <c r="B116" s="109">
        <v>123813</v>
      </c>
      <c r="C116" s="110" t="s">
        <v>264</v>
      </c>
      <c r="D116" s="109">
        <v>3</v>
      </c>
      <c r="F116" s="145">
        <v>5</v>
      </c>
      <c r="G116" s="109">
        <v>123783</v>
      </c>
      <c r="H116" s="110" t="s">
        <v>354</v>
      </c>
      <c r="I116" s="109">
        <v>3</v>
      </c>
    </row>
    <row r="117" spans="1:9" x14ac:dyDescent="0.2">
      <c r="A117" s="145">
        <v>6</v>
      </c>
      <c r="B117" s="109">
        <v>123823</v>
      </c>
      <c r="C117" s="110" t="s">
        <v>265</v>
      </c>
      <c r="D117" s="109">
        <v>3</v>
      </c>
      <c r="F117" s="146">
        <v>6</v>
      </c>
      <c r="G117" s="118"/>
      <c r="H117" s="119" t="s">
        <v>268</v>
      </c>
      <c r="I117" s="118">
        <v>3</v>
      </c>
    </row>
    <row r="120" spans="1:9" ht="18.75" x14ac:dyDescent="0.25">
      <c r="A120" s="102" t="s">
        <v>355</v>
      </c>
      <c r="F120" s="102" t="s">
        <v>356</v>
      </c>
    </row>
    <row r="121" spans="1:9" x14ac:dyDescent="0.2">
      <c r="A121" s="103" t="s">
        <v>291</v>
      </c>
      <c r="B121" s="104" t="s">
        <v>172</v>
      </c>
      <c r="C121" s="104" t="s">
        <v>292</v>
      </c>
      <c r="D121" s="104" t="s">
        <v>174</v>
      </c>
      <c r="F121" s="103" t="s">
        <v>291</v>
      </c>
      <c r="G121" s="104" t="s">
        <v>172</v>
      </c>
      <c r="H121" s="104" t="s">
        <v>292</v>
      </c>
      <c r="I121" s="104" t="s">
        <v>174</v>
      </c>
    </row>
    <row r="122" spans="1:9" x14ac:dyDescent="0.2">
      <c r="A122" s="145">
        <v>1</v>
      </c>
      <c r="B122" s="109">
        <v>123653</v>
      </c>
      <c r="C122" s="110" t="s">
        <v>357</v>
      </c>
      <c r="D122" s="109">
        <v>3</v>
      </c>
      <c r="F122" s="145">
        <v>1</v>
      </c>
      <c r="G122" s="109">
        <v>123813</v>
      </c>
      <c r="H122" s="110" t="s">
        <v>269</v>
      </c>
      <c r="I122" s="109">
        <v>3</v>
      </c>
    </row>
    <row r="123" spans="1:9" x14ac:dyDescent="0.2">
      <c r="A123" s="145">
        <v>2</v>
      </c>
      <c r="B123" s="109">
        <v>123663</v>
      </c>
      <c r="C123" s="110" t="s">
        <v>358</v>
      </c>
      <c r="D123" s="109">
        <v>3</v>
      </c>
      <c r="F123" s="145">
        <v>2</v>
      </c>
      <c r="G123" s="109">
        <v>123823</v>
      </c>
      <c r="H123" s="110" t="s">
        <v>359</v>
      </c>
      <c r="I123" s="109">
        <v>3</v>
      </c>
    </row>
    <row r="124" spans="1:9" x14ac:dyDescent="0.2">
      <c r="A124" s="145">
        <v>3</v>
      </c>
      <c r="B124" s="109">
        <v>123693</v>
      </c>
      <c r="C124" s="110" t="s">
        <v>266</v>
      </c>
      <c r="D124" s="109">
        <v>3</v>
      </c>
      <c r="F124" s="145">
        <v>3</v>
      </c>
      <c r="G124" s="109">
        <v>123833</v>
      </c>
      <c r="H124" s="110" t="s">
        <v>270</v>
      </c>
      <c r="I124" s="109">
        <v>3</v>
      </c>
    </row>
    <row r="125" spans="1:9" x14ac:dyDescent="0.2">
      <c r="F125" s="145">
        <v>4</v>
      </c>
      <c r="G125" s="109">
        <v>123843</v>
      </c>
      <c r="H125" s="110" t="s">
        <v>360</v>
      </c>
      <c r="I125" s="109">
        <v>3</v>
      </c>
    </row>
    <row r="127" spans="1:9" x14ac:dyDescent="0.2">
      <c r="C127" s="147" t="s">
        <v>361</v>
      </c>
      <c r="D127" s="148"/>
      <c r="E127" s="148"/>
    </row>
    <row r="128" spans="1:9" ht="49.5" x14ac:dyDescent="0.25">
      <c r="C128" s="149" t="s">
        <v>362</v>
      </c>
      <c r="D128" s="150"/>
      <c r="E128" s="150"/>
      <c r="F128" s="102" t="s">
        <v>363</v>
      </c>
    </row>
    <row r="129" spans="1:9" x14ac:dyDescent="0.2">
      <c r="C129" s="149"/>
      <c r="D129" s="150"/>
      <c r="E129" s="150"/>
      <c r="F129" s="103" t="s">
        <v>291</v>
      </c>
      <c r="G129" s="104" t="s">
        <v>172</v>
      </c>
      <c r="H129" s="104" t="s">
        <v>292</v>
      </c>
      <c r="I129" s="104" t="s">
        <v>174</v>
      </c>
    </row>
    <row r="130" spans="1:9" x14ac:dyDescent="0.2">
      <c r="A130" s="151"/>
      <c r="B130" s="151"/>
      <c r="C130" s="152"/>
      <c r="D130" s="151"/>
      <c r="E130" s="148"/>
      <c r="F130" s="145">
        <v>1</v>
      </c>
      <c r="G130" s="153">
        <v>123543</v>
      </c>
      <c r="H130" s="154" t="s">
        <v>271</v>
      </c>
      <c r="I130" s="161">
        <v>3</v>
      </c>
    </row>
    <row r="131" spans="1:9" x14ac:dyDescent="0.2">
      <c r="A131" s="151"/>
      <c r="B131" s="151"/>
      <c r="C131" s="152"/>
      <c r="D131" s="151"/>
      <c r="E131" s="148"/>
      <c r="F131" s="145">
        <v>2</v>
      </c>
      <c r="G131" s="155">
        <v>123553</v>
      </c>
      <c r="H131" s="156" t="s">
        <v>364</v>
      </c>
      <c r="I131" s="162">
        <v>3</v>
      </c>
    </row>
    <row r="132" spans="1:9" x14ac:dyDescent="0.2">
      <c r="A132" s="151"/>
      <c r="B132" s="151"/>
      <c r="C132" s="152"/>
      <c r="D132" s="151"/>
      <c r="E132" s="148"/>
      <c r="F132" s="145">
        <v>3</v>
      </c>
      <c r="G132" s="155">
        <v>123563</v>
      </c>
      <c r="H132" s="156" t="s">
        <v>365</v>
      </c>
      <c r="I132" s="162">
        <v>3</v>
      </c>
    </row>
    <row r="133" spans="1:9" x14ac:dyDescent="0.2">
      <c r="A133" s="151"/>
      <c r="B133" s="151"/>
      <c r="C133" s="152"/>
      <c r="D133" s="151"/>
      <c r="E133" s="148"/>
      <c r="F133" s="145">
        <v>4</v>
      </c>
      <c r="G133" s="155">
        <v>123573</v>
      </c>
      <c r="H133" s="156" t="s">
        <v>366</v>
      </c>
      <c r="I133" s="162">
        <v>3</v>
      </c>
    </row>
    <row r="134" spans="1:9" x14ac:dyDescent="0.2">
      <c r="A134" s="157"/>
      <c r="B134" s="157"/>
      <c r="C134" s="158"/>
      <c r="D134" s="157"/>
      <c r="E134" s="148"/>
      <c r="F134" s="145">
        <v>5</v>
      </c>
      <c r="G134" s="155">
        <v>123583</v>
      </c>
      <c r="H134" s="156" t="s">
        <v>367</v>
      </c>
      <c r="I134" s="162">
        <v>3</v>
      </c>
    </row>
    <row r="135" spans="1:9" x14ac:dyDescent="0.2">
      <c r="A135" s="148"/>
      <c r="B135" s="148"/>
      <c r="C135" s="148"/>
      <c r="D135" s="148"/>
      <c r="E135" s="148"/>
      <c r="F135" s="145">
        <v>6</v>
      </c>
      <c r="G135" s="155">
        <v>123593</v>
      </c>
      <c r="H135" s="156" t="s">
        <v>139</v>
      </c>
      <c r="I135" s="162">
        <v>3</v>
      </c>
    </row>
    <row r="136" spans="1:9" x14ac:dyDescent="0.2">
      <c r="A136" s="148"/>
      <c r="B136" s="148"/>
      <c r="C136" s="148"/>
      <c r="D136" s="148"/>
      <c r="E136" s="148"/>
      <c r="F136" s="145">
        <v>7</v>
      </c>
      <c r="G136" s="155">
        <v>123603</v>
      </c>
      <c r="H136" s="156" t="s">
        <v>160</v>
      </c>
      <c r="I136" s="162">
        <v>3</v>
      </c>
    </row>
    <row r="137" spans="1:9" ht="18.75" x14ac:dyDescent="0.25">
      <c r="A137" s="159"/>
      <c r="B137" s="148"/>
      <c r="C137" s="148"/>
      <c r="D137" s="148"/>
      <c r="E137" s="148"/>
      <c r="F137" s="145">
        <v>8</v>
      </c>
      <c r="G137" s="155">
        <v>123633</v>
      </c>
      <c r="H137" s="156" t="s">
        <v>272</v>
      </c>
      <c r="I137" s="162">
        <v>3</v>
      </c>
    </row>
    <row r="138" spans="1:9" x14ac:dyDescent="0.2">
      <c r="A138" s="160"/>
      <c r="B138" s="160"/>
      <c r="C138" s="160"/>
      <c r="D138" s="160"/>
      <c r="E138" s="148"/>
      <c r="F138" s="145">
        <v>9</v>
      </c>
      <c r="G138" s="155">
        <v>123643</v>
      </c>
      <c r="H138" s="156" t="s">
        <v>273</v>
      </c>
      <c r="I138" s="162">
        <v>3</v>
      </c>
    </row>
    <row r="139" spans="1:9" x14ac:dyDescent="0.2">
      <c r="A139" s="151"/>
      <c r="B139" s="151"/>
      <c r="C139" s="152"/>
      <c r="D139" s="151"/>
      <c r="E139" s="148"/>
    </row>
    <row r="140" spans="1:9" x14ac:dyDescent="0.2">
      <c r="A140" s="151"/>
      <c r="B140" s="151"/>
      <c r="C140" s="152"/>
      <c r="D140" s="151"/>
      <c r="E140" s="148"/>
    </row>
    <row r="141" spans="1:9" x14ac:dyDescent="0.2">
      <c r="A141" s="151"/>
      <c r="B141" s="151"/>
      <c r="C141" s="152"/>
      <c r="D141" s="151"/>
      <c r="E141" s="148"/>
    </row>
    <row r="142" spans="1:9" x14ac:dyDescent="0.2">
      <c r="A142" s="151"/>
      <c r="B142" s="151"/>
      <c r="C142" s="152"/>
      <c r="D142" s="151"/>
      <c r="E142" s="148"/>
    </row>
    <row r="143" spans="1:9" x14ac:dyDescent="0.2">
      <c r="A143" s="148"/>
      <c r="B143" s="148"/>
      <c r="C143" s="148"/>
      <c r="D143" s="148"/>
      <c r="E143" s="148"/>
    </row>
    <row r="144" spans="1:9" x14ac:dyDescent="0.2">
      <c r="A144" s="148"/>
      <c r="B144" s="148"/>
      <c r="C144" s="148"/>
      <c r="D144" s="148"/>
      <c r="E144" s="148"/>
    </row>
  </sheetData>
  <mergeCells count="16">
    <mergeCell ref="A13:C13"/>
    <mergeCell ref="F14:H14"/>
    <mergeCell ref="A30:C30"/>
    <mergeCell ref="F30:H30"/>
    <mergeCell ref="A44:C44"/>
    <mergeCell ref="F44:H44"/>
    <mergeCell ref="A100:C100"/>
    <mergeCell ref="F100:H100"/>
    <mergeCell ref="F106:H106"/>
    <mergeCell ref="A107:C107"/>
    <mergeCell ref="A58:C58"/>
    <mergeCell ref="F58:H58"/>
    <mergeCell ref="A73:C73"/>
    <mergeCell ref="F73:H73"/>
    <mergeCell ref="A88:C88"/>
    <mergeCell ref="F88:H88"/>
  </mergeCells>
  <pageMargins left="0.41944444444444445" right="0.16944444444444445" top="0.75" bottom="0.75" header="0.3" footer="0.3"/>
  <pageSetup scale="9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topLeftCell="G26" zoomScaleNormal="100" workbookViewId="0">
      <selection activeCell="I26" sqref="I26"/>
    </sheetView>
  </sheetViews>
  <sheetFormatPr defaultRowHeight="12.75" x14ac:dyDescent="0.15"/>
  <cols>
    <col min="1" max="1" width="12.85546875" style="389" customWidth="1"/>
    <col min="2" max="2" width="18.85546875" style="458" bestFit="1" customWidth="1"/>
    <col min="3" max="3" width="19.42578125" style="458" bestFit="1" customWidth="1"/>
    <col min="4" max="4" width="18.7109375" style="458" bestFit="1" customWidth="1"/>
    <col min="5" max="5" width="19.28515625" style="458" bestFit="1" customWidth="1"/>
    <col min="6" max="6" width="20.7109375" style="458" bestFit="1" customWidth="1"/>
    <col min="7" max="7" width="19.42578125" style="458" bestFit="1" customWidth="1"/>
    <col min="8" max="8" width="19.28515625" style="458" customWidth="1"/>
    <col min="9" max="10" width="19.42578125" style="458" bestFit="1" customWidth="1"/>
  </cols>
  <sheetData>
    <row r="1" spans="1:10" ht="20.25" x14ac:dyDescent="0.15">
      <c r="A1" s="582" t="s">
        <v>411</v>
      </c>
      <c r="B1" s="582"/>
      <c r="C1" s="582"/>
      <c r="D1" s="582"/>
      <c r="E1" s="582"/>
      <c r="F1" s="582"/>
      <c r="G1" s="582"/>
      <c r="H1" s="582"/>
      <c r="I1" s="582"/>
      <c r="J1" s="582"/>
    </row>
    <row r="2" spans="1:10" ht="20.25" x14ac:dyDescent="0.25">
      <c r="A2" s="583" t="s">
        <v>427</v>
      </c>
      <c r="B2" s="583"/>
      <c r="C2" s="583"/>
      <c r="D2" s="583"/>
      <c r="E2" s="583"/>
      <c r="F2" s="583"/>
      <c r="G2" s="583"/>
      <c r="H2" s="583"/>
      <c r="I2" s="583"/>
      <c r="J2" s="583"/>
    </row>
    <row r="3" spans="1:10" ht="14.25" x14ac:dyDescent="0.15">
      <c r="A3" s="527"/>
      <c r="B3" s="527"/>
      <c r="C3" s="527"/>
      <c r="D3" s="527"/>
      <c r="E3" s="527"/>
      <c r="F3" s="527"/>
      <c r="G3" s="527"/>
      <c r="H3" s="527"/>
      <c r="I3" s="527"/>
      <c r="J3" s="527"/>
    </row>
    <row r="5" spans="1:10" x14ac:dyDescent="0.15">
      <c r="A5" s="570" t="s">
        <v>12</v>
      </c>
      <c r="B5" s="576" t="s">
        <v>2</v>
      </c>
      <c r="C5" s="577"/>
      <c r="D5" s="577"/>
      <c r="E5" s="577"/>
      <c r="F5" s="577"/>
      <c r="G5" s="577"/>
      <c r="H5" s="577"/>
      <c r="I5" s="577"/>
      <c r="J5" s="578"/>
    </row>
    <row r="6" spans="1:10" x14ac:dyDescent="0.15">
      <c r="A6" s="571"/>
      <c r="B6" s="573" t="s">
        <v>3</v>
      </c>
      <c r="C6" s="574"/>
      <c r="D6" s="574"/>
      <c r="E6" s="574"/>
      <c r="F6" s="574"/>
      <c r="G6" s="574"/>
      <c r="H6" s="574"/>
      <c r="I6" s="574"/>
      <c r="J6" s="575"/>
    </row>
    <row r="7" spans="1:10" x14ac:dyDescent="0.15">
      <c r="A7" s="571"/>
      <c r="B7" s="396" t="s">
        <v>4</v>
      </c>
      <c r="C7" s="396" t="s">
        <v>5</v>
      </c>
      <c r="D7" s="396" t="s">
        <v>6</v>
      </c>
      <c r="E7" s="396" t="s">
        <v>7</v>
      </c>
      <c r="F7" s="396" t="s">
        <v>8</v>
      </c>
      <c r="G7" s="396" t="s">
        <v>9</v>
      </c>
      <c r="H7" s="396" t="s">
        <v>10</v>
      </c>
      <c r="I7" s="528" t="s">
        <v>11</v>
      </c>
      <c r="J7" s="396" t="s">
        <v>280</v>
      </c>
    </row>
    <row r="8" spans="1:10" x14ac:dyDescent="0.15">
      <c r="A8" s="572"/>
      <c r="B8" s="397" t="s">
        <v>13</v>
      </c>
      <c r="C8" s="397" t="s">
        <v>13</v>
      </c>
      <c r="D8" s="397" t="s">
        <v>13</v>
      </c>
      <c r="E8" s="397" t="s">
        <v>13</v>
      </c>
      <c r="F8" s="397" t="s">
        <v>13</v>
      </c>
      <c r="G8" s="397" t="s">
        <v>13</v>
      </c>
      <c r="H8" s="396" t="s">
        <v>13</v>
      </c>
      <c r="I8" s="528" t="s">
        <v>13</v>
      </c>
      <c r="J8" s="396" t="s">
        <v>281</v>
      </c>
    </row>
    <row r="9" spans="1:10" x14ac:dyDescent="0.15">
      <c r="A9" s="388" t="s">
        <v>15</v>
      </c>
      <c r="B9" s="398"/>
      <c r="C9" s="398"/>
      <c r="D9" s="398"/>
      <c r="E9" s="398"/>
      <c r="F9" s="398"/>
      <c r="G9" s="398"/>
      <c r="H9" s="399"/>
      <c r="I9" s="400"/>
      <c r="J9" s="398"/>
    </row>
    <row r="10" spans="1:10" x14ac:dyDescent="0.15">
      <c r="A10" s="388" t="s">
        <v>16</v>
      </c>
      <c r="B10" s="491"/>
      <c r="C10" s="398"/>
      <c r="D10" s="431"/>
      <c r="E10" s="398"/>
      <c r="F10" s="398"/>
      <c r="G10" s="431"/>
      <c r="H10" s="465"/>
      <c r="I10" s="466"/>
      <c r="J10" s="431"/>
    </row>
    <row r="11" spans="1:10" x14ac:dyDescent="0.15">
      <c r="A11" s="388" t="s">
        <v>17</v>
      </c>
      <c r="B11" s="404" t="s">
        <v>333</v>
      </c>
      <c r="C11" s="401"/>
      <c r="D11" s="402"/>
      <c r="E11" s="402"/>
      <c r="F11" s="401"/>
      <c r="G11" s="403"/>
      <c r="H11" s="535"/>
      <c r="I11" s="403"/>
      <c r="J11" s="496" t="s">
        <v>401</v>
      </c>
    </row>
    <row r="12" spans="1:10" x14ac:dyDescent="0.15">
      <c r="A12" s="388" t="s">
        <v>21</v>
      </c>
      <c r="B12" s="404" t="s">
        <v>77</v>
      </c>
      <c r="C12" s="404" t="s">
        <v>25</v>
      </c>
      <c r="D12" s="405" t="s">
        <v>22</v>
      </c>
      <c r="E12" s="405" t="s">
        <v>24</v>
      </c>
      <c r="F12" s="404" t="s">
        <v>25</v>
      </c>
      <c r="G12" s="391" t="s">
        <v>403</v>
      </c>
      <c r="H12" s="536" t="s">
        <v>406</v>
      </c>
      <c r="I12" s="406" t="s">
        <v>447</v>
      </c>
      <c r="J12" s="497" t="s">
        <v>432</v>
      </c>
    </row>
    <row r="13" spans="1:10" x14ac:dyDescent="0.15">
      <c r="A13" s="388" t="s">
        <v>29</v>
      </c>
      <c r="B13" s="407" t="s">
        <v>410</v>
      </c>
      <c r="C13" s="404" t="s">
        <v>23</v>
      </c>
      <c r="D13" s="405" t="s">
        <v>23</v>
      </c>
      <c r="E13" s="405" t="s">
        <v>77</v>
      </c>
      <c r="F13" s="404" t="s">
        <v>50</v>
      </c>
      <c r="G13" s="406" t="s">
        <v>26</v>
      </c>
      <c r="H13" s="478" t="s">
        <v>407</v>
      </c>
      <c r="I13" s="406" t="s">
        <v>446</v>
      </c>
      <c r="J13" s="512"/>
    </row>
    <row r="14" spans="1:10" x14ac:dyDescent="0.15">
      <c r="A14" s="388" t="s">
        <v>34</v>
      </c>
      <c r="B14" s="476" t="s">
        <v>32</v>
      </c>
      <c r="C14" s="407" t="s">
        <v>37</v>
      </c>
      <c r="D14" s="408" t="s">
        <v>35</v>
      </c>
      <c r="E14" s="408" t="s">
        <v>36</v>
      </c>
      <c r="F14" s="407" t="s">
        <v>374</v>
      </c>
      <c r="G14" s="406" t="s">
        <v>23</v>
      </c>
      <c r="H14" s="537" t="s">
        <v>23</v>
      </c>
      <c r="I14" s="406" t="s">
        <v>23</v>
      </c>
      <c r="J14" s="512"/>
    </row>
    <row r="15" spans="1:10" x14ac:dyDescent="0.15">
      <c r="A15" s="388" t="s">
        <v>41</v>
      </c>
      <c r="C15" s="409"/>
      <c r="D15" s="410"/>
      <c r="E15" s="410"/>
      <c r="F15" s="409"/>
      <c r="G15" s="411" t="s">
        <v>38</v>
      </c>
      <c r="H15" s="542" t="s">
        <v>122</v>
      </c>
      <c r="I15" s="411" t="s">
        <v>448</v>
      </c>
      <c r="J15" s="512"/>
    </row>
    <row r="16" spans="1:10" x14ac:dyDescent="0.15">
      <c r="A16" s="513" t="s">
        <v>42</v>
      </c>
      <c r="B16" s="401" t="s">
        <v>110</v>
      </c>
      <c r="C16" s="483"/>
      <c r="D16" s="402"/>
      <c r="E16" s="480" t="s">
        <v>445</v>
      </c>
      <c r="F16" s="483"/>
      <c r="G16" s="401"/>
      <c r="H16" s="412" t="s">
        <v>376</v>
      </c>
      <c r="I16" s="494"/>
      <c r="J16" s="494"/>
    </row>
    <row r="17" spans="1:10" x14ac:dyDescent="0.15">
      <c r="A17" s="388" t="s">
        <v>48</v>
      </c>
      <c r="B17" s="404" t="s">
        <v>112</v>
      </c>
      <c r="C17" s="484" t="s">
        <v>444</v>
      </c>
      <c r="D17" s="405" t="s">
        <v>18</v>
      </c>
      <c r="E17" s="484" t="s">
        <v>45</v>
      </c>
      <c r="F17" s="484" t="s">
        <v>75</v>
      </c>
      <c r="G17" s="441" t="s">
        <v>426</v>
      </c>
      <c r="H17" s="414" t="s">
        <v>23</v>
      </c>
      <c r="I17" s="494"/>
      <c r="J17" s="494"/>
    </row>
    <row r="18" spans="1:10" x14ac:dyDescent="0.15">
      <c r="A18" s="388" t="s">
        <v>55</v>
      </c>
      <c r="B18" s="415" t="s">
        <v>30</v>
      </c>
      <c r="C18" s="484" t="s">
        <v>77</v>
      </c>
      <c r="D18" s="405" t="s">
        <v>23</v>
      </c>
      <c r="E18" s="481" t="s">
        <v>50</v>
      </c>
      <c r="F18" s="484" t="s">
        <v>30</v>
      </c>
      <c r="G18" s="441" t="s">
        <v>23</v>
      </c>
      <c r="H18" s="416" t="s">
        <v>377</v>
      </c>
      <c r="I18" s="494"/>
      <c r="J18" s="494"/>
    </row>
    <row r="19" spans="1:10" x14ac:dyDescent="0.15">
      <c r="A19" s="388" t="s">
        <v>59</v>
      </c>
      <c r="B19" s="476" t="s">
        <v>32</v>
      </c>
      <c r="C19" s="485" t="s">
        <v>39</v>
      </c>
      <c r="D19" s="410" t="s">
        <v>31</v>
      </c>
      <c r="E19" s="482" t="s">
        <v>372</v>
      </c>
      <c r="F19" s="485" t="s">
        <v>370</v>
      </c>
      <c r="G19" s="548" t="s">
        <v>96</v>
      </c>
      <c r="H19" s="444"/>
      <c r="I19" s="494"/>
      <c r="J19" s="494"/>
    </row>
    <row r="20" spans="1:10" x14ac:dyDescent="0.15">
      <c r="A20" s="388" t="s">
        <v>67</v>
      </c>
      <c r="C20" s="467"/>
      <c r="D20" s="417"/>
      <c r="E20" s="418"/>
      <c r="G20" s="494"/>
      <c r="H20" s="494"/>
      <c r="I20" s="494"/>
      <c r="J20" s="494"/>
    </row>
    <row r="21" spans="1:10" x14ac:dyDescent="0.15">
      <c r="A21" s="388" t="s">
        <v>68</v>
      </c>
      <c r="B21" s="480"/>
      <c r="C21" s="402"/>
      <c r="D21" s="481"/>
      <c r="E21" s="480"/>
      <c r="F21" s="483"/>
      <c r="G21" s="483"/>
      <c r="H21" s="404" t="s">
        <v>408</v>
      </c>
      <c r="I21" s="405" t="s">
        <v>422</v>
      </c>
      <c r="J21" s="494"/>
    </row>
    <row r="22" spans="1:10" x14ac:dyDescent="0.15">
      <c r="A22" s="388" t="s">
        <v>71</v>
      </c>
      <c r="B22" s="481" t="s">
        <v>368</v>
      </c>
      <c r="C22" s="405" t="s">
        <v>22</v>
      </c>
      <c r="D22" s="481" t="s">
        <v>70</v>
      </c>
      <c r="E22" s="481" t="s">
        <v>70</v>
      </c>
      <c r="F22" s="484" t="s">
        <v>444</v>
      </c>
      <c r="G22" s="484" t="s">
        <v>218</v>
      </c>
      <c r="H22" s="395" t="s">
        <v>409</v>
      </c>
      <c r="I22" s="475" t="s">
        <v>52</v>
      </c>
      <c r="J22" s="494"/>
    </row>
    <row r="23" spans="1:10" x14ac:dyDescent="0.15">
      <c r="A23" s="388" t="s">
        <v>76</v>
      </c>
      <c r="B23" s="481" t="s">
        <v>77</v>
      </c>
      <c r="C23" s="405" t="s">
        <v>77</v>
      </c>
      <c r="D23" s="481" t="s">
        <v>283</v>
      </c>
      <c r="E23" s="481" t="s">
        <v>282</v>
      </c>
      <c r="F23" s="484" t="s">
        <v>78</v>
      </c>
      <c r="G23" s="484" t="s">
        <v>23</v>
      </c>
      <c r="H23" s="404" t="s">
        <v>30</v>
      </c>
      <c r="I23" s="405" t="s">
        <v>23</v>
      </c>
      <c r="J23" s="494"/>
    </row>
    <row r="24" spans="1:10" x14ac:dyDescent="0.15">
      <c r="A24" s="388" t="s">
        <v>80</v>
      </c>
      <c r="B24" s="482" t="s">
        <v>378</v>
      </c>
      <c r="C24" s="408" t="s">
        <v>35</v>
      </c>
      <c r="D24" s="486" t="s">
        <v>373</v>
      </c>
      <c r="E24" s="486" t="s">
        <v>151</v>
      </c>
      <c r="F24" s="485" t="s">
        <v>39</v>
      </c>
      <c r="G24" s="485" t="s">
        <v>96</v>
      </c>
      <c r="H24" s="395" t="s">
        <v>457</v>
      </c>
      <c r="I24" s="410" t="s">
        <v>63</v>
      </c>
      <c r="J24" s="494"/>
    </row>
    <row r="25" spans="1:10" x14ac:dyDescent="0.15">
      <c r="A25" s="388" t="s">
        <v>84</v>
      </c>
      <c r="B25" s="419"/>
      <c r="C25" s="410"/>
      <c r="D25" s="487"/>
      <c r="E25" s="487"/>
      <c r="F25" s="468"/>
      <c r="G25" s="420"/>
      <c r="H25" s="457" t="s">
        <v>456</v>
      </c>
      <c r="I25" s="494"/>
      <c r="J25" s="494"/>
    </row>
    <row r="26" spans="1:10" x14ac:dyDescent="0.15">
      <c r="A26" s="388" t="s">
        <v>85</v>
      </c>
      <c r="B26" s="401"/>
      <c r="C26" s="441" t="s">
        <v>110</v>
      </c>
      <c r="D26" s="402"/>
      <c r="E26" s="519" t="s">
        <v>433</v>
      </c>
      <c r="F26" s="488"/>
      <c r="G26" s="412" t="s">
        <v>433</v>
      </c>
      <c r="H26" s="453" t="s">
        <v>428</v>
      </c>
      <c r="I26" s="540" t="s">
        <v>460</v>
      </c>
      <c r="J26" s="494"/>
    </row>
    <row r="27" spans="1:10" x14ac:dyDescent="0.15">
      <c r="A27" s="388" t="s">
        <v>89</v>
      </c>
      <c r="B27" s="441" t="s">
        <v>132</v>
      </c>
      <c r="C27" s="404" t="s">
        <v>112</v>
      </c>
      <c r="D27" s="405" t="s">
        <v>404</v>
      </c>
      <c r="E27" s="478" t="s">
        <v>434</v>
      </c>
      <c r="F27" s="489" t="s">
        <v>75</v>
      </c>
      <c r="G27" s="519" t="s">
        <v>434</v>
      </c>
      <c r="H27" s="474" t="s">
        <v>429</v>
      </c>
      <c r="I27" s="541" t="s">
        <v>91</v>
      </c>
      <c r="J27" s="494"/>
    </row>
    <row r="28" spans="1:10" x14ac:dyDescent="0.15">
      <c r="A28" s="388" t="s">
        <v>94</v>
      </c>
      <c r="B28" s="441" t="s">
        <v>30</v>
      </c>
      <c r="C28" s="404" t="s">
        <v>78</v>
      </c>
      <c r="D28" s="475" t="s">
        <v>405</v>
      </c>
      <c r="E28" s="414" t="s">
        <v>78</v>
      </c>
      <c r="F28" s="489" t="s">
        <v>23</v>
      </c>
      <c r="G28" s="414" t="s">
        <v>23</v>
      </c>
      <c r="H28" s="538" t="s">
        <v>78</v>
      </c>
      <c r="I28" s="541" t="s">
        <v>30</v>
      </c>
      <c r="J28" s="494"/>
    </row>
    <row r="29" spans="1:10" x14ac:dyDescent="0.15">
      <c r="A29" s="388" t="s">
        <v>95</v>
      </c>
      <c r="B29" s="533" t="s">
        <v>123</v>
      </c>
      <c r="C29" s="476" t="s">
        <v>32</v>
      </c>
      <c r="D29" s="405" t="s">
        <v>23</v>
      </c>
      <c r="E29" s="520" t="s">
        <v>31</v>
      </c>
      <c r="F29" s="490" t="s">
        <v>370</v>
      </c>
      <c r="G29" s="520" t="s">
        <v>377</v>
      </c>
      <c r="H29" s="474" t="s">
        <v>386</v>
      </c>
      <c r="I29" s="546" t="s">
        <v>452</v>
      </c>
      <c r="J29" s="494"/>
    </row>
    <row r="30" spans="1:10" x14ac:dyDescent="0.15">
      <c r="A30" s="388" t="s">
        <v>98</v>
      </c>
      <c r="B30" s="494"/>
      <c r="C30" s="494"/>
      <c r="D30" s="410" t="s">
        <v>387</v>
      </c>
      <c r="E30" s="494"/>
      <c r="F30" s="423"/>
      <c r="G30" s="494"/>
      <c r="H30" s="539" t="s">
        <v>382</v>
      </c>
      <c r="I30" s="493"/>
      <c r="J30" s="494"/>
    </row>
    <row r="31" spans="1:10" x14ac:dyDescent="0.15">
      <c r="A31" s="390"/>
      <c r="B31" s="469"/>
      <c r="C31" s="469"/>
      <c r="D31" s="469"/>
      <c r="E31" s="470"/>
      <c r="F31" s="470"/>
      <c r="G31" s="531"/>
      <c r="H31" s="470"/>
      <c r="I31" s="470"/>
    </row>
    <row r="32" spans="1:10" x14ac:dyDescent="0.15">
      <c r="A32" s="390"/>
      <c r="B32" s="479" t="s">
        <v>99</v>
      </c>
      <c r="C32" s="425" t="s">
        <v>100</v>
      </c>
      <c r="D32" s="426" t="s">
        <v>101</v>
      </c>
      <c r="E32" s="427" t="s">
        <v>102</v>
      </c>
      <c r="F32" s="428" t="s">
        <v>103</v>
      </c>
      <c r="G32" s="429" t="s">
        <v>104</v>
      </c>
      <c r="H32" s="524" t="s">
        <v>284</v>
      </c>
      <c r="I32" s="526" t="s">
        <v>394</v>
      </c>
      <c r="J32" s="430" t="s">
        <v>285</v>
      </c>
    </row>
    <row r="48" spans="1:10" x14ac:dyDescent="0.15">
      <c r="A48" s="570" t="s">
        <v>12</v>
      </c>
      <c r="B48" s="576" t="s">
        <v>105</v>
      </c>
      <c r="C48" s="577"/>
      <c r="D48" s="577"/>
      <c r="E48" s="577"/>
      <c r="F48" s="577"/>
      <c r="G48" s="577"/>
      <c r="H48" s="577"/>
      <c r="I48" s="577"/>
      <c r="J48" s="578"/>
    </row>
    <row r="49" spans="1:10" x14ac:dyDescent="0.15">
      <c r="A49" s="571"/>
      <c r="B49" s="573" t="s">
        <v>3</v>
      </c>
      <c r="C49" s="574"/>
      <c r="D49" s="574"/>
      <c r="E49" s="574"/>
      <c r="F49" s="574"/>
      <c r="G49" s="574"/>
      <c r="H49" s="574"/>
      <c r="I49" s="574"/>
      <c r="J49" s="575"/>
    </row>
    <row r="50" spans="1:10" x14ac:dyDescent="0.15">
      <c r="A50" s="571"/>
      <c r="B50" s="396" t="s">
        <v>4</v>
      </c>
      <c r="C50" s="396" t="s">
        <v>5</v>
      </c>
      <c r="D50" s="396" t="s">
        <v>6</v>
      </c>
      <c r="E50" s="396" t="s">
        <v>7</v>
      </c>
      <c r="F50" s="396" t="s">
        <v>8</v>
      </c>
      <c r="G50" s="396" t="s">
        <v>9</v>
      </c>
      <c r="H50" s="396" t="s">
        <v>10</v>
      </c>
      <c r="I50" s="528" t="s">
        <v>11</v>
      </c>
      <c r="J50" s="396" t="s">
        <v>280</v>
      </c>
    </row>
    <row r="51" spans="1:10" x14ac:dyDescent="0.15">
      <c r="A51" s="572"/>
      <c r="B51" s="397" t="s">
        <v>13</v>
      </c>
      <c r="C51" s="397" t="s">
        <v>13</v>
      </c>
      <c r="D51" s="397" t="s">
        <v>13</v>
      </c>
      <c r="E51" s="397" t="s">
        <v>13</v>
      </c>
      <c r="F51" s="397" t="s">
        <v>13</v>
      </c>
      <c r="G51" s="397" t="s">
        <v>13</v>
      </c>
      <c r="H51" s="396" t="s">
        <v>13</v>
      </c>
      <c r="I51" s="528" t="s">
        <v>13</v>
      </c>
      <c r="J51" s="396" t="s">
        <v>281</v>
      </c>
    </row>
    <row r="52" spans="1:10" x14ac:dyDescent="0.15">
      <c r="A52" s="388" t="s">
        <v>15</v>
      </c>
      <c r="B52" s="399"/>
      <c r="C52" s="431"/>
      <c r="D52" s="398"/>
      <c r="E52" s="398"/>
      <c r="F52" s="398"/>
      <c r="G52" s="398"/>
      <c r="H52" s="399"/>
      <c r="I52" s="400"/>
      <c r="J52" s="398"/>
    </row>
    <row r="53" spans="1:10" x14ac:dyDescent="0.15">
      <c r="A53" s="388" t="s">
        <v>16</v>
      </c>
      <c r="B53" s="515"/>
      <c r="C53" s="398"/>
      <c r="D53" s="465"/>
      <c r="E53" s="398"/>
      <c r="F53" s="398"/>
      <c r="G53" s="431"/>
      <c r="H53" s="465"/>
      <c r="I53" s="466"/>
      <c r="J53" s="431"/>
    </row>
    <row r="54" spans="1:10" x14ac:dyDescent="0.15">
      <c r="A54" s="388" t="s">
        <v>17</v>
      </c>
      <c r="B54" s="532" t="s">
        <v>333</v>
      </c>
      <c r="C54" s="432"/>
      <c r="D54" s="401"/>
      <c r="E54" s="483"/>
      <c r="F54" s="522" t="s">
        <v>428</v>
      </c>
      <c r="G54" s="433"/>
      <c r="H54" s="480"/>
      <c r="I54" s="412" t="s">
        <v>433</v>
      </c>
      <c r="J54" s="401"/>
    </row>
    <row r="55" spans="1:10" x14ac:dyDescent="0.15">
      <c r="A55" s="388" t="s">
        <v>21</v>
      </c>
      <c r="B55" s="404" t="s">
        <v>23</v>
      </c>
      <c r="C55" s="434" t="s">
        <v>22</v>
      </c>
      <c r="D55" s="404" t="s">
        <v>25</v>
      </c>
      <c r="E55" s="484" t="s">
        <v>218</v>
      </c>
      <c r="F55" s="474" t="s">
        <v>429</v>
      </c>
      <c r="G55" s="391" t="s">
        <v>435</v>
      </c>
      <c r="H55" s="481" t="s">
        <v>70</v>
      </c>
      <c r="I55" s="519" t="s">
        <v>434</v>
      </c>
      <c r="J55" s="404" t="s">
        <v>408</v>
      </c>
    </row>
    <row r="56" spans="1:10" x14ac:dyDescent="0.15">
      <c r="A56" s="388" t="s">
        <v>29</v>
      </c>
      <c r="B56" s="407" t="s">
        <v>410</v>
      </c>
      <c r="C56" s="434" t="s">
        <v>78</v>
      </c>
      <c r="D56" s="404" t="s">
        <v>77</v>
      </c>
      <c r="E56" s="484" t="s">
        <v>77</v>
      </c>
      <c r="F56" s="522" t="s">
        <v>30</v>
      </c>
      <c r="G56" s="406" t="s">
        <v>436</v>
      </c>
      <c r="H56" s="481" t="s">
        <v>23</v>
      </c>
      <c r="I56" s="414" t="s">
        <v>77</v>
      </c>
      <c r="J56" s="473" t="s">
        <v>409</v>
      </c>
    </row>
    <row r="57" spans="1:10" x14ac:dyDescent="0.15">
      <c r="A57" s="388" t="s">
        <v>34</v>
      </c>
      <c r="B57" s="476" t="s">
        <v>32</v>
      </c>
      <c r="C57" s="436" t="s">
        <v>35</v>
      </c>
      <c r="D57" s="407" t="s">
        <v>37</v>
      </c>
      <c r="E57" s="485" t="s">
        <v>96</v>
      </c>
      <c r="F57" s="474" t="s">
        <v>423</v>
      </c>
      <c r="G57" s="435" t="s">
        <v>23</v>
      </c>
      <c r="H57" s="486" t="s">
        <v>373</v>
      </c>
      <c r="I57" s="520" t="s">
        <v>377</v>
      </c>
      <c r="J57" s="404" t="s">
        <v>78</v>
      </c>
    </row>
    <row r="58" spans="1:10" x14ac:dyDescent="0.15">
      <c r="A58" s="388" t="s">
        <v>41</v>
      </c>
      <c r="B58" s="494"/>
      <c r="C58" s="438"/>
      <c r="D58" s="409"/>
      <c r="E58" s="493"/>
      <c r="F58" s="523" t="s">
        <v>382</v>
      </c>
      <c r="G58" s="440" t="s">
        <v>36</v>
      </c>
      <c r="H58" s="487"/>
      <c r="I58" s="494"/>
      <c r="J58" s="476" t="s">
        <v>38</v>
      </c>
    </row>
    <row r="59" spans="1:10" x14ac:dyDescent="0.15">
      <c r="A59" s="513" t="s">
        <v>42</v>
      </c>
      <c r="B59" s="432"/>
      <c r="C59" s="480"/>
      <c r="D59" s="483"/>
      <c r="E59" s="405" t="s">
        <v>422</v>
      </c>
      <c r="F59" s="483"/>
      <c r="G59" s="401"/>
      <c r="H59" s="402"/>
      <c r="I59" s="412" t="s">
        <v>376</v>
      </c>
      <c r="J59" s="401"/>
    </row>
    <row r="60" spans="1:10" x14ac:dyDescent="0.15">
      <c r="A60" s="388" t="s">
        <v>48</v>
      </c>
      <c r="B60" s="434" t="s">
        <v>412</v>
      </c>
      <c r="C60" s="481" t="s">
        <v>70</v>
      </c>
      <c r="D60" s="484" t="s">
        <v>75</v>
      </c>
      <c r="E60" s="474" t="s">
        <v>52</v>
      </c>
      <c r="F60" s="484" t="s">
        <v>444</v>
      </c>
      <c r="G60" s="441" t="s">
        <v>249</v>
      </c>
      <c r="H60" s="405" t="s">
        <v>412</v>
      </c>
      <c r="I60" s="414" t="s">
        <v>77</v>
      </c>
      <c r="J60" s="441" t="s">
        <v>132</v>
      </c>
    </row>
    <row r="61" spans="1:10" x14ac:dyDescent="0.15">
      <c r="A61" s="388" t="s">
        <v>55</v>
      </c>
      <c r="B61" s="474" t="s">
        <v>413</v>
      </c>
      <c r="C61" s="481" t="s">
        <v>50</v>
      </c>
      <c r="D61" s="484" t="s">
        <v>78</v>
      </c>
      <c r="E61" s="405" t="s">
        <v>77</v>
      </c>
      <c r="F61" s="484" t="s">
        <v>23</v>
      </c>
      <c r="G61" s="441" t="s">
        <v>30</v>
      </c>
      <c r="H61" s="474" t="s">
        <v>413</v>
      </c>
      <c r="I61" s="416" t="s">
        <v>377</v>
      </c>
      <c r="J61" s="441" t="s">
        <v>23</v>
      </c>
    </row>
    <row r="62" spans="1:10" x14ac:dyDescent="0.15">
      <c r="A62" s="388" t="s">
        <v>59</v>
      </c>
      <c r="B62" s="434" t="s">
        <v>23</v>
      </c>
      <c r="C62" s="486" t="s">
        <v>373</v>
      </c>
      <c r="D62" s="485" t="s">
        <v>370</v>
      </c>
      <c r="E62" s="408" t="s">
        <v>63</v>
      </c>
      <c r="F62" s="485" t="s">
        <v>39</v>
      </c>
      <c r="G62" s="533" t="s">
        <v>391</v>
      </c>
      <c r="H62" s="405" t="s">
        <v>283</v>
      </c>
      <c r="I62" s="444"/>
      <c r="J62" s="533" t="s">
        <v>123</v>
      </c>
    </row>
    <row r="63" spans="1:10" x14ac:dyDescent="0.15">
      <c r="A63" s="388" t="s">
        <v>67</v>
      </c>
      <c r="B63" s="436" t="s">
        <v>390</v>
      </c>
      <c r="C63" s="487"/>
      <c r="D63" s="442"/>
      <c r="E63" s="494"/>
      <c r="F63" s="468"/>
      <c r="G63" s="443"/>
      <c r="H63" s="408" t="s">
        <v>392</v>
      </c>
      <c r="J63" s="494"/>
    </row>
    <row r="64" spans="1:10" x14ac:dyDescent="0.15">
      <c r="A64" s="388" t="s">
        <v>68</v>
      </c>
      <c r="B64" s="496"/>
      <c r="C64" s="509" t="s">
        <v>425</v>
      </c>
      <c r="D64" s="401"/>
      <c r="E64" s="402"/>
      <c r="F64" s="480"/>
      <c r="G64" s="421"/>
      <c r="H64" s="453" t="s">
        <v>422</v>
      </c>
      <c r="I64" s="521"/>
      <c r="J64" s="402"/>
    </row>
    <row r="65" spans="1:10" x14ac:dyDescent="0.15">
      <c r="A65" s="388" t="s">
        <v>71</v>
      </c>
      <c r="B65" s="497" t="s">
        <v>369</v>
      </c>
      <c r="C65" s="395" t="s">
        <v>112</v>
      </c>
      <c r="D65" s="441" t="s">
        <v>426</v>
      </c>
      <c r="E65" s="405" t="s">
        <v>22</v>
      </c>
      <c r="F65" s="481" t="s">
        <v>368</v>
      </c>
      <c r="G65" s="422" t="s">
        <v>426</v>
      </c>
      <c r="H65" s="475" t="s">
        <v>52</v>
      </c>
      <c r="I65" s="522" t="s">
        <v>412</v>
      </c>
      <c r="J65" s="405" t="s">
        <v>24</v>
      </c>
    </row>
    <row r="66" spans="1:10" x14ac:dyDescent="0.15">
      <c r="A66" s="388" t="s">
        <v>76</v>
      </c>
      <c r="B66" s="497" t="s">
        <v>78</v>
      </c>
      <c r="C66" s="456" t="s">
        <v>23</v>
      </c>
      <c r="D66" s="441" t="s">
        <v>50</v>
      </c>
      <c r="E66" s="405" t="s">
        <v>30</v>
      </c>
      <c r="F66" s="481" t="s">
        <v>23</v>
      </c>
      <c r="G66" s="422" t="s">
        <v>282</v>
      </c>
      <c r="H66" s="405" t="s">
        <v>78</v>
      </c>
      <c r="I66" s="529" t="s">
        <v>413</v>
      </c>
      <c r="J66" s="405" t="s">
        <v>30</v>
      </c>
    </row>
    <row r="67" spans="1:10" x14ac:dyDescent="0.15">
      <c r="A67" s="388" t="s">
        <v>80</v>
      </c>
      <c r="B67" s="507" t="s">
        <v>381</v>
      </c>
      <c r="C67" s="407" t="s">
        <v>32</v>
      </c>
      <c r="D67" s="533" t="s">
        <v>122</v>
      </c>
      <c r="E67" s="408" t="s">
        <v>35</v>
      </c>
      <c r="F67" s="482" t="s">
        <v>378</v>
      </c>
      <c r="G67" s="548" t="s">
        <v>96</v>
      </c>
      <c r="H67" s="410" t="s">
        <v>63</v>
      </c>
      <c r="I67" s="522" t="s">
        <v>50</v>
      </c>
      <c r="J67" s="408" t="s">
        <v>386</v>
      </c>
    </row>
    <row r="68" spans="1:10" x14ac:dyDescent="0.15">
      <c r="A68" s="388" t="s">
        <v>84</v>
      </c>
      <c r="B68" s="420"/>
      <c r="C68" s="494"/>
      <c r="E68" s="410"/>
      <c r="G68" s="494"/>
      <c r="H68" s="494"/>
      <c r="I68" s="530" t="s">
        <v>392</v>
      </c>
      <c r="J68" s="410"/>
    </row>
    <row r="69" spans="1:10" x14ac:dyDescent="0.15">
      <c r="A69" s="388" t="s">
        <v>85</v>
      </c>
      <c r="B69" s="504"/>
      <c r="C69" s="488"/>
      <c r="D69" s="412" t="s">
        <v>433</v>
      </c>
      <c r="E69" s="480" t="s">
        <v>445</v>
      </c>
      <c r="F69" s="551" t="s">
        <v>454</v>
      </c>
      <c r="G69" s="480"/>
      <c r="H69" s="494"/>
      <c r="I69" s="494"/>
      <c r="J69" s="494"/>
    </row>
    <row r="70" spans="1:10" x14ac:dyDescent="0.15">
      <c r="A70" s="388" t="s">
        <v>89</v>
      </c>
      <c r="B70" s="505" t="s">
        <v>75</v>
      </c>
      <c r="C70" s="489" t="s">
        <v>75</v>
      </c>
      <c r="D70" s="519" t="s">
        <v>434</v>
      </c>
      <c r="E70" s="484" t="s">
        <v>45</v>
      </c>
      <c r="F70" s="473" t="s">
        <v>455</v>
      </c>
      <c r="G70" s="481" t="s">
        <v>91</v>
      </c>
      <c r="H70" s="494"/>
      <c r="I70" s="494"/>
      <c r="J70" s="494"/>
    </row>
    <row r="71" spans="1:10" x14ac:dyDescent="0.15">
      <c r="A71" s="388" t="s">
        <v>94</v>
      </c>
      <c r="B71" s="505" t="s">
        <v>77</v>
      </c>
      <c r="C71" s="489" t="s">
        <v>50</v>
      </c>
      <c r="D71" s="414" t="s">
        <v>30</v>
      </c>
      <c r="E71" s="481" t="s">
        <v>30</v>
      </c>
      <c r="F71" s="415" t="s">
        <v>23</v>
      </c>
      <c r="G71" s="481" t="s">
        <v>78</v>
      </c>
      <c r="H71" s="494"/>
      <c r="I71" s="494"/>
      <c r="J71" s="494"/>
    </row>
    <row r="72" spans="1:10" x14ac:dyDescent="0.15">
      <c r="A72" s="388" t="s">
        <v>95</v>
      </c>
      <c r="B72" s="516" t="s">
        <v>370</v>
      </c>
      <c r="C72" s="490" t="s">
        <v>37</v>
      </c>
      <c r="D72" s="520" t="s">
        <v>32</v>
      </c>
      <c r="E72" s="482" t="s">
        <v>372</v>
      </c>
      <c r="F72" s="552" t="s">
        <v>31</v>
      </c>
      <c r="G72" s="546" t="s">
        <v>452</v>
      </c>
      <c r="H72" s="494"/>
      <c r="I72" s="494"/>
      <c r="J72" s="494"/>
    </row>
    <row r="73" spans="1:10" x14ac:dyDescent="0.15">
      <c r="A73" s="388" t="s">
        <v>98</v>
      </c>
      <c r="B73" s="517"/>
      <c r="C73" s="494"/>
      <c r="D73" s="494"/>
      <c r="E73" s="493"/>
      <c r="F73" s="494"/>
      <c r="H73" s="494"/>
      <c r="I73" s="494"/>
      <c r="J73" s="477"/>
    </row>
    <row r="74" spans="1:10" x14ac:dyDescent="0.15">
      <c r="A74" s="390"/>
      <c r="B74" s="469"/>
      <c r="C74" s="469"/>
      <c r="D74" s="469"/>
      <c r="E74" s="470"/>
      <c r="F74" s="470"/>
      <c r="G74" s="534"/>
      <c r="H74" s="531"/>
      <c r="I74" s="531"/>
      <c r="J74" s="531"/>
    </row>
    <row r="75" spans="1:10" x14ac:dyDescent="0.15">
      <c r="A75" s="390"/>
      <c r="B75" s="479" t="s">
        <v>99</v>
      </c>
      <c r="C75" s="425" t="s">
        <v>100</v>
      </c>
      <c r="D75" s="426" t="s">
        <v>101</v>
      </c>
      <c r="E75" s="427" t="s">
        <v>102</v>
      </c>
      <c r="F75" s="428" t="s">
        <v>103</v>
      </c>
      <c r="G75" s="429" t="s">
        <v>104</v>
      </c>
      <c r="H75" s="524" t="s">
        <v>284</v>
      </c>
      <c r="I75" s="526" t="s">
        <v>394</v>
      </c>
      <c r="J75" s="430" t="s">
        <v>285</v>
      </c>
    </row>
    <row r="91" spans="1:10" x14ac:dyDescent="0.15">
      <c r="A91" s="570" t="s">
        <v>12</v>
      </c>
      <c r="B91" s="576" t="s">
        <v>129</v>
      </c>
      <c r="C91" s="577"/>
      <c r="D91" s="577"/>
      <c r="E91" s="577"/>
      <c r="F91" s="577"/>
      <c r="G91" s="577"/>
      <c r="H91" s="577"/>
      <c r="I91" s="577"/>
      <c r="J91" s="578"/>
    </row>
    <row r="92" spans="1:10" x14ac:dyDescent="0.15">
      <c r="A92" s="571"/>
      <c r="B92" s="573" t="s">
        <v>3</v>
      </c>
      <c r="C92" s="574"/>
      <c r="D92" s="574"/>
      <c r="E92" s="574"/>
      <c r="F92" s="574"/>
      <c r="G92" s="574"/>
      <c r="H92" s="574"/>
      <c r="I92" s="574"/>
      <c r="J92" s="575"/>
    </row>
    <row r="93" spans="1:10" x14ac:dyDescent="0.15">
      <c r="A93" s="571"/>
      <c r="B93" s="396" t="s">
        <v>4</v>
      </c>
      <c r="C93" s="396" t="s">
        <v>5</v>
      </c>
      <c r="D93" s="396" t="s">
        <v>6</v>
      </c>
      <c r="E93" s="396" t="s">
        <v>7</v>
      </c>
      <c r="F93" s="396" t="s">
        <v>8</v>
      </c>
      <c r="G93" s="396" t="s">
        <v>9</v>
      </c>
      <c r="H93" s="396" t="s">
        <v>10</v>
      </c>
      <c r="I93" s="528" t="s">
        <v>11</v>
      </c>
      <c r="J93" s="396" t="s">
        <v>280</v>
      </c>
    </row>
    <row r="94" spans="1:10" x14ac:dyDescent="0.15">
      <c r="A94" s="572"/>
      <c r="B94" s="397" t="s">
        <v>13</v>
      </c>
      <c r="C94" s="397" t="s">
        <v>13</v>
      </c>
      <c r="D94" s="397" t="s">
        <v>13</v>
      </c>
      <c r="E94" s="397" t="s">
        <v>13</v>
      </c>
      <c r="F94" s="397" t="s">
        <v>13</v>
      </c>
      <c r="G94" s="397" t="s">
        <v>13</v>
      </c>
      <c r="H94" s="396" t="s">
        <v>13</v>
      </c>
      <c r="I94" s="528" t="s">
        <v>13</v>
      </c>
      <c r="J94" s="396" t="s">
        <v>281</v>
      </c>
    </row>
    <row r="95" spans="1:10" x14ac:dyDescent="0.15">
      <c r="A95" s="388" t="s">
        <v>15</v>
      </c>
      <c r="B95" s="399"/>
      <c r="C95" s="398"/>
      <c r="D95" s="398"/>
      <c r="E95" s="398"/>
      <c r="F95" s="398"/>
      <c r="G95" s="398"/>
      <c r="H95" s="399"/>
      <c r="I95" s="400"/>
      <c r="J95" s="398"/>
    </row>
    <row r="96" spans="1:10" x14ac:dyDescent="0.15">
      <c r="A96" s="388" t="s">
        <v>16</v>
      </c>
      <c r="B96" s="464"/>
      <c r="C96" s="398"/>
      <c r="D96" s="431"/>
      <c r="E96" s="398"/>
      <c r="F96" s="398"/>
      <c r="G96" s="431"/>
      <c r="H96" s="465"/>
      <c r="I96" s="466"/>
      <c r="J96" s="431"/>
    </row>
    <row r="97" spans="1:10" x14ac:dyDescent="0.15">
      <c r="A97" s="388" t="s">
        <v>17</v>
      </c>
      <c r="B97" s="514"/>
      <c r="C97" s="518" t="s">
        <v>416</v>
      </c>
      <c r="D97" s="433"/>
      <c r="E97" s="405"/>
      <c r="F97" s="401"/>
      <c r="G97" s="402"/>
      <c r="H97" s="480" t="s">
        <v>445</v>
      </c>
      <c r="I97" s="402"/>
      <c r="J97" s="445"/>
    </row>
    <row r="98" spans="1:10" x14ac:dyDescent="0.15">
      <c r="A98" s="388" t="s">
        <v>21</v>
      </c>
      <c r="B98" s="393" t="s">
        <v>273</v>
      </c>
      <c r="C98" s="395" t="s">
        <v>419</v>
      </c>
      <c r="D98" s="392" t="s">
        <v>414</v>
      </c>
      <c r="E98" s="405" t="s">
        <v>24</v>
      </c>
      <c r="F98" s="404" t="s">
        <v>25</v>
      </c>
      <c r="G98" s="405" t="s">
        <v>412</v>
      </c>
      <c r="H98" s="484" t="s">
        <v>45</v>
      </c>
      <c r="I98" s="405" t="s">
        <v>412</v>
      </c>
      <c r="J98" s="392" t="s">
        <v>139</v>
      </c>
    </row>
    <row r="99" spans="1:10" x14ac:dyDescent="0.15">
      <c r="A99" s="388" t="s">
        <v>29</v>
      </c>
      <c r="B99" s="446" t="s">
        <v>23</v>
      </c>
      <c r="C99" s="456" t="s">
        <v>77</v>
      </c>
      <c r="D99" s="406" t="s">
        <v>415</v>
      </c>
      <c r="E99" s="405" t="s">
        <v>78</v>
      </c>
      <c r="F99" s="404" t="s">
        <v>78</v>
      </c>
      <c r="G99" s="474" t="s">
        <v>413</v>
      </c>
      <c r="H99" s="481" t="s">
        <v>78</v>
      </c>
      <c r="I99" s="474" t="s">
        <v>413</v>
      </c>
      <c r="J99" s="435" t="s">
        <v>23</v>
      </c>
    </row>
    <row r="100" spans="1:10" x14ac:dyDescent="0.15">
      <c r="A100" s="388" t="s">
        <v>34</v>
      </c>
      <c r="B100" s="447" t="s">
        <v>386</v>
      </c>
      <c r="C100" s="457" t="s">
        <v>32</v>
      </c>
      <c r="D100" s="435" t="s">
        <v>23</v>
      </c>
      <c r="E100" s="408" t="s">
        <v>36</v>
      </c>
      <c r="F100" s="407" t="s">
        <v>37</v>
      </c>
      <c r="G100" s="405" t="s">
        <v>30</v>
      </c>
      <c r="H100" s="482" t="s">
        <v>372</v>
      </c>
      <c r="I100" s="405" t="s">
        <v>282</v>
      </c>
      <c r="J100" s="437" t="s">
        <v>38</v>
      </c>
    </row>
    <row r="101" spans="1:10" x14ac:dyDescent="0.15">
      <c r="A101" s="388" t="s">
        <v>41</v>
      </c>
      <c r="B101" s="471"/>
      <c r="C101" s="494"/>
      <c r="D101" s="440" t="s">
        <v>370</v>
      </c>
      <c r="E101" s="408"/>
      <c r="F101" s="409"/>
      <c r="G101" s="408" t="s">
        <v>39</v>
      </c>
      <c r="H101" s="418"/>
      <c r="I101" s="408" t="s">
        <v>391</v>
      </c>
      <c r="J101" s="448"/>
    </row>
    <row r="102" spans="1:10" x14ac:dyDescent="0.15">
      <c r="A102" s="513" t="s">
        <v>42</v>
      </c>
      <c r="B102" s="480" t="s">
        <v>445</v>
      </c>
      <c r="C102" s="449"/>
      <c r="D102" s="483"/>
      <c r="E102" s="402"/>
      <c r="F102" s="483"/>
      <c r="G102" s="521"/>
      <c r="H102" s="403"/>
      <c r="I102" s="449"/>
      <c r="J102" s="401"/>
    </row>
    <row r="103" spans="1:10" x14ac:dyDescent="0.15">
      <c r="A103" s="388" t="s">
        <v>48</v>
      </c>
      <c r="B103" s="484" t="s">
        <v>45</v>
      </c>
      <c r="C103" s="405" t="s">
        <v>412</v>
      </c>
      <c r="D103" s="484" t="s">
        <v>218</v>
      </c>
      <c r="E103" s="405" t="s">
        <v>428</v>
      </c>
      <c r="F103" s="484" t="s">
        <v>444</v>
      </c>
      <c r="G103" s="522" t="s">
        <v>417</v>
      </c>
      <c r="H103" s="391" t="s">
        <v>430</v>
      </c>
      <c r="I103" s="434" t="s">
        <v>18</v>
      </c>
      <c r="J103" s="441" t="s">
        <v>426</v>
      </c>
    </row>
    <row r="104" spans="1:10" x14ac:dyDescent="0.15">
      <c r="A104" s="388" t="s">
        <v>55</v>
      </c>
      <c r="B104" s="497" t="s">
        <v>77</v>
      </c>
      <c r="C104" s="474" t="s">
        <v>413</v>
      </c>
      <c r="D104" s="484" t="s">
        <v>78</v>
      </c>
      <c r="E104" s="474" t="s">
        <v>429</v>
      </c>
      <c r="F104" s="484" t="s">
        <v>50</v>
      </c>
      <c r="G104" s="474" t="s">
        <v>418</v>
      </c>
      <c r="H104" s="406" t="s">
        <v>431</v>
      </c>
      <c r="I104" s="434" t="s">
        <v>78</v>
      </c>
      <c r="J104" s="441" t="s">
        <v>77</v>
      </c>
    </row>
    <row r="105" spans="1:10" x14ac:dyDescent="0.15">
      <c r="A105" s="388" t="s">
        <v>59</v>
      </c>
      <c r="B105" s="507" t="s">
        <v>372</v>
      </c>
      <c r="C105" s="434" t="s">
        <v>287</v>
      </c>
      <c r="D105" s="485" t="s">
        <v>96</v>
      </c>
      <c r="E105" s="405" t="s">
        <v>23</v>
      </c>
      <c r="F105" s="485" t="s">
        <v>36</v>
      </c>
      <c r="G105" s="522" t="s">
        <v>77</v>
      </c>
      <c r="H105" s="406" t="s">
        <v>23</v>
      </c>
      <c r="I105" s="438" t="s">
        <v>387</v>
      </c>
      <c r="J105" s="533" t="s">
        <v>122</v>
      </c>
    </row>
    <row r="106" spans="1:10" x14ac:dyDescent="0.15">
      <c r="A106" s="388" t="s">
        <v>67</v>
      </c>
      <c r="B106" s="461"/>
      <c r="C106" s="436" t="s">
        <v>392</v>
      </c>
      <c r="D106" s="442"/>
      <c r="E106" s="408" t="s">
        <v>374</v>
      </c>
      <c r="F106" s="439"/>
      <c r="G106" s="523" t="s">
        <v>395</v>
      </c>
      <c r="H106" s="411" t="s">
        <v>459</v>
      </c>
      <c r="I106" s="460"/>
      <c r="J106" s="493"/>
    </row>
    <row r="107" spans="1:10" x14ac:dyDescent="0.15">
      <c r="A107" s="388" t="s">
        <v>68</v>
      </c>
      <c r="B107" s="498"/>
      <c r="C107" s="402"/>
      <c r="D107" s="480"/>
      <c r="E107" s="402"/>
      <c r="F107" s="480"/>
      <c r="G107" s="401"/>
      <c r="H107" s="401"/>
      <c r="I107" s="421"/>
      <c r="J107" s="480"/>
    </row>
    <row r="108" spans="1:10" x14ac:dyDescent="0.15">
      <c r="A108" s="388" t="s">
        <v>71</v>
      </c>
      <c r="B108" s="499" t="s">
        <v>426</v>
      </c>
      <c r="C108" s="405" t="s">
        <v>412</v>
      </c>
      <c r="D108" s="481" t="s">
        <v>70</v>
      </c>
      <c r="E108" s="405" t="s">
        <v>428</v>
      </c>
      <c r="F108" s="481" t="s">
        <v>70</v>
      </c>
      <c r="G108" s="441" t="s">
        <v>389</v>
      </c>
      <c r="H108" s="441" t="s">
        <v>426</v>
      </c>
      <c r="I108" s="422" t="s">
        <v>132</v>
      </c>
      <c r="J108" s="481" t="s">
        <v>368</v>
      </c>
    </row>
    <row r="109" spans="1:10" x14ac:dyDescent="0.15">
      <c r="A109" s="388" t="s">
        <v>76</v>
      </c>
      <c r="B109" s="499" t="s">
        <v>286</v>
      </c>
      <c r="C109" s="475" t="s">
        <v>413</v>
      </c>
      <c r="D109" s="481" t="s">
        <v>286</v>
      </c>
      <c r="E109" s="474" t="s">
        <v>429</v>
      </c>
      <c r="F109" s="481" t="s">
        <v>30</v>
      </c>
      <c r="G109" s="441" t="s">
        <v>78</v>
      </c>
      <c r="H109" s="441" t="s">
        <v>30</v>
      </c>
      <c r="I109" s="422" t="s">
        <v>50</v>
      </c>
      <c r="J109" s="481" t="s">
        <v>50</v>
      </c>
    </row>
    <row r="110" spans="1:10" x14ac:dyDescent="0.15">
      <c r="A110" s="388" t="s">
        <v>80</v>
      </c>
      <c r="B110" s="547" t="s">
        <v>96</v>
      </c>
      <c r="C110" s="405" t="s">
        <v>286</v>
      </c>
      <c r="D110" s="486" t="s">
        <v>151</v>
      </c>
      <c r="E110" s="405" t="s">
        <v>77</v>
      </c>
      <c r="F110" s="486" t="s">
        <v>373</v>
      </c>
      <c r="G110" s="533" t="s">
        <v>391</v>
      </c>
      <c r="H110" s="533" t="s">
        <v>122</v>
      </c>
      <c r="I110" s="548" t="s">
        <v>123</v>
      </c>
      <c r="J110" s="482" t="s">
        <v>378</v>
      </c>
    </row>
    <row r="111" spans="1:10" x14ac:dyDescent="0.15">
      <c r="A111" s="388" t="s">
        <v>84</v>
      </c>
      <c r="B111" s="442"/>
      <c r="C111" s="410" t="s">
        <v>392</v>
      </c>
      <c r="D111" s="481"/>
      <c r="E111" s="408" t="s">
        <v>374</v>
      </c>
      <c r="F111" s="487"/>
      <c r="G111" s="503"/>
      <c r="I111" s="493"/>
      <c r="J111" s="494"/>
    </row>
    <row r="112" spans="1:10" x14ac:dyDescent="0.15">
      <c r="A112" s="388" t="s">
        <v>85</v>
      </c>
      <c r="B112" s="480"/>
      <c r="C112" s="480"/>
      <c r="D112" s="401"/>
      <c r="E112" s="412" t="s">
        <v>376</v>
      </c>
      <c r="F112" s="449"/>
      <c r="G112" s="494"/>
      <c r="H112" s="494"/>
      <c r="I112" s="494"/>
      <c r="J112" s="494"/>
    </row>
    <row r="113" spans="1:10" x14ac:dyDescent="0.15">
      <c r="A113" s="388" t="s">
        <v>89</v>
      </c>
      <c r="B113" s="481" t="s">
        <v>369</v>
      </c>
      <c r="C113" s="481" t="s">
        <v>91</v>
      </c>
      <c r="D113" s="441" t="s">
        <v>426</v>
      </c>
      <c r="E113" s="414" t="s">
        <v>30</v>
      </c>
      <c r="F113" s="434" t="s">
        <v>18</v>
      </c>
      <c r="G113" s="494"/>
      <c r="H113" s="494"/>
      <c r="I113" s="494"/>
      <c r="J113" s="494"/>
    </row>
    <row r="114" spans="1:10" x14ac:dyDescent="0.15">
      <c r="A114" s="388" t="s">
        <v>94</v>
      </c>
      <c r="B114" s="481" t="s">
        <v>77</v>
      </c>
      <c r="C114" s="481" t="s">
        <v>23</v>
      </c>
      <c r="D114" s="441" t="s">
        <v>287</v>
      </c>
      <c r="E114" s="416" t="s">
        <v>377</v>
      </c>
      <c r="F114" s="434" t="s">
        <v>77</v>
      </c>
      <c r="G114" s="494"/>
      <c r="H114" s="494"/>
      <c r="I114" s="494"/>
      <c r="J114" s="494"/>
    </row>
    <row r="115" spans="1:10" x14ac:dyDescent="0.15">
      <c r="A115" s="388" t="s">
        <v>95</v>
      </c>
      <c r="B115" s="482" t="s">
        <v>381</v>
      </c>
      <c r="C115" s="482" t="s">
        <v>453</v>
      </c>
      <c r="D115" s="533" t="s">
        <v>96</v>
      </c>
      <c r="E115" s="444"/>
      <c r="F115" s="438" t="s">
        <v>31</v>
      </c>
      <c r="G115" s="494"/>
      <c r="H115" s="494"/>
      <c r="I115" s="494"/>
      <c r="J115" s="494"/>
    </row>
    <row r="116" spans="1:10" x14ac:dyDescent="0.15">
      <c r="A116" s="388" t="s">
        <v>98</v>
      </c>
      <c r="B116" s="462"/>
      <c r="C116" s="494"/>
      <c r="D116" s="418"/>
      <c r="E116" s="494"/>
      <c r="F116" s="525"/>
      <c r="G116" s="494"/>
      <c r="H116" s="494"/>
      <c r="I116" s="494"/>
      <c r="J116" s="494"/>
    </row>
    <row r="117" spans="1:10" x14ac:dyDescent="0.15">
      <c r="A117" s="390"/>
      <c r="B117" s="469"/>
      <c r="C117" s="469"/>
      <c r="D117" s="469"/>
      <c r="E117" s="470"/>
      <c r="F117" s="470"/>
      <c r="G117" s="534"/>
      <c r="H117" s="531"/>
      <c r="I117" s="531"/>
      <c r="J117" s="531"/>
    </row>
    <row r="118" spans="1:10" x14ac:dyDescent="0.15">
      <c r="A118" s="390"/>
      <c r="B118" s="424" t="s">
        <v>99</v>
      </c>
      <c r="C118" s="425" t="s">
        <v>100</v>
      </c>
      <c r="D118" s="495" t="s">
        <v>101</v>
      </c>
      <c r="E118" s="427" t="s">
        <v>102</v>
      </c>
      <c r="F118" s="428" t="s">
        <v>103</v>
      </c>
      <c r="G118" s="429" t="s">
        <v>104</v>
      </c>
      <c r="H118" s="524" t="s">
        <v>284</v>
      </c>
      <c r="I118" s="526" t="s">
        <v>394</v>
      </c>
      <c r="J118" s="430" t="s">
        <v>285</v>
      </c>
    </row>
    <row r="134" spans="1:10" x14ac:dyDescent="0.15">
      <c r="A134" s="570" t="s">
        <v>12</v>
      </c>
      <c r="B134" s="579" t="s">
        <v>141</v>
      </c>
      <c r="C134" s="580"/>
      <c r="D134" s="580"/>
      <c r="E134" s="580"/>
      <c r="F134" s="580"/>
      <c r="G134" s="580"/>
      <c r="H134" s="580"/>
      <c r="I134" s="580"/>
      <c r="J134" s="581"/>
    </row>
    <row r="135" spans="1:10" x14ac:dyDescent="0.15">
      <c r="A135" s="571"/>
      <c r="B135" s="573" t="s">
        <v>3</v>
      </c>
      <c r="C135" s="574"/>
      <c r="D135" s="574"/>
      <c r="E135" s="574"/>
      <c r="F135" s="574"/>
      <c r="G135" s="574"/>
      <c r="H135" s="574"/>
      <c r="I135" s="574"/>
      <c r="J135" s="575"/>
    </row>
    <row r="136" spans="1:10" x14ac:dyDescent="0.15">
      <c r="A136" s="571"/>
      <c r="B136" s="396" t="s">
        <v>4</v>
      </c>
      <c r="C136" s="396" t="s">
        <v>5</v>
      </c>
      <c r="D136" s="396" t="s">
        <v>6</v>
      </c>
      <c r="E136" s="396" t="s">
        <v>7</v>
      </c>
      <c r="F136" s="396" t="s">
        <v>8</v>
      </c>
      <c r="G136" s="396" t="s">
        <v>9</v>
      </c>
      <c r="H136" s="396" t="s">
        <v>10</v>
      </c>
      <c r="I136" s="528" t="s">
        <v>11</v>
      </c>
      <c r="J136" s="396" t="s">
        <v>280</v>
      </c>
    </row>
    <row r="137" spans="1:10" x14ac:dyDescent="0.15">
      <c r="A137" s="572"/>
      <c r="B137" s="397" t="s">
        <v>13</v>
      </c>
      <c r="C137" s="397" t="s">
        <v>13</v>
      </c>
      <c r="D137" s="397" t="s">
        <v>13</v>
      </c>
      <c r="E137" s="397" t="s">
        <v>13</v>
      </c>
      <c r="F137" s="397" t="s">
        <v>13</v>
      </c>
      <c r="G137" s="397" t="s">
        <v>13</v>
      </c>
      <c r="H137" s="396" t="s">
        <v>13</v>
      </c>
      <c r="I137" s="528" t="s">
        <v>13</v>
      </c>
      <c r="J137" s="396" t="s">
        <v>281</v>
      </c>
    </row>
    <row r="138" spans="1:10" x14ac:dyDescent="0.15">
      <c r="A138" s="388" t="s">
        <v>15</v>
      </c>
      <c r="B138" s="399"/>
      <c r="C138" s="398"/>
      <c r="D138" s="398"/>
      <c r="E138" s="398"/>
      <c r="F138" s="398"/>
      <c r="G138" s="398"/>
      <c r="H138" s="399"/>
      <c r="I138" s="400"/>
      <c r="J138" s="398"/>
    </row>
    <row r="139" spans="1:10" x14ac:dyDescent="0.15">
      <c r="A139" s="388" t="s">
        <v>16</v>
      </c>
      <c r="B139" s="464"/>
      <c r="C139" s="398"/>
      <c r="D139" s="431"/>
      <c r="E139" s="398"/>
      <c r="F139" s="398"/>
      <c r="G139" s="431"/>
      <c r="H139" s="465"/>
      <c r="I139" s="466"/>
      <c r="J139" s="398"/>
    </row>
    <row r="140" spans="1:10" x14ac:dyDescent="0.15">
      <c r="A140" s="388" t="s">
        <v>17</v>
      </c>
      <c r="B140" s="532" t="s">
        <v>333</v>
      </c>
      <c r="C140" s="453"/>
      <c r="D140" s="401"/>
      <c r="E140" s="402"/>
      <c r="F140" s="401"/>
      <c r="G140" s="480" t="s">
        <v>445</v>
      </c>
      <c r="H140" s="532" t="s">
        <v>408</v>
      </c>
      <c r="I140" s="401"/>
      <c r="J140" s="480"/>
    </row>
    <row r="141" spans="1:10" x14ac:dyDescent="0.15">
      <c r="A141" s="388" t="s">
        <v>21</v>
      </c>
      <c r="B141" s="404" t="s">
        <v>78</v>
      </c>
      <c r="C141" s="405" t="s">
        <v>24</v>
      </c>
      <c r="D141" s="404" t="s">
        <v>25</v>
      </c>
      <c r="E141" s="405" t="s">
        <v>420</v>
      </c>
      <c r="F141" s="441" t="s">
        <v>389</v>
      </c>
      <c r="G141" s="484" t="s">
        <v>45</v>
      </c>
      <c r="H141" s="395" t="s">
        <v>409</v>
      </c>
      <c r="I141" s="404" t="s">
        <v>408</v>
      </c>
      <c r="J141" s="481" t="s">
        <v>91</v>
      </c>
    </row>
    <row r="142" spans="1:10" x14ac:dyDescent="0.15">
      <c r="A142" s="388" t="s">
        <v>29</v>
      </c>
      <c r="B142" s="407" t="s">
        <v>410</v>
      </c>
      <c r="C142" s="405" t="s">
        <v>23</v>
      </c>
      <c r="D142" s="404" t="s">
        <v>30</v>
      </c>
      <c r="E142" s="474" t="s">
        <v>421</v>
      </c>
      <c r="F142" s="441" t="s">
        <v>77</v>
      </c>
      <c r="G142" s="481" t="s">
        <v>23</v>
      </c>
      <c r="H142" s="456" t="s">
        <v>50</v>
      </c>
      <c r="I142" s="473" t="s">
        <v>409</v>
      </c>
      <c r="J142" s="481" t="s">
        <v>50</v>
      </c>
    </row>
    <row r="143" spans="1:10" x14ac:dyDescent="0.15">
      <c r="A143" s="388" t="s">
        <v>34</v>
      </c>
      <c r="B143" s="476" t="s">
        <v>32</v>
      </c>
      <c r="C143" s="408" t="s">
        <v>36</v>
      </c>
      <c r="D143" s="407" t="s">
        <v>37</v>
      </c>
      <c r="E143" s="405" t="s">
        <v>78</v>
      </c>
      <c r="F143" s="533" t="s">
        <v>391</v>
      </c>
      <c r="G143" s="482" t="s">
        <v>372</v>
      </c>
      <c r="H143" s="395" t="s">
        <v>458</v>
      </c>
      <c r="I143" s="404" t="s">
        <v>23</v>
      </c>
      <c r="J143" s="546" t="s">
        <v>452</v>
      </c>
    </row>
    <row r="144" spans="1:10" x14ac:dyDescent="0.15">
      <c r="A144" s="388" t="s">
        <v>41</v>
      </c>
      <c r="B144" s="494"/>
      <c r="C144" s="410"/>
      <c r="D144" s="409"/>
      <c r="E144" s="408" t="s">
        <v>395</v>
      </c>
      <c r="F144" s="443"/>
      <c r="G144" s="418"/>
      <c r="H144" s="457" t="s">
        <v>382</v>
      </c>
      <c r="I144" s="476" t="s">
        <v>38</v>
      </c>
      <c r="J144" s="494"/>
    </row>
    <row r="145" spans="1:10" x14ac:dyDescent="0.15">
      <c r="A145" s="513" t="s">
        <v>42</v>
      </c>
      <c r="B145" s="498"/>
      <c r="C145" s="483"/>
      <c r="D145" s="413" t="s">
        <v>376</v>
      </c>
      <c r="E145" s="402"/>
      <c r="F145" s="483"/>
      <c r="G145" s="402"/>
      <c r="H145" s="480"/>
      <c r="I145" s="413" t="s">
        <v>376</v>
      </c>
      <c r="J145" s="480"/>
    </row>
    <row r="146" spans="1:10" x14ac:dyDescent="0.15">
      <c r="A146" s="388" t="s">
        <v>48</v>
      </c>
      <c r="B146" s="499" t="s">
        <v>426</v>
      </c>
      <c r="C146" s="484" t="s">
        <v>218</v>
      </c>
      <c r="D146" s="413" t="s">
        <v>50</v>
      </c>
      <c r="E146" s="405" t="s">
        <v>18</v>
      </c>
      <c r="F146" s="484" t="s">
        <v>444</v>
      </c>
      <c r="G146" s="405" t="s">
        <v>412</v>
      </c>
      <c r="H146" s="481" t="s">
        <v>70</v>
      </c>
      <c r="I146" s="413" t="s">
        <v>78</v>
      </c>
      <c r="J146" s="481" t="s">
        <v>91</v>
      </c>
    </row>
    <row r="147" spans="1:10" x14ac:dyDescent="0.15">
      <c r="A147" s="388" t="s">
        <v>55</v>
      </c>
      <c r="B147" s="499" t="s">
        <v>283</v>
      </c>
      <c r="C147" s="484" t="s">
        <v>50</v>
      </c>
      <c r="D147" s="549" t="s">
        <v>392</v>
      </c>
      <c r="E147" s="405" t="s">
        <v>30</v>
      </c>
      <c r="F147" s="484" t="s">
        <v>30</v>
      </c>
      <c r="G147" s="475" t="s">
        <v>413</v>
      </c>
      <c r="H147" s="481" t="s">
        <v>287</v>
      </c>
      <c r="I147" s="549" t="s">
        <v>377</v>
      </c>
      <c r="J147" s="481" t="s">
        <v>77</v>
      </c>
    </row>
    <row r="148" spans="1:10" x14ac:dyDescent="0.15">
      <c r="A148" s="388" t="s">
        <v>59</v>
      </c>
      <c r="B148" s="547" t="s">
        <v>122</v>
      </c>
      <c r="C148" s="485" t="s">
        <v>370</v>
      </c>
      <c r="D148" s="413"/>
      <c r="E148" s="410" t="s">
        <v>387</v>
      </c>
      <c r="F148" s="485" t="s">
        <v>39</v>
      </c>
      <c r="G148" s="405" t="s">
        <v>77</v>
      </c>
      <c r="H148" s="486" t="s">
        <v>151</v>
      </c>
      <c r="I148" s="413"/>
      <c r="J148" s="482" t="s">
        <v>453</v>
      </c>
    </row>
    <row r="149" spans="1:10" x14ac:dyDescent="0.15">
      <c r="A149" s="388" t="s">
        <v>67</v>
      </c>
      <c r="B149" s="472"/>
      <c r="C149" s="472"/>
      <c r="D149" s="494"/>
      <c r="E149" s="454"/>
      <c r="F149" s="455"/>
      <c r="G149" s="408" t="s">
        <v>390</v>
      </c>
      <c r="H149" s="486"/>
      <c r="I149" s="494"/>
      <c r="J149" s="494"/>
    </row>
    <row r="150" spans="1:10" x14ac:dyDescent="0.15">
      <c r="A150" s="388" t="s">
        <v>68</v>
      </c>
      <c r="B150" s="498"/>
      <c r="C150" s="401"/>
      <c r="D150" s="480"/>
      <c r="E150" s="401" t="s">
        <v>110</v>
      </c>
      <c r="F150" s="496"/>
      <c r="G150" s="480"/>
      <c r="H150" s="450"/>
      <c r="I150" s="494"/>
      <c r="J150" s="494"/>
    </row>
    <row r="151" spans="1:10" x14ac:dyDescent="0.15">
      <c r="A151" s="388" t="s">
        <v>71</v>
      </c>
      <c r="B151" s="499" t="s">
        <v>389</v>
      </c>
      <c r="C151" s="441" t="s">
        <v>393</v>
      </c>
      <c r="D151" s="481" t="s">
        <v>70</v>
      </c>
      <c r="E151" s="404" t="s">
        <v>112</v>
      </c>
      <c r="F151" s="497" t="s">
        <v>369</v>
      </c>
      <c r="G151" s="481" t="s">
        <v>368</v>
      </c>
      <c r="H151" s="394" t="s">
        <v>269</v>
      </c>
      <c r="I151" s="494"/>
      <c r="J151" s="494"/>
    </row>
    <row r="152" spans="1:10" x14ac:dyDescent="0.15">
      <c r="A152" s="388" t="s">
        <v>76</v>
      </c>
      <c r="B152" s="499" t="s">
        <v>23</v>
      </c>
      <c r="C152" s="441" t="s">
        <v>78</v>
      </c>
      <c r="D152" s="481" t="s">
        <v>77</v>
      </c>
      <c r="E152" s="404" t="s">
        <v>50</v>
      </c>
      <c r="F152" s="497" t="s">
        <v>30</v>
      </c>
      <c r="G152" s="481" t="s">
        <v>78</v>
      </c>
      <c r="H152" s="451" t="s">
        <v>23</v>
      </c>
      <c r="I152" s="494"/>
      <c r="J152" s="494"/>
    </row>
    <row r="153" spans="1:10" x14ac:dyDescent="0.15">
      <c r="A153" s="388" t="s">
        <v>80</v>
      </c>
      <c r="B153" s="547" t="s">
        <v>391</v>
      </c>
      <c r="C153" s="533" t="s">
        <v>122</v>
      </c>
      <c r="D153" s="486" t="s">
        <v>373</v>
      </c>
      <c r="E153" s="476" t="s">
        <v>374</v>
      </c>
      <c r="F153" s="507" t="s">
        <v>381</v>
      </c>
      <c r="G153" s="486" t="s">
        <v>378</v>
      </c>
      <c r="H153" s="550" t="s">
        <v>377</v>
      </c>
      <c r="I153" s="494"/>
      <c r="J153" s="494"/>
    </row>
    <row r="154" spans="1:10" x14ac:dyDescent="0.15">
      <c r="A154" s="388" t="s">
        <v>84</v>
      </c>
      <c r="B154" s="463"/>
      <c r="D154" s="487"/>
      <c r="E154" s="494"/>
      <c r="F154" s="493"/>
      <c r="G154" s="487"/>
      <c r="H154" s="452"/>
      <c r="I154" s="494"/>
      <c r="J154" s="494"/>
    </row>
    <row r="155" spans="1:10" x14ac:dyDescent="0.15">
      <c r="A155" s="388" t="s">
        <v>85</v>
      </c>
      <c r="B155" s="504"/>
      <c r="C155" s="480"/>
      <c r="D155" s="401"/>
      <c r="E155" s="414" t="s">
        <v>433</v>
      </c>
      <c r="F155" s="405" t="s">
        <v>422</v>
      </c>
      <c r="G155" s="402"/>
      <c r="H155" s="543" t="s">
        <v>450</v>
      </c>
      <c r="I155" s="494"/>
      <c r="J155" s="494"/>
    </row>
    <row r="156" spans="1:10" x14ac:dyDescent="0.15">
      <c r="A156" s="388" t="s">
        <v>89</v>
      </c>
      <c r="B156" s="505" t="s">
        <v>218</v>
      </c>
      <c r="C156" s="481" t="s">
        <v>369</v>
      </c>
      <c r="D156" s="441" t="s">
        <v>132</v>
      </c>
      <c r="E156" s="519" t="s">
        <v>434</v>
      </c>
      <c r="F156" s="475" t="s">
        <v>52</v>
      </c>
      <c r="G156" s="405" t="s">
        <v>412</v>
      </c>
      <c r="H156" s="545" t="s">
        <v>451</v>
      </c>
      <c r="I156" s="494"/>
      <c r="J156" s="494"/>
    </row>
    <row r="157" spans="1:10" x14ac:dyDescent="0.15">
      <c r="A157" s="388" t="s">
        <v>94</v>
      </c>
      <c r="B157" s="505" t="s">
        <v>30</v>
      </c>
      <c r="C157" s="481" t="s">
        <v>50</v>
      </c>
      <c r="D157" s="441" t="s">
        <v>77</v>
      </c>
      <c r="E157" s="414" t="s">
        <v>50</v>
      </c>
      <c r="F157" s="405" t="s">
        <v>30</v>
      </c>
      <c r="G157" s="475" t="s">
        <v>413</v>
      </c>
      <c r="H157" s="545" t="s">
        <v>23</v>
      </c>
      <c r="I157" s="494"/>
      <c r="J157" s="494"/>
    </row>
    <row r="158" spans="1:10" x14ac:dyDescent="0.15">
      <c r="A158" s="388" t="s">
        <v>95</v>
      </c>
      <c r="B158" s="506" t="s">
        <v>370</v>
      </c>
      <c r="C158" s="507" t="s">
        <v>381</v>
      </c>
      <c r="D158" s="533" t="s">
        <v>123</v>
      </c>
      <c r="E158" s="520" t="s">
        <v>31</v>
      </c>
      <c r="F158" s="410" t="s">
        <v>63</v>
      </c>
      <c r="G158" s="405" t="s">
        <v>449</v>
      </c>
      <c r="H158" s="544" t="s">
        <v>377</v>
      </c>
      <c r="I158" s="494"/>
      <c r="J158" s="494"/>
    </row>
    <row r="159" spans="1:10" x14ac:dyDescent="0.15">
      <c r="A159" s="388" t="s">
        <v>98</v>
      </c>
      <c r="B159" s="512"/>
      <c r="C159" s="423"/>
      <c r="D159" s="418"/>
      <c r="E159" s="494"/>
      <c r="F159" s="494"/>
      <c r="G159" s="410" t="s">
        <v>37</v>
      </c>
      <c r="H159" s="493"/>
      <c r="I159" s="493"/>
      <c r="J159" s="494"/>
    </row>
    <row r="160" spans="1:10" x14ac:dyDescent="0.15">
      <c r="A160" s="390"/>
      <c r="B160" s="469"/>
      <c r="D160" s="469"/>
      <c r="E160" s="470"/>
      <c r="F160" s="470"/>
      <c r="G160" s="534"/>
      <c r="H160" s="531"/>
      <c r="I160" s="531"/>
      <c r="J160" s="531"/>
    </row>
    <row r="161" spans="1:10" x14ac:dyDescent="0.15">
      <c r="A161" s="390"/>
      <c r="B161" s="479" t="s">
        <v>99</v>
      </c>
      <c r="C161" s="425" t="s">
        <v>100</v>
      </c>
      <c r="D161" s="426" t="s">
        <v>101</v>
      </c>
      <c r="E161" s="427" t="s">
        <v>102</v>
      </c>
      <c r="F161" s="428" t="s">
        <v>103</v>
      </c>
      <c r="G161" s="459" t="s">
        <v>104</v>
      </c>
      <c r="H161" s="524" t="s">
        <v>284</v>
      </c>
      <c r="I161" s="526" t="s">
        <v>394</v>
      </c>
      <c r="J161" s="430" t="s">
        <v>285</v>
      </c>
    </row>
    <row r="173" spans="1:10" x14ac:dyDescent="0.15">
      <c r="J173" s="467"/>
    </row>
    <row r="177" spans="1:10" x14ac:dyDescent="0.15">
      <c r="A177" s="570" t="s">
        <v>12</v>
      </c>
      <c r="B177" s="576" t="s">
        <v>156</v>
      </c>
      <c r="C177" s="577"/>
      <c r="D177" s="577"/>
      <c r="E177" s="577"/>
      <c r="F177" s="577"/>
      <c r="G177" s="577"/>
      <c r="H177" s="577"/>
      <c r="I177" s="577"/>
      <c r="J177" s="578"/>
    </row>
    <row r="178" spans="1:10" x14ac:dyDescent="0.15">
      <c r="A178" s="571"/>
      <c r="B178" s="573" t="s">
        <v>3</v>
      </c>
      <c r="C178" s="574"/>
      <c r="D178" s="574"/>
      <c r="E178" s="574"/>
      <c r="F178" s="574"/>
      <c r="G178" s="574"/>
      <c r="H178" s="574"/>
      <c r="I178" s="574"/>
      <c r="J178" s="575"/>
    </row>
    <row r="179" spans="1:10" x14ac:dyDescent="0.15">
      <c r="A179" s="571"/>
      <c r="B179" s="396" t="s">
        <v>4</v>
      </c>
      <c r="C179" s="396" t="s">
        <v>5</v>
      </c>
      <c r="D179" s="396" t="s">
        <v>6</v>
      </c>
      <c r="E179" s="396" t="s">
        <v>7</v>
      </c>
      <c r="F179" s="396" t="s">
        <v>8</v>
      </c>
      <c r="G179" s="396" t="s">
        <v>9</v>
      </c>
      <c r="H179" s="396" t="s">
        <v>10</v>
      </c>
      <c r="I179" s="528" t="s">
        <v>11</v>
      </c>
      <c r="J179" s="396" t="s">
        <v>280</v>
      </c>
    </row>
    <row r="180" spans="1:10" x14ac:dyDescent="0.15">
      <c r="A180" s="572"/>
      <c r="B180" s="397" t="s">
        <v>13</v>
      </c>
      <c r="C180" s="397" t="s">
        <v>13</v>
      </c>
      <c r="D180" s="397" t="s">
        <v>13</v>
      </c>
      <c r="E180" s="397" t="s">
        <v>13</v>
      </c>
      <c r="F180" s="397" t="s">
        <v>13</v>
      </c>
      <c r="G180" s="397" t="s">
        <v>13</v>
      </c>
      <c r="H180" s="396" t="s">
        <v>13</v>
      </c>
      <c r="I180" s="528" t="s">
        <v>13</v>
      </c>
      <c r="J180" s="396" t="s">
        <v>281</v>
      </c>
    </row>
    <row r="181" spans="1:10" x14ac:dyDescent="0.15">
      <c r="A181" s="388" t="s">
        <v>15</v>
      </c>
      <c r="B181" s="398"/>
      <c r="C181" s="398"/>
      <c r="D181" s="398"/>
      <c r="E181" s="398"/>
      <c r="F181" s="398"/>
      <c r="G181" s="398"/>
      <c r="H181" s="399"/>
      <c r="I181" s="400"/>
      <c r="J181" s="398"/>
    </row>
    <row r="182" spans="1:10" x14ac:dyDescent="0.15">
      <c r="A182" s="388" t="s">
        <v>16</v>
      </c>
      <c r="B182" s="491"/>
      <c r="C182" s="398"/>
      <c r="D182" s="431"/>
      <c r="E182" s="398"/>
      <c r="F182" s="431"/>
      <c r="G182" s="431"/>
      <c r="H182" s="465"/>
      <c r="I182" s="466"/>
      <c r="J182" s="398"/>
    </row>
    <row r="183" spans="1:10" x14ac:dyDescent="0.15">
      <c r="A183" s="388" t="s">
        <v>17</v>
      </c>
      <c r="B183" s="480"/>
      <c r="C183" s="480"/>
      <c r="D183" s="532" t="s">
        <v>333</v>
      </c>
      <c r="E183" s="421"/>
      <c r="F183" s="492"/>
      <c r="G183" s="449"/>
      <c r="H183" s="401"/>
      <c r="I183" s="402"/>
      <c r="J183" s="494"/>
    </row>
    <row r="184" spans="1:10" x14ac:dyDescent="0.15">
      <c r="A184" s="388" t="s">
        <v>21</v>
      </c>
      <c r="B184" s="481" t="s">
        <v>369</v>
      </c>
      <c r="C184" s="481" t="s">
        <v>70</v>
      </c>
      <c r="D184" s="404" t="s">
        <v>30</v>
      </c>
      <c r="E184" s="422" t="s">
        <v>132</v>
      </c>
      <c r="F184" s="481" t="s">
        <v>368</v>
      </c>
      <c r="G184" s="434" t="s">
        <v>420</v>
      </c>
      <c r="H184" s="404" t="s">
        <v>408</v>
      </c>
      <c r="I184" s="405" t="s">
        <v>412</v>
      </c>
      <c r="J184" s="494"/>
    </row>
    <row r="185" spans="1:10" x14ac:dyDescent="0.15">
      <c r="A185" s="388" t="s">
        <v>29</v>
      </c>
      <c r="B185" s="481" t="s">
        <v>23</v>
      </c>
      <c r="C185" s="481" t="s">
        <v>78</v>
      </c>
      <c r="D185" s="407" t="s">
        <v>423</v>
      </c>
      <c r="E185" s="422" t="s">
        <v>78</v>
      </c>
      <c r="F185" s="481" t="s">
        <v>30</v>
      </c>
      <c r="G185" s="474" t="s">
        <v>421</v>
      </c>
      <c r="H185" s="473" t="s">
        <v>409</v>
      </c>
      <c r="I185" s="475" t="s">
        <v>413</v>
      </c>
      <c r="J185" s="494"/>
    </row>
    <row r="186" spans="1:10" x14ac:dyDescent="0.15">
      <c r="A186" s="388" t="s">
        <v>34</v>
      </c>
      <c r="B186" s="508" t="s">
        <v>402</v>
      </c>
      <c r="C186" s="486" t="s">
        <v>373</v>
      </c>
      <c r="D186" s="533" t="s">
        <v>424</v>
      </c>
      <c r="E186" s="548" t="s">
        <v>123</v>
      </c>
      <c r="F186" s="482" t="s">
        <v>378</v>
      </c>
      <c r="G186" s="434" t="s">
        <v>30</v>
      </c>
      <c r="H186" s="404" t="s">
        <v>77</v>
      </c>
      <c r="I186" s="405" t="s">
        <v>78</v>
      </c>
      <c r="J186" s="494"/>
    </row>
    <row r="187" spans="1:10" x14ac:dyDescent="0.15">
      <c r="A187" s="388" t="s">
        <v>41</v>
      </c>
      <c r="B187" s="494"/>
      <c r="C187" s="481"/>
      <c r="D187" s="493"/>
      <c r="E187" s="419"/>
      <c r="F187" s="553"/>
      <c r="G187" s="436" t="s">
        <v>63</v>
      </c>
      <c r="H187" s="407" t="s">
        <v>38</v>
      </c>
      <c r="I187" s="410" t="s">
        <v>39</v>
      </c>
      <c r="J187" s="493"/>
    </row>
    <row r="188" spans="1:10" x14ac:dyDescent="0.15">
      <c r="A188" s="513" t="s">
        <v>42</v>
      </c>
      <c r="B188" s="494"/>
      <c r="C188" s="491"/>
      <c r="D188" s="494"/>
      <c r="E188" s="503"/>
      <c r="F188" s="493"/>
      <c r="G188" s="503"/>
      <c r="H188" s="493"/>
      <c r="I188" s="493"/>
      <c r="J188" s="494"/>
    </row>
    <row r="189" spans="1:10" x14ac:dyDescent="0.15">
      <c r="A189" s="388" t="s">
        <v>48</v>
      </c>
      <c r="B189" s="494"/>
      <c r="C189" s="493"/>
      <c r="D189" s="494"/>
      <c r="E189" s="503"/>
      <c r="F189" s="493"/>
      <c r="G189" s="493"/>
      <c r="H189" s="493"/>
      <c r="I189" s="494"/>
      <c r="J189" s="494"/>
    </row>
    <row r="190" spans="1:10" x14ac:dyDescent="0.15">
      <c r="A190" s="388" t="s">
        <v>55</v>
      </c>
      <c r="B190" s="494"/>
      <c r="C190" s="493"/>
      <c r="D190" s="494"/>
      <c r="E190" s="503"/>
      <c r="F190" s="493"/>
      <c r="G190" s="493"/>
      <c r="H190" s="493"/>
      <c r="I190" s="494"/>
      <c r="J190" s="494"/>
    </row>
    <row r="191" spans="1:10" x14ac:dyDescent="0.15">
      <c r="A191" s="388" t="s">
        <v>59</v>
      </c>
      <c r="B191" s="494"/>
      <c r="C191" s="500"/>
      <c r="D191" s="494"/>
      <c r="E191" s="503"/>
      <c r="F191" s="500"/>
      <c r="G191" s="500"/>
      <c r="H191" s="500"/>
      <c r="I191" s="494"/>
      <c r="J191" s="494"/>
    </row>
    <row r="192" spans="1:10" x14ac:dyDescent="0.15">
      <c r="A192" s="388" t="s">
        <v>67</v>
      </c>
      <c r="B192" s="493"/>
      <c r="C192" s="493"/>
      <c r="D192" s="494"/>
      <c r="E192" s="503"/>
      <c r="F192" s="500"/>
      <c r="G192" s="493"/>
      <c r="H192" s="493"/>
      <c r="I192" s="494"/>
      <c r="J192" s="493"/>
    </row>
    <row r="193" spans="1:10" x14ac:dyDescent="0.15">
      <c r="A193" s="388" t="s">
        <v>68</v>
      </c>
      <c r="B193" s="493"/>
      <c r="C193" s="503"/>
      <c r="D193" s="493"/>
      <c r="E193" s="503"/>
      <c r="F193" s="493"/>
      <c r="G193" s="493"/>
      <c r="H193" s="503"/>
      <c r="I193" s="493"/>
      <c r="J193" s="501"/>
    </row>
    <row r="194" spans="1:10" x14ac:dyDescent="0.15">
      <c r="A194" s="388" t="s">
        <v>71</v>
      </c>
      <c r="B194" s="493"/>
      <c r="C194" s="493"/>
      <c r="D194" s="493"/>
      <c r="E194" s="503"/>
      <c r="F194" s="493"/>
      <c r="G194" s="493"/>
      <c r="H194" s="493"/>
      <c r="I194" s="493"/>
      <c r="J194" s="501"/>
    </row>
    <row r="195" spans="1:10" x14ac:dyDescent="0.15">
      <c r="A195" s="388" t="s">
        <v>76</v>
      </c>
      <c r="B195" s="493"/>
      <c r="C195" s="493"/>
      <c r="D195" s="493"/>
      <c r="E195" s="503"/>
      <c r="F195" s="493"/>
      <c r="G195" s="500"/>
      <c r="H195" s="493"/>
      <c r="I195" s="493"/>
      <c r="J195" s="501"/>
    </row>
    <row r="196" spans="1:10" x14ac:dyDescent="0.15">
      <c r="A196" s="388" t="s">
        <v>80</v>
      </c>
      <c r="B196" s="493"/>
      <c r="C196" s="500"/>
      <c r="D196" s="500"/>
      <c r="E196" s="503"/>
      <c r="F196" s="493"/>
      <c r="G196" s="500"/>
      <c r="H196" s="500"/>
      <c r="I196" s="493"/>
      <c r="J196" s="502"/>
    </row>
    <row r="197" spans="1:10" x14ac:dyDescent="0.15">
      <c r="A197" s="388" t="s">
        <v>84</v>
      </c>
      <c r="B197" s="493"/>
      <c r="C197" s="500"/>
      <c r="D197" s="500"/>
      <c r="E197" s="503"/>
      <c r="F197" s="493"/>
      <c r="G197" s="500"/>
      <c r="H197" s="493"/>
      <c r="I197" s="493"/>
      <c r="J197" s="493"/>
    </row>
    <row r="198" spans="1:10" x14ac:dyDescent="0.15">
      <c r="A198" s="388" t="s">
        <v>85</v>
      </c>
      <c r="B198" s="503"/>
      <c r="C198" s="493"/>
      <c r="D198" s="503"/>
      <c r="E198" s="503"/>
      <c r="F198" s="493"/>
      <c r="G198" s="503"/>
      <c r="H198" s="503"/>
      <c r="I198" s="493"/>
      <c r="J198" s="493"/>
    </row>
    <row r="199" spans="1:10" x14ac:dyDescent="0.15">
      <c r="A199" s="388" t="s">
        <v>89</v>
      </c>
      <c r="B199" s="493"/>
      <c r="C199" s="493"/>
      <c r="D199" s="493"/>
      <c r="E199" s="503"/>
      <c r="F199" s="493"/>
      <c r="G199" s="493"/>
      <c r="H199" s="493"/>
      <c r="I199" s="493"/>
      <c r="J199" s="493"/>
    </row>
    <row r="200" spans="1:10" x14ac:dyDescent="0.15">
      <c r="A200" s="388" t="s">
        <v>94</v>
      </c>
      <c r="B200" s="493"/>
      <c r="C200" s="493"/>
      <c r="D200" s="493"/>
      <c r="E200" s="503"/>
      <c r="F200" s="493"/>
      <c r="G200" s="493"/>
      <c r="H200" s="493"/>
      <c r="I200" s="493"/>
      <c r="J200" s="493"/>
    </row>
    <row r="201" spans="1:10" x14ac:dyDescent="0.15">
      <c r="A201" s="388" t="s">
        <v>95</v>
      </c>
      <c r="B201" s="500"/>
      <c r="C201" s="493"/>
      <c r="D201" s="500"/>
      <c r="E201" s="503"/>
      <c r="F201" s="500"/>
      <c r="G201" s="500"/>
      <c r="H201" s="500"/>
      <c r="I201" s="493"/>
      <c r="J201" s="500"/>
    </row>
    <row r="202" spans="1:10" x14ac:dyDescent="0.15">
      <c r="A202" s="388" t="s">
        <v>98</v>
      </c>
      <c r="B202" s="493"/>
      <c r="C202" s="493"/>
      <c r="D202" s="493"/>
      <c r="E202" s="503"/>
      <c r="F202" s="493"/>
      <c r="G202" s="493"/>
      <c r="H202" s="493"/>
      <c r="I202" s="423"/>
      <c r="J202" s="418"/>
    </row>
    <row r="203" spans="1:10" x14ac:dyDescent="0.15">
      <c r="A203" s="390"/>
      <c r="B203" s="469"/>
      <c r="C203" s="469"/>
      <c r="D203" s="469"/>
      <c r="E203" s="470"/>
      <c r="F203" s="470"/>
      <c r="G203" s="534"/>
      <c r="H203" s="470"/>
      <c r="I203" s="470"/>
      <c r="J203" s="531"/>
    </row>
    <row r="204" spans="1:10" x14ac:dyDescent="0.15">
      <c r="A204" s="390"/>
      <c r="B204" s="424" t="s">
        <v>99</v>
      </c>
      <c r="C204" s="425" t="s">
        <v>100</v>
      </c>
      <c r="D204" s="426" t="s">
        <v>101</v>
      </c>
      <c r="E204" s="427" t="s">
        <v>102</v>
      </c>
      <c r="F204" s="428" t="s">
        <v>103</v>
      </c>
      <c r="G204" s="459" t="s">
        <v>104</v>
      </c>
      <c r="H204" s="524" t="s">
        <v>284</v>
      </c>
      <c r="I204" s="526" t="s">
        <v>394</v>
      </c>
      <c r="J204" s="430" t="s">
        <v>285</v>
      </c>
    </row>
  </sheetData>
  <mergeCells count="17">
    <mergeCell ref="A1:J1"/>
    <mergeCell ref="A2:J2"/>
    <mergeCell ref="B5:J5"/>
    <mergeCell ref="B6:J6"/>
    <mergeCell ref="B48:J48"/>
    <mergeCell ref="A48:A51"/>
    <mergeCell ref="A5:A8"/>
    <mergeCell ref="A91:A94"/>
    <mergeCell ref="A134:A137"/>
    <mergeCell ref="A177:A180"/>
    <mergeCell ref="B178:J178"/>
    <mergeCell ref="B49:J49"/>
    <mergeCell ref="B91:J91"/>
    <mergeCell ref="B92:J92"/>
    <mergeCell ref="B134:J134"/>
    <mergeCell ref="B135:J135"/>
    <mergeCell ref="B177:J177"/>
  </mergeCells>
  <pageMargins left="0.39370078740157483" right="0" top="0.74803149606299213" bottom="0.74803149606299213" header="0.31496062992125984" footer="0.31496062992125984"/>
  <pageSetup paperSize="5" scale="8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0"/>
  <sheetViews>
    <sheetView topLeftCell="M1" workbookViewId="0">
      <pane ySplit="885" topLeftCell="A37" activePane="bottomLeft"/>
      <selection activeCell="P48" sqref="P48"/>
      <selection pane="bottomLeft" activeCell="P48" sqref="P48"/>
    </sheetView>
  </sheetViews>
  <sheetFormatPr defaultColWidth="9.140625" defaultRowHeight="12.75" x14ac:dyDescent="0.15"/>
  <cols>
    <col min="1" max="1" width="40.7109375" bestFit="1" customWidth="1"/>
    <col min="2" max="2" width="4" customWidth="1"/>
    <col min="3" max="3" width="5" customWidth="1"/>
    <col min="4" max="4" width="19.7109375" bestFit="1" customWidth="1"/>
    <col min="5" max="5" width="27.140625" bestFit="1" customWidth="1"/>
    <col min="6" max="6" width="22" bestFit="1" customWidth="1"/>
    <col min="7" max="7" width="25" bestFit="1" customWidth="1"/>
    <col min="8" max="8" width="25.85546875" bestFit="1" customWidth="1"/>
    <col min="9" max="9" width="22" bestFit="1" customWidth="1"/>
    <col min="10" max="10" width="20.28515625" bestFit="1" customWidth="1"/>
    <col min="11" max="12" width="22" bestFit="1" customWidth="1"/>
    <col min="13" max="13" width="25" bestFit="1" customWidth="1"/>
    <col min="14" max="14" width="16.28515625" bestFit="1" customWidth="1"/>
    <col min="15" max="15" width="31.85546875" bestFit="1" customWidth="1"/>
    <col min="16" max="16" width="25" bestFit="1" customWidth="1"/>
    <col min="17" max="18" width="22" bestFit="1" customWidth="1"/>
    <col min="19" max="19" width="19.7109375" bestFit="1" customWidth="1"/>
    <col min="20" max="20" width="29.7109375" bestFit="1" customWidth="1"/>
  </cols>
  <sheetData>
    <row r="1" spans="1:24" s="317" customFormat="1" ht="18" x14ac:dyDescent="0.25">
      <c r="A1" s="338"/>
      <c r="B1" s="338"/>
      <c r="C1" s="338"/>
      <c r="D1" s="590" t="s">
        <v>396</v>
      </c>
      <c r="E1" s="590"/>
      <c r="F1" s="590"/>
      <c r="G1" s="591"/>
      <c r="H1" s="590" t="s">
        <v>397</v>
      </c>
      <c r="I1" s="590"/>
      <c r="J1" s="590"/>
      <c r="K1" s="591"/>
      <c r="L1" s="590" t="s">
        <v>398</v>
      </c>
      <c r="M1" s="590"/>
      <c r="N1" s="590"/>
      <c r="O1" s="591"/>
      <c r="P1" s="590" t="s">
        <v>399</v>
      </c>
      <c r="Q1" s="590"/>
      <c r="R1" s="590"/>
      <c r="S1" s="591"/>
      <c r="T1" s="584" t="s">
        <v>400</v>
      </c>
      <c r="U1" s="584"/>
      <c r="V1" s="584"/>
      <c r="W1" s="584"/>
    </row>
    <row r="2" spans="1:24" s="318" customFormat="1" ht="15.75" thickBot="1" x14ac:dyDescent="0.3">
      <c r="A2" s="336"/>
      <c r="B2" s="336"/>
      <c r="C2" s="336"/>
      <c r="D2" s="336">
        <v>1</v>
      </c>
      <c r="E2" s="336">
        <v>2</v>
      </c>
      <c r="F2" s="336">
        <v>3</v>
      </c>
      <c r="G2" s="337">
        <v>4</v>
      </c>
      <c r="H2" s="336">
        <v>1</v>
      </c>
      <c r="I2" s="336">
        <v>2</v>
      </c>
      <c r="J2" s="336">
        <v>3</v>
      </c>
      <c r="K2" s="337">
        <v>4</v>
      </c>
      <c r="L2" s="336">
        <v>1</v>
      </c>
      <c r="M2" s="336">
        <v>2</v>
      </c>
      <c r="N2" s="336">
        <v>3</v>
      </c>
      <c r="O2" s="337">
        <v>4</v>
      </c>
      <c r="P2" s="336">
        <v>1</v>
      </c>
      <c r="Q2" s="336">
        <v>2</v>
      </c>
      <c r="R2" s="336">
        <v>3</v>
      </c>
      <c r="S2" s="337">
        <v>4</v>
      </c>
      <c r="T2" s="336">
        <v>1</v>
      </c>
      <c r="U2" s="336">
        <v>2</v>
      </c>
      <c r="V2" s="336">
        <v>3</v>
      </c>
      <c r="W2" s="336">
        <v>4</v>
      </c>
    </row>
    <row r="3" spans="1:24" ht="15" x14ac:dyDescent="0.25">
      <c r="A3" s="335" t="s">
        <v>190</v>
      </c>
      <c r="B3">
        <f>'Pengampu Gasal 2016-2017'!R3</f>
        <v>14</v>
      </c>
      <c r="C3">
        <f>'Pengampu Gasal 2016-2017'!S3</f>
        <v>4</v>
      </c>
      <c r="D3" s="24" t="s">
        <v>25</v>
      </c>
      <c r="G3" s="322"/>
      <c r="K3" s="322"/>
      <c r="M3" s="585" t="s">
        <v>385</v>
      </c>
      <c r="N3" s="586"/>
      <c r="O3" s="322"/>
      <c r="R3" s="10" t="s">
        <v>112</v>
      </c>
      <c r="S3" s="322"/>
      <c r="T3" s="329" t="s">
        <v>272</v>
      </c>
    </row>
    <row r="4" spans="1:24" ht="15" x14ac:dyDescent="0.25">
      <c r="A4" s="1"/>
      <c r="B4" s="340"/>
      <c r="C4" s="341"/>
      <c r="D4" s="342" t="s">
        <v>50</v>
      </c>
      <c r="E4" s="341"/>
      <c r="F4" s="341"/>
      <c r="G4" s="343"/>
      <c r="H4" s="341"/>
      <c r="I4" s="341"/>
      <c r="J4" s="341"/>
      <c r="K4" s="343"/>
      <c r="L4" s="341"/>
      <c r="M4" s="344" t="s">
        <v>23</v>
      </c>
      <c r="N4" s="344" t="s">
        <v>77</v>
      </c>
      <c r="O4" s="343"/>
      <c r="P4" s="341"/>
      <c r="Q4" s="341"/>
      <c r="R4" s="345" t="s">
        <v>50</v>
      </c>
      <c r="S4" s="343"/>
      <c r="T4" s="346" t="s">
        <v>23</v>
      </c>
      <c r="U4" s="341"/>
      <c r="V4" s="341"/>
      <c r="W4" s="341"/>
    </row>
    <row r="5" spans="1:24" ht="15" x14ac:dyDescent="0.25">
      <c r="A5" s="3" t="s">
        <v>193</v>
      </c>
      <c r="B5">
        <f>'Pengampu Gasal 2016-2017'!R4</f>
        <v>15</v>
      </c>
      <c r="C5">
        <f>'Pengampu Gasal 2016-2017'!S4</f>
        <v>2</v>
      </c>
      <c r="E5" s="310" t="s">
        <v>261</v>
      </c>
      <c r="G5" s="322"/>
      <c r="J5" s="9" t="s">
        <v>393</v>
      </c>
      <c r="K5" s="322"/>
      <c r="M5" s="587" t="s">
        <v>393</v>
      </c>
      <c r="N5" s="588"/>
      <c r="O5" s="589"/>
      <c r="Q5" s="9" t="s">
        <v>393</v>
      </c>
      <c r="S5" s="327" t="s">
        <v>393</v>
      </c>
    </row>
    <row r="6" spans="1:24" ht="15" x14ac:dyDescent="0.25">
      <c r="A6" s="3"/>
      <c r="B6" s="340"/>
      <c r="C6" s="341"/>
      <c r="D6" s="341"/>
      <c r="E6" s="347" t="s">
        <v>23</v>
      </c>
      <c r="F6" s="341"/>
      <c r="G6" s="343"/>
      <c r="H6" s="341"/>
      <c r="I6" s="341"/>
      <c r="J6" s="348" t="s">
        <v>50</v>
      </c>
      <c r="K6" s="343"/>
      <c r="L6" s="341"/>
      <c r="M6" s="348" t="s">
        <v>77</v>
      </c>
      <c r="N6" s="348" t="s">
        <v>30</v>
      </c>
      <c r="O6" s="349" t="s">
        <v>23</v>
      </c>
      <c r="P6" s="341"/>
      <c r="Q6" s="348" t="s">
        <v>283</v>
      </c>
      <c r="R6" s="341"/>
      <c r="S6" s="349" t="s">
        <v>78</v>
      </c>
      <c r="T6" s="341"/>
      <c r="U6" s="341"/>
      <c r="V6" s="341"/>
      <c r="W6" s="341"/>
    </row>
    <row r="7" spans="1:24" ht="15" x14ac:dyDescent="0.25">
      <c r="A7" s="4" t="s">
        <v>196</v>
      </c>
      <c r="B7">
        <f>'Pengampu Gasal 2016-2017'!R5</f>
        <v>10</v>
      </c>
      <c r="C7">
        <f>'Pengampu Gasal 2016-2017'!S5</f>
        <v>3</v>
      </c>
      <c r="D7" s="24" t="s">
        <v>333</v>
      </c>
      <c r="G7" s="323" t="s">
        <v>24</v>
      </c>
      <c r="H7" s="58" t="s">
        <v>333</v>
      </c>
      <c r="I7" s="312"/>
      <c r="J7" s="313"/>
      <c r="K7" s="322"/>
      <c r="L7" s="329" t="s">
        <v>273</v>
      </c>
      <c r="M7" s="314"/>
      <c r="O7" s="322"/>
      <c r="P7" s="320" t="s">
        <v>333</v>
      </c>
      <c r="S7" s="322"/>
      <c r="T7" s="320" t="s">
        <v>333</v>
      </c>
    </row>
    <row r="8" spans="1:24" ht="15" x14ac:dyDescent="0.25">
      <c r="A8" s="4"/>
      <c r="B8" s="340"/>
      <c r="C8" s="341"/>
      <c r="D8" s="342" t="s">
        <v>77</v>
      </c>
      <c r="E8" s="341"/>
      <c r="F8" s="341"/>
      <c r="G8" s="350" t="s">
        <v>30</v>
      </c>
      <c r="H8" s="351" t="s">
        <v>23</v>
      </c>
      <c r="I8" s="341"/>
      <c r="J8" s="352"/>
      <c r="K8" s="343"/>
      <c r="L8" s="346" t="s">
        <v>23</v>
      </c>
      <c r="M8" s="352"/>
      <c r="N8" s="341"/>
      <c r="O8" s="343"/>
      <c r="P8" s="353" t="s">
        <v>78</v>
      </c>
      <c r="Q8" s="341"/>
      <c r="R8" s="341"/>
      <c r="S8" s="343"/>
      <c r="T8" s="353" t="s">
        <v>30</v>
      </c>
      <c r="U8" s="341"/>
      <c r="V8" s="341"/>
      <c r="W8" s="341"/>
    </row>
    <row r="9" spans="1:24" ht="15" x14ac:dyDescent="0.25">
      <c r="A9" s="4" t="s">
        <v>200</v>
      </c>
      <c r="B9">
        <f>'Pengampu Gasal 2016-2017'!R6</f>
        <v>14</v>
      </c>
      <c r="C9">
        <f>'Pengampu Gasal 2016-2017'!S6</f>
        <v>3</v>
      </c>
      <c r="D9" s="27" t="s">
        <v>24</v>
      </c>
      <c r="G9" s="322"/>
      <c r="H9" s="319" t="s">
        <v>263</v>
      </c>
      <c r="K9" s="322"/>
      <c r="L9" s="51" t="s">
        <v>24</v>
      </c>
      <c r="M9" s="35" t="s">
        <v>371</v>
      </c>
      <c r="O9" s="322"/>
      <c r="P9" s="51" t="s">
        <v>24</v>
      </c>
      <c r="S9" s="322"/>
    </row>
    <row r="10" spans="1:24" ht="15" x14ac:dyDescent="0.25">
      <c r="A10" s="4"/>
      <c r="B10" s="340"/>
      <c r="C10" s="341"/>
      <c r="D10" s="344" t="s">
        <v>77</v>
      </c>
      <c r="E10" s="341"/>
      <c r="F10" s="341"/>
      <c r="G10" s="343"/>
      <c r="H10" s="346" t="s">
        <v>23</v>
      </c>
      <c r="I10" s="341"/>
      <c r="K10" s="343"/>
      <c r="L10" s="355" t="s">
        <v>78</v>
      </c>
      <c r="M10" s="354" t="s">
        <v>50</v>
      </c>
      <c r="N10" s="341"/>
      <c r="O10" s="343"/>
      <c r="P10" s="355" t="s">
        <v>23</v>
      </c>
      <c r="Q10" s="341"/>
      <c r="R10" s="341"/>
      <c r="S10" s="343"/>
      <c r="T10" s="341"/>
      <c r="U10" s="341"/>
      <c r="V10" s="341"/>
      <c r="W10" s="341"/>
    </row>
    <row r="11" spans="1:24" ht="15" x14ac:dyDescent="0.25">
      <c r="A11" s="4" t="s">
        <v>206</v>
      </c>
      <c r="B11">
        <f>'Pengampu Gasal 2016-2017'!R7</f>
        <v>14</v>
      </c>
      <c r="C11">
        <f>'Pengampu Gasal 2016-2017'!S7</f>
        <v>3</v>
      </c>
      <c r="G11" s="322"/>
      <c r="I11" s="9" t="s">
        <v>389</v>
      </c>
      <c r="K11" s="322"/>
      <c r="L11" s="51" t="s">
        <v>388</v>
      </c>
      <c r="N11" s="9" t="s">
        <v>389</v>
      </c>
      <c r="O11" s="333" t="s">
        <v>247</v>
      </c>
      <c r="P11" s="311" t="s">
        <v>389</v>
      </c>
      <c r="R11" s="9" t="s">
        <v>389</v>
      </c>
      <c r="S11" s="322"/>
    </row>
    <row r="12" spans="1:24" ht="15" x14ac:dyDescent="0.25">
      <c r="A12" s="4"/>
      <c r="B12" s="340"/>
      <c r="C12" s="341"/>
      <c r="D12" s="341"/>
      <c r="E12" s="341"/>
      <c r="F12" s="341"/>
      <c r="G12" s="343"/>
      <c r="H12" s="341"/>
      <c r="I12" s="348" t="s">
        <v>30</v>
      </c>
      <c r="J12" s="341"/>
      <c r="K12" s="343"/>
      <c r="L12" s="355" t="s">
        <v>282</v>
      </c>
      <c r="M12" s="341"/>
      <c r="N12" s="348" t="s">
        <v>78</v>
      </c>
      <c r="O12" s="356" t="s">
        <v>23</v>
      </c>
      <c r="P12" s="357" t="s">
        <v>77</v>
      </c>
      <c r="Q12" s="341"/>
      <c r="R12" s="348" t="s">
        <v>23</v>
      </c>
      <c r="S12" s="343"/>
      <c r="T12" s="341"/>
      <c r="U12" s="341"/>
      <c r="V12" s="341"/>
      <c r="W12" s="341"/>
    </row>
    <row r="13" spans="1:24" ht="15" x14ac:dyDescent="0.25">
      <c r="A13" s="4" t="s">
        <v>210</v>
      </c>
      <c r="B13">
        <f>'Pengampu Gasal 2016-2017'!R8</f>
        <v>16</v>
      </c>
      <c r="C13">
        <f>'Pengampu Gasal 2016-2017'!S8</f>
        <v>3</v>
      </c>
      <c r="E13" s="27" t="s">
        <v>18</v>
      </c>
      <c r="G13" s="324" t="s">
        <v>384</v>
      </c>
      <c r="I13" s="5" t="s">
        <v>388</v>
      </c>
      <c r="K13" s="324" t="s">
        <v>384</v>
      </c>
      <c r="O13" s="323" t="s">
        <v>18</v>
      </c>
      <c r="Q13" s="5" t="s">
        <v>388</v>
      </c>
      <c r="S13" s="324" t="s">
        <v>384</v>
      </c>
    </row>
    <row r="14" spans="1:24" ht="15" x14ac:dyDescent="0.25">
      <c r="A14" s="359"/>
      <c r="B14" s="341"/>
      <c r="C14" s="341"/>
      <c r="D14" s="341"/>
      <c r="E14" s="344" t="s">
        <v>23</v>
      </c>
      <c r="F14" s="341"/>
      <c r="G14" s="360" t="s">
        <v>78</v>
      </c>
      <c r="H14" s="341"/>
      <c r="I14" s="344" t="s">
        <v>23</v>
      </c>
      <c r="J14" s="341"/>
      <c r="K14" s="360" t="s">
        <v>30</v>
      </c>
      <c r="L14" s="341"/>
      <c r="M14" s="341"/>
      <c r="N14" s="341"/>
      <c r="O14" s="350" t="s">
        <v>77</v>
      </c>
      <c r="P14" s="341"/>
      <c r="Q14" s="344" t="s">
        <v>77</v>
      </c>
      <c r="R14" s="341"/>
      <c r="S14" s="360" t="s">
        <v>50</v>
      </c>
      <c r="T14" s="341"/>
      <c r="U14" s="341"/>
      <c r="V14" s="341"/>
      <c r="W14" s="341"/>
    </row>
    <row r="15" spans="1:24" ht="15" x14ac:dyDescent="0.25">
      <c r="A15" s="358" t="s">
        <v>214</v>
      </c>
      <c r="B15">
        <f>'Pengampu Gasal 2016-2017'!R9</f>
        <v>14</v>
      </c>
      <c r="C15">
        <f>'Pengampu Gasal 2016-2017'!S9</f>
        <v>2</v>
      </c>
      <c r="D15" s="24" t="s">
        <v>25</v>
      </c>
      <c r="G15" s="322"/>
      <c r="H15" s="320" t="s">
        <v>25</v>
      </c>
      <c r="K15" s="326" t="s">
        <v>75</v>
      </c>
      <c r="L15" s="320" t="s">
        <v>25</v>
      </c>
      <c r="O15" s="322"/>
      <c r="P15" s="320" t="s">
        <v>25</v>
      </c>
      <c r="S15" s="322"/>
    </row>
    <row r="16" spans="1:24" ht="15" x14ac:dyDescent="0.25">
      <c r="A16" s="359"/>
      <c r="B16" s="341"/>
      <c r="C16" s="341"/>
      <c r="D16" s="342" t="s">
        <v>23</v>
      </c>
      <c r="E16" s="341"/>
      <c r="F16" s="341"/>
      <c r="G16" s="343"/>
      <c r="H16" s="353" t="s">
        <v>77</v>
      </c>
      <c r="I16" s="341"/>
      <c r="J16" s="341"/>
      <c r="K16" s="361" t="s">
        <v>50</v>
      </c>
      <c r="L16" s="353" t="s">
        <v>78</v>
      </c>
      <c r="M16" s="341"/>
      <c r="N16" s="341"/>
      <c r="O16" s="343"/>
      <c r="P16" s="353" t="s">
        <v>30</v>
      </c>
      <c r="Q16" s="341"/>
      <c r="R16" s="341"/>
      <c r="S16" s="343"/>
      <c r="T16" s="341"/>
      <c r="U16" s="341"/>
      <c r="V16" s="341"/>
      <c r="W16" s="341"/>
      <c r="X16" s="312"/>
    </row>
    <row r="17" spans="1:24" ht="15" x14ac:dyDescent="0.25">
      <c r="A17" s="358" t="s">
        <v>216</v>
      </c>
      <c r="B17">
        <f>'Pengampu Gasal 2016-2017'!R10</f>
        <v>14</v>
      </c>
      <c r="C17">
        <f>'Pengampu Gasal 2016-2017'!S10</f>
        <v>2</v>
      </c>
      <c r="D17" s="27" t="s">
        <v>22</v>
      </c>
      <c r="F17" s="5" t="s">
        <v>22</v>
      </c>
      <c r="G17" s="322"/>
      <c r="H17" s="51" t="s">
        <v>22</v>
      </c>
      <c r="J17" s="5" t="s">
        <v>22</v>
      </c>
      <c r="K17" s="322"/>
      <c r="O17" s="322"/>
      <c r="R17" s="59" t="s">
        <v>46</v>
      </c>
      <c r="S17" s="322"/>
      <c r="X17" s="312"/>
    </row>
    <row r="18" spans="1:24" ht="15" x14ac:dyDescent="0.25">
      <c r="A18" s="4"/>
      <c r="B18" s="340"/>
      <c r="C18" s="341"/>
      <c r="D18" s="344" t="s">
        <v>23</v>
      </c>
      <c r="E18" s="341"/>
      <c r="F18" s="344" t="s">
        <v>77</v>
      </c>
      <c r="G18" s="343"/>
      <c r="H18" s="355" t="s">
        <v>78</v>
      </c>
      <c r="I18" s="341"/>
      <c r="J18" s="344" t="s">
        <v>30</v>
      </c>
      <c r="K18" s="343"/>
      <c r="L18" s="341"/>
      <c r="M18" s="341"/>
      <c r="N18" s="341"/>
      <c r="O18" s="343"/>
      <c r="P18" s="341"/>
      <c r="Q18" s="341"/>
      <c r="R18" s="362" t="s">
        <v>23</v>
      </c>
      <c r="S18" s="343"/>
      <c r="T18" s="341"/>
      <c r="U18" s="341"/>
      <c r="V18" s="341"/>
      <c r="W18" s="341"/>
    </row>
    <row r="19" spans="1:24" ht="15" x14ac:dyDescent="0.25">
      <c r="A19" s="4" t="s">
        <v>220</v>
      </c>
      <c r="B19">
        <f>'Pengampu Gasal 2016-2017'!R11</f>
        <v>16</v>
      </c>
      <c r="C19">
        <f>'Pengampu Gasal 2016-2017'!S11</f>
        <v>3</v>
      </c>
      <c r="F19" s="28" t="s">
        <v>70</v>
      </c>
      <c r="G19" s="323" t="s">
        <v>383</v>
      </c>
      <c r="H19" s="25" t="s">
        <v>70</v>
      </c>
      <c r="I19" s="28" t="s">
        <v>70</v>
      </c>
      <c r="K19" s="322"/>
      <c r="M19" s="51" t="s">
        <v>18</v>
      </c>
      <c r="N19" s="28" t="s">
        <v>70</v>
      </c>
      <c r="O19" s="322"/>
      <c r="S19" s="322"/>
    </row>
    <row r="20" spans="1:24" ht="15" x14ac:dyDescent="0.25">
      <c r="A20" s="4"/>
      <c r="B20" s="340"/>
      <c r="C20" s="341"/>
      <c r="E20" s="341"/>
      <c r="F20" s="363" t="s">
        <v>283</v>
      </c>
      <c r="G20" s="350" t="s">
        <v>23</v>
      </c>
      <c r="H20" s="363" t="s">
        <v>23</v>
      </c>
      <c r="I20" s="363" t="s">
        <v>50</v>
      </c>
      <c r="J20" s="341"/>
      <c r="K20" s="343"/>
      <c r="L20" s="341"/>
      <c r="M20" s="355" t="s">
        <v>78</v>
      </c>
      <c r="N20" s="363" t="s">
        <v>30</v>
      </c>
      <c r="O20" s="343"/>
      <c r="P20" s="341"/>
      <c r="Q20" s="341"/>
      <c r="R20" s="341"/>
      <c r="S20" s="343"/>
      <c r="T20" s="341"/>
      <c r="U20" s="341"/>
      <c r="V20" s="341"/>
      <c r="W20" s="341"/>
    </row>
    <row r="21" spans="1:24" ht="24.75" x14ac:dyDescent="0.25">
      <c r="A21" s="4" t="s">
        <v>223</v>
      </c>
      <c r="B21">
        <f>'Pengampu Gasal 2016-2017'!R12</f>
        <v>14</v>
      </c>
      <c r="C21">
        <f>'Pengampu Gasal 2016-2017'!S12</f>
        <v>3</v>
      </c>
      <c r="D21" s="24" t="s">
        <v>333</v>
      </c>
      <c r="E21" s="34" t="s">
        <v>255</v>
      </c>
      <c r="G21" s="325" t="s">
        <v>255</v>
      </c>
      <c r="H21" s="320" t="s">
        <v>333</v>
      </c>
      <c r="J21" s="55" t="s">
        <v>255</v>
      </c>
      <c r="K21" s="332" t="s">
        <v>20</v>
      </c>
      <c r="L21" s="330" t="s">
        <v>255</v>
      </c>
      <c r="O21" s="322"/>
      <c r="P21" s="320" t="s">
        <v>333</v>
      </c>
      <c r="S21" s="322"/>
      <c r="T21" s="320" t="s">
        <v>333</v>
      </c>
    </row>
    <row r="22" spans="1:24" ht="15" x14ac:dyDescent="0.25">
      <c r="A22" s="4"/>
      <c r="B22" s="340"/>
      <c r="C22" s="341"/>
      <c r="D22" s="342" t="s">
        <v>77</v>
      </c>
      <c r="E22" s="342" t="s">
        <v>30</v>
      </c>
      <c r="F22" s="341"/>
      <c r="G22" s="364" t="s">
        <v>78</v>
      </c>
      <c r="H22" s="353" t="s">
        <v>23</v>
      </c>
      <c r="I22" s="341"/>
      <c r="J22" s="351" t="s">
        <v>23</v>
      </c>
      <c r="K22" s="365" t="s">
        <v>23</v>
      </c>
      <c r="L22" s="353" t="s">
        <v>77</v>
      </c>
      <c r="M22" s="341"/>
      <c r="N22" s="341"/>
      <c r="O22" s="343"/>
      <c r="P22" s="353" t="s">
        <v>78</v>
      </c>
      <c r="Q22" s="341"/>
      <c r="R22" s="341"/>
      <c r="S22" s="343"/>
      <c r="T22" s="320" t="s">
        <v>30</v>
      </c>
      <c r="U22" s="341"/>
      <c r="V22" s="341"/>
      <c r="W22" s="341"/>
    </row>
    <row r="23" spans="1:24" ht="15" x14ac:dyDescent="0.25">
      <c r="A23" s="4" t="s">
        <v>226</v>
      </c>
      <c r="B23">
        <f>'Pengampu Gasal 2016-2017'!R13</f>
        <v>14</v>
      </c>
      <c r="C23">
        <f>'Pengampu Gasal 2016-2017'!S13</f>
        <v>2</v>
      </c>
      <c r="E23" s="35" t="s">
        <v>371</v>
      </c>
      <c r="F23" s="41" t="s">
        <v>371</v>
      </c>
      <c r="G23" s="322"/>
      <c r="I23" s="41" t="s">
        <v>371</v>
      </c>
      <c r="L23" s="51" t="s">
        <v>388</v>
      </c>
      <c r="O23" s="322"/>
      <c r="Q23" s="41" t="s">
        <v>371</v>
      </c>
      <c r="R23" s="315"/>
      <c r="S23" s="312"/>
      <c r="T23" s="510" t="s">
        <v>388</v>
      </c>
    </row>
    <row r="24" spans="1:24" ht="15" x14ac:dyDescent="0.25">
      <c r="A24" s="4"/>
      <c r="B24" s="340"/>
      <c r="C24" s="341"/>
      <c r="D24" s="341"/>
      <c r="E24" s="354" t="s">
        <v>77</v>
      </c>
      <c r="F24" s="366" t="s">
        <v>78</v>
      </c>
      <c r="G24" s="343"/>
      <c r="H24" s="341"/>
      <c r="I24" s="366" t="s">
        <v>23</v>
      </c>
      <c r="J24" s="341"/>
      <c r="L24" s="355" t="s">
        <v>30</v>
      </c>
      <c r="M24" s="341"/>
      <c r="N24" s="341"/>
      <c r="O24" s="343"/>
      <c r="P24" s="341"/>
      <c r="Q24" s="366" t="s">
        <v>30</v>
      </c>
      <c r="R24" s="367"/>
      <c r="S24" s="341"/>
      <c r="T24" s="511" t="s">
        <v>78</v>
      </c>
      <c r="U24" s="341"/>
      <c r="V24" s="341"/>
      <c r="W24" s="341"/>
    </row>
    <row r="25" spans="1:24" ht="15" x14ac:dyDescent="0.25">
      <c r="A25" s="4" t="s">
        <v>228</v>
      </c>
      <c r="B25" s="368">
        <f>'Pengampu Gasal 2016-2017'!S14</f>
        <v>0</v>
      </c>
      <c r="C25" s="339">
        <f>'Pengampu Gasal 2016-2017'!S14</f>
        <v>0</v>
      </c>
      <c r="D25" s="339"/>
      <c r="E25" s="339"/>
      <c r="F25" s="339"/>
      <c r="G25" s="369"/>
      <c r="H25" s="339"/>
      <c r="I25" s="339"/>
      <c r="J25" s="339"/>
      <c r="K25" s="369"/>
      <c r="L25" s="339"/>
      <c r="M25" s="339"/>
      <c r="N25" s="339"/>
      <c r="O25" s="369"/>
      <c r="P25" s="339"/>
      <c r="Q25" s="339"/>
      <c r="R25" s="339"/>
      <c r="S25" s="369"/>
      <c r="T25" s="341"/>
      <c r="U25" s="339"/>
      <c r="V25" s="339"/>
      <c r="W25" s="339"/>
    </row>
    <row r="26" spans="1:24" ht="25.5" x14ac:dyDescent="0.25">
      <c r="A26" s="4" t="s">
        <v>232</v>
      </c>
      <c r="B26">
        <f>'Pengampu Gasal 2016-2017'!R15</f>
        <v>15</v>
      </c>
      <c r="C26">
        <f>'Pengampu Gasal 2016-2017'!S15</f>
        <v>3</v>
      </c>
      <c r="E26" s="26" t="s">
        <v>75</v>
      </c>
      <c r="G26" s="326" t="s">
        <v>75</v>
      </c>
      <c r="I26" s="29" t="s">
        <v>75</v>
      </c>
      <c r="K26" s="326" t="s">
        <v>75</v>
      </c>
      <c r="L26" s="65" t="s">
        <v>271</v>
      </c>
      <c r="O26" s="322"/>
      <c r="Q26" s="29" t="s">
        <v>218</v>
      </c>
      <c r="S26" s="334" t="s">
        <v>218</v>
      </c>
    </row>
    <row r="27" spans="1:24" ht="15" x14ac:dyDescent="0.25">
      <c r="A27" s="4"/>
      <c r="B27" s="340"/>
      <c r="C27" s="341"/>
      <c r="E27" s="370" t="s">
        <v>30</v>
      </c>
      <c r="F27" s="341"/>
      <c r="G27" s="361" t="s">
        <v>23</v>
      </c>
      <c r="H27" s="341"/>
      <c r="I27" s="370" t="s">
        <v>78</v>
      </c>
      <c r="J27" s="341"/>
      <c r="K27" s="361" t="s">
        <v>77</v>
      </c>
      <c r="L27" s="346" t="s">
        <v>23</v>
      </c>
      <c r="M27" s="341"/>
      <c r="N27" s="341"/>
      <c r="O27" s="343"/>
      <c r="P27" s="341"/>
      <c r="Q27" s="370" t="s">
        <v>50</v>
      </c>
      <c r="R27" s="341"/>
      <c r="S27" s="371" t="s">
        <v>30</v>
      </c>
      <c r="T27" s="341"/>
      <c r="U27" s="341"/>
      <c r="V27" s="341"/>
      <c r="W27" s="341"/>
    </row>
    <row r="28" spans="1:24" ht="15" x14ac:dyDescent="0.25">
      <c r="A28" s="4" t="s">
        <v>233</v>
      </c>
      <c r="B28">
        <f>'Pengampu Gasal 2016-2017'!R16</f>
        <v>11</v>
      </c>
      <c r="C28">
        <f>'Pengampu Gasal 2016-2017'!S16</f>
        <v>2</v>
      </c>
      <c r="G28" s="323" t="s">
        <v>380</v>
      </c>
      <c r="I28" s="5" t="s">
        <v>380</v>
      </c>
      <c r="J28" s="5" t="s">
        <v>380</v>
      </c>
      <c r="K28" s="322"/>
      <c r="O28" s="322"/>
      <c r="S28" s="323" t="s">
        <v>380</v>
      </c>
      <c r="T28" s="51" t="s">
        <v>383</v>
      </c>
    </row>
    <row r="29" spans="1:24" ht="15" x14ac:dyDescent="0.25">
      <c r="A29" s="4"/>
      <c r="B29" s="340"/>
      <c r="C29" s="341"/>
      <c r="D29" s="341"/>
      <c r="E29" s="341"/>
      <c r="F29" s="341"/>
      <c r="G29" s="350" t="s">
        <v>30</v>
      </c>
      <c r="H29" s="341"/>
      <c r="I29" s="344" t="s">
        <v>77</v>
      </c>
      <c r="J29" s="344" t="s">
        <v>78</v>
      </c>
      <c r="K29" s="343"/>
      <c r="L29" s="341"/>
      <c r="M29" s="341"/>
      <c r="N29" s="341"/>
      <c r="O29" s="343"/>
      <c r="P29" s="341"/>
      <c r="Q29" s="341"/>
      <c r="R29" s="341"/>
      <c r="S29" s="350" t="s">
        <v>30</v>
      </c>
      <c r="T29" s="355" t="s">
        <v>30</v>
      </c>
      <c r="U29" s="341"/>
      <c r="V29" s="341"/>
      <c r="W29" s="341"/>
    </row>
    <row r="30" spans="1:24" ht="15" x14ac:dyDescent="0.25">
      <c r="A30" s="4" t="s">
        <v>236</v>
      </c>
      <c r="B30">
        <f>'Pengampu Gasal 2016-2017'!R17</f>
        <v>14</v>
      </c>
      <c r="C30">
        <f>'Pengampu Gasal 2016-2017'!S17</f>
        <v>2</v>
      </c>
      <c r="E30" s="36" t="s">
        <v>375</v>
      </c>
      <c r="F30" s="28" t="s">
        <v>70</v>
      </c>
      <c r="G30" s="322"/>
      <c r="H30" s="25" t="s">
        <v>70</v>
      </c>
      <c r="I30" s="28" t="s">
        <v>70</v>
      </c>
      <c r="K30" s="328" t="s">
        <v>375</v>
      </c>
      <c r="L30" s="321" t="s">
        <v>375</v>
      </c>
      <c r="M30" s="28" t="s">
        <v>375</v>
      </c>
      <c r="N30" s="28" t="s">
        <v>70</v>
      </c>
      <c r="O30" s="322"/>
      <c r="P30" s="321" t="s">
        <v>375</v>
      </c>
      <c r="R30" s="28" t="s">
        <v>70</v>
      </c>
      <c r="S30" s="322"/>
      <c r="T30" s="321" t="s">
        <v>70</v>
      </c>
    </row>
    <row r="31" spans="1:24" ht="15" x14ac:dyDescent="0.25">
      <c r="A31" s="4"/>
      <c r="B31" s="340"/>
      <c r="C31" s="341"/>
      <c r="E31" s="363" t="s">
        <v>50</v>
      </c>
      <c r="F31" s="363" t="s">
        <v>283</v>
      </c>
      <c r="G31" s="343"/>
      <c r="H31" s="363" t="s">
        <v>23</v>
      </c>
      <c r="I31" s="363" t="s">
        <v>50</v>
      </c>
      <c r="J31" s="341"/>
      <c r="K31" s="372" t="s">
        <v>30</v>
      </c>
      <c r="L31" s="373" t="s">
        <v>78</v>
      </c>
      <c r="M31" s="363" t="s">
        <v>77</v>
      </c>
      <c r="N31" s="363" t="s">
        <v>30</v>
      </c>
      <c r="O31" s="343"/>
      <c r="P31" s="373" t="s">
        <v>23</v>
      </c>
      <c r="Q31" s="341"/>
      <c r="R31" s="363" t="s">
        <v>77</v>
      </c>
      <c r="S31" s="343"/>
      <c r="T31" s="373" t="s">
        <v>78</v>
      </c>
      <c r="U31" s="341"/>
      <c r="V31" s="341"/>
      <c r="W31" s="341"/>
    </row>
    <row r="32" spans="1:24" ht="15" x14ac:dyDescent="0.25">
      <c r="A32" s="4" t="s">
        <v>238</v>
      </c>
      <c r="B32">
        <f>'Pengampu Gasal 2016-2017'!R18</f>
        <v>14</v>
      </c>
      <c r="C32">
        <f>'Pengampu Gasal 2016-2017'!S18</f>
        <v>2</v>
      </c>
      <c r="G32" s="322"/>
      <c r="I32" s="5" t="s">
        <v>388</v>
      </c>
      <c r="K32" s="323" t="s">
        <v>388</v>
      </c>
      <c r="M32" s="51" t="s">
        <v>388</v>
      </c>
      <c r="O32" s="323" t="s">
        <v>388</v>
      </c>
      <c r="Q32" s="38" t="s">
        <v>376</v>
      </c>
      <c r="S32" s="322"/>
    </row>
    <row r="33" spans="1:28" ht="15" x14ac:dyDescent="0.25">
      <c r="A33" s="4"/>
      <c r="B33" s="340"/>
      <c r="C33" s="341"/>
      <c r="D33" s="341"/>
      <c r="E33" s="341"/>
      <c r="F33" s="341"/>
      <c r="G33" s="343"/>
      <c r="H33" s="341"/>
      <c r="I33" s="344" t="s">
        <v>283</v>
      </c>
      <c r="J33" s="341"/>
      <c r="K33" s="350" t="s">
        <v>50</v>
      </c>
      <c r="L33" s="341"/>
      <c r="M33" s="355" t="s">
        <v>287</v>
      </c>
      <c r="N33" s="341"/>
      <c r="O33" s="350" t="s">
        <v>286</v>
      </c>
      <c r="P33" s="341"/>
      <c r="Q33" s="374" t="s">
        <v>50</v>
      </c>
      <c r="R33" s="341"/>
      <c r="S33" s="343"/>
      <c r="T33" s="341"/>
      <c r="U33" s="341"/>
      <c r="V33" s="341"/>
      <c r="W33" s="341"/>
    </row>
    <row r="34" spans="1:28" ht="15" x14ac:dyDescent="0.2">
      <c r="A34" s="6" t="s">
        <v>241</v>
      </c>
      <c r="B34">
        <f>'Pengampu Gasal 2016-2017'!R19</f>
        <v>15</v>
      </c>
      <c r="C34">
        <f>'Pengampu Gasal 2016-2017'!S19</f>
        <v>3</v>
      </c>
      <c r="E34" s="37" t="s">
        <v>376</v>
      </c>
      <c r="G34" s="324" t="s">
        <v>384</v>
      </c>
      <c r="H34" s="38" t="s">
        <v>384</v>
      </c>
      <c r="J34" s="56" t="s">
        <v>376</v>
      </c>
      <c r="K34" s="322"/>
      <c r="O34" s="324" t="s">
        <v>376</v>
      </c>
      <c r="Q34" s="38" t="s">
        <v>376</v>
      </c>
      <c r="R34" s="70" t="s">
        <v>269</v>
      </c>
      <c r="S34" s="322"/>
    </row>
    <row r="35" spans="1:28" ht="15" x14ac:dyDescent="0.2">
      <c r="A35" s="6"/>
      <c r="B35" s="340"/>
      <c r="C35" s="341"/>
      <c r="D35" s="341"/>
      <c r="E35" s="374" t="s">
        <v>23</v>
      </c>
      <c r="F35" s="341"/>
      <c r="G35" s="360" t="s">
        <v>23</v>
      </c>
      <c r="H35" s="375" t="s">
        <v>77</v>
      </c>
      <c r="I35" s="341"/>
      <c r="J35" s="376" t="s">
        <v>77</v>
      </c>
      <c r="K35" s="343"/>
      <c r="L35" s="341"/>
      <c r="M35" s="341"/>
      <c r="N35" s="341"/>
      <c r="O35" s="360" t="s">
        <v>30</v>
      </c>
      <c r="P35" s="341"/>
      <c r="Q35" s="374" t="s">
        <v>78</v>
      </c>
      <c r="R35" s="377" t="s">
        <v>23</v>
      </c>
      <c r="S35" s="343"/>
      <c r="T35" s="341"/>
      <c r="U35" s="341"/>
      <c r="V35" s="341"/>
      <c r="W35" s="341"/>
    </row>
    <row r="36" spans="1:28" ht="28.5" x14ac:dyDescent="0.25">
      <c r="A36" s="4" t="s">
        <v>244</v>
      </c>
      <c r="B36">
        <f>'Pengampu Gasal 2016-2017'!R20</f>
        <v>15</v>
      </c>
      <c r="C36">
        <f>'Pengampu Gasal 2016-2017'!S20</f>
        <v>3</v>
      </c>
      <c r="D36" s="64" t="s">
        <v>266</v>
      </c>
      <c r="G36" s="322"/>
      <c r="H36" s="320" t="s">
        <v>379</v>
      </c>
      <c r="K36" s="322"/>
      <c r="L36" s="331" t="s">
        <v>139</v>
      </c>
      <c r="O36" s="322"/>
      <c r="P36" s="320" t="s">
        <v>379</v>
      </c>
      <c r="S36" s="322"/>
      <c r="T36" s="320" t="s">
        <v>379</v>
      </c>
      <c r="AA36" s="312"/>
      <c r="AB36" s="312"/>
    </row>
    <row r="37" spans="1:28" ht="15" x14ac:dyDescent="0.25">
      <c r="A37" s="4"/>
      <c r="B37" s="340"/>
      <c r="C37" s="341"/>
      <c r="D37" s="378" t="s">
        <v>23</v>
      </c>
      <c r="E37" s="341"/>
      <c r="F37" s="341"/>
      <c r="G37" s="343"/>
      <c r="H37" s="353" t="s">
        <v>78</v>
      </c>
      <c r="I37" s="341"/>
      <c r="J37" s="341"/>
      <c r="K37" s="343"/>
      <c r="L37" s="346" t="s">
        <v>23</v>
      </c>
      <c r="M37" s="341"/>
      <c r="N37" s="341"/>
      <c r="O37" s="343"/>
      <c r="P37" s="353" t="s">
        <v>23</v>
      </c>
      <c r="Q37" s="341"/>
      <c r="R37" s="341"/>
      <c r="S37" s="343"/>
      <c r="T37" s="353" t="s">
        <v>77</v>
      </c>
      <c r="U37" s="341"/>
      <c r="V37" s="341"/>
      <c r="W37" s="341"/>
    </row>
    <row r="38" spans="1:28" ht="15" x14ac:dyDescent="0.25">
      <c r="A38" s="7" t="s">
        <v>246</v>
      </c>
      <c r="B38">
        <f>'Pengampu Gasal 2016-2017'!R21</f>
        <v>15</v>
      </c>
      <c r="C38">
        <f>'Pengampu Gasal 2016-2017'!S21</f>
        <v>2</v>
      </c>
      <c r="E38" s="36" t="s">
        <v>375</v>
      </c>
      <c r="G38" s="327" t="s">
        <v>132</v>
      </c>
      <c r="I38" s="9" t="s">
        <v>132</v>
      </c>
      <c r="K38" s="328" t="s">
        <v>375</v>
      </c>
      <c r="L38" s="321" t="s">
        <v>375</v>
      </c>
      <c r="M38" s="28" t="s">
        <v>375</v>
      </c>
      <c r="O38" s="327" t="s">
        <v>132</v>
      </c>
      <c r="P38" s="321" t="s">
        <v>375</v>
      </c>
      <c r="S38" s="327" t="s">
        <v>132</v>
      </c>
      <c r="T38" s="53" t="s">
        <v>132</v>
      </c>
    </row>
    <row r="39" spans="1:28" ht="15" x14ac:dyDescent="0.25">
      <c r="A39" s="7"/>
      <c r="B39" s="340"/>
      <c r="C39" s="341"/>
      <c r="D39" s="341"/>
      <c r="E39" s="363" t="s">
        <v>50</v>
      </c>
      <c r="F39" s="341"/>
      <c r="G39" s="349" t="s">
        <v>50</v>
      </c>
      <c r="H39" s="341"/>
      <c r="I39" s="348" t="s">
        <v>23</v>
      </c>
      <c r="J39" s="341"/>
      <c r="K39" s="372" t="s">
        <v>30</v>
      </c>
      <c r="L39" s="373" t="s">
        <v>78</v>
      </c>
      <c r="M39" s="363" t="s">
        <v>77</v>
      </c>
      <c r="N39" s="341"/>
      <c r="O39" s="349" t="s">
        <v>30</v>
      </c>
      <c r="P39" s="373" t="s">
        <v>23</v>
      </c>
      <c r="Q39" s="341"/>
      <c r="R39" s="341"/>
      <c r="S39" s="349" t="s">
        <v>77</v>
      </c>
      <c r="T39" s="379" t="s">
        <v>78</v>
      </c>
      <c r="U39" s="341"/>
      <c r="V39" s="341"/>
      <c r="W39" s="341"/>
      <c r="X39" s="312"/>
      <c r="Y39" s="312"/>
    </row>
    <row r="40" spans="1:28" ht="28.5" x14ac:dyDescent="0.25">
      <c r="A40" s="7" t="s">
        <v>248</v>
      </c>
      <c r="B40">
        <f>'Pengampu Gasal 2016-2017'!R22</f>
        <v>15</v>
      </c>
      <c r="C40">
        <f>'Pengampu Gasal 2016-2017'!S22</f>
        <v>3</v>
      </c>
      <c r="F40" s="2" t="s">
        <v>379</v>
      </c>
      <c r="G40" s="323" t="s">
        <v>385</v>
      </c>
      <c r="H40" s="51" t="s">
        <v>385</v>
      </c>
      <c r="K40" s="322"/>
      <c r="N40" s="66" t="s">
        <v>274</v>
      </c>
      <c r="O40" s="322"/>
      <c r="P40" s="320" t="s">
        <v>379</v>
      </c>
      <c r="S40" s="322"/>
    </row>
    <row r="41" spans="1:28" ht="15" x14ac:dyDescent="0.25">
      <c r="A41" s="380"/>
      <c r="B41" s="381"/>
      <c r="C41" s="341"/>
      <c r="D41" s="341"/>
      <c r="E41" s="341"/>
      <c r="F41" s="342" t="s">
        <v>30</v>
      </c>
      <c r="G41" s="350" t="s">
        <v>78</v>
      </c>
      <c r="H41" s="355" t="s">
        <v>30</v>
      </c>
      <c r="I41" s="341"/>
      <c r="J41" s="341"/>
      <c r="K41" s="343"/>
      <c r="L41" s="341"/>
      <c r="M41" s="341"/>
      <c r="N41" s="382" t="s">
        <v>23</v>
      </c>
      <c r="O41" s="343"/>
      <c r="P41" s="353" t="s">
        <v>50</v>
      </c>
      <c r="Q41" s="341"/>
      <c r="R41" s="341"/>
      <c r="S41" s="343"/>
      <c r="T41" s="341"/>
      <c r="U41" s="341"/>
      <c r="V41" s="341"/>
      <c r="W41" s="341"/>
    </row>
    <row r="42" spans="1:28" ht="15" x14ac:dyDescent="0.25">
      <c r="A42" s="7" t="s">
        <v>251</v>
      </c>
      <c r="B42">
        <f>'Pengampu Gasal 2016-2017'!R23</f>
        <v>15</v>
      </c>
      <c r="C42">
        <f>'Pengampu Gasal 2016-2017'!S23</f>
        <v>2</v>
      </c>
      <c r="F42" s="28" t="s">
        <v>70</v>
      </c>
      <c r="G42" s="322"/>
      <c r="K42" s="322"/>
      <c r="M42" s="5" t="s">
        <v>383</v>
      </c>
      <c r="N42" s="28" t="s">
        <v>70</v>
      </c>
      <c r="O42" s="322"/>
      <c r="P42" s="51" t="s">
        <v>383</v>
      </c>
      <c r="Q42" s="28" t="s">
        <v>70</v>
      </c>
      <c r="S42" s="322"/>
    </row>
    <row r="43" spans="1:28" ht="15" x14ac:dyDescent="0.25">
      <c r="A43" s="7"/>
      <c r="B43" s="340"/>
      <c r="C43" s="341"/>
      <c r="D43" s="341"/>
      <c r="E43" s="341"/>
      <c r="F43" s="363" t="s">
        <v>282</v>
      </c>
      <c r="G43" s="343"/>
      <c r="H43" s="341"/>
      <c r="I43" s="341"/>
      <c r="J43" s="341"/>
      <c r="K43" s="343"/>
      <c r="L43" s="341"/>
      <c r="M43" s="344" t="s">
        <v>77</v>
      </c>
      <c r="N43" s="363" t="s">
        <v>286</v>
      </c>
      <c r="O43" s="343"/>
      <c r="P43" s="355" t="s">
        <v>78</v>
      </c>
      <c r="Q43" s="363" t="s">
        <v>287</v>
      </c>
      <c r="R43" s="341"/>
      <c r="S43" s="343"/>
      <c r="T43" s="341"/>
      <c r="U43" s="341"/>
      <c r="V43" s="341"/>
      <c r="W43" s="341"/>
    </row>
    <row r="44" spans="1:28" ht="15" x14ac:dyDescent="0.25">
      <c r="A44" s="1" t="s">
        <v>252</v>
      </c>
      <c r="B44">
        <f>'Pengampu Gasal 2016-2017'!R24</f>
        <v>12</v>
      </c>
      <c r="C44">
        <f>'Pengampu Gasal 2016-2017'!S24</f>
        <v>2</v>
      </c>
      <c r="E44" s="8"/>
      <c r="F44" s="42" t="s">
        <v>218</v>
      </c>
      <c r="G44" s="322"/>
      <c r="H44" s="68" t="s">
        <v>218</v>
      </c>
      <c r="J44" s="57" t="s">
        <v>393</v>
      </c>
      <c r="K44" s="322"/>
      <c r="M44" s="42" t="s">
        <v>218</v>
      </c>
      <c r="N44" s="9" t="s">
        <v>393</v>
      </c>
      <c r="O44" s="327" t="s">
        <v>393</v>
      </c>
      <c r="S44" s="322"/>
    </row>
    <row r="45" spans="1:28" x14ac:dyDescent="0.2">
      <c r="A45" s="341"/>
      <c r="B45" s="341"/>
      <c r="C45" s="341"/>
      <c r="D45" s="341"/>
      <c r="E45" s="341"/>
      <c r="F45" s="366" t="s">
        <v>23</v>
      </c>
      <c r="G45" s="343"/>
      <c r="H45" s="383" t="s">
        <v>77</v>
      </c>
      <c r="I45" s="341"/>
      <c r="J45" s="384" t="s">
        <v>282</v>
      </c>
      <c r="K45" s="343"/>
      <c r="L45" s="341"/>
      <c r="M45" s="366" t="s">
        <v>78</v>
      </c>
      <c r="N45" s="348" t="s">
        <v>286</v>
      </c>
      <c r="O45" s="349" t="s">
        <v>287</v>
      </c>
      <c r="P45" s="341"/>
      <c r="Q45" s="341"/>
      <c r="R45" s="341"/>
      <c r="S45" s="343"/>
      <c r="T45" s="341"/>
      <c r="U45" s="341"/>
      <c r="V45" s="341"/>
      <c r="W45" s="341"/>
    </row>
    <row r="46" spans="1:28" x14ac:dyDescent="0.2">
      <c r="A46" s="339"/>
      <c r="B46" s="339"/>
      <c r="C46" s="339"/>
      <c r="D46" s="339"/>
      <c r="E46" s="339"/>
      <c r="F46" s="339"/>
      <c r="G46" s="369"/>
      <c r="H46" s="339"/>
      <c r="I46" s="339"/>
      <c r="J46" s="339"/>
      <c r="K46" s="369"/>
      <c r="L46" s="339"/>
      <c r="M46" s="339"/>
      <c r="N46" s="339"/>
      <c r="O46" s="369"/>
      <c r="P46" s="339"/>
      <c r="Q46" s="339"/>
      <c r="R46" s="339"/>
      <c r="S46" s="369"/>
      <c r="T46" s="339"/>
      <c r="U46" s="339"/>
      <c r="V46" s="339"/>
      <c r="W46" s="339"/>
    </row>
    <row r="47" spans="1:28" ht="15.75" x14ac:dyDescent="0.25">
      <c r="A47" s="316" t="s">
        <v>378</v>
      </c>
      <c r="B47">
        <v>10</v>
      </c>
      <c r="C47">
        <v>1</v>
      </c>
      <c r="E47" s="28" t="s">
        <v>368</v>
      </c>
      <c r="G47" s="328" t="s">
        <v>368</v>
      </c>
      <c r="J47" s="321" t="s">
        <v>368</v>
      </c>
      <c r="K47" s="322"/>
      <c r="M47" s="28" t="s">
        <v>368</v>
      </c>
      <c r="O47" s="328" t="s">
        <v>368</v>
      </c>
      <c r="S47" s="322"/>
    </row>
    <row r="48" spans="1:28" ht="15.75" x14ac:dyDescent="0.25">
      <c r="A48" s="385"/>
      <c r="B48" s="341"/>
      <c r="C48" s="341"/>
      <c r="D48" s="341"/>
      <c r="E48" s="363" t="s">
        <v>78</v>
      </c>
      <c r="F48" s="341"/>
      <c r="G48" s="372" t="s">
        <v>77</v>
      </c>
      <c r="I48" s="341"/>
      <c r="J48" s="373" t="s">
        <v>23</v>
      </c>
      <c r="K48" s="343"/>
      <c r="L48" s="341"/>
      <c r="M48" s="363" t="s">
        <v>50</v>
      </c>
      <c r="N48" s="341"/>
      <c r="O48" s="372" t="s">
        <v>30</v>
      </c>
      <c r="P48" s="341"/>
      <c r="Q48" s="341"/>
      <c r="R48" s="341"/>
      <c r="S48" s="343"/>
      <c r="T48" s="341"/>
      <c r="U48" s="341"/>
      <c r="V48" s="341"/>
      <c r="W48" s="341"/>
    </row>
    <row r="49" spans="1:23" ht="15.75" x14ac:dyDescent="0.25">
      <c r="A49" s="316" t="s">
        <v>402</v>
      </c>
      <c r="F49" s="40" t="s">
        <v>369</v>
      </c>
      <c r="G49" s="322"/>
      <c r="J49" s="28" t="s">
        <v>369</v>
      </c>
      <c r="K49" s="322"/>
      <c r="O49" s="322"/>
      <c r="S49" s="322"/>
      <c r="T49" s="321" t="s">
        <v>369</v>
      </c>
    </row>
    <row r="50" spans="1:23" x14ac:dyDescent="0.2">
      <c r="A50" s="341"/>
      <c r="B50" s="341"/>
      <c r="C50" s="341"/>
      <c r="D50" s="341"/>
      <c r="E50" s="341"/>
      <c r="F50" s="386" t="s">
        <v>77</v>
      </c>
      <c r="G50" s="343"/>
      <c r="H50" s="341"/>
      <c r="I50" s="341"/>
      <c r="J50" s="363" t="s">
        <v>78</v>
      </c>
      <c r="K50" s="343"/>
      <c r="L50" s="341"/>
      <c r="M50" s="341"/>
      <c r="N50" s="341"/>
      <c r="O50" s="343"/>
      <c r="P50" s="341"/>
      <c r="Q50" s="341"/>
      <c r="R50" s="341"/>
      <c r="S50" s="343"/>
      <c r="T50" s="373" t="s">
        <v>23</v>
      </c>
      <c r="U50" s="341"/>
      <c r="V50" s="341"/>
      <c r="W50" s="341"/>
    </row>
  </sheetData>
  <mergeCells count="7">
    <mergeCell ref="T1:W1"/>
    <mergeCell ref="M3:N3"/>
    <mergeCell ref="M5:O5"/>
    <mergeCell ref="D1:G1"/>
    <mergeCell ref="H1:K1"/>
    <mergeCell ref="L1:O1"/>
    <mergeCell ref="P1:S1"/>
  </mergeCells>
  <pageMargins left="1.6929133858267718" right="0.70866141732283472" top="0.74803149606299213" bottom="0.74803149606299213" header="0.31496062992125984" footer="0.31496062992125984"/>
  <pageSetup paperSize="5"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Excel Android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Jadwal Gasal 2015-2016</vt:lpstr>
      <vt:lpstr>Pengampu Gasal 2016-2017</vt:lpstr>
      <vt:lpstr>EKIVALENSI</vt:lpstr>
      <vt:lpstr>Jadual Gasal 2016-2017</vt:lpstr>
      <vt:lpstr>Jadual perdosen</vt:lpstr>
      <vt:lpstr>Jadual Gasal 2016-2017!Print_Area</vt:lpstr>
      <vt:lpstr>Jadwal Gasal 2015-2016!Print_Area</vt:lpstr>
      <vt:lpstr>Pengampu Gasal 2016-2017!Print_Area</vt:lpstr>
    </vt:vector>
  </TitlesOfParts>
  <Company>IF-UPNYK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KEPALA-MULMED</dc:creator>
  <cp:lastModifiedBy>Exko-IF</cp:lastModifiedBy>
  <cp:revision/>
  <cp:lastPrinted>2016-08-25T01:47:25Z</cp:lastPrinted>
  <dcterms:created xsi:type="dcterms:W3CDTF">2005-12-28T07:29:50Z</dcterms:created>
  <dcterms:modified xsi:type="dcterms:W3CDTF">2016-08-25T01:52:00Z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1033-9.1.0.5204</vt:lpwstr>
  </property>
</Properties>
</file>