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JI/Kuliah/S2/Semester 1/RISET OPERASI/TUGAS BESAR/"/>
    </mc:Choice>
  </mc:AlternateContent>
  <xr:revisionPtr revIDLastSave="0" documentId="13_ncr:1_{1CE25D07-E855-FC43-8010-670A13325680}" xr6:coauthVersionLast="47" xr6:coauthVersionMax="47" xr10:uidLastSave="{00000000-0000-0000-0000-000000000000}"/>
  <bookViews>
    <workbookView xWindow="0" yWindow="0" windowWidth="38400" windowHeight="21600" activeTab="1" xr2:uid="{6F36BB4F-AC9D-4DEF-9EB3-2EAEC8A44453}"/>
  </bookViews>
  <sheets>
    <sheet name="Sheet1" sheetId="1" r:id="rId1"/>
    <sheet name="Sheet2" sheetId="2" r:id="rId2"/>
  </sheets>
  <definedNames>
    <definedName name="solver_adj" localSheetId="0" hidden="1">Sheet1!$A$4:$I$4</definedName>
    <definedName name="solver_adj" localSheetId="1" hidden="1">Sheet2!$A$3:$I$3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Sheet1!$O$12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Sheet1!$Q$80</definedName>
    <definedName name="solver_opt" localSheetId="1" hidden="1">Sheet2!$Q$78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K84" i="2"/>
  <c r="B82" i="2"/>
  <c r="B83" i="2"/>
  <c r="K37" i="2"/>
  <c r="B80" i="1"/>
  <c r="B78" i="2"/>
  <c r="M11" i="2"/>
  <c r="M12" i="2"/>
  <c r="M13" i="2"/>
  <c r="O13" i="2" s="1"/>
  <c r="M14" i="2"/>
  <c r="M15" i="2"/>
  <c r="M16" i="2"/>
  <c r="M17" i="2"/>
  <c r="O17" i="2" s="1"/>
  <c r="M18" i="2"/>
  <c r="M19" i="2"/>
  <c r="M20" i="2"/>
  <c r="M21" i="2"/>
  <c r="O21" i="2" s="1"/>
  <c r="M22" i="2"/>
  <c r="M23" i="2"/>
  <c r="M24" i="2"/>
  <c r="M25" i="2"/>
  <c r="O25" i="2" s="1"/>
  <c r="M26" i="2"/>
  <c r="M27" i="2"/>
  <c r="M28" i="2"/>
  <c r="M29" i="2"/>
  <c r="O29" i="2" s="1"/>
  <c r="M30" i="2"/>
  <c r="M31" i="2"/>
  <c r="M32" i="2"/>
  <c r="M33" i="2"/>
  <c r="O33" i="2" s="1"/>
  <c r="M34" i="2"/>
  <c r="M35" i="2"/>
  <c r="M36" i="2"/>
  <c r="M37" i="2"/>
  <c r="O37" i="2" s="1"/>
  <c r="M38" i="2"/>
  <c r="M39" i="2"/>
  <c r="O39" i="2" s="1"/>
  <c r="M40" i="2"/>
  <c r="M41" i="2"/>
  <c r="M42" i="2"/>
  <c r="M43" i="2"/>
  <c r="M44" i="2"/>
  <c r="M45" i="2"/>
  <c r="M46" i="2"/>
  <c r="M47" i="2"/>
  <c r="O47" i="2" s="1"/>
  <c r="M48" i="2"/>
  <c r="M49" i="2"/>
  <c r="M50" i="2"/>
  <c r="M51" i="2"/>
  <c r="M52" i="2"/>
  <c r="M53" i="2"/>
  <c r="M54" i="2"/>
  <c r="M55" i="2"/>
  <c r="O55" i="2" s="1"/>
  <c r="M56" i="2"/>
  <c r="M57" i="2"/>
  <c r="M58" i="2"/>
  <c r="M59" i="2"/>
  <c r="M60" i="2"/>
  <c r="M61" i="2"/>
  <c r="M62" i="2"/>
  <c r="M63" i="2"/>
  <c r="O63" i="2" s="1"/>
  <c r="M64" i="2"/>
  <c r="M65" i="2"/>
  <c r="M66" i="2"/>
  <c r="M67" i="2"/>
  <c r="M68" i="2"/>
  <c r="M69" i="2"/>
  <c r="M70" i="2"/>
  <c r="M71" i="2"/>
  <c r="O71" i="2" s="1"/>
  <c r="M72" i="2"/>
  <c r="M73" i="2"/>
  <c r="O73" i="2" s="1"/>
  <c r="M74" i="2"/>
  <c r="M75" i="2"/>
  <c r="M76" i="2"/>
  <c r="M10" i="2"/>
  <c r="O10" i="2" s="1"/>
  <c r="P10" i="2" s="1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12" i="1"/>
  <c r="O76" i="2" l="1"/>
  <c r="O68" i="2"/>
  <c r="O60" i="2"/>
  <c r="O52" i="2"/>
  <c r="O44" i="2"/>
  <c r="O36" i="2"/>
  <c r="O28" i="2"/>
  <c r="O20" i="2"/>
  <c r="O12" i="2"/>
  <c r="O75" i="2"/>
  <c r="O67" i="2"/>
  <c r="O59" i="2"/>
  <c r="O51" i="2"/>
  <c r="O43" i="2"/>
  <c r="O35" i="2"/>
  <c r="O27" i="2"/>
  <c r="O19" i="2"/>
  <c r="O11" i="2"/>
  <c r="O74" i="2"/>
  <c r="O66" i="2"/>
  <c r="O58" i="2"/>
  <c r="Q58" i="2" s="1"/>
  <c r="O50" i="2"/>
  <c r="O42" i="2"/>
  <c r="O34" i="2"/>
  <c r="O26" i="2"/>
  <c r="O18" i="2"/>
  <c r="O57" i="2"/>
  <c r="O41" i="2"/>
  <c r="O72" i="2"/>
  <c r="O64" i="2"/>
  <c r="Q64" i="2" s="1"/>
  <c r="O56" i="2"/>
  <c r="Q56" i="2" s="1"/>
  <c r="O48" i="2"/>
  <c r="O40" i="2"/>
  <c r="Q40" i="2" s="1"/>
  <c r="O32" i="2"/>
  <c r="O24" i="2"/>
  <c r="O16" i="2"/>
  <c r="O65" i="2"/>
  <c r="O49" i="2"/>
  <c r="O31" i="2"/>
  <c r="O23" i="2"/>
  <c r="O15" i="2"/>
  <c r="Q15" i="2" s="1"/>
  <c r="O70" i="2"/>
  <c r="Q70" i="2" s="1"/>
  <c r="O62" i="2"/>
  <c r="Q62" i="2" s="1"/>
  <c r="O54" i="2"/>
  <c r="O46" i="2"/>
  <c r="O38" i="2"/>
  <c r="O30" i="2"/>
  <c r="O22" i="2"/>
  <c r="O14" i="2"/>
  <c r="O69" i="2"/>
  <c r="O61" i="2"/>
  <c r="O53" i="2"/>
  <c r="O45" i="2"/>
  <c r="Q55" i="2"/>
  <c r="M78" i="2"/>
  <c r="K78" i="2"/>
  <c r="B80" i="2" s="1"/>
  <c r="O13" i="1"/>
  <c r="O34" i="1"/>
  <c r="O24" i="1"/>
  <c r="O69" i="1"/>
  <c r="O33" i="1"/>
  <c r="O42" i="1"/>
  <c r="O53" i="1"/>
  <c r="O41" i="1"/>
  <c r="O75" i="1"/>
  <c r="O51" i="1"/>
  <c r="O73" i="1"/>
  <c r="M80" i="1"/>
  <c r="K13" i="1"/>
  <c r="K14" i="1"/>
  <c r="K15" i="1"/>
  <c r="K16" i="1"/>
  <c r="O16" i="1" s="1"/>
  <c r="K17" i="1"/>
  <c r="K18" i="1"/>
  <c r="K19" i="1"/>
  <c r="K20" i="1"/>
  <c r="K21" i="1"/>
  <c r="K22" i="1"/>
  <c r="K23" i="1"/>
  <c r="O23" i="1" s="1"/>
  <c r="K24" i="1"/>
  <c r="K25" i="1"/>
  <c r="K26" i="1"/>
  <c r="K27" i="1"/>
  <c r="K28" i="1"/>
  <c r="K29" i="1"/>
  <c r="K30" i="1"/>
  <c r="O30" i="1" s="1"/>
  <c r="K31" i="1"/>
  <c r="K32" i="1"/>
  <c r="K33" i="1"/>
  <c r="K34" i="1"/>
  <c r="K35" i="1"/>
  <c r="K36" i="1"/>
  <c r="K37" i="1"/>
  <c r="K38" i="1"/>
  <c r="K39" i="1"/>
  <c r="O39" i="1" s="1"/>
  <c r="K40" i="1"/>
  <c r="O40" i="1" s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O64" i="1" s="1"/>
  <c r="K65" i="1"/>
  <c r="K66" i="1"/>
  <c r="K67" i="1"/>
  <c r="K68" i="1"/>
  <c r="K69" i="1"/>
  <c r="K70" i="1"/>
  <c r="O70" i="1" s="1"/>
  <c r="K71" i="1"/>
  <c r="K72" i="1"/>
  <c r="K73" i="1"/>
  <c r="K74" i="1"/>
  <c r="K75" i="1"/>
  <c r="K76" i="1"/>
  <c r="K77" i="1"/>
  <c r="K78" i="1"/>
  <c r="K12" i="1"/>
  <c r="O15" i="1" l="1"/>
  <c r="Q15" i="1" s="1"/>
  <c r="O62" i="1"/>
  <c r="L22" i="1"/>
  <c r="O77" i="1"/>
  <c r="O61" i="1"/>
  <c r="P61" i="1" s="1"/>
  <c r="O45" i="1"/>
  <c r="O68" i="1"/>
  <c r="Q68" i="1" s="1"/>
  <c r="O36" i="1"/>
  <c r="Q36" i="1" s="1"/>
  <c r="O20" i="1"/>
  <c r="Q20" i="1" s="1"/>
  <c r="O28" i="1"/>
  <c r="O46" i="1"/>
  <c r="O71" i="1"/>
  <c r="Q71" i="1" s="1"/>
  <c r="O31" i="1"/>
  <c r="O14" i="1"/>
  <c r="Q14" i="1" s="1"/>
  <c r="L69" i="1"/>
  <c r="O76" i="1"/>
  <c r="L67" i="1"/>
  <c r="O35" i="1"/>
  <c r="O43" i="1"/>
  <c r="L74" i="1"/>
  <c r="O50" i="1"/>
  <c r="L18" i="1"/>
  <c r="O27" i="1"/>
  <c r="O52" i="1"/>
  <c r="O55" i="1"/>
  <c r="Q55" i="1" s="1"/>
  <c r="O65" i="1"/>
  <c r="O49" i="1"/>
  <c r="Q49" i="1" s="1"/>
  <c r="O17" i="1"/>
  <c r="Q17" i="1" s="1"/>
  <c r="O21" i="1"/>
  <c r="Q21" i="1" s="1"/>
  <c r="O22" i="1"/>
  <c r="Q22" i="1" s="1"/>
  <c r="O12" i="1"/>
  <c r="B86" i="1"/>
  <c r="O63" i="1"/>
  <c r="L72" i="1"/>
  <c r="O48" i="1"/>
  <c r="O32" i="1"/>
  <c r="L24" i="1"/>
  <c r="O29" i="1"/>
  <c r="L25" i="2"/>
  <c r="L14" i="2"/>
  <c r="L26" i="2"/>
  <c r="L38" i="2"/>
  <c r="L50" i="2"/>
  <c r="L62" i="2"/>
  <c r="L74" i="2"/>
  <c r="L15" i="2"/>
  <c r="L27" i="2"/>
  <c r="L39" i="2"/>
  <c r="L51" i="2"/>
  <c r="L63" i="2"/>
  <c r="L75" i="2"/>
  <c r="L59" i="2"/>
  <c r="L73" i="2"/>
  <c r="L16" i="2"/>
  <c r="L28" i="2"/>
  <c r="L40" i="2"/>
  <c r="L52" i="2"/>
  <c r="L64" i="2"/>
  <c r="L76" i="2"/>
  <c r="L17" i="2"/>
  <c r="L29" i="2"/>
  <c r="L41" i="2"/>
  <c r="L53" i="2"/>
  <c r="L65" i="2"/>
  <c r="L10" i="2"/>
  <c r="L67" i="2"/>
  <c r="L46" i="2"/>
  <c r="L18" i="2"/>
  <c r="L30" i="2"/>
  <c r="L42" i="2"/>
  <c r="L54" i="2"/>
  <c r="L66" i="2"/>
  <c r="L43" i="2"/>
  <c r="L69" i="2"/>
  <c r="L58" i="2"/>
  <c r="L49" i="2"/>
  <c r="L19" i="2"/>
  <c r="L31" i="2"/>
  <c r="L55" i="2"/>
  <c r="L22" i="2"/>
  <c r="L70" i="2"/>
  <c r="L71" i="2"/>
  <c r="L20" i="2"/>
  <c r="L32" i="2"/>
  <c r="L44" i="2"/>
  <c r="L56" i="2"/>
  <c r="L68" i="2"/>
  <c r="L21" i="2"/>
  <c r="L33" i="2"/>
  <c r="L45" i="2"/>
  <c r="L57" i="2"/>
  <c r="L34" i="2"/>
  <c r="L61" i="2"/>
  <c r="L11" i="2"/>
  <c r="L23" i="2"/>
  <c r="L35" i="2"/>
  <c r="L47" i="2"/>
  <c r="L12" i="2"/>
  <c r="L24" i="2"/>
  <c r="L36" i="2"/>
  <c r="L48" i="2"/>
  <c r="L60" i="2"/>
  <c r="L72" i="2"/>
  <c r="L13" i="2"/>
  <c r="L37" i="2"/>
  <c r="P20" i="1"/>
  <c r="Q34" i="1"/>
  <c r="P34" i="1"/>
  <c r="P68" i="1"/>
  <c r="Q42" i="1"/>
  <c r="P42" i="1"/>
  <c r="Q31" i="1"/>
  <c r="P31" i="1"/>
  <c r="Q43" i="1"/>
  <c r="P43" i="1"/>
  <c r="Q75" i="1"/>
  <c r="P75" i="1"/>
  <c r="Q77" i="1"/>
  <c r="P77" i="1"/>
  <c r="Q65" i="1"/>
  <c r="P65" i="1"/>
  <c r="P17" i="1"/>
  <c r="Q16" i="1"/>
  <c r="P16" i="1"/>
  <c r="P21" i="1"/>
  <c r="Q76" i="1"/>
  <c r="P76" i="1"/>
  <c r="Q28" i="1"/>
  <c r="P28" i="1"/>
  <c r="Q33" i="1"/>
  <c r="P33" i="1"/>
  <c r="Q51" i="1"/>
  <c r="P51" i="1"/>
  <c r="Q63" i="1"/>
  <c r="P63" i="1"/>
  <c r="P15" i="1"/>
  <c r="Q40" i="1"/>
  <c r="P40" i="1"/>
  <c r="Q69" i="1"/>
  <c r="P69" i="1"/>
  <c r="Q32" i="1"/>
  <c r="P32" i="1"/>
  <c r="Q12" i="1"/>
  <c r="P12" i="1"/>
  <c r="Q13" i="1"/>
  <c r="P13" i="1"/>
  <c r="Q62" i="1"/>
  <c r="P62" i="1"/>
  <c r="Q50" i="1"/>
  <c r="P50" i="1"/>
  <c r="P14" i="1"/>
  <c r="Q52" i="1"/>
  <c r="P52" i="1"/>
  <c r="Q24" i="1"/>
  <c r="P24" i="1"/>
  <c r="Q61" i="1"/>
  <c r="Q64" i="1"/>
  <c r="P64" i="1"/>
  <c r="Q23" i="1"/>
  <c r="P23" i="1"/>
  <c r="Q48" i="1"/>
  <c r="P48" i="1"/>
  <c r="Q29" i="1"/>
  <c r="P29" i="1"/>
  <c r="Q46" i="1"/>
  <c r="P46" i="1"/>
  <c r="Q35" i="1"/>
  <c r="P35" i="1"/>
  <c r="Q73" i="1"/>
  <c r="P73" i="1"/>
  <c r="Q41" i="1"/>
  <c r="P41" i="1"/>
  <c r="Q70" i="1"/>
  <c r="P70" i="1"/>
  <c r="Q27" i="1"/>
  <c r="P27" i="1"/>
  <c r="Q53" i="1"/>
  <c r="P53" i="1"/>
  <c r="Q45" i="1"/>
  <c r="P45" i="1"/>
  <c r="Q39" i="1"/>
  <c r="P39" i="1"/>
  <c r="Q30" i="1"/>
  <c r="P30" i="1"/>
  <c r="P64" i="2"/>
  <c r="P62" i="2"/>
  <c r="P58" i="2"/>
  <c r="P70" i="2"/>
  <c r="P55" i="2"/>
  <c r="P15" i="2"/>
  <c r="P40" i="2"/>
  <c r="P56" i="2"/>
  <c r="Q57" i="2"/>
  <c r="P57" i="2"/>
  <c r="Q24" i="2"/>
  <c r="P24" i="2"/>
  <c r="Q30" i="2"/>
  <c r="P30" i="2"/>
  <c r="Q53" i="2"/>
  <c r="P53" i="2"/>
  <c r="Q72" i="2"/>
  <c r="P72" i="2"/>
  <c r="Q46" i="2"/>
  <c r="P46" i="2"/>
  <c r="Q11" i="2"/>
  <c r="P11" i="2"/>
  <c r="Q18" i="2"/>
  <c r="P18" i="2"/>
  <c r="Q60" i="2"/>
  <c r="P60" i="2"/>
  <c r="Q39" i="2"/>
  <c r="P39" i="2"/>
  <c r="Q25" i="2"/>
  <c r="P25" i="2"/>
  <c r="Q68" i="2"/>
  <c r="P68" i="2"/>
  <c r="Q48" i="2"/>
  <c r="P48" i="2"/>
  <c r="Q34" i="2"/>
  <c r="P34" i="2"/>
  <c r="Q71" i="2"/>
  <c r="P71" i="2"/>
  <c r="Q74" i="2"/>
  <c r="P74" i="2"/>
  <c r="Q42" i="2"/>
  <c r="P42" i="2"/>
  <c r="Q67" i="2"/>
  <c r="P67" i="2"/>
  <c r="Q28" i="2"/>
  <c r="P28" i="2"/>
  <c r="Q65" i="2"/>
  <c r="P65" i="2"/>
  <c r="Q32" i="2"/>
  <c r="P32" i="2"/>
  <c r="Q75" i="2"/>
  <c r="P75" i="2"/>
  <c r="Q76" i="2"/>
  <c r="P76" i="2"/>
  <c r="Q63" i="2"/>
  <c r="P63" i="2"/>
  <c r="Q27" i="2"/>
  <c r="P27" i="2"/>
  <c r="Q69" i="2"/>
  <c r="P69" i="2"/>
  <c r="Q49" i="2"/>
  <c r="P49" i="2"/>
  <c r="Q22" i="2"/>
  <c r="P22" i="2"/>
  <c r="Q59" i="2"/>
  <c r="P59" i="2"/>
  <c r="Q26" i="2"/>
  <c r="P26" i="2"/>
  <c r="Q43" i="2"/>
  <c r="P43" i="2"/>
  <c r="Q16" i="2"/>
  <c r="P16" i="2"/>
  <c r="Q36" i="2"/>
  <c r="P36" i="2"/>
  <c r="Q20" i="2"/>
  <c r="P20" i="2"/>
  <c r="Q45" i="2"/>
  <c r="P45" i="2"/>
  <c r="Q19" i="2"/>
  <c r="P19" i="2"/>
  <c r="Q51" i="2"/>
  <c r="P51" i="2"/>
  <c r="Q14" i="2"/>
  <c r="P14" i="2"/>
  <c r="Q33" i="2"/>
  <c r="P33" i="2"/>
  <c r="Q73" i="2"/>
  <c r="P73" i="2"/>
  <c r="Q50" i="2"/>
  <c r="P50" i="2"/>
  <c r="Q12" i="2"/>
  <c r="P12" i="2"/>
  <c r="Q35" i="2"/>
  <c r="P35" i="2"/>
  <c r="Q21" i="2"/>
  <c r="P21" i="2"/>
  <c r="Q31" i="2"/>
  <c r="P31" i="2"/>
  <c r="Q44" i="2"/>
  <c r="P44" i="2"/>
  <c r="Q47" i="2"/>
  <c r="P47" i="2"/>
  <c r="Q29" i="2"/>
  <c r="P29" i="2"/>
  <c r="Q66" i="2"/>
  <c r="P66" i="2"/>
  <c r="Q13" i="2"/>
  <c r="P13" i="2"/>
  <c r="Q38" i="2"/>
  <c r="P38" i="2"/>
  <c r="Q41" i="2"/>
  <c r="P41" i="2"/>
  <c r="Q23" i="2"/>
  <c r="P23" i="2"/>
  <c r="Q54" i="2"/>
  <c r="P54" i="2"/>
  <c r="Q61" i="2"/>
  <c r="P61" i="2"/>
  <c r="Q37" i="2"/>
  <c r="P37" i="2"/>
  <c r="Q52" i="2"/>
  <c r="P52" i="2"/>
  <c r="Q17" i="2"/>
  <c r="P17" i="2"/>
  <c r="O78" i="2"/>
  <c r="Q10" i="2"/>
  <c r="O67" i="1"/>
  <c r="O60" i="1"/>
  <c r="O47" i="1"/>
  <c r="O18" i="1"/>
  <c r="O44" i="1"/>
  <c r="O72" i="1"/>
  <c r="O19" i="1"/>
  <c r="O25" i="1"/>
  <c r="O26" i="1"/>
  <c r="O58" i="1"/>
  <c r="O56" i="1"/>
  <c r="O38" i="1"/>
  <c r="O59" i="1"/>
  <c r="O54" i="1"/>
  <c r="O66" i="1"/>
  <c r="O74" i="1"/>
  <c r="O78" i="1"/>
  <c r="O57" i="1"/>
  <c r="O37" i="1"/>
  <c r="K80" i="1"/>
  <c r="B82" i="1" s="1"/>
  <c r="L71" i="1" s="1"/>
  <c r="L38" i="1" l="1"/>
  <c r="L59" i="1"/>
  <c r="L44" i="1"/>
  <c r="L70" i="1"/>
  <c r="L17" i="1"/>
  <c r="L65" i="1"/>
  <c r="L34" i="1"/>
  <c r="L19" i="1"/>
  <c r="L52" i="1"/>
  <c r="L68" i="1"/>
  <c r="L32" i="1"/>
  <c r="L57" i="1"/>
  <c r="L75" i="1"/>
  <c r="L62" i="1"/>
  <c r="P22" i="1"/>
  <c r="P71" i="1"/>
  <c r="P55" i="1"/>
  <c r="L40" i="1"/>
  <c r="L42" i="1"/>
  <c r="L27" i="1"/>
  <c r="L60" i="1"/>
  <c r="L30" i="1"/>
  <c r="L46" i="1"/>
  <c r="L78" i="1"/>
  <c r="L26" i="1"/>
  <c r="L14" i="1"/>
  <c r="L77" i="1"/>
  <c r="L78" i="2"/>
  <c r="L48" i="1"/>
  <c r="L39" i="1"/>
  <c r="L25" i="1"/>
  <c r="L73" i="1"/>
  <c r="L50" i="1"/>
  <c r="L35" i="1"/>
  <c r="L76" i="1"/>
  <c r="L54" i="1"/>
  <c r="L20" i="1"/>
  <c r="L29" i="1"/>
  <c r="L23" i="1"/>
  <c r="L15" i="1"/>
  <c r="P36" i="1"/>
  <c r="P49" i="1"/>
  <c r="L12" i="1"/>
  <c r="L33" i="1"/>
  <c r="L31" i="1"/>
  <c r="L45" i="1"/>
  <c r="L55" i="1"/>
  <c r="L56" i="1"/>
  <c r="L41" i="1"/>
  <c r="L58" i="1"/>
  <c r="L43" i="1"/>
  <c r="L13" i="1"/>
  <c r="L28" i="1"/>
  <c r="L21" i="1"/>
  <c r="L47" i="1"/>
  <c r="L16" i="1"/>
  <c r="L64" i="1"/>
  <c r="L49" i="1"/>
  <c r="L66" i="1"/>
  <c r="L51" i="1"/>
  <c r="L37" i="1"/>
  <c r="L63" i="1"/>
  <c r="L36" i="1"/>
  <c r="L61" i="1"/>
  <c r="L53" i="1"/>
  <c r="Q58" i="1"/>
  <c r="P58" i="1"/>
  <c r="Q37" i="1"/>
  <c r="P37" i="1"/>
  <c r="Q78" i="1"/>
  <c r="P78" i="1"/>
  <c r="Q44" i="1"/>
  <c r="P44" i="1"/>
  <c r="Q56" i="1"/>
  <c r="P56" i="1"/>
  <c r="Q18" i="1"/>
  <c r="P18" i="1"/>
  <c r="Q47" i="1"/>
  <c r="P47" i="1"/>
  <c r="Q54" i="1"/>
  <c r="P54" i="1"/>
  <c r="Q59" i="1"/>
  <c r="P59" i="1"/>
  <c r="Q67" i="1"/>
  <c r="P67" i="1"/>
  <c r="Q74" i="1"/>
  <c r="P74" i="1"/>
  <c r="O80" i="1"/>
  <c r="Q66" i="1"/>
  <c r="P66" i="1"/>
  <c r="Q60" i="1"/>
  <c r="P60" i="1"/>
  <c r="Q38" i="1"/>
  <c r="P38" i="1"/>
  <c r="Q26" i="1"/>
  <c r="P26" i="1"/>
  <c r="Q25" i="1"/>
  <c r="P25" i="1"/>
  <c r="Q57" i="1"/>
  <c r="P57" i="1"/>
  <c r="Q19" i="1"/>
  <c r="P19" i="1"/>
  <c r="Q72" i="1"/>
  <c r="P72" i="1"/>
  <c r="P78" i="2"/>
  <c r="K83" i="2" s="1"/>
  <c r="Q78" i="2"/>
  <c r="P80" i="1" l="1"/>
  <c r="K85" i="1" s="1"/>
  <c r="Q80" i="1"/>
  <c r="K83" i="1" s="1"/>
  <c r="K81" i="2"/>
  <c r="K82" i="2" s="1"/>
  <c r="K85" i="2"/>
  <c r="K84" i="1" l="1"/>
  <c r="L80" i="1"/>
  <c r="K87" i="1" l="1"/>
  <c r="B84" i="1"/>
  <c r="B85" i="1" s="1"/>
</calcChain>
</file>

<file path=xl/sharedStrings.xml><?xml version="1.0" encoding="utf-8"?>
<sst xmlns="http://schemas.openxmlformats.org/spreadsheetml/2006/main" count="70" uniqueCount="38">
  <si>
    <t>Data</t>
  </si>
  <si>
    <t>x1</t>
  </si>
  <si>
    <t>x2</t>
  </si>
  <si>
    <t>x3</t>
  </si>
  <si>
    <t>x4</t>
  </si>
  <si>
    <t>x5</t>
  </si>
  <si>
    <t>x6</t>
  </si>
  <si>
    <t>x7</t>
  </si>
  <si>
    <t>x8</t>
  </si>
  <si>
    <t>y</t>
  </si>
  <si>
    <t>y =  a x (x1^b) x (x2^c) x (x3^d) x (x4^e) x (x5^f)x  (x6^g) x (x7^h) x (x8^i)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</si>
  <si>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</si>
  <si>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</si>
  <si>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</si>
  <si>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</si>
  <si>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</si>
  <si>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</si>
  <si>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</si>
  <si>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</si>
  <si>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</si>
  <si>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</si>
  <si>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error</t>
  </si>
  <si>
    <t>error2</t>
  </si>
  <si>
    <t>MSE</t>
  </si>
  <si>
    <t>RMSE</t>
  </si>
  <si>
    <t>MAE</t>
  </si>
  <si>
    <t>SE</t>
  </si>
  <si>
    <t>R2Score</t>
  </si>
  <si>
    <t>y = ax1 + bx2^2 + cx3^3 + dx4^4 + ex5^5 + fx6^6 + gx7^7 + hx8^8 + i</t>
  </si>
  <si>
    <t>abs error</t>
  </si>
  <si>
    <t>y_predict</t>
  </si>
  <si>
    <t>jml data =</t>
  </si>
  <si>
    <t>R2</t>
  </si>
  <si>
    <t>rata-rata y=</t>
  </si>
  <si>
    <t xml:space="preserve">y rata-rata= </t>
  </si>
  <si>
    <t>SD=</t>
  </si>
  <si>
    <t>y-y(mean)^2</t>
  </si>
  <si>
    <t>S^2=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</si>
</sst>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"/>
    <numFmt numFmtId="166" formatCode="0.00000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2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5" fontId="1" fillId="0" borderId="2" xfId="0" applyNumberFormat="1" applyFont="1" applyBorder="1" applyAlignment="1">
      <alignment horizontal="center"/>
    </xf>
    <xf numFmtId="0" fontId="0" fillId="0" borderId="6" xfId="0" applyFill="1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0" xfId="0"/>
    <xf numFmtId="3" fontId="1" fillId="0" borderId="9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6" fontId="0" fillId="0" borderId="7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1" xfId="0" applyNumberFormat="1" applyBorder="1"/>
    <xf numFmtId="0" fontId="0" fillId="0" borderId="0" xfId="0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(Sheet1!$K$12:$K$38,Sheet1!$K$39:$K$71,Sheet1!$K$72:$K$78)</c:f>
              <c:numCache>
                <c:formatCode>#,##0.00000</c:formatCode>
                <c:ptCount val="67"/>
                <c:pt idx="0">
                  <c:v>0.94625000000000004</c:v>
                </c:pt>
                <c:pt idx="1">
                  <c:v>0.98124999999999996</c:v>
                </c:pt>
                <c:pt idx="2">
                  <c:v>0.99875000000000003</c:v>
                </c:pt>
                <c:pt idx="3">
                  <c:v>0.92500000000000004</c:v>
                </c:pt>
                <c:pt idx="4">
                  <c:v>1</c:v>
                </c:pt>
                <c:pt idx="5">
                  <c:v>1</c:v>
                </c:pt>
                <c:pt idx="6">
                  <c:v>0.92999999999999994</c:v>
                </c:pt>
                <c:pt idx="7">
                  <c:v>1</c:v>
                </c:pt>
                <c:pt idx="8">
                  <c:v>0.99750000000000005</c:v>
                </c:pt>
                <c:pt idx="9">
                  <c:v>0.93624999999999992</c:v>
                </c:pt>
                <c:pt idx="10">
                  <c:v>0.92749999999999999</c:v>
                </c:pt>
                <c:pt idx="11">
                  <c:v>0.90874999999999995</c:v>
                </c:pt>
                <c:pt idx="12">
                  <c:v>0.95000000000000007</c:v>
                </c:pt>
                <c:pt idx="13">
                  <c:v>0.90625</c:v>
                </c:pt>
                <c:pt idx="14">
                  <c:v>0.95000000000000018</c:v>
                </c:pt>
                <c:pt idx="15">
                  <c:v>1</c:v>
                </c:pt>
                <c:pt idx="16">
                  <c:v>0.93374999999999997</c:v>
                </c:pt>
                <c:pt idx="17">
                  <c:v>0.96374999999999988</c:v>
                </c:pt>
                <c:pt idx="18">
                  <c:v>1</c:v>
                </c:pt>
                <c:pt idx="19">
                  <c:v>0.93999999999999972</c:v>
                </c:pt>
                <c:pt idx="20">
                  <c:v>0.84374999999999989</c:v>
                </c:pt>
                <c:pt idx="21">
                  <c:v>0.97249999999999992</c:v>
                </c:pt>
                <c:pt idx="22">
                  <c:v>1</c:v>
                </c:pt>
                <c:pt idx="23">
                  <c:v>1</c:v>
                </c:pt>
                <c:pt idx="24">
                  <c:v>0.95000000000000007</c:v>
                </c:pt>
                <c:pt idx="25">
                  <c:v>0.90000000000000013</c:v>
                </c:pt>
                <c:pt idx="26">
                  <c:v>1</c:v>
                </c:pt>
                <c:pt idx="27">
                  <c:v>1</c:v>
                </c:pt>
                <c:pt idx="28">
                  <c:v>0.88750000000000007</c:v>
                </c:pt>
                <c:pt idx="29">
                  <c:v>0.92874999999999985</c:v>
                </c:pt>
                <c:pt idx="30">
                  <c:v>0.92999999999999994</c:v>
                </c:pt>
                <c:pt idx="31">
                  <c:v>0.79999999999999993</c:v>
                </c:pt>
                <c:pt idx="32">
                  <c:v>1</c:v>
                </c:pt>
                <c:pt idx="33">
                  <c:v>0.96625000000000005</c:v>
                </c:pt>
                <c:pt idx="34">
                  <c:v>1</c:v>
                </c:pt>
                <c:pt idx="35">
                  <c:v>0.96000000000000008</c:v>
                </c:pt>
                <c:pt idx="36">
                  <c:v>0.88374999999999992</c:v>
                </c:pt>
                <c:pt idx="37">
                  <c:v>1</c:v>
                </c:pt>
                <c:pt idx="38">
                  <c:v>0.96</c:v>
                </c:pt>
                <c:pt idx="39">
                  <c:v>0.85</c:v>
                </c:pt>
                <c:pt idx="40">
                  <c:v>0.94500000000000006</c:v>
                </c:pt>
                <c:pt idx="41">
                  <c:v>0.90875000000000006</c:v>
                </c:pt>
                <c:pt idx="42">
                  <c:v>0.86250000000000004</c:v>
                </c:pt>
                <c:pt idx="43">
                  <c:v>0.88249999999999995</c:v>
                </c:pt>
                <c:pt idx="44">
                  <c:v>0.8899999999999999</c:v>
                </c:pt>
                <c:pt idx="45">
                  <c:v>1</c:v>
                </c:pt>
                <c:pt idx="46">
                  <c:v>1</c:v>
                </c:pt>
                <c:pt idx="47">
                  <c:v>0.9900000000000001</c:v>
                </c:pt>
                <c:pt idx="48">
                  <c:v>0.75</c:v>
                </c:pt>
                <c:pt idx="49">
                  <c:v>0.88624999999999987</c:v>
                </c:pt>
                <c:pt idx="50">
                  <c:v>0.90000000000000013</c:v>
                </c:pt>
                <c:pt idx="51">
                  <c:v>0.91250000000000009</c:v>
                </c:pt>
                <c:pt idx="52">
                  <c:v>0.79999999999999993</c:v>
                </c:pt>
                <c:pt idx="53">
                  <c:v>0.96875</c:v>
                </c:pt>
                <c:pt idx="54">
                  <c:v>0.81874999999999987</c:v>
                </c:pt>
                <c:pt idx="55">
                  <c:v>0.72874999999999979</c:v>
                </c:pt>
                <c:pt idx="56">
                  <c:v>0.87499999999999989</c:v>
                </c:pt>
                <c:pt idx="57">
                  <c:v>0.79999999999999993</c:v>
                </c:pt>
                <c:pt idx="58">
                  <c:v>0.81250000000000011</c:v>
                </c:pt>
                <c:pt idx="59">
                  <c:v>0.92749999999999999</c:v>
                </c:pt>
                <c:pt idx="60">
                  <c:v>0.95000000000000007</c:v>
                </c:pt>
                <c:pt idx="61">
                  <c:v>0.92625000000000002</c:v>
                </c:pt>
                <c:pt idx="62">
                  <c:v>0.90999999999999992</c:v>
                </c:pt>
                <c:pt idx="63">
                  <c:v>0.9900000000000001</c:v>
                </c:pt>
                <c:pt idx="64">
                  <c:v>0.99375000000000002</c:v>
                </c:pt>
                <c:pt idx="65">
                  <c:v>0.98625000000000007</c:v>
                </c:pt>
                <c:pt idx="66">
                  <c:v>0.9900000000000001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224-A067-AB5C6AE9F25C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y_predict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(Sheet1!$M$12:$M$38,Sheet1!$M$39:$M$71,Sheet1!$M$72:$M$78)</c:f>
              <c:numCache>
                <c:formatCode>0.00000</c:formatCode>
                <c:ptCount val="67"/>
                <c:pt idx="0">
                  <c:v>0.94883398426432997</c:v>
                </c:pt>
                <c:pt idx="1">
                  <c:v>0.98179499816400784</c:v>
                </c:pt>
                <c:pt idx="2">
                  <c:v>1.0038132266964976</c:v>
                </c:pt>
                <c:pt idx="3">
                  <c:v>0.91757040825134373</c:v>
                </c:pt>
                <c:pt idx="4">
                  <c:v>1.0050894965009392</c:v>
                </c:pt>
                <c:pt idx="5">
                  <c:v>1.0050894965009392</c:v>
                </c:pt>
                <c:pt idx="6">
                  <c:v>0.92132570294642446</c:v>
                </c:pt>
                <c:pt idx="7">
                  <c:v>1.0050894965009392</c:v>
                </c:pt>
                <c:pt idx="8">
                  <c:v>1.0018485921111941</c:v>
                </c:pt>
                <c:pt idx="9">
                  <c:v>0.92912976587793827</c:v>
                </c:pt>
                <c:pt idx="10">
                  <c:v>0.92281853504365552</c:v>
                </c:pt>
                <c:pt idx="11">
                  <c:v>0.90092757841488047</c:v>
                </c:pt>
                <c:pt idx="12">
                  <c:v>0.94331817554367003</c:v>
                </c:pt>
                <c:pt idx="13">
                  <c:v>0.89301642705692408</c:v>
                </c:pt>
                <c:pt idx="14">
                  <c:v>0.93765242043253649</c:v>
                </c:pt>
                <c:pt idx="15">
                  <c:v>1.0050894965009392</c:v>
                </c:pt>
                <c:pt idx="16">
                  <c:v>0.92919459958658268</c:v>
                </c:pt>
                <c:pt idx="17">
                  <c:v>0.96302633657573877</c:v>
                </c:pt>
                <c:pt idx="18">
                  <c:v>1.0050894965009392</c:v>
                </c:pt>
                <c:pt idx="19">
                  <c:v>0.93214235105730392</c:v>
                </c:pt>
                <c:pt idx="20">
                  <c:v>0.84206199616443311</c:v>
                </c:pt>
                <c:pt idx="21">
                  <c:v>0.97230096676048638</c:v>
                </c:pt>
                <c:pt idx="22">
                  <c:v>1.0050894965009392</c:v>
                </c:pt>
                <c:pt idx="23">
                  <c:v>1.0050894965009392</c:v>
                </c:pt>
                <c:pt idx="24">
                  <c:v>0.94331817554367003</c:v>
                </c:pt>
                <c:pt idx="25">
                  <c:v>0.89089843345448505</c:v>
                </c:pt>
                <c:pt idx="26">
                  <c:v>1.0050894965009392</c:v>
                </c:pt>
                <c:pt idx="27">
                  <c:v>1.0050894965009392</c:v>
                </c:pt>
                <c:pt idx="28">
                  <c:v>0.89089841268982017</c:v>
                </c:pt>
                <c:pt idx="29">
                  <c:v>0.92044907788822861</c:v>
                </c:pt>
                <c:pt idx="30">
                  <c:v>0.92132570294642446</c:v>
                </c:pt>
                <c:pt idx="31">
                  <c:v>0.80785170344210977</c:v>
                </c:pt>
                <c:pt idx="32">
                  <c:v>1.0050894965009392</c:v>
                </c:pt>
                <c:pt idx="33">
                  <c:v>0.96450055176807814</c:v>
                </c:pt>
                <c:pt idx="34">
                  <c:v>1.0050894965009392</c:v>
                </c:pt>
                <c:pt idx="35">
                  <c:v>0.97317321990943573</c:v>
                </c:pt>
                <c:pt idx="36">
                  <c:v>0.87807245779015097</c:v>
                </c:pt>
                <c:pt idx="37">
                  <c:v>1.0050894965009392</c:v>
                </c:pt>
                <c:pt idx="38">
                  <c:v>0.95217796015128964</c:v>
                </c:pt>
                <c:pt idx="39">
                  <c:v>0.86340959372178949</c:v>
                </c:pt>
                <c:pt idx="40">
                  <c:v>0.93893723328288892</c:v>
                </c:pt>
                <c:pt idx="41">
                  <c:v>0.89284870406070327</c:v>
                </c:pt>
                <c:pt idx="42">
                  <c:v>0.85098647013589945</c:v>
                </c:pt>
                <c:pt idx="43">
                  <c:v>0.87483958938240858</c:v>
                </c:pt>
                <c:pt idx="44">
                  <c:v>0.88138832582624849</c:v>
                </c:pt>
                <c:pt idx="45">
                  <c:v>1.0050894965009392</c:v>
                </c:pt>
                <c:pt idx="46">
                  <c:v>1.0050894965009392</c:v>
                </c:pt>
                <c:pt idx="47">
                  <c:v>0.99189908308289065</c:v>
                </c:pt>
                <c:pt idx="48">
                  <c:v>0.76945657377282173</c:v>
                </c:pt>
                <c:pt idx="49">
                  <c:v>0.87879503338558429</c:v>
                </c:pt>
                <c:pt idx="50">
                  <c:v>0.89089843345448505</c:v>
                </c:pt>
                <c:pt idx="51">
                  <c:v>0.91675978312090933</c:v>
                </c:pt>
                <c:pt idx="52">
                  <c:v>0.80785170344210977</c:v>
                </c:pt>
                <c:pt idx="53">
                  <c:v>0.98152560349319673</c:v>
                </c:pt>
                <c:pt idx="54">
                  <c:v>0.81696408055029812</c:v>
                </c:pt>
                <c:pt idx="55">
                  <c:v>0.76554856921716308</c:v>
                </c:pt>
                <c:pt idx="56">
                  <c:v>0.90448005379782104</c:v>
                </c:pt>
                <c:pt idx="57">
                  <c:v>0.80785170344210977</c:v>
                </c:pt>
                <c:pt idx="58">
                  <c:v>0.81024487357889319</c:v>
                </c:pt>
                <c:pt idx="59">
                  <c:v>0.91576584261141836</c:v>
                </c:pt>
                <c:pt idx="60">
                  <c:v>0.94331817554367003</c:v>
                </c:pt>
                <c:pt idx="61">
                  <c:v>0.91965574418705232</c:v>
                </c:pt>
                <c:pt idx="62">
                  <c:v>0.88705838063325082</c:v>
                </c:pt>
                <c:pt idx="63">
                  <c:v>0.99189908308289065</c:v>
                </c:pt>
                <c:pt idx="64">
                  <c:v>0.99743171980980316</c:v>
                </c:pt>
                <c:pt idx="65">
                  <c:v>0.98609239993949216</c:v>
                </c:pt>
                <c:pt idx="66">
                  <c:v>0.99189908308289065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224-A067-AB5C6AE9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03712"/>
        <c:axId val="1511974592"/>
      </c:lineChart>
      <c:catAx>
        <c:axId val="15120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74592"/>
        <c:crosses val="autoZero"/>
        <c:auto val="1"/>
        <c:lblAlgn val="ctr"/>
        <c:lblOffset val="100"/>
        <c:noMultiLvlLbl val="0"/>
      </c:catAx>
      <c:valAx>
        <c:axId val="1511974592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37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Sheet2!$K$9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(Sheet2!$K$10:$K$45,Sheet2!$K$46:$K$60,Sheet2!$K$61:$K$75,Sheet2!$K$76)</c:f>
              <c:numCache>
                <c:formatCode>#,##0.00</c:formatCode>
                <c:ptCount val="67"/>
                <c:pt idx="0">
                  <c:v>94.625</c:v>
                </c:pt>
                <c:pt idx="1">
                  <c:v>98.125</c:v>
                </c:pt>
                <c:pt idx="2">
                  <c:v>99.875</c:v>
                </c:pt>
                <c:pt idx="3">
                  <c:v>92.5</c:v>
                </c:pt>
                <c:pt idx="4">
                  <c:v>100</c:v>
                </c:pt>
                <c:pt idx="5">
                  <c:v>100</c:v>
                </c:pt>
                <c:pt idx="6">
                  <c:v>93</c:v>
                </c:pt>
                <c:pt idx="7">
                  <c:v>100</c:v>
                </c:pt>
                <c:pt idx="8">
                  <c:v>99.75</c:v>
                </c:pt>
                <c:pt idx="9">
                  <c:v>93.625</c:v>
                </c:pt>
                <c:pt idx="10">
                  <c:v>92.75</c:v>
                </c:pt>
                <c:pt idx="11">
                  <c:v>90.875</c:v>
                </c:pt>
                <c:pt idx="12">
                  <c:v>95</c:v>
                </c:pt>
                <c:pt idx="13">
                  <c:v>90.625</c:v>
                </c:pt>
                <c:pt idx="14">
                  <c:v>95</c:v>
                </c:pt>
                <c:pt idx="15">
                  <c:v>100</c:v>
                </c:pt>
                <c:pt idx="16">
                  <c:v>93.375</c:v>
                </c:pt>
                <c:pt idx="17">
                  <c:v>96.375</c:v>
                </c:pt>
                <c:pt idx="18">
                  <c:v>100</c:v>
                </c:pt>
                <c:pt idx="19">
                  <c:v>94</c:v>
                </c:pt>
                <c:pt idx="20">
                  <c:v>84.375</c:v>
                </c:pt>
                <c:pt idx="21">
                  <c:v>97.25</c:v>
                </c:pt>
                <c:pt idx="22">
                  <c:v>100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100</c:v>
                </c:pt>
                <c:pt idx="27">
                  <c:v>100</c:v>
                </c:pt>
                <c:pt idx="28">
                  <c:v>88.75</c:v>
                </c:pt>
                <c:pt idx="29">
                  <c:v>92.875</c:v>
                </c:pt>
                <c:pt idx="30">
                  <c:v>93</c:v>
                </c:pt>
                <c:pt idx="31">
                  <c:v>80</c:v>
                </c:pt>
                <c:pt idx="32">
                  <c:v>100</c:v>
                </c:pt>
                <c:pt idx="33">
                  <c:v>96.625</c:v>
                </c:pt>
                <c:pt idx="34">
                  <c:v>100</c:v>
                </c:pt>
                <c:pt idx="35">
                  <c:v>96</c:v>
                </c:pt>
                <c:pt idx="36">
                  <c:v>88.375</c:v>
                </c:pt>
                <c:pt idx="37">
                  <c:v>100</c:v>
                </c:pt>
                <c:pt idx="38">
                  <c:v>96</c:v>
                </c:pt>
                <c:pt idx="39">
                  <c:v>85</c:v>
                </c:pt>
                <c:pt idx="40">
                  <c:v>94.5</c:v>
                </c:pt>
                <c:pt idx="41">
                  <c:v>90.875</c:v>
                </c:pt>
                <c:pt idx="42">
                  <c:v>86.25</c:v>
                </c:pt>
                <c:pt idx="43">
                  <c:v>88.25</c:v>
                </c:pt>
                <c:pt idx="44">
                  <c:v>89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75</c:v>
                </c:pt>
                <c:pt idx="49">
                  <c:v>88.625</c:v>
                </c:pt>
                <c:pt idx="50">
                  <c:v>90</c:v>
                </c:pt>
                <c:pt idx="51">
                  <c:v>91.25</c:v>
                </c:pt>
                <c:pt idx="52">
                  <c:v>80</c:v>
                </c:pt>
                <c:pt idx="53">
                  <c:v>96.875</c:v>
                </c:pt>
                <c:pt idx="54">
                  <c:v>81.875</c:v>
                </c:pt>
                <c:pt idx="55">
                  <c:v>72.875</c:v>
                </c:pt>
                <c:pt idx="56">
                  <c:v>87.5</c:v>
                </c:pt>
                <c:pt idx="57">
                  <c:v>80</c:v>
                </c:pt>
                <c:pt idx="58">
                  <c:v>81.25</c:v>
                </c:pt>
                <c:pt idx="59">
                  <c:v>92.75</c:v>
                </c:pt>
                <c:pt idx="60">
                  <c:v>95</c:v>
                </c:pt>
                <c:pt idx="61">
                  <c:v>92.625</c:v>
                </c:pt>
                <c:pt idx="62">
                  <c:v>91</c:v>
                </c:pt>
                <c:pt idx="63">
                  <c:v>99</c:v>
                </c:pt>
                <c:pt idx="64">
                  <c:v>99.375</c:v>
                </c:pt>
                <c:pt idx="65">
                  <c:v>98.625</c:v>
                </c:pt>
                <c:pt idx="6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8-4F90-9159-A48DAD5390E0}"/>
            </c:ext>
          </c:extLst>
        </c:ser>
        <c:ser>
          <c:idx val="1"/>
          <c:order val="1"/>
          <c:tx>
            <c:strRef>
              <c:f>Sheet2!$M$9</c:f>
              <c:strCache>
                <c:ptCount val="1"/>
                <c:pt idx="0">
                  <c:v>y_predict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(Sheet2!$M$10:$M$45,Sheet2!$M$46:$M$60,Sheet2!$M$61:$M$75,Sheet2!$M$76)</c:f>
              <c:numCache>
                <c:formatCode>0.000000</c:formatCode>
                <c:ptCount val="67"/>
                <c:pt idx="0">
                  <c:v>94.672199770616174</c:v>
                </c:pt>
                <c:pt idx="1">
                  <c:v>98.037487322186152</c:v>
                </c:pt>
                <c:pt idx="2">
                  <c:v>99.878469250084947</c:v>
                </c:pt>
                <c:pt idx="3">
                  <c:v>92.362196954992413</c:v>
                </c:pt>
                <c:pt idx="4">
                  <c:v>100.01455682645174</c:v>
                </c:pt>
                <c:pt idx="5">
                  <c:v>100.01455682645174</c:v>
                </c:pt>
                <c:pt idx="6">
                  <c:v>93.037505822939352</c:v>
                </c:pt>
                <c:pt idx="7">
                  <c:v>100.01455682645174</c:v>
                </c:pt>
                <c:pt idx="8">
                  <c:v>99.759953062102952</c:v>
                </c:pt>
                <c:pt idx="9">
                  <c:v>93.698843062687544</c:v>
                </c:pt>
                <c:pt idx="10">
                  <c:v>92.784922399176651</c:v>
                </c:pt>
                <c:pt idx="11">
                  <c:v>90.87405227726812</c:v>
                </c:pt>
                <c:pt idx="12">
                  <c:v>95.031133319858625</c:v>
                </c:pt>
                <c:pt idx="13">
                  <c:v>90.666987647266353</c:v>
                </c:pt>
                <c:pt idx="14">
                  <c:v>95.069148996146495</c:v>
                </c:pt>
                <c:pt idx="15">
                  <c:v>100.01455682645174</c:v>
                </c:pt>
                <c:pt idx="16">
                  <c:v>93.441802476305156</c:v>
                </c:pt>
                <c:pt idx="17">
                  <c:v>96.434964196559932</c:v>
                </c:pt>
                <c:pt idx="18">
                  <c:v>100.01455682645174</c:v>
                </c:pt>
                <c:pt idx="19">
                  <c:v>94.034338396283729</c:v>
                </c:pt>
                <c:pt idx="20">
                  <c:v>84.445637216700973</c:v>
                </c:pt>
                <c:pt idx="21">
                  <c:v>97.162432735765861</c:v>
                </c:pt>
                <c:pt idx="22">
                  <c:v>100.01455682645174</c:v>
                </c:pt>
                <c:pt idx="23">
                  <c:v>100.01455682645174</c:v>
                </c:pt>
                <c:pt idx="24">
                  <c:v>95.031133319858625</c:v>
                </c:pt>
                <c:pt idx="25">
                  <c:v>90.046778096784067</c:v>
                </c:pt>
                <c:pt idx="26">
                  <c:v>100.01455682645174</c:v>
                </c:pt>
                <c:pt idx="27">
                  <c:v>100.01455682645174</c:v>
                </c:pt>
                <c:pt idx="28">
                  <c:v>88.757937331708007</c:v>
                </c:pt>
                <c:pt idx="29">
                  <c:v>92.897443392224517</c:v>
                </c:pt>
                <c:pt idx="30">
                  <c:v>93.037505822939352</c:v>
                </c:pt>
                <c:pt idx="31">
                  <c:v>80.075058349359153</c:v>
                </c:pt>
                <c:pt idx="32">
                  <c:v>100.01455682645174</c:v>
                </c:pt>
                <c:pt idx="33">
                  <c:v>96.657941367888739</c:v>
                </c:pt>
                <c:pt idx="34">
                  <c:v>100.01455682645174</c:v>
                </c:pt>
                <c:pt idx="35">
                  <c:v>95.973679333036728</c:v>
                </c:pt>
                <c:pt idx="36">
                  <c:v>88.422630176627436</c:v>
                </c:pt>
                <c:pt idx="37">
                  <c:v>100.01455682645174</c:v>
                </c:pt>
                <c:pt idx="38">
                  <c:v>95.987255690567807</c:v>
                </c:pt>
                <c:pt idx="39">
                  <c:v>84.842350629621805</c:v>
                </c:pt>
                <c:pt idx="40">
                  <c:v>94.275473471233383</c:v>
                </c:pt>
                <c:pt idx="41">
                  <c:v>90.836388753198591</c:v>
                </c:pt>
                <c:pt idx="42">
                  <c:v>86.230375036403217</c:v>
                </c:pt>
                <c:pt idx="43">
                  <c:v>88.283005252089865</c:v>
                </c:pt>
                <c:pt idx="44">
                  <c:v>89.049790771430594</c:v>
                </c:pt>
                <c:pt idx="45">
                  <c:v>100.01455682645174</c:v>
                </c:pt>
                <c:pt idx="46">
                  <c:v>100.01455682645174</c:v>
                </c:pt>
                <c:pt idx="47">
                  <c:v>99.017944348034931</c:v>
                </c:pt>
                <c:pt idx="48">
                  <c:v>75.116963419306188</c:v>
                </c:pt>
                <c:pt idx="49">
                  <c:v>88.751024574474243</c:v>
                </c:pt>
                <c:pt idx="50">
                  <c:v>90.046778096784067</c:v>
                </c:pt>
                <c:pt idx="51">
                  <c:v>91.097384857647413</c:v>
                </c:pt>
                <c:pt idx="52">
                  <c:v>80.075058349359153</c:v>
                </c:pt>
                <c:pt idx="53">
                  <c:v>96.78338809862602</c:v>
                </c:pt>
                <c:pt idx="54">
                  <c:v>81.872846876815004</c:v>
                </c:pt>
                <c:pt idx="55">
                  <c:v>72.663602302234693</c:v>
                </c:pt>
                <c:pt idx="56">
                  <c:v>87.256407572168001</c:v>
                </c:pt>
                <c:pt idx="57">
                  <c:v>80.075058349359153</c:v>
                </c:pt>
                <c:pt idx="58">
                  <c:v>81.324444112230125</c:v>
                </c:pt>
                <c:pt idx="59">
                  <c:v>92.512141055580244</c:v>
                </c:pt>
                <c:pt idx="60">
                  <c:v>95.031133319858625</c:v>
                </c:pt>
                <c:pt idx="61">
                  <c:v>92.713110476843468</c:v>
                </c:pt>
                <c:pt idx="62">
                  <c:v>90.850528107324109</c:v>
                </c:pt>
                <c:pt idx="63">
                  <c:v>99.017944348034931</c:v>
                </c:pt>
                <c:pt idx="64">
                  <c:v>99.384824165884297</c:v>
                </c:pt>
                <c:pt idx="65">
                  <c:v>98.627180882163032</c:v>
                </c:pt>
                <c:pt idx="66">
                  <c:v>99.017944348034931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8-4F90-9159-A48DAD53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93984"/>
        <c:axId val="1513888576"/>
      </c:lineChart>
      <c:catAx>
        <c:axId val="151389398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88576"/>
        <c:crosses val="max"/>
        <c:auto val="1"/>
        <c:lblAlgn val="ctr"/>
        <c:lblOffset val="100"/>
        <c:noMultiLvlLbl val="0"/>
      </c:catAx>
      <c:valAx>
        <c:axId val="1513888576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9398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223835</xdr:colOff>
      <xdr:row>88</xdr:row>
      <xdr:rowOff>14287</xdr:rowOff>
    </xdr:from>
    <xdr:to>
      <xdr:col>16</xdr:col>
      <xdr:colOff>1190624</xdr:colOff>
      <xdr:row>120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8693A-3539-BF7B-C493-D74CDB51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86</xdr:row>
      <xdr:rowOff>90207</xdr:rowOff>
    </xdr:from>
    <xdr:to>
      <xdr:col>18</xdr:col>
      <xdr:colOff>207869</xdr:colOff>
      <xdr:row>119</xdr:row>
      <xdr:rowOff>33057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7700-EBF3-46B7-B8B6-4573FDCC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0DE5-673C-46F3-B47D-97D5D5A799F0}">
  <dimension ref="A3:R185"/>
  <sheetViews>
    <sheetView topLeftCell="G72" zoomScale="247" zoomScaleNormal="115" workbookViewId="0">
      <selection activeCell="K87" sqref="K87"/>
    </sheetView>
  </sheetViews>
  <sheetFormatPr baseColWidth="10" defaultColWidth="8.83203125" defaultRowHeight="15" x14ac:dyDescent="0.2"/>
  <cols>
    <col min="1" max="1" width="11.1640625" customWidth="1"/>
    <col min="2" max="2" width="9.5" bestFit="1" customWidth="1"/>
    <col min="11" max="11" width="12.83203125" customWidth="1"/>
    <col min="12" max="12" width="11.5" bestFit="1" customWidth="1"/>
    <col min="13" max="13" width="12.33203125" customWidth="1"/>
    <col min="14" max="14" width="9.1640625" customWidth="1"/>
    <col min="15" max="15" width="10.5" customWidth="1"/>
    <col min="16" max="16" width="11.5" bestFit="1" customWidth="1"/>
    <col min="17" max="17" width="18" customWidth="1"/>
  </cols>
  <sheetData>
    <row r="3" spans="1:18" x14ac:dyDescent="0.2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</row>
    <row r="4" spans="1:18" x14ac:dyDescent="0.2">
      <c r="A4" s="26">
        <v>0.19257397604967422</v>
      </c>
      <c r="B4" s="26">
        <v>0.28025220676431245</v>
      </c>
      <c r="C4" s="26">
        <v>0.3718611236120164</v>
      </c>
      <c r="D4" s="26">
        <v>0.42422921515651019</v>
      </c>
      <c r="E4" s="26">
        <v>0.52482071464036251</v>
      </c>
      <c r="F4" s="26">
        <v>0.56797570950318876</v>
      </c>
      <c r="G4" s="26">
        <v>0.63982741212150829</v>
      </c>
      <c r="H4" s="26">
        <v>0.12948937348826223</v>
      </c>
      <c r="I4" s="26">
        <v>0.53287821167156924</v>
      </c>
    </row>
    <row r="5" spans="1:18" x14ac:dyDescent="0.2">
      <c r="B5" s="5"/>
      <c r="C5" s="5"/>
      <c r="D5" s="5"/>
      <c r="E5" s="5"/>
      <c r="F5" s="5"/>
      <c r="G5" s="5"/>
      <c r="H5" s="5"/>
      <c r="I5" s="5"/>
      <c r="K5" s="5"/>
    </row>
    <row r="7" spans="1:18" x14ac:dyDescent="0.2">
      <c r="A7" s="27" t="s">
        <v>28</v>
      </c>
    </row>
    <row r="8" spans="1:18" x14ac:dyDescent="0.2">
      <c r="L8" s="3"/>
    </row>
    <row r="10" spans="1:18" x14ac:dyDescent="0.2">
      <c r="A10" t="s">
        <v>0</v>
      </c>
    </row>
    <row r="11" spans="1:18" x14ac:dyDescent="0.2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/>
      <c r="K11" s="2" t="s">
        <v>9</v>
      </c>
      <c r="L11" s="13" t="s">
        <v>36</v>
      </c>
      <c r="M11" s="14" t="s">
        <v>30</v>
      </c>
      <c r="O11" s="2" t="s">
        <v>21</v>
      </c>
      <c r="P11" s="2" t="s">
        <v>29</v>
      </c>
      <c r="Q11" s="2" t="s">
        <v>22</v>
      </c>
      <c r="R11" s="1"/>
    </row>
    <row r="12" spans="1:18" x14ac:dyDescent="0.2">
      <c r="A12" s="9">
        <v>0.95</v>
      </c>
      <c r="B12" s="9">
        <v>0.98</v>
      </c>
      <c r="C12" s="9">
        <v>0.98</v>
      </c>
      <c r="D12" s="9">
        <v>0.98</v>
      </c>
      <c r="E12" s="9">
        <v>0.98</v>
      </c>
      <c r="F12" s="9">
        <v>0.85</v>
      </c>
      <c r="G12" s="9">
        <v>0.95</v>
      </c>
      <c r="H12" s="9">
        <v>0.9</v>
      </c>
      <c r="I12" s="7">
        <v>1</v>
      </c>
      <c r="K12" s="12">
        <f>SUM(A12:H12)/8</f>
        <v>0.94625000000000004</v>
      </c>
      <c r="L12" s="10">
        <f>(K12-$B$82)^2</f>
        <v>2.0798375194921222E-4</v>
      </c>
      <c r="M12" s="15">
        <f>A12*$A$4+(B12*$B$4)^2+(C12*$C$4)^3+(D12*$D$4)^4+(E12*$E$4)^5+(F12*$F$4)^6+(G12*$G$4)^7+(H12*$H$4)^8+$I$4</f>
        <v>0.94883398426432997</v>
      </c>
      <c r="O12" s="16">
        <f>M12-K12</f>
        <v>2.5839842643299304E-3</v>
      </c>
      <c r="P12" s="16">
        <f>ABS(O12)</f>
        <v>2.5839842643299304E-3</v>
      </c>
      <c r="Q12" s="16">
        <f>O12^2</f>
        <v>6.6769746783046918E-6</v>
      </c>
    </row>
    <row r="13" spans="1:18" x14ac:dyDescent="0.2">
      <c r="A13" s="9">
        <v>0.95</v>
      </c>
      <c r="B13" s="9">
        <v>0.95</v>
      </c>
      <c r="C13" s="9">
        <v>1</v>
      </c>
      <c r="D13" s="9">
        <v>0.95</v>
      </c>
      <c r="E13" s="9">
        <v>1</v>
      </c>
      <c r="F13" s="9">
        <v>1</v>
      </c>
      <c r="G13" s="9">
        <v>1</v>
      </c>
      <c r="H13" s="9">
        <v>1</v>
      </c>
      <c r="I13" s="8">
        <v>1</v>
      </c>
      <c r="K13" s="12">
        <f t="shared" ref="K13:K76" si="0">SUM(A13:H13)/8</f>
        <v>0.98124999999999996</v>
      </c>
      <c r="L13" s="10">
        <f>(K13-$B$82)^2</f>
        <v>2.4424986773223462E-3</v>
      </c>
      <c r="M13" s="15">
        <f t="shared" ref="M13:M76" si="1">A13*$A$4+(B13*$B$4)^2+(C13*$C$4)^3+(D13*$D$4)^4+(E13*$E$4)^5+(F13*$F$4)^6+(G13*$G$4)^7+(H13*$H$4)^8+$I$4</f>
        <v>0.98179499816400784</v>
      </c>
      <c r="N13" s="4"/>
      <c r="O13" s="16">
        <f t="shared" ref="O13:O76" si="2">M13-K13</f>
        <v>5.4499816400788159E-4</v>
      </c>
      <c r="P13" s="16">
        <f t="shared" ref="P13:P76" si="3">ABS(O13)</f>
        <v>5.4499816400788159E-4</v>
      </c>
      <c r="Q13" s="16">
        <f t="shared" ref="Q13:Q76" si="4">O13^2</f>
        <v>2.9702299877196181E-7</v>
      </c>
    </row>
    <row r="14" spans="1:18" x14ac:dyDescent="0.2">
      <c r="A14" s="9">
        <v>1</v>
      </c>
      <c r="B14" s="9">
        <v>1</v>
      </c>
      <c r="C14" s="9">
        <v>1</v>
      </c>
      <c r="D14" s="9">
        <v>0.99</v>
      </c>
      <c r="E14" s="9">
        <v>1</v>
      </c>
      <c r="F14" s="9">
        <v>1</v>
      </c>
      <c r="G14" s="9">
        <v>1</v>
      </c>
      <c r="H14" s="9">
        <v>1</v>
      </c>
      <c r="I14" s="8">
        <v>1</v>
      </c>
      <c r="K14" s="12">
        <f t="shared" si="0"/>
        <v>0.99875000000000003</v>
      </c>
      <c r="L14" s="10">
        <f t="shared" ref="L14:L76" si="5">(K14-$B$82)^2</f>
        <v>4.4785061400089239E-3</v>
      </c>
      <c r="M14" s="15">
        <f t="shared" si="1"/>
        <v>1.0038132266964976</v>
      </c>
      <c r="N14" s="4"/>
      <c r="O14" s="16">
        <f t="shared" si="2"/>
        <v>5.0632266964976136E-3</v>
      </c>
      <c r="P14" s="16">
        <f t="shared" si="3"/>
        <v>5.0632266964976136E-3</v>
      </c>
      <c r="Q14" s="16">
        <f t="shared" si="4"/>
        <v>2.5636264580126139E-5</v>
      </c>
    </row>
    <row r="15" spans="1:18" x14ac:dyDescent="0.2">
      <c r="A15" s="9">
        <v>0.95</v>
      </c>
      <c r="B15" s="9">
        <v>0.8</v>
      </c>
      <c r="C15" s="9">
        <v>0.95</v>
      </c>
      <c r="D15" s="9">
        <v>0.9</v>
      </c>
      <c r="E15" s="9">
        <v>0.95</v>
      </c>
      <c r="F15" s="9">
        <v>0.95</v>
      </c>
      <c r="G15" s="9">
        <v>0.95</v>
      </c>
      <c r="H15" s="9">
        <v>0.95</v>
      </c>
      <c r="I15" s="8">
        <v>1</v>
      </c>
      <c r="K15" s="12">
        <f t="shared" si="0"/>
        <v>0.92500000000000004</v>
      </c>
      <c r="L15" s="10">
        <f t="shared" si="5"/>
        <v>4.6626475829804632E-5</v>
      </c>
      <c r="M15" s="15">
        <f t="shared" si="1"/>
        <v>0.91757040825134373</v>
      </c>
      <c r="N15" s="4"/>
      <c r="O15" s="16">
        <f t="shared" si="2"/>
        <v>-7.4295917486563168E-3</v>
      </c>
      <c r="P15" s="16">
        <f t="shared" si="3"/>
        <v>7.4295917486563168E-3</v>
      </c>
      <c r="Q15" s="16">
        <f t="shared" si="4"/>
        <v>5.519883355170203E-5</v>
      </c>
    </row>
    <row r="16" spans="1:18" x14ac:dyDescent="0.2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8">
        <v>1</v>
      </c>
      <c r="K16" s="12">
        <f t="shared" si="0"/>
        <v>1</v>
      </c>
      <c r="L16" s="10">
        <f t="shared" si="5"/>
        <v>4.6473727444865318E-3</v>
      </c>
      <c r="M16" s="15">
        <f t="shared" si="1"/>
        <v>1.0050894965009392</v>
      </c>
      <c r="N16" s="4"/>
      <c r="O16" s="16">
        <f t="shared" si="2"/>
        <v>5.0894965009391502E-3</v>
      </c>
      <c r="P16" s="16">
        <f t="shared" si="3"/>
        <v>5.0894965009391502E-3</v>
      </c>
      <c r="Q16" s="16">
        <f t="shared" si="4"/>
        <v>2.5902974633071854E-5</v>
      </c>
    </row>
    <row r="17" spans="1:17" x14ac:dyDescent="0.2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8">
        <v>1</v>
      </c>
      <c r="K17" s="12">
        <f t="shared" si="0"/>
        <v>1</v>
      </c>
      <c r="L17" s="10">
        <f t="shared" si="5"/>
        <v>4.6473727444865318E-3</v>
      </c>
      <c r="M17" s="15">
        <f t="shared" si="1"/>
        <v>1.0050894965009392</v>
      </c>
      <c r="N17" s="4"/>
      <c r="O17" s="16">
        <f t="shared" si="2"/>
        <v>5.0894965009391502E-3</v>
      </c>
      <c r="P17" s="16">
        <f t="shared" si="3"/>
        <v>5.0894965009391502E-3</v>
      </c>
      <c r="Q17" s="16">
        <f t="shared" si="4"/>
        <v>2.5902974633071854E-5</v>
      </c>
    </row>
    <row r="18" spans="1:17" x14ac:dyDescent="0.2">
      <c r="A18" s="9">
        <v>0.93</v>
      </c>
      <c r="B18" s="9">
        <v>0.93</v>
      </c>
      <c r="C18" s="9">
        <v>0.93</v>
      </c>
      <c r="D18" s="9">
        <v>0.93</v>
      </c>
      <c r="E18" s="9">
        <v>0.93</v>
      </c>
      <c r="F18" s="9">
        <v>0.93</v>
      </c>
      <c r="G18" s="9">
        <v>0.93</v>
      </c>
      <c r="H18" s="9">
        <v>0.93</v>
      </c>
      <c r="I18" s="8">
        <v>1</v>
      </c>
      <c r="K18" s="12">
        <f t="shared" si="0"/>
        <v>0.92999999999999994</v>
      </c>
      <c r="L18" s="10">
        <f t="shared" si="5"/>
        <v>3.3428937402539269E-6</v>
      </c>
      <c r="M18" s="15">
        <f t="shared" si="1"/>
        <v>0.92132570294642446</v>
      </c>
      <c r="N18" s="4"/>
      <c r="O18" s="16">
        <f t="shared" si="2"/>
        <v>-8.6742970535754749E-3</v>
      </c>
      <c r="P18" s="16">
        <f t="shared" si="3"/>
        <v>8.6742970535754749E-3</v>
      </c>
      <c r="Q18" s="16">
        <f t="shared" si="4"/>
        <v>7.5243429373668169E-5</v>
      </c>
    </row>
    <row r="19" spans="1:17" x14ac:dyDescent="0.2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8">
        <v>1</v>
      </c>
      <c r="K19" s="12">
        <f t="shared" si="0"/>
        <v>1</v>
      </c>
      <c r="L19" s="10">
        <f t="shared" si="5"/>
        <v>4.6473727444865318E-3</v>
      </c>
      <c r="M19" s="15">
        <f t="shared" si="1"/>
        <v>1.0050894965009392</v>
      </c>
      <c r="N19" s="4"/>
      <c r="O19" s="16">
        <f t="shared" si="2"/>
        <v>5.0894965009391502E-3</v>
      </c>
      <c r="P19" s="16">
        <f t="shared" si="3"/>
        <v>5.0894965009391502E-3</v>
      </c>
      <c r="Q19" s="16">
        <f t="shared" si="4"/>
        <v>2.5902974633071854E-5</v>
      </c>
    </row>
    <row r="20" spans="1:17" x14ac:dyDescent="0.2">
      <c r="A20" s="9">
        <v>1</v>
      </c>
      <c r="B20" s="9">
        <v>1</v>
      </c>
      <c r="C20" s="9">
        <v>1</v>
      </c>
      <c r="D20" s="9">
        <v>0.99</v>
      </c>
      <c r="E20" s="9">
        <v>1</v>
      </c>
      <c r="F20" s="9">
        <v>0.99</v>
      </c>
      <c r="G20" s="9">
        <v>1</v>
      </c>
      <c r="H20" s="9">
        <v>1</v>
      </c>
      <c r="I20" s="8">
        <v>1</v>
      </c>
      <c r="K20" s="12">
        <f t="shared" si="0"/>
        <v>0.99750000000000005</v>
      </c>
      <c r="L20" s="10">
        <f t="shared" si="5"/>
        <v>4.3127645355313148E-3</v>
      </c>
      <c r="M20" s="15">
        <f t="shared" si="1"/>
        <v>1.0018485921111941</v>
      </c>
      <c r="N20" s="4"/>
      <c r="O20" s="16">
        <f t="shared" si="2"/>
        <v>4.3485921111940939E-3</v>
      </c>
      <c r="P20" s="16">
        <f t="shared" si="3"/>
        <v>4.3485921111940939E-3</v>
      </c>
      <c r="Q20" s="16">
        <f t="shared" si="4"/>
        <v>1.8910253349539508E-5</v>
      </c>
    </row>
    <row r="21" spans="1:17" x14ac:dyDescent="0.2">
      <c r="A21" s="9">
        <v>0.95</v>
      </c>
      <c r="B21" s="9">
        <v>0.95</v>
      </c>
      <c r="C21" s="9">
        <v>0.95</v>
      </c>
      <c r="D21" s="9">
        <v>0.95</v>
      </c>
      <c r="E21" s="9">
        <v>0.93</v>
      </c>
      <c r="F21" s="9">
        <v>0.9</v>
      </c>
      <c r="G21" s="9">
        <v>0.93</v>
      </c>
      <c r="H21" s="9">
        <v>0.93</v>
      </c>
      <c r="I21" s="8">
        <v>1</v>
      </c>
      <c r="K21" s="12">
        <f t="shared" si="0"/>
        <v>0.93624999999999992</v>
      </c>
      <c r="L21" s="10">
        <f t="shared" si="5"/>
        <v>1.9550916128313525E-5</v>
      </c>
      <c r="M21" s="15">
        <f t="shared" si="1"/>
        <v>0.92912976587793827</v>
      </c>
      <c r="N21" s="4"/>
      <c r="O21" s="16">
        <f t="shared" si="2"/>
        <v>-7.1202341220616416E-3</v>
      </c>
      <c r="P21" s="16">
        <f t="shared" si="3"/>
        <v>7.1202341220616416E-3</v>
      </c>
      <c r="Q21" s="16">
        <f t="shared" si="4"/>
        <v>5.0697733952970915E-5</v>
      </c>
    </row>
    <row r="22" spans="1:17" x14ac:dyDescent="0.2">
      <c r="A22" s="9">
        <v>0.92</v>
      </c>
      <c r="B22" s="9">
        <v>0.94</v>
      </c>
      <c r="C22" s="9">
        <v>0.92</v>
      </c>
      <c r="D22" s="9">
        <v>0.94</v>
      </c>
      <c r="E22" s="9">
        <v>0.94</v>
      </c>
      <c r="F22" s="9">
        <v>0.92</v>
      </c>
      <c r="G22" s="9">
        <v>0.94</v>
      </c>
      <c r="H22" s="9">
        <v>0.9</v>
      </c>
      <c r="I22" s="8">
        <v>1</v>
      </c>
      <c r="K22" s="12">
        <f t="shared" si="0"/>
        <v>0.92749999999999999</v>
      </c>
      <c r="L22" s="10">
        <f t="shared" si="5"/>
        <v>1.8734684785029548E-5</v>
      </c>
      <c r="M22" s="15">
        <f t="shared" si="1"/>
        <v>0.92281853504365552</v>
      </c>
      <c r="N22" s="4"/>
      <c r="O22" s="16">
        <f t="shared" si="2"/>
        <v>-4.6814649563444721E-3</v>
      </c>
      <c r="P22" s="16">
        <f t="shared" si="3"/>
        <v>4.6814649563444721E-3</v>
      </c>
      <c r="Q22" s="16">
        <f t="shared" si="4"/>
        <v>2.1916114137481352E-5</v>
      </c>
    </row>
    <row r="23" spans="1:17" x14ac:dyDescent="0.2">
      <c r="A23" s="9">
        <v>0.9</v>
      </c>
      <c r="B23" s="9">
        <v>0.91</v>
      </c>
      <c r="C23" s="9">
        <v>0.9</v>
      </c>
      <c r="D23" s="9">
        <v>0.92</v>
      </c>
      <c r="E23" s="9">
        <v>0.89</v>
      </c>
      <c r="F23" s="9">
        <v>0.92</v>
      </c>
      <c r="G23" s="9">
        <v>0.93</v>
      </c>
      <c r="H23" s="9">
        <v>0.9</v>
      </c>
      <c r="I23" s="8">
        <v>1</v>
      </c>
      <c r="K23" s="12">
        <f t="shared" si="0"/>
        <v>0.90874999999999995</v>
      </c>
      <c r="L23" s="10">
        <f t="shared" si="5"/>
        <v>5.3261061762085017E-4</v>
      </c>
      <c r="M23" s="15">
        <f t="shared" si="1"/>
        <v>0.90092757841488047</v>
      </c>
      <c r="N23" s="4"/>
      <c r="O23" s="16">
        <f t="shared" si="2"/>
        <v>-7.8224215851194767E-3</v>
      </c>
      <c r="P23" s="16">
        <f t="shared" si="3"/>
        <v>7.8224215851194767E-3</v>
      </c>
      <c r="Q23" s="16">
        <f t="shared" si="4"/>
        <v>6.1190279455343105E-5</v>
      </c>
    </row>
    <row r="24" spans="1:17" x14ac:dyDescent="0.2">
      <c r="A24" s="9">
        <v>0.95</v>
      </c>
      <c r="B24" s="9">
        <v>0.95</v>
      </c>
      <c r="C24" s="9">
        <v>0.95</v>
      </c>
      <c r="D24" s="9">
        <v>0.95</v>
      </c>
      <c r="E24" s="9">
        <v>0.95</v>
      </c>
      <c r="F24" s="9">
        <v>0.95</v>
      </c>
      <c r="G24" s="9">
        <v>0.95</v>
      </c>
      <c r="H24" s="9">
        <v>0.95</v>
      </c>
      <c r="I24" s="8">
        <v>1</v>
      </c>
      <c r="K24" s="12">
        <f t="shared" si="0"/>
        <v>0.95000000000000007</v>
      </c>
      <c r="L24" s="10">
        <f t="shared" si="5"/>
        <v>3.3020856538204995E-4</v>
      </c>
      <c r="M24" s="15">
        <f t="shared" si="1"/>
        <v>0.94331817554367003</v>
      </c>
      <c r="N24" s="4"/>
      <c r="O24" s="16">
        <f t="shared" si="2"/>
        <v>-6.6818244563300322E-3</v>
      </c>
      <c r="P24" s="16">
        <f t="shared" si="3"/>
        <v>6.6818244563300322E-3</v>
      </c>
      <c r="Q24" s="16">
        <f t="shared" si="4"/>
        <v>4.4646778065210133E-5</v>
      </c>
    </row>
    <row r="25" spans="1:17" x14ac:dyDescent="0.2">
      <c r="A25" s="9">
        <v>0.9</v>
      </c>
      <c r="B25" s="9">
        <v>0.9</v>
      </c>
      <c r="C25" s="9">
        <v>0.9</v>
      </c>
      <c r="D25" s="9">
        <v>0.9</v>
      </c>
      <c r="E25" s="9">
        <v>0.95</v>
      </c>
      <c r="F25" s="9">
        <v>0.85</v>
      </c>
      <c r="G25" s="9">
        <v>0.9</v>
      </c>
      <c r="H25" s="9">
        <v>0.95</v>
      </c>
      <c r="I25" s="8">
        <v>1</v>
      </c>
      <c r="K25" s="12">
        <f t="shared" si="0"/>
        <v>0.90625</v>
      </c>
      <c r="L25" s="10">
        <f t="shared" si="5"/>
        <v>6.542524086656235E-4</v>
      </c>
      <c r="M25" s="15">
        <f t="shared" si="1"/>
        <v>0.89301642705692408</v>
      </c>
      <c r="N25" s="4"/>
      <c r="O25" s="16">
        <f t="shared" si="2"/>
        <v>-1.3233572943075922E-2</v>
      </c>
      <c r="P25" s="16">
        <f t="shared" si="3"/>
        <v>1.3233572943075922E-2</v>
      </c>
      <c r="Q25" s="16">
        <f t="shared" si="4"/>
        <v>1.7512745283971112E-4</v>
      </c>
    </row>
    <row r="26" spans="1:17" x14ac:dyDescent="0.2">
      <c r="A26" s="9">
        <v>0.98</v>
      </c>
      <c r="B26" s="9">
        <v>0.98</v>
      </c>
      <c r="C26" s="9">
        <v>0.98</v>
      </c>
      <c r="D26" s="9">
        <v>0.98</v>
      </c>
      <c r="E26" s="9">
        <v>0.9</v>
      </c>
      <c r="F26" s="9">
        <v>0.9</v>
      </c>
      <c r="G26" s="9">
        <v>0.9</v>
      </c>
      <c r="H26" s="9">
        <v>0.98</v>
      </c>
      <c r="I26" s="8">
        <v>1</v>
      </c>
      <c r="K26" s="12">
        <f t="shared" si="0"/>
        <v>0.95000000000000018</v>
      </c>
      <c r="L26" s="10">
        <f t="shared" si="5"/>
        <v>3.3020856538205397E-4</v>
      </c>
      <c r="M26" s="15">
        <f t="shared" si="1"/>
        <v>0.93765242043253649</v>
      </c>
      <c r="N26" s="4"/>
      <c r="O26" s="16">
        <f t="shared" si="2"/>
        <v>-1.2347579567463685E-2</v>
      </c>
      <c r="P26" s="16">
        <f t="shared" si="3"/>
        <v>1.2347579567463685E-2</v>
      </c>
      <c r="Q26" s="16">
        <f t="shared" si="4"/>
        <v>1.5246272117484667E-4</v>
      </c>
    </row>
    <row r="27" spans="1:17" x14ac:dyDescent="0.2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8">
        <v>1</v>
      </c>
      <c r="K27" s="12">
        <f t="shared" si="0"/>
        <v>1</v>
      </c>
      <c r="L27" s="10">
        <f t="shared" si="5"/>
        <v>4.6473727444865318E-3</v>
      </c>
      <c r="M27" s="15">
        <f t="shared" si="1"/>
        <v>1.0050894965009392</v>
      </c>
      <c r="N27" s="4"/>
      <c r="O27" s="16">
        <f t="shared" si="2"/>
        <v>5.0894965009391502E-3</v>
      </c>
      <c r="P27" s="16">
        <f t="shared" si="3"/>
        <v>5.0894965009391502E-3</v>
      </c>
      <c r="Q27" s="16">
        <f t="shared" si="4"/>
        <v>2.5902974633071854E-5</v>
      </c>
    </row>
    <row r="28" spans="1:17" x14ac:dyDescent="0.2">
      <c r="A28" s="9">
        <v>0.89</v>
      </c>
      <c r="B28" s="9">
        <v>0.9</v>
      </c>
      <c r="C28" s="9">
        <v>1</v>
      </c>
      <c r="D28" s="9">
        <v>1</v>
      </c>
      <c r="E28" s="9">
        <v>1</v>
      </c>
      <c r="F28" s="9">
        <v>0.89</v>
      </c>
      <c r="G28" s="9">
        <v>0.9</v>
      </c>
      <c r="H28" s="9">
        <v>0.89</v>
      </c>
      <c r="I28" s="8">
        <v>1</v>
      </c>
      <c r="K28" s="12">
        <f t="shared" si="0"/>
        <v>0.93374999999999997</v>
      </c>
      <c r="L28" s="10">
        <f t="shared" si="5"/>
        <v>3.6927071730899235E-6</v>
      </c>
      <c r="M28" s="15">
        <f t="shared" si="1"/>
        <v>0.92919459958658268</v>
      </c>
      <c r="N28" s="4"/>
      <c r="O28" s="16">
        <f t="shared" si="2"/>
        <v>-4.5554004134172876E-3</v>
      </c>
      <c r="P28" s="16">
        <f t="shared" si="3"/>
        <v>4.5554004134172876E-3</v>
      </c>
      <c r="Q28" s="16">
        <f t="shared" si="4"/>
        <v>2.0751672926562395E-5</v>
      </c>
    </row>
    <row r="29" spans="1:17" x14ac:dyDescent="0.2">
      <c r="A29" s="9">
        <v>0.99</v>
      </c>
      <c r="B29" s="9">
        <v>0.95</v>
      </c>
      <c r="C29" s="9">
        <v>0.95</v>
      </c>
      <c r="D29" s="9">
        <v>0.99</v>
      </c>
      <c r="E29" s="9">
        <v>0.96</v>
      </c>
      <c r="F29" s="9">
        <v>0.97</v>
      </c>
      <c r="G29" s="9">
        <v>0.96</v>
      </c>
      <c r="H29" s="9">
        <v>0.94</v>
      </c>
      <c r="I29" s="8">
        <v>1</v>
      </c>
      <c r="K29" s="12">
        <f t="shared" si="0"/>
        <v>0.96374999999999988</v>
      </c>
      <c r="L29" s="10">
        <f t="shared" si="5"/>
        <v>1.0189912146357735E-3</v>
      </c>
      <c r="M29" s="15">
        <f t="shared" si="1"/>
        <v>0.96302633657573877</v>
      </c>
      <c r="N29" s="4"/>
      <c r="O29" s="16">
        <f t="shared" si="2"/>
        <v>-7.2366342426111174E-4</v>
      </c>
      <c r="P29" s="16">
        <f t="shared" si="3"/>
        <v>7.2366342426111174E-4</v>
      </c>
      <c r="Q29" s="16">
        <f t="shared" si="4"/>
        <v>5.2368875161331784E-7</v>
      </c>
    </row>
    <row r="30" spans="1:17" x14ac:dyDescent="0.2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8">
        <v>1</v>
      </c>
      <c r="K30" s="12">
        <f t="shared" si="0"/>
        <v>1</v>
      </c>
      <c r="L30" s="10">
        <f t="shared" si="5"/>
        <v>4.6473727444865318E-3</v>
      </c>
      <c r="M30" s="15">
        <f t="shared" si="1"/>
        <v>1.0050894965009392</v>
      </c>
      <c r="N30" s="4"/>
      <c r="O30" s="16">
        <f t="shared" si="2"/>
        <v>5.0894965009391502E-3</v>
      </c>
      <c r="P30" s="16">
        <f t="shared" si="3"/>
        <v>5.0894965009391502E-3</v>
      </c>
      <c r="Q30" s="16">
        <f t="shared" si="4"/>
        <v>2.5902974633071854E-5</v>
      </c>
    </row>
    <row r="31" spans="1:17" x14ac:dyDescent="0.2">
      <c r="A31" s="9">
        <v>0.94</v>
      </c>
      <c r="B31" s="9">
        <v>0.94</v>
      </c>
      <c r="C31" s="9">
        <v>0.94</v>
      </c>
      <c r="D31" s="9">
        <v>0.94</v>
      </c>
      <c r="E31" s="9">
        <v>0.94</v>
      </c>
      <c r="F31" s="9">
        <v>0.94</v>
      </c>
      <c r="G31" s="9">
        <v>0.94</v>
      </c>
      <c r="H31" s="9">
        <v>0.94</v>
      </c>
      <c r="I31" s="8">
        <v>1</v>
      </c>
      <c r="K31" s="12">
        <f t="shared" si="0"/>
        <v>0.93999999999999972</v>
      </c>
      <c r="L31" s="10">
        <f t="shared" si="5"/>
        <v>6.6775729561146111E-5</v>
      </c>
      <c r="M31" s="15">
        <f t="shared" si="1"/>
        <v>0.93214235105730392</v>
      </c>
      <c r="N31" s="4"/>
      <c r="O31" s="16">
        <f t="shared" si="2"/>
        <v>-7.8576489426958052E-3</v>
      </c>
      <c r="P31" s="16">
        <f t="shared" si="3"/>
        <v>7.8576489426958052E-3</v>
      </c>
      <c r="Q31" s="16">
        <f t="shared" si="4"/>
        <v>6.1742646906648508E-5</v>
      </c>
    </row>
    <row r="32" spans="1:17" x14ac:dyDescent="0.2">
      <c r="A32" s="9">
        <v>0.85</v>
      </c>
      <c r="B32" s="9">
        <v>0.85</v>
      </c>
      <c r="C32" s="9">
        <v>0.85</v>
      </c>
      <c r="D32" s="9">
        <v>0.9</v>
      </c>
      <c r="E32" s="9">
        <v>0.8</v>
      </c>
      <c r="F32" s="9">
        <v>0.8</v>
      </c>
      <c r="G32" s="9">
        <v>0.85</v>
      </c>
      <c r="H32" s="9">
        <v>0.85</v>
      </c>
      <c r="I32" s="8">
        <v>1</v>
      </c>
      <c r="K32" s="12">
        <f t="shared" si="0"/>
        <v>0.84374999999999989</v>
      </c>
      <c r="L32" s="10">
        <f t="shared" si="5"/>
        <v>7.7577971847850374E-3</v>
      </c>
      <c r="M32" s="15">
        <f t="shared" si="1"/>
        <v>0.84206199616443311</v>
      </c>
      <c r="N32" s="4"/>
      <c r="O32" s="16">
        <f t="shared" si="2"/>
        <v>-1.6880038355667759E-3</v>
      </c>
      <c r="P32" s="16">
        <f t="shared" si="3"/>
        <v>1.6880038355667759E-3</v>
      </c>
      <c r="Q32" s="16">
        <f t="shared" si="4"/>
        <v>2.849356948888147E-6</v>
      </c>
    </row>
    <row r="33" spans="1:17" x14ac:dyDescent="0.2">
      <c r="A33" s="9">
        <v>0.99</v>
      </c>
      <c r="B33" s="9">
        <v>0.99</v>
      </c>
      <c r="C33" s="9">
        <v>0.99</v>
      </c>
      <c r="D33" s="9">
        <v>0.9</v>
      </c>
      <c r="E33" s="9">
        <v>0.99</v>
      </c>
      <c r="F33" s="9">
        <v>0.95</v>
      </c>
      <c r="G33" s="9">
        <v>0.98</v>
      </c>
      <c r="H33" s="9">
        <v>0.99</v>
      </c>
      <c r="I33" s="8">
        <v>1</v>
      </c>
      <c r="K33" s="12">
        <f t="shared" si="0"/>
        <v>0.97249999999999992</v>
      </c>
      <c r="L33" s="10">
        <f t="shared" si="5"/>
        <v>1.6541824459790592E-3</v>
      </c>
      <c r="M33" s="15">
        <f t="shared" si="1"/>
        <v>0.97230096676048638</v>
      </c>
      <c r="N33" s="4"/>
      <c r="O33" s="16">
        <f t="shared" si="2"/>
        <v>-1.9903323951353524E-4</v>
      </c>
      <c r="P33" s="16">
        <f t="shared" si="3"/>
        <v>1.9903323951353524E-4</v>
      </c>
      <c r="Q33" s="16">
        <f t="shared" si="4"/>
        <v>3.9614230431252287E-8</v>
      </c>
    </row>
    <row r="34" spans="1:17" x14ac:dyDescent="0.2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8">
        <v>1</v>
      </c>
      <c r="K34" s="12">
        <f t="shared" si="0"/>
        <v>1</v>
      </c>
      <c r="L34" s="10">
        <f t="shared" si="5"/>
        <v>4.6473727444865318E-3</v>
      </c>
      <c r="M34" s="15">
        <f t="shared" si="1"/>
        <v>1.0050894965009392</v>
      </c>
      <c r="N34" s="4"/>
      <c r="O34" s="16">
        <f t="shared" si="2"/>
        <v>5.0894965009391502E-3</v>
      </c>
      <c r="P34" s="16">
        <f t="shared" si="3"/>
        <v>5.0894965009391502E-3</v>
      </c>
      <c r="Q34" s="16">
        <f t="shared" si="4"/>
        <v>2.5902974633071854E-5</v>
      </c>
    </row>
    <row r="35" spans="1:17" x14ac:dyDescent="0.2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8">
        <v>1</v>
      </c>
      <c r="K35" s="12">
        <f t="shared" si="0"/>
        <v>1</v>
      </c>
      <c r="L35" s="10">
        <f t="shared" si="5"/>
        <v>4.6473727444865318E-3</v>
      </c>
      <c r="M35" s="15">
        <f t="shared" si="1"/>
        <v>1.0050894965009392</v>
      </c>
      <c r="N35" s="4"/>
      <c r="O35" s="16">
        <f t="shared" si="2"/>
        <v>5.0894965009391502E-3</v>
      </c>
      <c r="P35" s="16">
        <f t="shared" si="3"/>
        <v>5.0894965009391502E-3</v>
      </c>
      <c r="Q35" s="16">
        <f t="shared" si="4"/>
        <v>2.5902974633071854E-5</v>
      </c>
    </row>
    <row r="36" spans="1:17" x14ac:dyDescent="0.2">
      <c r="A36" s="9">
        <v>0.95</v>
      </c>
      <c r="B36" s="9">
        <v>0.95</v>
      </c>
      <c r="C36" s="9">
        <v>0.95</v>
      </c>
      <c r="D36" s="9">
        <v>0.95</v>
      </c>
      <c r="E36" s="9">
        <v>0.95</v>
      </c>
      <c r="F36" s="9">
        <v>0.95</v>
      </c>
      <c r="G36" s="9">
        <v>0.95</v>
      </c>
      <c r="H36" s="9">
        <v>0.95</v>
      </c>
      <c r="I36" s="8">
        <v>1</v>
      </c>
      <c r="K36" s="12">
        <f t="shared" si="0"/>
        <v>0.95000000000000007</v>
      </c>
      <c r="L36" s="10">
        <f t="shared" si="5"/>
        <v>3.3020856538204995E-4</v>
      </c>
      <c r="M36" s="15">
        <f t="shared" si="1"/>
        <v>0.94331817554367003</v>
      </c>
      <c r="N36" s="4"/>
      <c r="O36" s="16">
        <f t="shared" si="2"/>
        <v>-6.6818244563300322E-3</v>
      </c>
      <c r="P36" s="16">
        <f t="shared" si="3"/>
        <v>6.6818244563300322E-3</v>
      </c>
      <c r="Q36" s="16">
        <f t="shared" si="4"/>
        <v>4.4646778065210133E-5</v>
      </c>
    </row>
    <row r="37" spans="1:17" x14ac:dyDescent="0.2">
      <c r="A37" s="9">
        <v>0.9</v>
      </c>
      <c r="B37" s="9">
        <v>0.9</v>
      </c>
      <c r="C37" s="9">
        <v>0.9</v>
      </c>
      <c r="D37" s="9">
        <v>0.9</v>
      </c>
      <c r="E37" s="9">
        <v>0.9</v>
      </c>
      <c r="F37" s="9">
        <v>0.9</v>
      </c>
      <c r="G37" s="9">
        <v>0.9</v>
      </c>
      <c r="H37" s="9">
        <v>0.9</v>
      </c>
      <c r="I37" s="8">
        <v>2</v>
      </c>
      <c r="K37" s="12">
        <f t="shared" si="0"/>
        <v>0.90000000000000013</v>
      </c>
      <c r="L37" s="10">
        <f t="shared" si="5"/>
        <v>1.0130443862775545E-3</v>
      </c>
      <c r="M37" s="15">
        <f t="shared" si="1"/>
        <v>0.89089843345448505</v>
      </c>
      <c r="N37" s="4"/>
      <c r="O37" s="16">
        <f t="shared" si="2"/>
        <v>-9.1015665455150829E-3</v>
      </c>
      <c r="P37" s="16">
        <f t="shared" si="3"/>
        <v>9.1015665455150829E-3</v>
      </c>
      <c r="Q37" s="16">
        <f t="shared" si="4"/>
        <v>8.2838513582439362E-5</v>
      </c>
    </row>
    <row r="38" spans="1:17" x14ac:dyDescent="0.2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8">
        <v>2</v>
      </c>
      <c r="K38" s="12">
        <f t="shared" si="0"/>
        <v>1</v>
      </c>
      <c r="L38" s="10">
        <f t="shared" si="5"/>
        <v>4.6473727444865318E-3</v>
      </c>
      <c r="M38" s="15">
        <f t="shared" si="1"/>
        <v>1.0050894965009392</v>
      </c>
      <c r="N38" s="4"/>
      <c r="O38" s="16">
        <f t="shared" si="2"/>
        <v>5.0894965009391502E-3</v>
      </c>
      <c r="P38" s="16">
        <f t="shared" si="3"/>
        <v>5.0894965009391502E-3</v>
      </c>
      <c r="Q38" s="16">
        <f t="shared" si="4"/>
        <v>2.5902974633071854E-5</v>
      </c>
    </row>
    <row r="39" spans="1:17" x14ac:dyDescent="0.2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8">
        <v>2</v>
      </c>
      <c r="K39" s="12">
        <f t="shared" si="0"/>
        <v>1</v>
      </c>
      <c r="L39" s="10">
        <f t="shared" si="5"/>
        <v>4.6473727444865318E-3</v>
      </c>
      <c r="M39" s="15">
        <f t="shared" si="1"/>
        <v>1.0050894965009392</v>
      </c>
      <c r="N39" s="4"/>
      <c r="O39" s="16">
        <f t="shared" si="2"/>
        <v>5.0894965009391502E-3</v>
      </c>
      <c r="P39" s="16">
        <f t="shared" si="3"/>
        <v>5.0894965009391502E-3</v>
      </c>
      <c r="Q39" s="16">
        <f t="shared" si="4"/>
        <v>2.5902974633071854E-5</v>
      </c>
    </row>
    <row r="40" spans="1:17" x14ac:dyDescent="0.2">
      <c r="A40" s="9">
        <v>0.9</v>
      </c>
      <c r="B40" s="9">
        <v>0.9</v>
      </c>
      <c r="C40" s="9">
        <v>0.9</v>
      </c>
      <c r="D40" s="9">
        <v>0.9</v>
      </c>
      <c r="E40" s="9">
        <v>0.9</v>
      </c>
      <c r="F40" s="9">
        <v>0.9</v>
      </c>
      <c r="G40" s="9">
        <v>0.9</v>
      </c>
      <c r="H40" s="9">
        <v>0.8</v>
      </c>
      <c r="I40" s="8">
        <v>2</v>
      </c>
      <c r="K40" s="12">
        <f t="shared" si="0"/>
        <v>0.88750000000000007</v>
      </c>
      <c r="L40" s="10">
        <f t="shared" si="5"/>
        <v>1.965003341501436E-3</v>
      </c>
      <c r="M40" s="15">
        <f t="shared" si="1"/>
        <v>0.89089841268982017</v>
      </c>
      <c r="N40" s="4"/>
      <c r="O40" s="16">
        <f t="shared" si="2"/>
        <v>3.3984126898201072E-3</v>
      </c>
      <c r="P40" s="16">
        <f t="shared" si="3"/>
        <v>3.3984126898201072E-3</v>
      </c>
      <c r="Q40" s="16">
        <f t="shared" si="4"/>
        <v>1.1549208810330337E-5</v>
      </c>
    </row>
    <row r="41" spans="1:17" x14ac:dyDescent="0.2">
      <c r="A41" s="9">
        <v>0.93</v>
      </c>
      <c r="B41" s="9">
        <v>0.94</v>
      </c>
      <c r="C41" s="9">
        <v>0.92</v>
      </c>
      <c r="D41" s="9">
        <v>0.92</v>
      </c>
      <c r="E41" s="9">
        <v>0.93</v>
      </c>
      <c r="F41" s="9">
        <v>0.93</v>
      </c>
      <c r="G41" s="9">
        <v>0.93</v>
      </c>
      <c r="H41" s="9">
        <v>0.93</v>
      </c>
      <c r="I41" s="8">
        <v>2</v>
      </c>
      <c r="K41" s="12">
        <f t="shared" si="0"/>
        <v>0.92874999999999985</v>
      </c>
      <c r="L41" s="10">
        <f t="shared" si="5"/>
        <v>9.4762892626424868E-6</v>
      </c>
      <c r="M41" s="15">
        <f t="shared" si="1"/>
        <v>0.92044907788822861</v>
      </c>
      <c r="N41" s="4"/>
      <c r="O41" s="16">
        <f t="shared" si="2"/>
        <v>-8.3009221117712473E-3</v>
      </c>
      <c r="P41" s="16">
        <f t="shared" si="3"/>
        <v>8.3009221117712473E-3</v>
      </c>
      <c r="Q41" s="16">
        <f t="shared" si="4"/>
        <v>6.8905307905692823E-5</v>
      </c>
    </row>
    <row r="42" spans="1:17" x14ac:dyDescent="0.2">
      <c r="A42" s="9">
        <v>0.93</v>
      </c>
      <c r="B42" s="9">
        <v>0.93</v>
      </c>
      <c r="C42" s="9">
        <v>0.93</v>
      </c>
      <c r="D42" s="9">
        <v>0.93</v>
      </c>
      <c r="E42" s="9">
        <v>0.93</v>
      </c>
      <c r="F42" s="9">
        <v>0.93</v>
      </c>
      <c r="G42" s="9">
        <v>0.93</v>
      </c>
      <c r="H42" s="9">
        <v>0.93</v>
      </c>
      <c r="I42" s="8">
        <v>2</v>
      </c>
      <c r="K42" s="12">
        <f t="shared" si="0"/>
        <v>0.92999999999999994</v>
      </c>
      <c r="L42" s="10">
        <f t="shared" si="5"/>
        <v>3.3428937402539269E-6</v>
      </c>
      <c r="M42" s="15">
        <f t="shared" si="1"/>
        <v>0.92132570294642446</v>
      </c>
      <c r="N42" s="4"/>
      <c r="O42" s="16">
        <f t="shared" si="2"/>
        <v>-8.6742970535754749E-3</v>
      </c>
      <c r="P42" s="16">
        <f t="shared" si="3"/>
        <v>8.6742970535754749E-3</v>
      </c>
      <c r="Q42" s="16">
        <f t="shared" si="4"/>
        <v>7.5243429373668169E-5</v>
      </c>
    </row>
    <row r="43" spans="1:17" x14ac:dyDescent="0.2">
      <c r="A43" s="9">
        <v>0.8</v>
      </c>
      <c r="B43" s="9">
        <v>0.8</v>
      </c>
      <c r="C43" s="9">
        <v>0.8</v>
      </c>
      <c r="D43" s="9">
        <v>0.8</v>
      </c>
      <c r="E43" s="9">
        <v>0.8</v>
      </c>
      <c r="F43" s="9">
        <v>0.8</v>
      </c>
      <c r="G43" s="9">
        <v>0.8</v>
      </c>
      <c r="H43" s="9">
        <v>0.8</v>
      </c>
      <c r="I43" s="8">
        <v>2</v>
      </c>
      <c r="K43" s="12">
        <f t="shared" si="0"/>
        <v>0.79999999999999993</v>
      </c>
      <c r="L43" s="10">
        <f t="shared" si="5"/>
        <v>1.7378716028068612E-2</v>
      </c>
      <c r="M43" s="15">
        <f t="shared" si="1"/>
        <v>0.80785170344210977</v>
      </c>
      <c r="N43" s="4"/>
      <c r="O43" s="16">
        <f t="shared" si="2"/>
        <v>7.8517034421098364E-3</v>
      </c>
      <c r="P43" s="16">
        <f t="shared" si="3"/>
        <v>7.8517034421098364E-3</v>
      </c>
      <c r="Q43" s="16">
        <f t="shared" si="4"/>
        <v>6.1649246942839446E-5</v>
      </c>
    </row>
    <row r="44" spans="1:17" x14ac:dyDescent="0.2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8">
        <v>2</v>
      </c>
      <c r="K44" s="12">
        <f t="shared" si="0"/>
        <v>1</v>
      </c>
      <c r="L44" s="10">
        <f t="shared" si="5"/>
        <v>4.6473727444865318E-3</v>
      </c>
      <c r="M44" s="15">
        <f t="shared" si="1"/>
        <v>1.0050894965009392</v>
      </c>
      <c r="N44" s="4"/>
      <c r="O44" s="16">
        <f t="shared" si="2"/>
        <v>5.0894965009391502E-3</v>
      </c>
      <c r="P44" s="16">
        <f t="shared" si="3"/>
        <v>5.0894965009391502E-3</v>
      </c>
      <c r="Q44" s="16">
        <f t="shared" si="4"/>
        <v>2.5902974633071854E-5</v>
      </c>
    </row>
    <row r="45" spans="1:17" x14ac:dyDescent="0.2">
      <c r="A45" s="9">
        <v>0.95</v>
      </c>
      <c r="B45" s="9">
        <v>0.95</v>
      </c>
      <c r="C45" s="9">
        <v>0.93</v>
      </c>
      <c r="D45" s="9">
        <v>1</v>
      </c>
      <c r="E45" s="9">
        <v>1</v>
      </c>
      <c r="F45" s="9">
        <v>1</v>
      </c>
      <c r="G45" s="9">
        <v>0.95</v>
      </c>
      <c r="H45" s="9">
        <v>0.95</v>
      </c>
      <c r="I45" s="8">
        <v>2</v>
      </c>
      <c r="K45" s="12">
        <f t="shared" si="0"/>
        <v>0.96625000000000005</v>
      </c>
      <c r="L45" s="10">
        <f t="shared" si="5"/>
        <v>1.1848494235910086E-3</v>
      </c>
      <c r="M45" s="15">
        <f t="shared" si="1"/>
        <v>0.96450055176807814</v>
      </c>
      <c r="N45" s="4"/>
      <c r="O45" s="16">
        <f t="shared" si="2"/>
        <v>-1.7494482319219129E-3</v>
      </c>
      <c r="P45" s="16">
        <f t="shared" si="3"/>
        <v>1.7494482319219129E-3</v>
      </c>
      <c r="Q45" s="16">
        <f t="shared" si="4"/>
        <v>3.0605691161747071E-6</v>
      </c>
    </row>
    <row r="46" spans="1:17" x14ac:dyDescent="0.2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8">
        <v>2</v>
      </c>
      <c r="K46" s="12">
        <f t="shared" si="0"/>
        <v>1</v>
      </c>
      <c r="L46" s="10">
        <f t="shared" si="5"/>
        <v>4.6473727444865318E-3</v>
      </c>
      <c r="M46" s="15">
        <f t="shared" si="1"/>
        <v>1.0050894965009392</v>
      </c>
      <c r="N46" s="4"/>
      <c r="O46" s="16">
        <f t="shared" si="2"/>
        <v>5.0894965009391502E-3</v>
      </c>
      <c r="P46" s="16">
        <f t="shared" si="3"/>
        <v>5.0894965009391502E-3</v>
      </c>
      <c r="Q46" s="16">
        <f t="shared" si="4"/>
        <v>2.5902974633071854E-5</v>
      </c>
    </row>
    <row r="47" spans="1:17" x14ac:dyDescent="0.2">
      <c r="A47" s="9">
        <v>1</v>
      </c>
      <c r="B47" s="9">
        <v>1</v>
      </c>
      <c r="C47" s="9">
        <v>0.9</v>
      </c>
      <c r="D47" s="9">
        <v>1</v>
      </c>
      <c r="E47" s="9">
        <v>1</v>
      </c>
      <c r="F47" s="9">
        <v>0.88</v>
      </c>
      <c r="G47" s="9">
        <v>1</v>
      </c>
      <c r="H47" s="9">
        <v>0.9</v>
      </c>
      <c r="I47" s="8">
        <v>2</v>
      </c>
      <c r="K47" s="12">
        <f t="shared" si="0"/>
        <v>0.96000000000000008</v>
      </c>
      <c r="L47" s="10">
        <f t="shared" si="5"/>
        <v>7.9364140120294867E-4</v>
      </c>
      <c r="M47" s="15">
        <f t="shared" si="1"/>
        <v>0.97317321990943573</v>
      </c>
      <c r="N47" s="4"/>
      <c r="O47" s="16">
        <f t="shared" si="2"/>
        <v>1.3173219909435652E-2</v>
      </c>
      <c r="P47" s="16">
        <f t="shared" si="3"/>
        <v>1.3173219909435652E-2</v>
      </c>
      <c r="Q47" s="16">
        <f t="shared" si="4"/>
        <v>1.7353372278235184E-4</v>
      </c>
    </row>
    <row r="48" spans="1:17" x14ac:dyDescent="0.2">
      <c r="A48" s="9">
        <v>0.89</v>
      </c>
      <c r="B48" s="9">
        <v>0.88</v>
      </c>
      <c r="C48" s="9">
        <v>0.84</v>
      </c>
      <c r="D48" s="9">
        <v>0.99</v>
      </c>
      <c r="E48" s="9">
        <v>0.89</v>
      </c>
      <c r="F48" s="9">
        <v>0.79</v>
      </c>
      <c r="G48" s="9">
        <v>0.9</v>
      </c>
      <c r="H48" s="9">
        <v>0.89</v>
      </c>
      <c r="I48" s="8">
        <v>2</v>
      </c>
      <c r="K48" s="12">
        <f t="shared" si="0"/>
        <v>0.88374999999999992</v>
      </c>
      <c r="L48" s="10">
        <f t="shared" si="5"/>
        <v>2.3115285280686129E-3</v>
      </c>
      <c r="M48" s="15">
        <f t="shared" si="1"/>
        <v>0.87807245779015097</v>
      </c>
      <c r="N48" s="4"/>
      <c r="O48" s="16">
        <f t="shared" si="2"/>
        <v>-5.6775422098489514E-3</v>
      </c>
      <c r="P48" s="16">
        <f t="shared" si="3"/>
        <v>5.6775422098489514E-3</v>
      </c>
      <c r="Q48" s="16">
        <f t="shared" si="4"/>
        <v>3.2234485544616513E-5</v>
      </c>
    </row>
    <row r="49" spans="1:17" x14ac:dyDescent="0.2">
      <c r="A49" s="9">
        <v>1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8">
        <v>2</v>
      </c>
      <c r="K49" s="12">
        <f t="shared" si="0"/>
        <v>1</v>
      </c>
      <c r="L49" s="10">
        <f t="shared" si="5"/>
        <v>4.6473727444865318E-3</v>
      </c>
      <c r="M49" s="15">
        <f t="shared" si="1"/>
        <v>1.0050894965009392</v>
      </c>
      <c r="N49" s="4"/>
      <c r="O49" s="16">
        <f t="shared" si="2"/>
        <v>5.0894965009391502E-3</v>
      </c>
      <c r="P49" s="16">
        <f t="shared" si="3"/>
        <v>5.0894965009391502E-3</v>
      </c>
      <c r="Q49" s="16">
        <f t="shared" si="4"/>
        <v>2.5902974633071854E-5</v>
      </c>
    </row>
    <row r="50" spans="1:17" x14ac:dyDescent="0.2">
      <c r="A50" s="9">
        <v>0.96</v>
      </c>
      <c r="B50" s="9">
        <v>0.87</v>
      </c>
      <c r="C50" s="9">
        <v>0.96</v>
      </c>
      <c r="D50" s="9">
        <v>0.98</v>
      </c>
      <c r="E50" s="9">
        <v>0.99</v>
      </c>
      <c r="F50" s="9">
        <v>0.96</v>
      </c>
      <c r="G50" s="9">
        <v>0.97</v>
      </c>
      <c r="H50" s="9">
        <v>0.99</v>
      </c>
      <c r="I50" s="8">
        <v>2</v>
      </c>
      <c r="K50" s="12">
        <f t="shared" si="0"/>
        <v>0.96</v>
      </c>
      <c r="L50" s="10">
        <f t="shared" si="5"/>
        <v>7.9364140120294249E-4</v>
      </c>
      <c r="M50" s="15">
        <f t="shared" si="1"/>
        <v>0.95217796015128964</v>
      </c>
      <c r="N50" s="4"/>
      <c r="O50" s="16">
        <f t="shared" si="2"/>
        <v>-7.8220398487103271E-3</v>
      </c>
      <c r="P50" s="16">
        <f t="shared" si="3"/>
        <v>7.8220398487103271E-3</v>
      </c>
      <c r="Q50" s="16">
        <f t="shared" si="4"/>
        <v>6.1184307394812271E-5</v>
      </c>
    </row>
    <row r="51" spans="1:17" x14ac:dyDescent="0.2">
      <c r="A51" s="9">
        <v>0.9</v>
      </c>
      <c r="B51" s="9">
        <v>0.9</v>
      </c>
      <c r="C51" s="9">
        <v>0.9</v>
      </c>
      <c r="D51" s="9">
        <v>0.8</v>
      </c>
      <c r="E51" s="9">
        <v>0.8</v>
      </c>
      <c r="F51" s="9">
        <v>0.8</v>
      </c>
      <c r="G51" s="9">
        <v>0.9</v>
      </c>
      <c r="H51" s="9">
        <v>0.8</v>
      </c>
      <c r="I51" s="8">
        <v>2</v>
      </c>
      <c r="K51" s="12">
        <f t="shared" si="0"/>
        <v>0.85</v>
      </c>
      <c r="L51" s="10">
        <f t="shared" si="5"/>
        <v>6.695880207173082E-3</v>
      </c>
      <c r="M51" s="15">
        <f t="shared" si="1"/>
        <v>0.86340959372178949</v>
      </c>
      <c r="N51" s="4"/>
      <c r="O51" s="16">
        <f t="shared" si="2"/>
        <v>1.3409593721789514E-2</v>
      </c>
      <c r="P51" s="16">
        <f t="shared" si="3"/>
        <v>1.3409593721789514E-2</v>
      </c>
      <c r="Q51" s="16">
        <f t="shared" si="4"/>
        <v>1.7981720378345677E-4</v>
      </c>
    </row>
    <row r="52" spans="1:17" x14ac:dyDescent="0.2">
      <c r="A52" s="9">
        <v>0.9</v>
      </c>
      <c r="B52" s="9">
        <v>0.9</v>
      </c>
      <c r="C52" s="9">
        <v>0.9</v>
      </c>
      <c r="D52" s="9">
        <v>0.9</v>
      </c>
      <c r="E52" s="9">
        <v>0.99</v>
      </c>
      <c r="F52" s="9">
        <v>0.99</v>
      </c>
      <c r="G52" s="9">
        <v>0.99</v>
      </c>
      <c r="H52" s="9">
        <v>0.99</v>
      </c>
      <c r="I52" s="8">
        <v>2</v>
      </c>
      <c r="K52" s="12">
        <f t="shared" si="0"/>
        <v>0.94500000000000006</v>
      </c>
      <c r="L52" s="10">
        <f t="shared" si="5"/>
        <v>1.7349214747160071E-4</v>
      </c>
      <c r="M52" s="15">
        <f t="shared" si="1"/>
        <v>0.93893723328288892</v>
      </c>
      <c r="N52" s="4"/>
      <c r="O52" s="16">
        <f t="shared" si="2"/>
        <v>-6.0627667171111455E-3</v>
      </c>
      <c r="P52" s="16">
        <f t="shared" si="3"/>
        <v>6.0627667171111455E-3</v>
      </c>
      <c r="Q52" s="16">
        <f t="shared" si="4"/>
        <v>3.6757140266110657E-5</v>
      </c>
    </row>
    <row r="53" spans="1:17" x14ac:dyDescent="0.2">
      <c r="A53" s="9">
        <v>0.85</v>
      </c>
      <c r="B53" s="9">
        <v>0.96</v>
      </c>
      <c r="C53" s="9">
        <v>0.87</v>
      </c>
      <c r="D53" s="9">
        <v>0.94</v>
      </c>
      <c r="E53" s="9">
        <v>0.9</v>
      </c>
      <c r="F53" s="9">
        <v>0.95</v>
      </c>
      <c r="G53" s="9">
        <v>0.87</v>
      </c>
      <c r="H53" s="9">
        <v>0.93</v>
      </c>
      <c r="I53" s="8">
        <v>2</v>
      </c>
      <c r="K53" s="12">
        <f t="shared" si="0"/>
        <v>0.90875000000000006</v>
      </c>
      <c r="L53" s="10">
        <f t="shared" si="5"/>
        <v>5.3261061762084508E-4</v>
      </c>
      <c r="M53" s="15">
        <f t="shared" si="1"/>
        <v>0.89284870406070327</v>
      </c>
      <c r="N53" s="4"/>
      <c r="O53" s="16">
        <f t="shared" si="2"/>
        <v>-1.5901295939296789E-2</v>
      </c>
      <c r="P53" s="16">
        <f t="shared" si="3"/>
        <v>1.5901295939296789E-2</v>
      </c>
      <c r="Q53" s="16">
        <f t="shared" si="4"/>
        <v>2.5285121254909655E-4</v>
      </c>
    </row>
    <row r="54" spans="1:17" x14ac:dyDescent="0.2">
      <c r="A54" s="9">
        <v>0.85</v>
      </c>
      <c r="B54" s="9">
        <v>0.8</v>
      </c>
      <c r="C54" s="9">
        <v>0.85</v>
      </c>
      <c r="D54" s="9">
        <v>0.9</v>
      </c>
      <c r="E54" s="9">
        <v>0.85</v>
      </c>
      <c r="F54" s="9">
        <v>0.85</v>
      </c>
      <c r="G54" s="9">
        <v>0.9</v>
      </c>
      <c r="H54" s="9">
        <v>0.9</v>
      </c>
      <c r="I54" s="8">
        <v>2</v>
      </c>
      <c r="K54" s="12">
        <f t="shared" si="0"/>
        <v>0.86250000000000004</v>
      </c>
      <c r="L54" s="10">
        <f t="shared" si="5"/>
        <v>4.8064212519491932E-3</v>
      </c>
      <c r="M54" s="15">
        <f t="shared" si="1"/>
        <v>0.85098647013589945</v>
      </c>
      <c r="N54" s="4"/>
      <c r="O54" s="16">
        <f t="shared" si="2"/>
        <v>-1.1513529864100591E-2</v>
      </c>
      <c r="P54" s="16">
        <f t="shared" si="3"/>
        <v>1.1513529864100591E-2</v>
      </c>
      <c r="Q54" s="16">
        <f t="shared" si="4"/>
        <v>1.3256136993153618E-4</v>
      </c>
    </row>
    <row r="55" spans="1:17" x14ac:dyDescent="0.2">
      <c r="A55" s="9">
        <v>0.86</v>
      </c>
      <c r="B55" s="9">
        <v>0.9</v>
      </c>
      <c r="C55" s="9">
        <v>0.85</v>
      </c>
      <c r="D55" s="9">
        <v>0.9</v>
      </c>
      <c r="E55" s="9">
        <v>0.92</v>
      </c>
      <c r="F55" s="9">
        <v>0.85</v>
      </c>
      <c r="G55" s="9">
        <v>0.9</v>
      </c>
      <c r="H55" s="9">
        <v>0.88</v>
      </c>
      <c r="I55" s="8">
        <v>3</v>
      </c>
      <c r="K55" s="12">
        <f t="shared" si="0"/>
        <v>0.88249999999999995</v>
      </c>
      <c r="L55" s="10">
        <f t="shared" si="5"/>
        <v>2.4332869235909982E-3</v>
      </c>
      <c r="M55" s="15">
        <f t="shared" si="1"/>
        <v>0.87483958938240858</v>
      </c>
      <c r="N55" s="4"/>
      <c r="O55" s="16">
        <f t="shared" si="2"/>
        <v>-7.6604106175913733E-3</v>
      </c>
      <c r="P55" s="16">
        <f t="shared" si="3"/>
        <v>7.6604106175913733E-3</v>
      </c>
      <c r="Q55" s="16">
        <f t="shared" si="4"/>
        <v>5.8681890830106645E-5</v>
      </c>
    </row>
    <row r="56" spans="1:17" x14ac:dyDescent="0.2">
      <c r="A56" s="9">
        <v>0.89</v>
      </c>
      <c r="B56" s="9">
        <v>0.89</v>
      </c>
      <c r="C56" s="9">
        <v>0.89</v>
      </c>
      <c r="D56" s="9">
        <v>0.89</v>
      </c>
      <c r="E56" s="9">
        <v>0.89</v>
      </c>
      <c r="F56" s="9">
        <v>0.89</v>
      </c>
      <c r="G56" s="9">
        <v>0.89</v>
      </c>
      <c r="H56" s="9">
        <v>0.89</v>
      </c>
      <c r="I56" s="8">
        <v>3</v>
      </c>
      <c r="K56" s="12">
        <f t="shared" si="0"/>
        <v>0.8899999999999999</v>
      </c>
      <c r="L56" s="10">
        <f t="shared" si="5"/>
        <v>1.7496115504566743E-3</v>
      </c>
      <c r="M56" s="15">
        <f t="shared" si="1"/>
        <v>0.88138832582624849</v>
      </c>
      <c r="N56" s="4"/>
      <c r="O56" s="16">
        <f t="shared" si="2"/>
        <v>-8.6116741737514158E-3</v>
      </c>
      <c r="P56" s="16">
        <f t="shared" si="3"/>
        <v>8.6116741737514158E-3</v>
      </c>
      <c r="Q56" s="16">
        <f t="shared" si="4"/>
        <v>7.4160932074857124E-5</v>
      </c>
    </row>
    <row r="57" spans="1:17" x14ac:dyDescent="0.2">
      <c r="A57" s="9">
        <v>1</v>
      </c>
      <c r="B57" s="9">
        <v>1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8">
        <v>3</v>
      </c>
      <c r="K57" s="12">
        <f t="shared" si="0"/>
        <v>1</v>
      </c>
      <c r="L57" s="10">
        <f t="shared" si="5"/>
        <v>4.6473727444865318E-3</v>
      </c>
      <c r="M57" s="15">
        <f t="shared" si="1"/>
        <v>1.0050894965009392</v>
      </c>
      <c r="N57" s="4"/>
      <c r="O57" s="16">
        <f t="shared" si="2"/>
        <v>5.0894965009391502E-3</v>
      </c>
      <c r="P57" s="16">
        <f t="shared" si="3"/>
        <v>5.0894965009391502E-3</v>
      </c>
      <c r="Q57" s="16">
        <f t="shared" si="4"/>
        <v>2.5902974633071854E-5</v>
      </c>
    </row>
    <row r="58" spans="1:17" x14ac:dyDescent="0.2">
      <c r="A58" s="9">
        <v>1</v>
      </c>
      <c r="B58" s="9">
        <v>1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8">
        <v>3</v>
      </c>
      <c r="K58" s="12">
        <f t="shared" si="0"/>
        <v>1</v>
      </c>
      <c r="L58" s="10">
        <f t="shared" si="5"/>
        <v>4.6473727444865318E-3</v>
      </c>
      <c r="M58" s="15">
        <f t="shared" si="1"/>
        <v>1.0050894965009392</v>
      </c>
      <c r="N58" s="4"/>
      <c r="O58" s="16">
        <f t="shared" si="2"/>
        <v>5.0894965009391502E-3</v>
      </c>
      <c r="P58" s="16">
        <f t="shared" si="3"/>
        <v>5.0894965009391502E-3</v>
      </c>
      <c r="Q58" s="16">
        <f t="shared" si="4"/>
        <v>2.5902974633071854E-5</v>
      </c>
    </row>
    <row r="59" spans="1:17" x14ac:dyDescent="0.2">
      <c r="A59" s="9">
        <v>0.99</v>
      </c>
      <c r="B59" s="9">
        <v>0.99</v>
      </c>
      <c r="C59" s="9">
        <v>0.99</v>
      </c>
      <c r="D59" s="9">
        <v>0.99</v>
      </c>
      <c r="E59" s="9">
        <v>0.99</v>
      </c>
      <c r="F59" s="9">
        <v>0.99</v>
      </c>
      <c r="G59" s="9">
        <v>0.99</v>
      </c>
      <c r="H59" s="9">
        <v>0.99</v>
      </c>
      <c r="I59" s="8">
        <v>3</v>
      </c>
      <c r="K59" s="12">
        <f t="shared" si="0"/>
        <v>0.9900000000000001</v>
      </c>
      <c r="L59" s="10">
        <f t="shared" si="5"/>
        <v>3.3839399086656469E-3</v>
      </c>
      <c r="M59" s="15">
        <f t="shared" si="1"/>
        <v>0.99189908308289065</v>
      </c>
      <c r="N59" s="4"/>
      <c r="O59" s="16">
        <f t="shared" si="2"/>
        <v>1.8990830828905514E-3</v>
      </c>
      <c r="P59" s="16">
        <f t="shared" si="3"/>
        <v>1.8990830828905514E-3</v>
      </c>
      <c r="Q59" s="16">
        <f t="shared" si="4"/>
        <v>3.606516555721081E-6</v>
      </c>
    </row>
    <row r="60" spans="1:17" x14ac:dyDescent="0.2">
      <c r="A60" s="9">
        <v>0.7</v>
      </c>
      <c r="B60" s="9">
        <v>0.75</v>
      </c>
      <c r="C60" s="9">
        <v>0.75</v>
      </c>
      <c r="D60" s="9">
        <v>0.8</v>
      </c>
      <c r="E60" s="9">
        <v>0.8</v>
      </c>
      <c r="F60" s="9">
        <v>0.75</v>
      </c>
      <c r="G60" s="9">
        <v>0.7</v>
      </c>
      <c r="H60" s="9">
        <v>0.75</v>
      </c>
      <c r="I60" s="8">
        <v>3</v>
      </c>
      <c r="K60" s="12">
        <f t="shared" si="0"/>
        <v>0.75</v>
      </c>
      <c r="L60" s="10">
        <f t="shared" si="5"/>
        <v>3.3061551848964109E-2</v>
      </c>
      <c r="M60" s="15">
        <f t="shared" si="1"/>
        <v>0.76945657377282173</v>
      </c>
      <c r="N60" s="4"/>
      <c r="O60" s="16">
        <f t="shared" si="2"/>
        <v>1.9456573772821728E-2</v>
      </c>
      <c r="P60" s="16">
        <f t="shared" si="3"/>
        <v>1.9456573772821728E-2</v>
      </c>
      <c r="Q60" s="16">
        <f t="shared" si="4"/>
        <v>3.7855826297725432E-4</v>
      </c>
    </row>
    <row r="61" spans="1:17" x14ac:dyDescent="0.2">
      <c r="A61" s="9">
        <v>0.9</v>
      </c>
      <c r="B61" s="9">
        <v>0.9</v>
      </c>
      <c r="C61" s="9">
        <v>0.9</v>
      </c>
      <c r="D61" s="9">
        <v>0.9</v>
      </c>
      <c r="E61" s="9">
        <v>0.9</v>
      </c>
      <c r="F61" s="9">
        <v>0.85</v>
      </c>
      <c r="G61" s="9">
        <v>0.85</v>
      </c>
      <c r="H61" s="9">
        <v>0.89</v>
      </c>
      <c r="I61" s="8">
        <v>3</v>
      </c>
      <c r="K61" s="12">
        <f t="shared" si="0"/>
        <v>0.88624999999999987</v>
      </c>
      <c r="L61" s="10">
        <f t="shared" si="5"/>
        <v>2.0773867370238413E-3</v>
      </c>
      <c r="M61" s="15">
        <f t="shared" si="1"/>
        <v>0.87879503338558429</v>
      </c>
      <c r="N61" s="4"/>
      <c r="O61" s="16">
        <f t="shared" si="2"/>
        <v>-7.4549666144155813E-3</v>
      </c>
      <c r="P61" s="16">
        <f t="shared" si="3"/>
        <v>7.4549666144155813E-3</v>
      </c>
      <c r="Q61" s="16">
        <f t="shared" si="4"/>
        <v>5.5576527222050913E-5</v>
      </c>
    </row>
    <row r="62" spans="1:17" x14ac:dyDescent="0.2">
      <c r="A62" s="9">
        <v>0.9</v>
      </c>
      <c r="B62" s="9">
        <v>0.9</v>
      </c>
      <c r="C62" s="9">
        <v>0.9</v>
      </c>
      <c r="D62" s="9">
        <v>0.9</v>
      </c>
      <c r="E62" s="9">
        <v>0.9</v>
      </c>
      <c r="F62" s="9">
        <v>0.9</v>
      </c>
      <c r="G62" s="9">
        <v>0.9</v>
      </c>
      <c r="H62" s="9">
        <v>0.9</v>
      </c>
      <c r="I62" s="8">
        <v>3</v>
      </c>
      <c r="K62" s="12">
        <f t="shared" si="0"/>
        <v>0.90000000000000013</v>
      </c>
      <c r="L62" s="10">
        <f t="shared" si="5"/>
        <v>1.0130443862775545E-3</v>
      </c>
      <c r="M62" s="15">
        <f t="shared" si="1"/>
        <v>0.89089843345448505</v>
      </c>
      <c r="N62" s="4"/>
      <c r="O62" s="16">
        <f t="shared" si="2"/>
        <v>-9.1015665455150829E-3</v>
      </c>
      <c r="P62" s="16">
        <f t="shared" si="3"/>
        <v>9.1015665455150829E-3</v>
      </c>
      <c r="Q62" s="16">
        <f t="shared" si="4"/>
        <v>8.2838513582439362E-5</v>
      </c>
    </row>
    <row r="63" spans="1:17" x14ac:dyDescent="0.2">
      <c r="A63" s="9">
        <v>1</v>
      </c>
      <c r="B63" s="9">
        <v>1</v>
      </c>
      <c r="C63" s="9">
        <v>1</v>
      </c>
      <c r="D63" s="9">
        <v>0.9</v>
      </c>
      <c r="E63" s="9">
        <v>0.8</v>
      </c>
      <c r="F63" s="9">
        <v>0.9</v>
      </c>
      <c r="G63" s="9">
        <v>0.8</v>
      </c>
      <c r="H63" s="9">
        <v>0.9</v>
      </c>
      <c r="I63" s="8">
        <v>3</v>
      </c>
      <c r="K63" s="12">
        <f t="shared" si="0"/>
        <v>0.91250000000000009</v>
      </c>
      <c r="L63" s="10">
        <f t="shared" si="5"/>
        <v>3.7358543105368066E-4</v>
      </c>
      <c r="M63" s="15">
        <f t="shared" si="1"/>
        <v>0.91675978312090933</v>
      </c>
      <c r="N63" s="4"/>
      <c r="O63" s="16">
        <f t="shared" si="2"/>
        <v>4.259783120909244E-3</v>
      </c>
      <c r="P63" s="16">
        <f t="shared" si="3"/>
        <v>4.259783120909244E-3</v>
      </c>
      <c r="Q63" s="16">
        <f t="shared" si="4"/>
        <v>1.81457522371833E-5</v>
      </c>
    </row>
    <row r="64" spans="1:17" x14ac:dyDescent="0.2">
      <c r="A64" s="9">
        <v>0.8</v>
      </c>
      <c r="B64" s="9">
        <v>0.8</v>
      </c>
      <c r="C64" s="9">
        <v>0.8</v>
      </c>
      <c r="D64" s="9">
        <v>0.8</v>
      </c>
      <c r="E64" s="9">
        <v>0.8</v>
      </c>
      <c r="F64" s="9">
        <v>0.8</v>
      </c>
      <c r="G64" s="9">
        <v>0.8</v>
      </c>
      <c r="H64" s="9">
        <v>0.8</v>
      </c>
      <c r="I64" s="8">
        <v>3</v>
      </c>
      <c r="K64" s="12">
        <f t="shared" si="0"/>
        <v>0.79999999999999993</v>
      </c>
      <c r="L64" s="10">
        <f t="shared" si="5"/>
        <v>1.7378716028068612E-2</v>
      </c>
      <c r="M64" s="15">
        <f t="shared" si="1"/>
        <v>0.80785170344210977</v>
      </c>
      <c r="N64" s="4"/>
      <c r="O64" s="16">
        <f t="shared" si="2"/>
        <v>7.8517034421098364E-3</v>
      </c>
      <c r="P64" s="16">
        <f t="shared" si="3"/>
        <v>7.8517034421098364E-3</v>
      </c>
      <c r="Q64" s="16">
        <f t="shared" si="4"/>
        <v>6.1649246942839446E-5</v>
      </c>
    </row>
    <row r="65" spans="1:17" x14ac:dyDescent="0.2">
      <c r="A65" s="9">
        <v>0.95</v>
      </c>
      <c r="B65" s="9">
        <v>1</v>
      </c>
      <c r="C65" s="9">
        <v>0.9</v>
      </c>
      <c r="D65" s="9">
        <v>1</v>
      </c>
      <c r="E65" s="9">
        <v>1</v>
      </c>
      <c r="F65" s="9">
        <v>1</v>
      </c>
      <c r="G65" s="9">
        <v>1</v>
      </c>
      <c r="H65" s="9">
        <v>0.9</v>
      </c>
      <c r="I65" s="8">
        <v>3</v>
      </c>
      <c r="K65" s="12">
        <f t="shared" si="0"/>
        <v>0.96875</v>
      </c>
      <c r="L65" s="10">
        <f t="shared" si="5"/>
        <v>1.3632076325462293E-3</v>
      </c>
      <c r="M65" s="15">
        <f t="shared" si="1"/>
        <v>0.98152560349319673</v>
      </c>
      <c r="N65" s="4"/>
      <c r="O65" s="16">
        <f t="shared" si="2"/>
        <v>1.277560349319673E-2</v>
      </c>
      <c r="P65" s="16">
        <f t="shared" si="3"/>
        <v>1.277560349319673E-2</v>
      </c>
      <c r="Q65" s="16">
        <f t="shared" si="4"/>
        <v>1.632160446153805E-4</v>
      </c>
    </row>
    <row r="66" spans="1:17" x14ac:dyDescent="0.2">
      <c r="A66" s="9">
        <v>0.8</v>
      </c>
      <c r="B66" s="9">
        <v>0.8</v>
      </c>
      <c r="C66" s="9">
        <v>0.85</v>
      </c>
      <c r="D66" s="9">
        <v>0.8</v>
      </c>
      <c r="E66" s="9">
        <v>0.8</v>
      </c>
      <c r="F66" s="9">
        <v>0.85</v>
      </c>
      <c r="G66" s="9">
        <v>0.8</v>
      </c>
      <c r="H66" s="9">
        <v>0.85</v>
      </c>
      <c r="I66" s="8">
        <v>3</v>
      </c>
      <c r="K66" s="12">
        <f t="shared" si="0"/>
        <v>0.81874999999999987</v>
      </c>
      <c r="L66" s="10">
        <f t="shared" si="5"/>
        <v>1.2786715095232805E-2</v>
      </c>
      <c r="M66" s="15">
        <f t="shared" si="1"/>
        <v>0.81696408055029812</v>
      </c>
      <c r="N66" s="4"/>
      <c r="O66" s="16">
        <f t="shared" si="2"/>
        <v>-1.785919449701745E-3</v>
      </c>
      <c r="P66" s="16">
        <f t="shared" si="3"/>
        <v>1.785919449701745E-3</v>
      </c>
      <c r="Q66" s="16">
        <f t="shared" si="4"/>
        <v>3.1895082808229837E-6</v>
      </c>
    </row>
    <row r="67" spans="1:17" x14ac:dyDescent="0.2">
      <c r="A67" s="9">
        <v>0.69</v>
      </c>
      <c r="B67" s="9">
        <v>0.69</v>
      </c>
      <c r="C67" s="9">
        <v>0.69</v>
      </c>
      <c r="D67" s="9">
        <v>1</v>
      </c>
      <c r="E67" s="9">
        <v>0.69</v>
      </c>
      <c r="F67" s="9">
        <v>0.69</v>
      </c>
      <c r="G67" s="9">
        <v>0.69</v>
      </c>
      <c r="H67" s="9">
        <v>0.69</v>
      </c>
      <c r="I67" s="8">
        <v>3</v>
      </c>
      <c r="K67" s="12">
        <f t="shared" si="0"/>
        <v>0.72874999999999979</v>
      </c>
      <c r="L67" s="10">
        <f t="shared" si="5"/>
        <v>4.124081957284479E-2</v>
      </c>
      <c r="M67" s="15">
        <f t="shared" si="1"/>
        <v>0.76554856921716308</v>
      </c>
      <c r="N67" s="4"/>
      <c r="O67" s="16">
        <f t="shared" si="2"/>
        <v>3.6798569217163291E-2</v>
      </c>
      <c r="P67" s="16">
        <f t="shared" si="3"/>
        <v>3.6798569217163291E-2</v>
      </c>
      <c r="Q67" s="16">
        <f t="shared" si="4"/>
        <v>1.3541346964303577E-3</v>
      </c>
    </row>
    <row r="68" spans="1:17" x14ac:dyDescent="0.2">
      <c r="A68" s="9">
        <v>0.99</v>
      </c>
      <c r="B68" s="9">
        <v>0.95</v>
      </c>
      <c r="C68" s="9">
        <v>0.98</v>
      </c>
      <c r="D68" s="9">
        <v>0.8</v>
      </c>
      <c r="E68" s="9">
        <v>0.98</v>
      </c>
      <c r="F68" s="9">
        <v>0.8</v>
      </c>
      <c r="G68" s="9">
        <v>0.7</v>
      </c>
      <c r="H68" s="9">
        <v>0.8</v>
      </c>
      <c r="I68" s="8">
        <v>3</v>
      </c>
      <c r="K68" s="12">
        <f t="shared" si="0"/>
        <v>0.87499999999999989</v>
      </c>
      <c r="L68" s="10">
        <f t="shared" si="5"/>
        <v>3.2294622967253333E-3</v>
      </c>
      <c r="M68" s="15">
        <f t="shared" si="1"/>
        <v>0.90448005379782104</v>
      </c>
      <c r="N68" s="4"/>
      <c r="O68" s="16">
        <f t="shared" si="2"/>
        <v>2.9480053797821149E-2</v>
      </c>
      <c r="P68" s="16">
        <f t="shared" si="3"/>
        <v>2.9480053797821149E-2</v>
      </c>
      <c r="Q68" s="16">
        <f t="shared" si="4"/>
        <v>8.6907357192242917E-4</v>
      </c>
    </row>
    <row r="69" spans="1:17" x14ac:dyDescent="0.2">
      <c r="A69" s="9">
        <v>0.8</v>
      </c>
      <c r="B69" s="9">
        <v>0.8</v>
      </c>
      <c r="C69" s="9">
        <v>0.8</v>
      </c>
      <c r="D69" s="9">
        <v>0.8</v>
      </c>
      <c r="E69" s="9">
        <v>0.8</v>
      </c>
      <c r="F69" s="9">
        <v>0.8</v>
      </c>
      <c r="G69" s="9">
        <v>0.8</v>
      </c>
      <c r="H69" s="9">
        <v>0.8</v>
      </c>
      <c r="I69" s="8">
        <v>3</v>
      </c>
      <c r="K69" s="12">
        <f t="shared" si="0"/>
        <v>0.79999999999999993</v>
      </c>
      <c r="L69" s="10">
        <f t="shared" si="5"/>
        <v>1.7378716028068612E-2</v>
      </c>
      <c r="M69" s="15">
        <f t="shared" si="1"/>
        <v>0.80785170344210977</v>
      </c>
      <c r="N69" s="4"/>
      <c r="O69" s="16">
        <f t="shared" si="2"/>
        <v>7.8517034421098364E-3</v>
      </c>
      <c r="P69" s="16">
        <f t="shared" si="3"/>
        <v>7.8517034421098364E-3</v>
      </c>
      <c r="Q69" s="16">
        <f t="shared" si="4"/>
        <v>6.1649246942839446E-5</v>
      </c>
    </row>
    <row r="70" spans="1:17" x14ac:dyDescent="0.2">
      <c r="A70" s="9">
        <v>0.8</v>
      </c>
      <c r="B70" s="9">
        <v>0.8</v>
      </c>
      <c r="C70" s="9">
        <v>0.8</v>
      </c>
      <c r="D70" s="9">
        <v>0.9</v>
      </c>
      <c r="E70" s="9">
        <v>0.8</v>
      </c>
      <c r="F70" s="9">
        <v>0.8</v>
      </c>
      <c r="G70" s="9">
        <v>0.7</v>
      </c>
      <c r="H70" s="9">
        <v>0.9</v>
      </c>
      <c r="I70" s="8">
        <v>3</v>
      </c>
      <c r="K70" s="12">
        <f t="shared" si="0"/>
        <v>0.81250000000000011</v>
      </c>
      <c r="L70" s="10">
        <f t="shared" si="5"/>
        <v>1.4239257072844689E-2</v>
      </c>
      <c r="M70" s="15">
        <f t="shared" si="1"/>
        <v>0.81024487357889319</v>
      </c>
      <c r="N70" s="4"/>
      <c r="O70" s="16">
        <f t="shared" si="2"/>
        <v>-2.2551264211069233E-3</v>
      </c>
      <c r="P70" s="16">
        <f t="shared" si="3"/>
        <v>2.2551264211069233E-3</v>
      </c>
      <c r="Q70" s="16">
        <f t="shared" si="4"/>
        <v>5.0855951751745202E-6</v>
      </c>
    </row>
    <row r="71" spans="1:17" x14ac:dyDescent="0.2">
      <c r="A71" s="9">
        <v>0.9</v>
      </c>
      <c r="B71" s="9">
        <v>0.9</v>
      </c>
      <c r="C71" s="9">
        <v>0.85</v>
      </c>
      <c r="D71" s="9">
        <v>0.99</v>
      </c>
      <c r="E71" s="9">
        <v>0.85</v>
      </c>
      <c r="F71" s="9">
        <v>0.95</v>
      </c>
      <c r="G71" s="9">
        <v>0.99</v>
      </c>
      <c r="H71" s="9">
        <v>0.99</v>
      </c>
      <c r="I71" s="8">
        <v>3</v>
      </c>
      <c r="K71" s="12">
        <f t="shared" si="0"/>
        <v>0.92749999999999999</v>
      </c>
      <c r="L71" s="10">
        <f t="shared" si="5"/>
        <v>1.8734684785029548E-5</v>
      </c>
      <c r="M71" s="15">
        <f t="shared" si="1"/>
        <v>0.91576584261141836</v>
      </c>
      <c r="N71" s="4"/>
      <c r="O71" s="16">
        <f t="shared" si="2"/>
        <v>-1.1734157388581634E-2</v>
      </c>
      <c r="P71" s="16">
        <f t="shared" si="3"/>
        <v>1.1734157388581634E-2</v>
      </c>
      <c r="Q71" s="16">
        <f t="shared" si="4"/>
        <v>1.3769044962000496E-4</v>
      </c>
    </row>
    <row r="72" spans="1:17" x14ac:dyDescent="0.2">
      <c r="A72" s="9">
        <v>0.95</v>
      </c>
      <c r="B72" s="9">
        <v>0.95</v>
      </c>
      <c r="C72" s="9">
        <v>0.95</v>
      </c>
      <c r="D72" s="9">
        <v>0.95</v>
      </c>
      <c r="E72" s="9">
        <v>0.95</v>
      </c>
      <c r="F72" s="9">
        <v>0.95</v>
      </c>
      <c r="G72" s="9">
        <v>0.95</v>
      </c>
      <c r="H72" s="9">
        <v>0.95</v>
      </c>
      <c r="I72" s="8">
        <v>3</v>
      </c>
      <c r="K72" s="12">
        <f t="shared" si="0"/>
        <v>0.95000000000000007</v>
      </c>
      <c r="L72" s="10">
        <f t="shared" si="5"/>
        <v>3.3020856538204995E-4</v>
      </c>
      <c r="M72" s="15">
        <f t="shared" si="1"/>
        <v>0.94331817554367003</v>
      </c>
      <c r="N72" s="4"/>
      <c r="O72" s="16">
        <f t="shared" si="2"/>
        <v>-6.6818244563300322E-3</v>
      </c>
      <c r="P72" s="16">
        <f t="shared" si="3"/>
        <v>6.6818244563300322E-3</v>
      </c>
      <c r="Q72" s="16">
        <f t="shared" si="4"/>
        <v>4.4646778065210133E-5</v>
      </c>
    </row>
    <row r="73" spans="1:17" x14ac:dyDescent="0.2">
      <c r="A73" s="9">
        <v>0.94</v>
      </c>
      <c r="B73" s="9">
        <v>0.95</v>
      </c>
      <c r="C73" s="9">
        <v>0.93</v>
      </c>
      <c r="D73" s="9">
        <v>0.94</v>
      </c>
      <c r="E73" s="9">
        <v>0.93</v>
      </c>
      <c r="F73" s="9">
        <v>0.9</v>
      </c>
      <c r="G73" s="9">
        <v>0.91</v>
      </c>
      <c r="H73" s="9">
        <v>0.91</v>
      </c>
      <c r="I73" s="8">
        <v>3</v>
      </c>
      <c r="K73" s="12">
        <f t="shared" si="0"/>
        <v>0.92625000000000002</v>
      </c>
      <c r="L73" s="10">
        <f t="shared" si="5"/>
        <v>3.1118080307417159E-5</v>
      </c>
      <c r="M73" s="15">
        <f t="shared" si="1"/>
        <v>0.91965574418705232</v>
      </c>
      <c r="N73" s="4"/>
      <c r="O73" s="16">
        <f t="shared" si="2"/>
        <v>-6.5942558129477025E-3</v>
      </c>
      <c r="P73" s="16">
        <f t="shared" si="3"/>
        <v>6.5942558129477025E-3</v>
      </c>
      <c r="Q73" s="16">
        <f t="shared" si="4"/>
        <v>4.3484209726594563E-5</v>
      </c>
    </row>
    <row r="74" spans="1:17" x14ac:dyDescent="0.2">
      <c r="A74" s="9">
        <v>0.8</v>
      </c>
      <c r="B74" s="9">
        <v>0.89</v>
      </c>
      <c r="C74" s="9">
        <v>0.9</v>
      </c>
      <c r="D74" s="9">
        <v>1</v>
      </c>
      <c r="E74" s="9">
        <v>1</v>
      </c>
      <c r="F74" s="9">
        <v>0.8</v>
      </c>
      <c r="G74" s="9">
        <v>0.89</v>
      </c>
      <c r="H74" s="9">
        <v>1</v>
      </c>
      <c r="I74" s="8">
        <v>3</v>
      </c>
      <c r="K74" s="12">
        <f t="shared" si="0"/>
        <v>0.90999999999999992</v>
      </c>
      <c r="L74" s="10">
        <f t="shared" si="5"/>
        <v>4.7647722209846337E-4</v>
      </c>
      <c r="M74" s="15">
        <f t="shared" si="1"/>
        <v>0.88705838063325082</v>
      </c>
      <c r="N74" s="4"/>
      <c r="O74" s="16">
        <f t="shared" si="2"/>
        <v>-2.29416193667491E-2</v>
      </c>
      <c r="P74" s="16">
        <f t="shared" si="3"/>
        <v>2.29416193667491E-2</v>
      </c>
      <c r="Q74" s="16">
        <f t="shared" si="4"/>
        <v>5.2631789916879736E-4</v>
      </c>
    </row>
    <row r="75" spans="1:17" x14ac:dyDescent="0.2">
      <c r="A75" s="9">
        <v>0.99</v>
      </c>
      <c r="B75" s="9">
        <v>0.99</v>
      </c>
      <c r="C75" s="9">
        <v>0.99</v>
      </c>
      <c r="D75" s="9">
        <v>0.99</v>
      </c>
      <c r="E75" s="9">
        <v>0.99</v>
      </c>
      <c r="F75" s="9">
        <v>0.99</v>
      </c>
      <c r="G75" s="9">
        <v>0.99</v>
      </c>
      <c r="H75" s="9">
        <v>0.99</v>
      </c>
      <c r="I75" s="8">
        <v>3</v>
      </c>
      <c r="K75" s="12">
        <f t="shared" si="0"/>
        <v>0.9900000000000001</v>
      </c>
      <c r="L75" s="10">
        <f t="shared" si="5"/>
        <v>3.3839399086656469E-3</v>
      </c>
      <c r="M75" s="15">
        <f t="shared" si="1"/>
        <v>0.99189908308289065</v>
      </c>
      <c r="N75" s="4"/>
      <c r="O75" s="16">
        <f t="shared" si="2"/>
        <v>1.8990830828905514E-3</v>
      </c>
      <c r="P75" s="16">
        <f t="shared" si="3"/>
        <v>1.8990830828905514E-3</v>
      </c>
      <c r="Q75" s="16">
        <f t="shared" si="4"/>
        <v>3.606516555721081E-6</v>
      </c>
    </row>
    <row r="76" spans="1:17" x14ac:dyDescent="0.2">
      <c r="A76" s="9">
        <v>1</v>
      </c>
      <c r="B76" s="9">
        <v>0.95</v>
      </c>
      <c r="C76" s="9">
        <v>1</v>
      </c>
      <c r="D76" s="9">
        <v>1</v>
      </c>
      <c r="E76" s="9">
        <v>1</v>
      </c>
      <c r="F76" s="9">
        <v>1</v>
      </c>
      <c r="G76" s="9">
        <v>1</v>
      </c>
      <c r="H76" s="9">
        <v>1</v>
      </c>
      <c r="I76" s="8">
        <v>3</v>
      </c>
      <c r="K76" s="12">
        <f t="shared" si="0"/>
        <v>0.99375000000000002</v>
      </c>
      <c r="L76" s="10">
        <f t="shared" si="5"/>
        <v>3.8342897220984742E-3</v>
      </c>
      <c r="M76" s="15">
        <f t="shared" si="1"/>
        <v>0.99743171980980316</v>
      </c>
      <c r="N76" s="4"/>
      <c r="O76" s="16">
        <f t="shared" si="2"/>
        <v>3.6817198098031412E-3</v>
      </c>
      <c r="P76" s="16">
        <f t="shared" si="3"/>
        <v>3.6817198098031412E-3</v>
      </c>
      <c r="Q76" s="16">
        <f t="shared" si="4"/>
        <v>1.3555060757896877E-5</v>
      </c>
    </row>
    <row r="77" spans="1:17" x14ac:dyDescent="0.2">
      <c r="A77" s="9">
        <v>0.99</v>
      </c>
      <c r="B77" s="9">
        <v>0.99</v>
      </c>
      <c r="C77" s="9">
        <v>0.95</v>
      </c>
      <c r="D77" s="9">
        <v>0.99</v>
      </c>
      <c r="E77" s="9">
        <v>0.99</v>
      </c>
      <c r="F77" s="9">
        <v>0.99</v>
      </c>
      <c r="G77" s="9">
        <v>0.99</v>
      </c>
      <c r="H77" s="9">
        <v>1</v>
      </c>
      <c r="I77" s="8">
        <v>3</v>
      </c>
      <c r="K77" s="12">
        <f t="shared" ref="K77:K78" si="6">SUM(A77:H77)/8</f>
        <v>0.98625000000000007</v>
      </c>
      <c r="L77" s="10">
        <f t="shared" ref="L77" si="7">(K77-$B$82)^2</f>
        <v>2.9617150952328066E-3</v>
      </c>
      <c r="M77" s="15">
        <f t="shared" ref="M77:M78" si="8">A77*$A$4+(B77*$B$4)^2+(C77*$C$4)^3+(D77*$D$4)^4+(E77*$E$4)^5+(F77*$F$4)^6+(G77*$G$4)^7+(H77*$H$4)^8+$I$4</f>
        <v>0.98609239993949216</v>
      </c>
      <c r="N77" s="4"/>
      <c r="O77" s="16">
        <f t="shared" ref="O77:O78" si="9">M77-K77</f>
        <v>-1.5760006050791198E-4</v>
      </c>
      <c r="P77" s="16">
        <f t="shared" ref="P77:P78" si="10">ABS(O77)</f>
        <v>1.5760006050791198E-4</v>
      </c>
      <c r="Q77" s="16">
        <f t="shared" ref="Q77:Q78" si="11">O77^2</f>
        <v>2.4837779072097515E-8</v>
      </c>
    </row>
    <row r="78" spans="1:17" x14ac:dyDescent="0.2">
      <c r="A78" s="9">
        <v>0.99</v>
      </c>
      <c r="B78" s="9">
        <v>0.99</v>
      </c>
      <c r="C78" s="9">
        <v>0.99</v>
      </c>
      <c r="D78" s="9">
        <v>0.99</v>
      </c>
      <c r="E78" s="9">
        <v>0.99</v>
      </c>
      <c r="F78" s="9">
        <v>0.99</v>
      </c>
      <c r="G78" s="9">
        <v>0.99</v>
      </c>
      <c r="H78" s="9">
        <v>0.99</v>
      </c>
      <c r="I78" s="8">
        <v>3</v>
      </c>
      <c r="K78" s="12">
        <f t="shared" si="6"/>
        <v>0.9900000000000001</v>
      </c>
      <c r="L78" s="10">
        <f>(K78-$B$82)^2</f>
        <v>3.3839399086656469E-3</v>
      </c>
      <c r="M78" s="15">
        <f t="shared" si="8"/>
        <v>0.99189908308289065</v>
      </c>
      <c r="N78" s="4"/>
      <c r="O78" s="16">
        <f t="shared" si="9"/>
        <v>1.8990830828905514E-3</v>
      </c>
      <c r="P78" s="16">
        <f t="shared" si="10"/>
        <v>1.8990830828905514E-3</v>
      </c>
      <c r="Q78" s="16">
        <f t="shared" si="11"/>
        <v>3.606516555721081E-6</v>
      </c>
    </row>
    <row r="80" spans="1:17" x14ac:dyDescent="0.2">
      <c r="A80" t="s">
        <v>31</v>
      </c>
      <c r="B80">
        <f>COUNT(A12:A78)</f>
        <v>67</v>
      </c>
      <c r="J80" t="s">
        <v>20</v>
      </c>
      <c r="K80" s="1">
        <f>SUM(K12:K78)</f>
        <v>62.432499999999997</v>
      </c>
      <c r="L80" s="20">
        <f>SUM(L12:L78)</f>
        <v>0.29306352611940323</v>
      </c>
      <c r="M80" s="1">
        <f>SUM(M12:M78)</f>
        <v>62.432500551183502</v>
      </c>
      <c r="N80" s="1"/>
      <c r="O80" s="1">
        <f t="shared" ref="O80" si="12">SUM(O12:O78)</f>
        <v>5.5118347774829601E-7</v>
      </c>
      <c r="P80" s="1">
        <f t="shared" ref="P80:Q80" si="13">SUM(P12:P78)</f>
        <v>0.49895873153040093</v>
      </c>
      <c r="Q80" s="1">
        <f t="shared" si="13"/>
        <v>6.3158835528516373E-3</v>
      </c>
    </row>
    <row r="81" spans="1:15" x14ac:dyDescent="0.2">
      <c r="A81" s="6"/>
      <c r="B81" s="6"/>
      <c r="C81" s="6"/>
      <c r="D81" s="6"/>
      <c r="E81" s="6"/>
      <c r="F81" s="6"/>
      <c r="G81" s="6"/>
      <c r="H81" s="6"/>
      <c r="O81" s="1"/>
    </row>
    <row r="82" spans="1:15" x14ac:dyDescent="0.2">
      <c r="A82" s="6" t="s">
        <v>34</v>
      </c>
      <c r="B82" s="11">
        <f>K80/B80</f>
        <v>0.93182835820895515</v>
      </c>
      <c r="C82" s="6"/>
      <c r="D82" s="6"/>
      <c r="E82" s="6"/>
      <c r="F82" s="6"/>
      <c r="G82" s="6"/>
      <c r="H82" s="6"/>
    </row>
    <row r="83" spans="1:15" x14ac:dyDescent="0.2">
      <c r="A83" s="6"/>
      <c r="B83" s="6"/>
      <c r="C83" s="6"/>
      <c r="D83" s="6"/>
      <c r="E83" s="6"/>
      <c r="F83" s="6"/>
      <c r="G83" s="6"/>
      <c r="H83" s="6"/>
      <c r="J83" t="s">
        <v>23</v>
      </c>
      <c r="K83" s="10">
        <f>Q80/B80</f>
        <v>9.4266918699278173E-5</v>
      </c>
    </row>
    <row r="84" spans="1:15" x14ac:dyDescent="0.2">
      <c r="A84" s="6" t="s">
        <v>37</v>
      </c>
      <c r="B84" s="10">
        <f>L80/(B80-1)</f>
        <v>4.4403564563545942E-3</v>
      </c>
      <c r="C84" s="10"/>
      <c r="D84" s="6"/>
      <c r="E84" s="6"/>
      <c r="F84" s="6"/>
      <c r="G84" s="6"/>
      <c r="H84" s="6"/>
      <c r="J84" t="s">
        <v>24</v>
      </c>
      <c r="K84" s="10">
        <f>SQRT(K83)</f>
        <v>9.709115237717501E-3</v>
      </c>
    </row>
    <row r="85" spans="1:15" x14ac:dyDescent="0.2">
      <c r="A85" s="6" t="s">
        <v>35</v>
      </c>
      <c r="B85" s="10">
        <f>SQRT(B84)</f>
        <v>6.6635999702522611E-2</v>
      </c>
      <c r="C85" s="6"/>
      <c r="D85" s="6"/>
      <c r="E85" s="6"/>
      <c r="F85" s="6"/>
      <c r="G85" s="6"/>
      <c r="H85" s="6"/>
      <c r="J85" t="s">
        <v>25</v>
      </c>
      <c r="K85" s="10">
        <f>P80/B80</f>
        <v>7.4471452467224017E-3</v>
      </c>
    </row>
    <row r="86" spans="1:15" x14ac:dyDescent="0.2">
      <c r="A86" s="6"/>
      <c r="B86" s="10">
        <f>STDEV(K12:K78)</f>
        <v>6.6635999702522611E-2</v>
      </c>
      <c r="C86" s="6"/>
      <c r="D86" s="6"/>
      <c r="E86" s="6"/>
      <c r="F86" s="6"/>
      <c r="G86" s="6"/>
      <c r="H86" s="6"/>
      <c r="J86" t="s">
        <v>26</v>
      </c>
      <c r="K86" s="10">
        <f>Q80</f>
        <v>6.3158835528516373E-3</v>
      </c>
      <c r="L86" s="10"/>
    </row>
    <row r="87" spans="1:15" x14ac:dyDescent="0.2">
      <c r="A87" s="6"/>
      <c r="B87" s="6"/>
      <c r="C87" s="6"/>
      <c r="D87" s="6"/>
      <c r="E87" s="6"/>
      <c r="F87" s="6"/>
      <c r="G87" s="6"/>
      <c r="H87" s="6"/>
      <c r="J87" t="s">
        <v>27</v>
      </c>
      <c r="K87" s="10">
        <f>1-(Q80/L80)</f>
        <v>0.97844875602063719</v>
      </c>
    </row>
    <row r="88" spans="1:15" x14ac:dyDescent="0.2">
      <c r="A88" s="6"/>
      <c r="B88" s="6"/>
      <c r="C88" s="6"/>
      <c r="D88" s="6"/>
      <c r="E88" s="6"/>
      <c r="F88" s="6"/>
      <c r="G88" s="6"/>
      <c r="H88" s="6"/>
    </row>
    <row r="89" spans="1:15" x14ac:dyDescent="0.2">
      <c r="A89" s="6"/>
      <c r="B89" s="6"/>
      <c r="C89" s="6"/>
      <c r="D89" s="6"/>
      <c r="E89" s="6"/>
      <c r="F89" s="6"/>
      <c r="G89" s="6"/>
      <c r="H89" s="6"/>
    </row>
    <row r="90" spans="1:15" x14ac:dyDescent="0.2">
      <c r="A90" s="6"/>
      <c r="B90" s="6"/>
      <c r="C90" s="6"/>
      <c r="D90" s="6"/>
      <c r="E90" s="6"/>
      <c r="F90" s="6"/>
      <c r="G90" s="6"/>
      <c r="H90" s="6"/>
    </row>
    <row r="91" spans="1:15" x14ac:dyDescent="0.2">
      <c r="A91" s="6"/>
      <c r="B91" s="6"/>
      <c r="C91" s="6"/>
      <c r="D91" s="6"/>
      <c r="E91" s="6"/>
      <c r="F91" s="6"/>
      <c r="G91" s="6"/>
      <c r="H91" s="6"/>
    </row>
    <row r="92" spans="1:15" x14ac:dyDescent="0.2">
      <c r="A92" s="6"/>
      <c r="B92" s="6"/>
      <c r="C92" s="6"/>
      <c r="D92" s="6"/>
      <c r="E92" s="6"/>
      <c r="F92" s="6"/>
      <c r="G92" s="6"/>
      <c r="H92" s="6"/>
    </row>
    <row r="93" spans="1:15" x14ac:dyDescent="0.2">
      <c r="A93" s="6"/>
      <c r="B93" s="6"/>
      <c r="C93" s="6"/>
      <c r="D93" s="6"/>
      <c r="E93" s="6"/>
      <c r="F93" s="6"/>
      <c r="G93" s="6"/>
      <c r="H93" s="6"/>
    </row>
    <row r="94" spans="1:15" x14ac:dyDescent="0.2">
      <c r="A94" s="6"/>
      <c r="B94" s="6"/>
      <c r="C94" s="6"/>
      <c r="D94" s="6"/>
      <c r="E94" s="6"/>
      <c r="F94" s="6"/>
      <c r="G94" s="6"/>
      <c r="H94" s="6"/>
    </row>
    <row r="95" spans="1:15" x14ac:dyDescent="0.2">
      <c r="A95" s="6"/>
      <c r="B95" s="6"/>
      <c r="C95" s="6"/>
      <c r="D95" s="6"/>
      <c r="E95" s="6"/>
      <c r="F95" s="6"/>
      <c r="G95" s="6"/>
      <c r="H95" s="6"/>
    </row>
    <row r="96" spans="1:15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AA5D-83B9-46F4-A9F3-3ED634129B6A}">
  <dimension ref="A2:Q147"/>
  <sheetViews>
    <sheetView tabSelected="1" topLeftCell="C75" zoomScale="228" zoomScaleNormal="100" workbookViewId="0">
      <selection activeCell="H35" sqref="H35"/>
    </sheetView>
  </sheetViews>
  <sheetFormatPr baseColWidth="10" defaultColWidth="9.1640625" defaultRowHeight="15" x14ac:dyDescent="0.2"/>
  <cols>
    <col min="1" max="1" width="10.6640625" style="1" customWidth="1"/>
    <col min="2" max="10" width="9.1640625" style="1"/>
    <col min="11" max="11" width="16.83203125" style="1" customWidth="1"/>
    <col min="12" max="12" width="11.5" style="1" bestFit="1" customWidth="1"/>
    <col min="13" max="13" width="12.33203125" style="1" customWidth="1"/>
    <col min="14" max="14" width="9.1640625" style="1" customWidth="1"/>
    <col min="15" max="15" width="10.33203125" style="1" customWidth="1"/>
    <col min="16" max="16" width="11.5" style="1" bestFit="1" customWidth="1"/>
    <col min="17" max="17" width="18" style="1" customWidth="1"/>
    <col min="18" max="16384" width="9.1640625" style="1"/>
  </cols>
  <sheetData>
    <row r="2" spans="1:17" x14ac:dyDescent="0.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</row>
    <row r="3" spans="1:17" x14ac:dyDescent="0.2">
      <c r="A3" s="28">
        <v>1.0166322027433863</v>
      </c>
      <c r="B3" s="28">
        <v>0.13062839434852161</v>
      </c>
      <c r="C3" s="28">
        <v>0.12314116523161912</v>
      </c>
      <c r="D3" s="28">
        <v>0.1257024536623596</v>
      </c>
      <c r="E3" s="28">
        <v>0.13547848295952164</v>
      </c>
      <c r="F3" s="28">
        <v>0.12944576597129506</v>
      </c>
      <c r="G3" s="28">
        <v>0.11813620537041646</v>
      </c>
      <c r="H3" s="28">
        <v>0.11151899774098474</v>
      </c>
      <c r="I3" s="28">
        <v>0.12239821103452871</v>
      </c>
    </row>
    <row r="4" spans="1:17" x14ac:dyDescent="0.2">
      <c r="A4" s="10"/>
      <c r="B4" s="10"/>
      <c r="C4" s="10"/>
      <c r="D4" s="10"/>
      <c r="E4" s="10"/>
      <c r="F4" s="10"/>
      <c r="G4" s="10"/>
      <c r="H4" s="10"/>
      <c r="I4" s="10"/>
    </row>
    <row r="5" spans="1:17" x14ac:dyDescent="0.2">
      <c r="A5" s="1" t="s">
        <v>10</v>
      </c>
      <c r="H5" s="5"/>
      <c r="I5" s="5"/>
      <c r="K5" s="5"/>
    </row>
    <row r="8" spans="1:17" x14ac:dyDescent="0.2">
      <c r="A8" s="1" t="s">
        <v>0</v>
      </c>
    </row>
    <row r="9" spans="1:17" x14ac:dyDescent="0.2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/>
      <c r="K9" s="2" t="s">
        <v>9</v>
      </c>
      <c r="L9" s="13" t="s">
        <v>36</v>
      </c>
      <c r="M9" s="17" t="s">
        <v>30</v>
      </c>
      <c r="N9" s="19"/>
      <c r="O9" s="18" t="s">
        <v>21</v>
      </c>
      <c r="P9" s="2" t="s">
        <v>29</v>
      </c>
      <c r="Q9" s="2" t="s">
        <v>22</v>
      </c>
    </row>
    <row r="10" spans="1:17" x14ac:dyDescent="0.2">
      <c r="A10" s="21">
        <v>95</v>
      </c>
      <c r="B10" s="21">
        <v>98</v>
      </c>
      <c r="C10" s="21">
        <v>98</v>
      </c>
      <c r="D10" s="21">
        <v>98</v>
      </c>
      <c r="E10" s="21">
        <v>98</v>
      </c>
      <c r="F10" s="21">
        <v>85</v>
      </c>
      <c r="G10" s="21">
        <v>95</v>
      </c>
      <c r="H10" s="21">
        <v>90</v>
      </c>
      <c r="I10" s="7">
        <v>1</v>
      </c>
      <c r="K10" s="22">
        <f>SUM(A10:H10)/8</f>
        <v>94.625</v>
      </c>
      <c r="L10" s="6">
        <f>(K10-$B$80)^2</f>
        <v>2.0798375194921004</v>
      </c>
      <c r="M10" s="23">
        <f t="shared" ref="M10:M41" si="0">$A$3*(A10^$B$3)*(B10^$C$3)*(C10^$D$3)*(D10^$E$3)*(E10^$F$3)*(F10^$G$3)*(G10^$H$3)*(H10^$I$3)</f>
        <v>94.672199770616174</v>
      </c>
      <c r="N10" s="24"/>
      <c r="O10" s="25">
        <f>K10-M10</f>
        <v>-4.7199770616174419E-2</v>
      </c>
      <c r="P10" s="26">
        <f>ABS(O10)</f>
        <v>4.7199770616174419E-2</v>
      </c>
      <c r="Q10" s="26">
        <f>O10^2</f>
        <v>2.2278183462194822E-3</v>
      </c>
    </row>
    <row r="11" spans="1:17" x14ac:dyDescent="0.2">
      <c r="A11" s="21">
        <v>95</v>
      </c>
      <c r="B11" s="21">
        <v>95</v>
      </c>
      <c r="C11" s="21">
        <v>100</v>
      </c>
      <c r="D11" s="21">
        <v>95</v>
      </c>
      <c r="E11" s="21">
        <v>100</v>
      </c>
      <c r="F11" s="21">
        <v>100</v>
      </c>
      <c r="G11" s="21">
        <v>100</v>
      </c>
      <c r="H11" s="21">
        <v>100</v>
      </c>
      <c r="I11" s="8">
        <v>1</v>
      </c>
      <c r="K11" s="22">
        <f t="shared" ref="K11:K74" si="1">SUM(A11:H11)/8</f>
        <v>98.125</v>
      </c>
      <c r="L11" s="6">
        <f t="shared" ref="L11:L74" si="2">(K11-$B$80)^2</f>
        <v>24.424986773223463</v>
      </c>
      <c r="M11" s="23">
        <f t="shared" si="0"/>
        <v>98.037487322186152</v>
      </c>
      <c r="N11" s="24"/>
      <c r="O11" s="25">
        <f t="shared" ref="O11:O74" si="3">K11-M11</f>
        <v>8.7512677813847972E-2</v>
      </c>
      <c r="P11" s="26">
        <f t="shared" ref="P11:P74" si="4">ABS(O11)</f>
        <v>8.7512677813847972E-2</v>
      </c>
      <c r="Q11" s="26">
        <f t="shared" ref="Q11:Q74" si="5">O11^2</f>
        <v>7.6584687781503591E-3</v>
      </c>
    </row>
    <row r="12" spans="1:17" x14ac:dyDescent="0.2">
      <c r="A12" s="21">
        <v>100</v>
      </c>
      <c r="B12" s="21">
        <v>100</v>
      </c>
      <c r="C12" s="21">
        <v>100</v>
      </c>
      <c r="D12" s="21">
        <v>99</v>
      </c>
      <c r="E12" s="21">
        <v>100</v>
      </c>
      <c r="F12" s="21">
        <v>100</v>
      </c>
      <c r="G12" s="21">
        <v>100</v>
      </c>
      <c r="H12" s="21">
        <v>100</v>
      </c>
      <c r="I12" s="8">
        <v>1</v>
      </c>
      <c r="K12" s="22">
        <f t="shared" si="1"/>
        <v>99.875</v>
      </c>
      <c r="L12" s="6">
        <f t="shared" si="2"/>
        <v>44.785061400089148</v>
      </c>
      <c r="M12" s="23">
        <f t="shared" si="0"/>
        <v>99.878469250084947</v>
      </c>
      <c r="N12" s="24"/>
      <c r="O12" s="25">
        <f t="shared" si="3"/>
        <v>-3.4692500849473618E-3</v>
      </c>
      <c r="P12" s="26">
        <f t="shared" si="4"/>
        <v>3.4692500849473618E-3</v>
      </c>
      <c r="Q12" s="26">
        <f t="shared" si="5"/>
        <v>1.2035696151907276E-5</v>
      </c>
    </row>
    <row r="13" spans="1:17" x14ac:dyDescent="0.2">
      <c r="A13" s="21">
        <v>95</v>
      </c>
      <c r="B13" s="21">
        <v>80</v>
      </c>
      <c r="C13" s="21">
        <v>95</v>
      </c>
      <c r="D13" s="21">
        <v>90</v>
      </c>
      <c r="E13" s="21">
        <v>95</v>
      </c>
      <c r="F13" s="21">
        <v>95</v>
      </c>
      <c r="G13" s="21">
        <v>95</v>
      </c>
      <c r="H13" s="21">
        <v>95</v>
      </c>
      <c r="I13" s="8">
        <v>1</v>
      </c>
      <c r="K13" s="22">
        <f t="shared" si="1"/>
        <v>92.5</v>
      </c>
      <c r="L13" s="6">
        <f t="shared" si="2"/>
        <v>0.46626475829805786</v>
      </c>
      <c r="M13" s="23">
        <f t="shared" si="0"/>
        <v>92.362196954992413</v>
      </c>
      <c r="N13" s="24"/>
      <c r="O13" s="25">
        <f t="shared" si="3"/>
        <v>0.13780304500758689</v>
      </c>
      <c r="P13" s="26">
        <f t="shared" si="4"/>
        <v>0.13780304500758689</v>
      </c>
      <c r="Q13" s="26">
        <f t="shared" si="5"/>
        <v>1.8989679213363017E-2</v>
      </c>
    </row>
    <row r="14" spans="1:17" x14ac:dyDescent="0.2">
      <c r="A14" s="21">
        <v>100</v>
      </c>
      <c r="B14" s="21">
        <v>100</v>
      </c>
      <c r="C14" s="21">
        <v>100</v>
      </c>
      <c r="D14" s="21">
        <v>100</v>
      </c>
      <c r="E14" s="21">
        <v>100</v>
      </c>
      <c r="F14" s="21">
        <v>100</v>
      </c>
      <c r="G14" s="21">
        <v>100</v>
      </c>
      <c r="H14" s="21">
        <v>100</v>
      </c>
      <c r="I14" s="8">
        <v>1</v>
      </c>
      <c r="K14" s="22">
        <f t="shared" si="1"/>
        <v>100</v>
      </c>
      <c r="L14" s="6">
        <f t="shared" si="2"/>
        <v>46.473727444865268</v>
      </c>
      <c r="M14" s="23">
        <f t="shared" si="0"/>
        <v>100.01455682645174</v>
      </c>
      <c r="N14" s="24"/>
      <c r="O14" s="25">
        <f t="shared" si="3"/>
        <v>-1.4556826451737948E-2</v>
      </c>
      <c r="P14" s="26">
        <f t="shared" si="4"/>
        <v>1.4556826451737948E-2</v>
      </c>
      <c r="Q14" s="26">
        <f t="shared" si="5"/>
        <v>2.1190119634601761E-4</v>
      </c>
    </row>
    <row r="15" spans="1:17" x14ac:dyDescent="0.2">
      <c r="A15" s="21">
        <v>100</v>
      </c>
      <c r="B15" s="21">
        <v>100</v>
      </c>
      <c r="C15" s="21">
        <v>100</v>
      </c>
      <c r="D15" s="21">
        <v>100</v>
      </c>
      <c r="E15" s="21">
        <v>100</v>
      </c>
      <c r="F15" s="21">
        <v>100</v>
      </c>
      <c r="G15" s="21">
        <v>100</v>
      </c>
      <c r="H15" s="21">
        <v>100</v>
      </c>
      <c r="I15" s="8">
        <v>1</v>
      </c>
      <c r="K15" s="22">
        <f t="shared" si="1"/>
        <v>100</v>
      </c>
      <c r="L15" s="6">
        <f t="shared" si="2"/>
        <v>46.473727444865268</v>
      </c>
      <c r="M15" s="23">
        <f t="shared" si="0"/>
        <v>100.01455682645174</v>
      </c>
      <c r="N15" s="24"/>
      <c r="O15" s="25">
        <f t="shared" si="3"/>
        <v>-1.4556826451737948E-2</v>
      </c>
      <c r="P15" s="26">
        <f t="shared" si="4"/>
        <v>1.4556826451737948E-2</v>
      </c>
      <c r="Q15" s="26">
        <f t="shared" si="5"/>
        <v>2.1190119634601761E-4</v>
      </c>
    </row>
    <row r="16" spans="1:17" x14ac:dyDescent="0.2">
      <c r="A16" s="21">
        <v>93</v>
      </c>
      <c r="B16" s="21">
        <v>93</v>
      </c>
      <c r="C16" s="21">
        <v>93</v>
      </c>
      <c r="D16" s="21">
        <v>93</v>
      </c>
      <c r="E16" s="21">
        <v>93</v>
      </c>
      <c r="F16" s="21">
        <v>93</v>
      </c>
      <c r="G16" s="21">
        <v>93</v>
      </c>
      <c r="H16" s="21">
        <v>93</v>
      </c>
      <c r="I16" s="8">
        <v>1</v>
      </c>
      <c r="K16" s="22">
        <f t="shared" si="1"/>
        <v>93</v>
      </c>
      <c r="L16" s="6">
        <f t="shared" si="2"/>
        <v>3.3428937402538453E-2</v>
      </c>
      <c r="M16" s="23">
        <f t="shared" si="0"/>
        <v>93.037505822939352</v>
      </c>
      <c r="N16" s="24"/>
      <c r="O16" s="25">
        <f t="shared" si="3"/>
        <v>-3.7505822939351674E-2</v>
      </c>
      <c r="P16" s="26">
        <f t="shared" si="4"/>
        <v>3.7505822939351674E-2</v>
      </c>
      <c r="Q16" s="26">
        <f t="shared" si="5"/>
        <v>1.4066867543579983E-3</v>
      </c>
    </row>
    <row r="17" spans="1:17" x14ac:dyDescent="0.2">
      <c r="A17" s="21">
        <v>100</v>
      </c>
      <c r="B17" s="21">
        <v>100</v>
      </c>
      <c r="C17" s="21">
        <v>100</v>
      </c>
      <c r="D17" s="21">
        <v>100</v>
      </c>
      <c r="E17" s="21">
        <v>100</v>
      </c>
      <c r="F17" s="21">
        <v>100</v>
      </c>
      <c r="G17" s="21">
        <v>100</v>
      </c>
      <c r="H17" s="21">
        <v>100</v>
      </c>
      <c r="I17" s="8">
        <v>1</v>
      </c>
      <c r="K17" s="22">
        <f t="shared" si="1"/>
        <v>100</v>
      </c>
      <c r="L17" s="6">
        <f t="shared" si="2"/>
        <v>46.473727444865268</v>
      </c>
      <c r="M17" s="23">
        <f t="shared" si="0"/>
        <v>100.01455682645174</v>
      </c>
      <c r="N17" s="24"/>
      <c r="O17" s="25">
        <f t="shared" si="3"/>
        <v>-1.4556826451737948E-2</v>
      </c>
      <c r="P17" s="26">
        <f t="shared" si="4"/>
        <v>1.4556826451737948E-2</v>
      </c>
      <c r="Q17" s="26">
        <f t="shared" si="5"/>
        <v>2.1190119634601761E-4</v>
      </c>
    </row>
    <row r="18" spans="1:17" x14ac:dyDescent="0.2">
      <c r="A18" s="21">
        <v>100</v>
      </c>
      <c r="B18" s="21">
        <v>100</v>
      </c>
      <c r="C18" s="21">
        <v>100</v>
      </c>
      <c r="D18" s="21">
        <v>99</v>
      </c>
      <c r="E18" s="21">
        <v>100</v>
      </c>
      <c r="F18" s="21">
        <v>99</v>
      </c>
      <c r="G18" s="21">
        <v>100</v>
      </c>
      <c r="H18" s="21">
        <v>100</v>
      </c>
      <c r="I18" s="8">
        <v>1</v>
      </c>
      <c r="K18" s="22">
        <f t="shared" si="1"/>
        <v>99.75</v>
      </c>
      <c r="L18" s="6">
        <f t="shared" si="2"/>
        <v>43.127645355313028</v>
      </c>
      <c r="M18" s="23">
        <f t="shared" si="0"/>
        <v>99.759953062102952</v>
      </c>
      <c r="N18" s="24"/>
      <c r="O18" s="25">
        <f t="shared" si="3"/>
        <v>-9.9530621029515487E-3</v>
      </c>
      <c r="P18" s="26">
        <f t="shared" si="4"/>
        <v>9.9530621029515487E-3</v>
      </c>
      <c r="Q18" s="26">
        <f t="shared" si="5"/>
        <v>9.9063445225210307E-5</v>
      </c>
    </row>
    <row r="19" spans="1:17" x14ac:dyDescent="0.2">
      <c r="A19" s="21">
        <v>95</v>
      </c>
      <c r="B19" s="21">
        <v>95</v>
      </c>
      <c r="C19" s="21">
        <v>95</v>
      </c>
      <c r="D19" s="21">
        <v>95</v>
      </c>
      <c r="E19" s="21">
        <v>93</v>
      </c>
      <c r="F19" s="21">
        <v>90</v>
      </c>
      <c r="G19" s="21">
        <v>93</v>
      </c>
      <c r="H19" s="21">
        <v>93</v>
      </c>
      <c r="I19" s="8">
        <v>1</v>
      </c>
      <c r="K19" s="22">
        <f t="shared" si="1"/>
        <v>93.625</v>
      </c>
      <c r="L19" s="6">
        <f t="shared" si="2"/>
        <v>0.19550916128313919</v>
      </c>
      <c r="M19" s="23">
        <f t="shared" si="0"/>
        <v>93.698843062687544</v>
      </c>
      <c r="N19" s="24"/>
      <c r="O19" s="25">
        <f t="shared" si="3"/>
        <v>-7.3843062687544148E-2</v>
      </c>
      <c r="P19" s="26">
        <f t="shared" si="4"/>
        <v>7.3843062687544148E-2</v>
      </c>
      <c r="Q19" s="26">
        <f t="shared" si="5"/>
        <v>5.452797907076575E-3</v>
      </c>
    </row>
    <row r="20" spans="1:17" x14ac:dyDescent="0.2">
      <c r="A20" s="21">
        <v>92</v>
      </c>
      <c r="B20" s="21">
        <v>94</v>
      </c>
      <c r="C20" s="21">
        <v>92</v>
      </c>
      <c r="D20" s="21">
        <v>94</v>
      </c>
      <c r="E20" s="21">
        <v>94</v>
      </c>
      <c r="F20" s="21">
        <v>92</v>
      </c>
      <c r="G20" s="21">
        <v>94</v>
      </c>
      <c r="H20" s="21">
        <v>90</v>
      </c>
      <c r="I20" s="8">
        <v>1</v>
      </c>
      <c r="K20" s="22">
        <f t="shared" si="1"/>
        <v>92.75</v>
      </c>
      <c r="L20" s="6">
        <f t="shared" si="2"/>
        <v>0.18734684785029818</v>
      </c>
      <c r="M20" s="23">
        <f t="shared" si="0"/>
        <v>92.784922399176651</v>
      </c>
      <c r="N20" s="24"/>
      <c r="O20" s="25">
        <f t="shared" si="3"/>
        <v>-3.4922399176650742E-2</v>
      </c>
      <c r="P20" s="26">
        <f t="shared" si="4"/>
        <v>3.4922399176650742E-2</v>
      </c>
      <c r="Q20" s="26">
        <f t="shared" si="5"/>
        <v>1.2195739642533365E-3</v>
      </c>
    </row>
    <row r="21" spans="1:17" x14ac:dyDescent="0.2">
      <c r="A21" s="21">
        <v>90</v>
      </c>
      <c r="B21" s="21">
        <v>91</v>
      </c>
      <c r="C21" s="21">
        <v>90</v>
      </c>
      <c r="D21" s="21">
        <v>92</v>
      </c>
      <c r="E21" s="21">
        <v>89</v>
      </c>
      <c r="F21" s="21">
        <v>92</v>
      </c>
      <c r="G21" s="21">
        <v>93</v>
      </c>
      <c r="H21" s="21">
        <v>90</v>
      </c>
      <c r="I21" s="8">
        <v>1</v>
      </c>
      <c r="K21" s="22">
        <f t="shared" si="1"/>
        <v>90.875</v>
      </c>
      <c r="L21" s="6">
        <f t="shared" si="2"/>
        <v>5.326106176208496</v>
      </c>
      <c r="M21" s="23">
        <f t="shared" si="0"/>
        <v>90.87405227726812</v>
      </c>
      <c r="N21" s="24"/>
      <c r="O21" s="25">
        <f t="shared" si="3"/>
        <v>9.4772273187970768E-4</v>
      </c>
      <c r="P21" s="26">
        <f t="shared" si="4"/>
        <v>9.4772273187970768E-4</v>
      </c>
      <c r="Q21" s="26">
        <f t="shared" si="5"/>
        <v>8.9817837652153634E-7</v>
      </c>
    </row>
    <row r="22" spans="1:17" x14ac:dyDescent="0.2">
      <c r="A22" s="21">
        <v>95</v>
      </c>
      <c r="B22" s="21">
        <v>95</v>
      </c>
      <c r="C22" s="21">
        <v>95</v>
      </c>
      <c r="D22" s="21">
        <v>95</v>
      </c>
      <c r="E22" s="21">
        <v>95</v>
      </c>
      <c r="F22" s="21">
        <v>95</v>
      </c>
      <c r="G22" s="21">
        <v>95</v>
      </c>
      <c r="H22" s="21">
        <v>95</v>
      </c>
      <c r="I22" s="8">
        <v>1</v>
      </c>
      <c r="K22" s="22">
        <f t="shared" si="1"/>
        <v>95</v>
      </c>
      <c r="L22" s="6">
        <f t="shared" si="2"/>
        <v>3.3020856538204608</v>
      </c>
      <c r="M22" s="23">
        <f t="shared" si="0"/>
        <v>95.031133319858625</v>
      </c>
      <c r="N22" s="24"/>
      <c r="O22" s="25">
        <f t="shared" si="3"/>
        <v>-3.1133319858625441E-2</v>
      </c>
      <c r="P22" s="26">
        <f t="shared" si="4"/>
        <v>3.1133319858625441E-2</v>
      </c>
      <c r="Q22" s="26">
        <f t="shared" si="5"/>
        <v>9.6928360541948129E-4</v>
      </c>
    </row>
    <row r="23" spans="1:17" x14ac:dyDescent="0.2">
      <c r="A23" s="21">
        <v>90</v>
      </c>
      <c r="B23" s="21">
        <v>90</v>
      </c>
      <c r="C23" s="21">
        <v>90</v>
      </c>
      <c r="D23" s="21">
        <v>90</v>
      </c>
      <c r="E23" s="21">
        <v>95</v>
      </c>
      <c r="F23" s="21">
        <v>85</v>
      </c>
      <c r="G23" s="21">
        <v>90</v>
      </c>
      <c r="H23" s="21">
        <v>95</v>
      </c>
      <c r="I23" s="8">
        <v>1</v>
      </c>
      <c r="K23" s="22">
        <f t="shared" si="1"/>
        <v>90.625</v>
      </c>
      <c r="L23" s="6">
        <f t="shared" si="2"/>
        <v>6.5425240866562557</v>
      </c>
      <c r="M23" s="23">
        <f t="shared" si="0"/>
        <v>90.666987647266353</v>
      </c>
      <c r="N23" s="24"/>
      <c r="O23" s="25">
        <f t="shared" si="3"/>
        <v>-4.1987647266353179E-2</v>
      </c>
      <c r="P23" s="26">
        <f t="shared" si="4"/>
        <v>4.1987647266353179E-2</v>
      </c>
      <c r="Q23" s="26">
        <f t="shared" si="5"/>
        <v>1.7629625229636956E-3</v>
      </c>
    </row>
    <row r="24" spans="1:17" x14ac:dyDescent="0.2">
      <c r="A24" s="21">
        <v>98</v>
      </c>
      <c r="B24" s="21">
        <v>98</v>
      </c>
      <c r="C24" s="21">
        <v>98</v>
      </c>
      <c r="D24" s="21">
        <v>98</v>
      </c>
      <c r="E24" s="21">
        <v>90</v>
      </c>
      <c r="F24" s="21">
        <v>90</v>
      </c>
      <c r="G24" s="21">
        <v>90</v>
      </c>
      <c r="H24" s="21">
        <v>98</v>
      </c>
      <c r="I24" s="8">
        <v>1</v>
      </c>
      <c r="K24" s="22">
        <f t="shared" si="1"/>
        <v>95</v>
      </c>
      <c r="L24" s="6">
        <f t="shared" si="2"/>
        <v>3.3020856538204608</v>
      </c>
      <c r="M24" s="23">
        <f t="shared" si="0"/>
        <v>95.069148996146495</v>
      </c>
      <c r="N24" s="24"/>
      <c r="O24" s="25">
        <f t="shared" si="3"/>
        <v>-6.9148996146495278E-2</v>
      </c>
      <c r="P24" s="26">
        <f t="shared" si="4"/>
        <v>6.9148996146495278E-2</v>
      </c>
      <c r="Q24" s="26">
        <f t="shared" si="5"/>
        <v>4.7815836680680191E-3</v>
      </c>
    </row>
    <row r="25" spans="1:17" x14ac:dyDescent="0.2">
      <c r="A25" s="21">
        <v>100</v>
      </c>
      <c r="B25" s="21">
        <v>100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8">
        <v>1</v>
      </c>
      <c r="K25" s="22">
        <f t="shared" si="1"/>
        <v>100</v>
      </c>
      <c r="L25" s="6">
        <f t="shared" si="2"/>
        <v>46.473727444865268</v>
      </c>
      <c r="M25" s="23">
        <f t="shared" si="0"/>
        <v>100.01455682645174</v>
      </c>
      <c r="N25" s="24"/>
      <c r="O25" s="25">
        <f t="shared" si="3"/>
        <v>-1.4556826451737948E-2</v>
      </c>
      <c r="P25" s="26">
        <f t="shared" si="4"/>
        <v>1.4556826451737948E-2</v>
      </c>
      <c r="Q25" s="26">
        <f t="shared" si="5"/>
        <v>2.1190119634601761E-4</v>
      </c>
    </row>
    <row r="26" spans="1:17" x14ac:dyDescent="0.2">
      <c r="A26" s="21">
        <v>89</v>
      </c>
      <c r="B26" s="21">
        <v>90</v>
      </c>
      <c r="C26" s="21">
        <v>100</v>
      </c>
      <c r="D26" s="21">
        <v>100</v>
      </c>
      <c r="E26" s="21">
        <v>100</v>
      </c>
      <c r="F26" s="21">
        <v>89</v>
      </c>
      <c r="G26" s="21">
        <v>90</v>
      </c>
      <c r="H26" s="21">
        <v>89</v>
      </c>
      <c r="I26" s="8">
        <v>1</v>
      </c>
      <c r="K26" s="22">
        <f t="shared" si="1"/>
        <v>93.375</v>
      </c>
      <c r="L26" s="6">
        <f t="shared" si="2"/>
        <v>3.6927071730898889E-2</v>
      </c>
      <c r="M26" s="23">
        <f t="shared" si="0"/>
        <v>93.441802476305156</v>
      </c>
      <c r="N26" s="24"/>
      <c r="O26" s="25">
        <f t="shared" si="3"/>
        <v>-6.6802476305156233E-2</v>
      </c>
      <c r="P26" s="26">
        <f t="shared" si="4"/>
        <v>6.6802476305156233E-2</v>
      </c>
      <c r="Q26" s="26">
        <f t="shared" si="5"/>
        <v>4.4625708405009604E-3</v>
      </c>
    </row>
    <row r="27" spans="1:17" x14ac:dyDescent="0.2">
      <c r="A27" s="21">
        <v>99</v>
      </c>
      <c r="B27" s="21">
        <v>95</v>
      </c>
      <c r="C27" s="21">
        <v>95</v>
      </c>
      <c r="D27" s="21">
        <v>99</v>
      </c>
      <c r="E27" s="21">
        <v>96</v>
      </c>
      <c r="F27" s="21">
        <v>97</v>
      </c>
      <c r="G27" s="21">
        <v>96</v>
      </c>
      <c r="H27" s="21">
        <v>94</v>
      </c>
      <c r="I27" s="8">
        <v>1</v>
      </c>
      <c r="K27" s="22">
        <f t="shared" si="1"/>
        <v>96.375</v>
      </c>
      <c r="L27" s="6">
        <f t="shared" si="2"/>
        <v>10.189912146357782</v>
      </c>
      <c r="M27" s="23">
        <f t="shared" si="0"/>
        <v>96.434964196559932</v>
      </c>
      <c r="N27" s="24"/>
      <c r="O27" s="25">
        <f t="shared" si="3"/>
        <v>-5.9964196559931793E-2</v>
      </c>
      <c r="P27" s="26">
        <f t="shared" si="4"/>
        <v>5.9964196559931793E-2</v>
      </c>
      <c r="Q27" s="26">
        <f t="shared" si="5"/>
        <v>3.5957048690781358E-3</v>
      </c>
    </row>
    <row r="28" spans="1:17" x14ac:dyDescent="0.2">
      <c r="A28" s="21">
        <v>100</v>
      </c>
      <c r="B28" s="21">
        <v>100</v>
      </c>
      <c r="C28" s="21">
        <v>100</v>
      </c>
      <c r="D28" s="21">
        <v>100</v>
      </c>
      <c r="E28" s="21">
        <v>100</v>
      </c>
      <c r="F28" s="21">
        <v>100</v>
      </c>
      <c r="G28" s="21">
        <v>100</v>
      </c>
      <c r="H28" s="21">
        <v>100</v>
      </c>
      <c r="I28" s="8">
        <v>1</v>
      </c>
      <c r="K28" s="22">
        <f t="shared" si="1"/>
        <v>100</v>
      </c>
      <c r="L28" s="6">
        <f t="shared" si="2"/>
        <v>46.473727444865268</v>
      </c>
      <c r="M28" s="23">
        <f t="shared" si="0"/>
        <v>100.01455682645174</v>
      </c>
      <c r="N28" s="24"/>
      <c r="O28" s="25">
        <f t="shared" si="3"/>
        <v>-1.4556826451737948E-2</v>
      </c>
      <c r="P28" s="26">
        <f t="shared" si="4"/>
        <v>1.4556826451737948E-2</v>
      </c>
      <c r="Q28" s="26">
        <f t="shared" si="5"/>
        <v>2.1190119634601761E-4</v>
      </c>
    </row>
    <row r="29" spans="1:17" x14ac:dyDescent="0.2">
      <c r="A29" s="21">
        <v>94</v>
      </c>
      <c r="B29" s="21">
        <v>94</v>
      </c>
      <c r="C29" s="21">
        <v>94</v>
      </c>
      <c r="D29" s="21">
        <v>94</v>
      </c>
      <c r="E29" s="21">
        <v>94</v>
      </c>
      <c r="F29" s="21">
        <v>94</v>
      </c>
      <c r="G29" s="21">
        <v>94</v>
      </c>
      <c r="H29" s="21">
        <v>94</v>
      </c>
      <c r="I29" s="8">
        <v>1</v>
      </c>
      <c r="K29" s="22">
        <f t="shared" si="1"/>
        <v>94</v>
      </c>
      <c r="L29" s="6">
        <f t="shared" si="2"/>
        <v>0.66775729561149966</v>
      </c>
      <c r="M29" s="23">
        <f t="shared" si="0"/>
        <v>94.034338396283729</v>
      </c>
      <c r="N29" s="24"/>
      <c r="O29" s="25">
        <f t="shared" si="3"/>
        <v>-3.4338396283729367E-2</v>
      </c>
      <c r="P29" s="26">
        <f t="shared" si="4"/>
        <v>3.4338396283729367E-2</v>
      </c>
      <c r="Q29" s="26">
        <f t="shared" si="5"/>
        <v>1.1791254593384389E-3</v>
      </c>
    </row>
    <row r="30" spans="1:17" x14ac:dyDescent="0.2">
      <c r="A30" s="21">
        <v>85</v>
      </c>
      <c r="B30" s="21">
        <v>85</v>
      </c>
      <c r="C30" s="21">
        <v>85</v>
      </c>
      <c r="D30" s="21">
        <v>90</v>
      </c>
      <c r="E30" s="21">
        <v>80</v>
      </c>
      <c r="F30" s="21">
        <v>80</v>
      </c>
      <c r="G30" s="21">
        <v>85</v>
      </c>
      <c r="H30" s="21">
        <v>85</v>
      </c>
      <c r="I30" s="8">
        <v>1</v>
      </c>
      <c r="K30" s="22">
        <f t="shared" si="1"/>
        <v>84.375</v>
      </c>
      <c r="L30" s="6">
        <f t="shared" si="2"/>
        <v>77.57797184785025</v>
      </c>
      <c r="M30" s="23">
        <f t="shared" si="0"/>
        <v>84.445637216700973</v>
      </c>
      <c r="N30" s="24"/>
      <c r="O30" s="25">
        <f t="shared" si="3"/>
        <v>-7.0637216700973227E-2</v>
      </c>
      <c r="P30" s="26">
        <f t="shared" si="4"/>
        <v>7.0637216700973227E-2</v>
      </c>
      <c r="Q30" s="26">
        <f t="shared" si="5"/>
        <v>4.9896163832602513E-3</v>
      </c>
    </row>
    <row r="31" spans="1:17" x14ac:dyDescent="0.2">
      <c r="A31" s="21">
        <v>99</v>
      </c>
      <c r="B31" s="21">
        <v>99</v>
      </c>
      <c r="C31" s="21">
        <v>99</v>
      </c>
      <c r="D31" s="21">
        <v>90</v>
      </c>
      <c r="E31" s="21">
        <v>99</v>
      </c>
      <c r="F31" s="21">
        <v>95</v>
      </c>
      <c r="G31" s="21">
        <v>98</v>
      </c>
      <c r="H31" s="21">
        <v>99</v>
      </c>
      <c r="I31" s="8">
        <v>1</v>
      </c>
      <c r="K31" s="22">
        <f t="shared" si="1"/>
        <v>97.25</v>
      </c>
      <c r="L31" s="6">
        <f t="shared" si="2"/>
        <v>16.541824459790622</v>
      </c>
      <c r="M31" s="23">
        <f t="shared" si="0"/>
        <v>97.162432735765861</v>
      </c>
      <c r="N31" s="24"/>
      <c r="O31" s="25">
        <f t="shared" si="3"/>
        <v>8.756726423413852E-2</v>
      </c>
      <c r="P31" s="26">
        <f t="shared" si="4"/>
        <v>8.756726423413852E-2</v>
      </c>
      <c r="Q31" s="26">
        <f t="shared" si="5"/>
        <v>7.6680257654514351E-3</v>
      </c>
    </row>
    <row r="32" spans="1:17" x14ac:dyDescent="0.2">
      <c r="A32" s="21">
        <v>100</v>
      </c>
      <c r="B32" s="21">
        <v>100</v>
      </c>
      <c r="C32" s="21">
        <v>100</v>
      </c>
      <c r="D32" s="21">
        <v>100</v>
      </c>
      <c r="E32" s="21">
        <v>100</v>
      </c>
      <c r="F32" s="21">
        <v>100</v>
      </c>
      <c r="G32" s="21">
        <v>100</v>
      </c>
      <c r="H32" s="21">
        <v>100</v>
      </c>
      <c r="I32" s="8">
        <v>1</v>
      </c>
      <c r="K32" s="22">
        <f t="shared" si="1"/>
        <v>100</v>
      </c>
      <c r="L32" s="6">
        <f t="shared" si="2"/>
        <v>46.473727444865268</v>
      </c>
      <c r="M32" s="23">
        <f t="shared" si="0"/>
        <v>100.01455682645174</v>
      </c>
      <c r="N32" s="24"/>
      <c r="O32" s="25">
        <f t="shared" si="3"/>
        <v>-1.4556826451737948E-2</v>
      </c>
      <c r="P32" s="26">
        <f t="shared" si="4"/>
        <v>1.4556826451737948E-2</v>
      </c>
      <c r="Q32" s="26">
        <f t="shared" si="5"/>
        <v>2.1190119634601761E-4</v>
      </c>
    </row>
    <row r="33" spans="1:17" x14ac:dyDescent="0.2">
      <c r="A33" s="21">
        <v>100</v>
      </c>
      <c r="B33" s="21">
        <v>100</v>
      </c>
      <c r="C33" s="21">
        <v>100</v>
      </c>
      <c r="D33" s="21">
        <v>100</v>
      </c>
      <c r="E33" s="21">
        <v>100</v>
      </c>
      <c r="F33" s="21">
        <v>100</v>
      </c>
      <c r="G33" s="21">
        <v>100</v>
      </c>
      <c r="H33" s="21">
        <v>100</v>
      </c>
      <c r="I33" s="8">
        <v>1</v>
      </c>
      <c r="K33" s="22">
        <f t="shared" si="1"/>
        <v>100</v>
      </c>
      <c r="L33" s="6">
        <f t="shared" si="2"/>
        <v>46.473727444865268</v>
      </c>
      <c r="M33" s="23">
        <f t="shared" si="0"/>
        <v>100.01455682645174</v>
      </c>
      <c r="N33" s="24"/>
      <c r="O33" s="25">
        <f t="shared" si="3"/>
        <v>-1.4556826451737948E-2</v>
      </c>
      <c r="P33" s="26">
        <f t="shared" si="4"/>
        <v>1.4556826451737948E-2</v>
      </c>
      <c r="Q33" s="26">
        <f t="shared" si="5"/>
        <v>2.1190119634601761E-4</v>
      </c>
    </row>
    <row r="34" spans="1:17" x14ac:dyDescent="0.2">
      <c r="A34" s="21">
        <v>95</v>
      </c>
      <c r="B34" s="21">
        <v>95</v>
      </c>
      <c r="C34" s="21">
        <v>95</v>
      </c>
      <c r="D34" s="21">
        <v>95</v>
      </c>
      <c r="E34" s="21">
        <v>95</v>
      </c>
      <c r="F34" s="21">
        <v>95</v>
      </c>
      <c r="G34" s="21">
        <v>95</v>
      </c>
      <c r="H34" s="21">
        <v>95</v>
      </c>
      <c r="I34" s="8">
        <v>1</v>
      </c>
      <c r="K34" s="22">
        <f t="shared" si="1"/>
        <v>95</v>
      </c>
      <c r="L34" s="6">
        <f t="shared" si="2"/>
        <v>3.3020856538204608</v>
      </c>
      <c r="M34" s="23">
        <f t="shared" si="0"/>
        <v>95.031133319858625</v>
      </c>
      <c r="N34" s="24"/>
      <c r="O34" s="25">
        <f t="shared" si="3"/>
        <v>-3.1133319858625441E-2</v>
      </c>
      <c r="P34" s="26">
        <f t="shared" si="4"/>
        <v>3.1133319858625441E-2</v>
      </c>
      <c r="Q34" s="26">
        <f t="shared" si="5"/>
        <v>9.6928360541948129E-4</v>
      </c>
    </row>
    <row r="35" spans="1:17" x14ac:dyDescent="0.2">
      <c r="A35" s="21">
        <v>90</v>
      </c>
      <c r="B35" s="21">
        <v>90</v>
      </c>
      <c r="C35" s="21">
        <v>90</v>
      </c>
      <c r="D35" s="21">
        <v>90</v>
      </c>
      <c r="E35" s="21">
        <v>90</v>
      </c>
      <c r="F35" s="21">
        <v>90</v>
      </c>
      <c r="G35" s="21">
        <v>90</v>
      </c>
      <c r="H35" s="21">
        <v>90</v>
      </c>
      <c r="I35" s="8">
        <v>2</v>
      </c>
      <c r="K35" s="22">
        <f t="shared" si="1"/>
        <v>90</v>
      </c>
      <c r="L35" s="6">
        <f t="shared" si="2"/>
        <v>10.130443862775655</v>
      </c>
      <c r="M35" s="23">
        <f t="shared" si="0"/>
        <v>90.046778096784067</v>
      </c>
      <c r="N35" s="24"/>
      <c r="O35" s="25">
        <f t="shared" si="3"/>
        <v>-4.6778096784066747E-2</v>
      </c>
      <c r="P35" s="26">
        <f t="shared" si="4"/>
        <v>4.6778096784066747E-2</v>
      </c>
      <c r="Q35" s="26">
        <f t="shared" si="5"/>
        <v>2.1881903387395156E-3</v>
      </c>
    </row>
    <row r="36" spans="1:17" x14ac:dyDescent="0.2">
      <c r="A36" s="21">
        <v>100</v>
      </c>
      <c r="B36" s="21">
        <v>100</v>
      </c>
      <c r="C36" s="21">
        <v>100</v>
      </c>
      <c r="D36" s="21">
        <v>100</v>
      </c>
      <c r="E36" s="21">
        <v>100</v>
      </c>
      <c r="F36" s="21">
        <v>100</v>
      </c>
      <c r="G36" s="21">
        <v>100</v>
      </c>
      <c r="H36" s="21">
        <v>100</v>
      </c>
      <c r="I36" s="8">
        <v>2</v>
      </c>
      <c r="K36" s="22">
        <f t="shared" si="1"/>
        <v>100</v>
      </c>
      <c r="L36" s="6">
        <f t="shared" si="2"/>
        <v>46.473727444865268</v>
      </c>
      <c r="M36" s="23">
        <f t="shared" si="0"/>
        <v>100.01455682645174</v>
      </c>
      <c r="N36" s="24"/>
      <c r="O36" s="25">
        <f t="shared" si="3"/>
        <v>-1.4556826451737948E-2</v>
      </c>
      <c r="P36" s="26">
        <f t="shared" si="4"/>
        <v>1.4556826451737948E-2</v>
      </c>
      <c r="Q36" s="26">
        <f t="shared" si="5"/>
        <v>2.1190119634601761E-4</v>
      </c>
    </row>
    <row r="37" spans="1:17" x14ac:dyDescent="0.2">
      <c r="A37" s="21">
        <v>100</v>
      </c>
      <c r="B37" s="21">
        <v>100</v>
      </c>
      <c r="C37" s="21">
        <v>100</v>
      </c>
      <c r="D37" s="21">
        <v>100</v>
      </c>
      <c r="E37" s="21">
        <v>100</v>
      </c>
      <c r="F37" s="21">
        <v>100</v>
      </c>
      <c r="G37" s="21">
        <v>100</v>
      </c>
      <c r="H37" s="21">
        <v>100</v>
      </c>
      <c r="I37" s="8">
        <v>2</v>
      </c>
      <c r="K37" s="22">
        <f>SUM(A37:H37)/8</f>
        <v>100</v>
      </c>
      <c r="L37" s="6">
        <f t="shared" si="2"/>
        <v>46.473727444865268</v>
      </c>
      <c r="M37" s="23">
        <f t="shared" si="0"/>
        <v>100.01455682645174</v>
      </c>
      <c r="N37" s="24"/>
      <c r="O37" s="25">
        <f t="shared" si="3"/>
        <v>-1.4556826451737948E-2</v>
      </c>
      <c r="P37" s="26">
        <f t="shared" si="4"/>
        <v>1.4556826451737948E-2</v>
      </c>
      <c r="Q37" s="26">
        <f t="shared" si="5"/>
        <v>2.1190119634601761E-4</v>
      </c>
    </row>
    <row r="38" spans="1:17" x14ac:dyDescent="0.2">
      <c r="A38" s="21">
        <v>90</v>
      </c>
      <c r="B38" s="21">
        <v>90</v>
      </c>
      <c r="C38" s="21">
        <v>90</v>
      </c>
      <c r="D38" s="21">
        <v>90</v>
      </c>
      <c r="E38" s="21">
        <v>90</v>
      </c>
      <c r="F38" s="21">
        <v>90</v>
      </c>
      <c r="G38" s="21">
        <v>90</v>
      </c>
      <c r="H38" s="21">
        <v>80</v>
      </c>
      <c r="I38" s="8">
        <v>2</v>
      </c>
      <c r="K38" s="22">
        <f t="shared" si="1"/>
        <v>88.75</v>
      </c>
      <c r="L38" s="6">
        <f t="shared" si="2"/>
        <v>19.650033415014452</v>
      </c>
      <c r="M38" s="23">
        <f t="shared" si="0"/>
        <v>88.757937331708007</v>
      </c>
      <c r="N38" s="24"/>
      <c r="O38" s="25">
        <f t="shared" si="3"/>
        <v>-7.9373317080069228E-3</v>
      </c>
      <c r="P38" s="26">
        <f t="shared" si="4"/>
        <v>7.9373317080069228E-3</v>
      </c>
      <c r="Q38" s="26">
        <f t="shared" si="5"/>
        <v>6.3001234642932094E-5</v>
      </c>
    </row>
    <row r="39" spans="1:17" x14ac:dyDescent="0.2">
      <c r="A39" s="21">
        <v>93</v>
      </c>
      <c r="B39" s="21">
        <v>94</v>
      </c>
      <c r="C39" s="21">
        <v>92</v>
      </c>
      <c r="D39" s="21">
        <v>92</v>
      </c>
      <c r="E39" s="21">
        <v>93</v>
      </c>
      <c r="F39" s="21">
        <v>93</v>
      </c>
      <c r="G39" s="21">
        <v>93</v>
      </c>
      <c r="H39" s="21">
        <v>93</v>
      </c>
      <c r="I39" s="8">
        <v>2</v>
      </c>
      <c r="K39" s="22">
        <f t="shared" si="1"/>
        <v>92.875</v>
      </c>
      <c r="L39" s="6">
        <f t="shared" si="2"/>
        <v>9.4762892626418307E-2</v>
      </c>
      <c r="M39" s="23">
        <f t="shared" si="0"/>
        <v>92.897443392224517</v>
      </c>
      <c r="N39" s="24"/>
      <c r="O39" s="25">
        <f t="shared" si="3"/>
        <v>-2.2443392224516856E-2</v>
      </c>
      <c r="P39" s="26">
        <f t="shared" si="4"/>
        <v>2.2443392224516856E-2</v>
      </c>
      <c r="Q39" s="26">
        <f t="shared" si="5"/>
        <v>5.0370585454350368E-4</v>
      </c>
    </row>
    <row r="40" spans="1:17" x14ac:dyDescent="0.2">
      <c r="A40" s="21">
        <v>93</v>
      </c>
      <c r="B40" s="21">
        <v>93</v>
      </c>
      <c r="C40" s="21">
        <v>93</v>
      </c>
      <c r="D40" s="21">
        <v>93</v>
      </c>
      <c r="E40" s="21">
        <v>93</v>
      </c>
      <c r="F40" s="21">
        <v>93</v>
      </c>
      <c r="G40" s="21">
        <v>93</v>
      </c>
      <c r="H40" s="21">
        <v>93</v>
      </c>
      <c r="I40" s="8">
        <v>2</v>
      </c>
      <c r="K40" s="22">
        <f t="shared" si="1"/>
        <v>93</v>
      </c>
      <c r="L40" s="6">
        <f t="shared" si="2"/>
        <v>3.3428937402538453E-2</v>
      </c>
      <c r="M40" s="23">
        <f t="shared" si="0"/>
        <v>93.037505822939352</v>
      </c>
      <c r="N40" s="24"/>
      <c r="O40" s="25">
        <f t="shared" si="3"/>
        <v>-3.7505822939351674E-2</v>
      </c>
      <c r="P40" s="26">
        <f t="shared" si="4"/>
        <v>3.7505822939351674E-2</v>
      </c>
      <c r="Q40" s="26">
        <f t="shared" si="5"/>
        <v>1.4066867543579983E-3</v>
      </c>
    </row>
    <row r="41" spans="1:17" x14ac:dyDescent="0.2">
      <c r="A41" s="21">
        <v>80</v>
      </c>
      <c r="B41" s="21">
        <v>80</v>
      </c>
      <c r="C41" s="21">
        <v>80</v>
      </c>
      <c r="D41" s="21">
        <v>80</v>
      </c>
      <c r="E41" s="21">
        <v>80</v>
      </c>
      <c r="F41" s="21">
        <v>80</v>
      </c>
      <c r="G41" s="21">
        <v>80</v>
      </c>
      <c r="H41" s="21">
        <v>80</v>
      </c>
      <c r="I41" s="8">
        <v>2</v>
      </c>
      <c r="K41" s="22">
        <f t="shared" si="1"/>
        <v>80</v>
      </c>
      <c r="L41" s="6">
        <f t="shared" si="2"/>
        <v>173.78716028068604</v>
      </c>
      <c r="M41" s="23">
        <f t="shared" si="0"/>
        <v>80.075058349359153</v>
      </c>
      <c r="N41" s="24"/>
      <c r="O41" s="25">
        <f t="shared" si="3"/>
        <v>-7.5058349359153453E-2</v>
      </c>
      <c r="P41" s="26">
        <f t="shared" si="4"/>
        <v>7.5058349359153453E-2</v>
      </c>
      <c r="Q41" s="26">
        <f t="shared" si="5"/>
        <v>5.633755808520732E-3</v>
      </c>
    </row>
    <row r="42" spans="1:17" x14ac:dyDescent="0.2">
      <c r="A42" s="21">
        <v>100</v>
      </c>
      <c r="B42" s="21">
        <v>100</v>
      </c>
      <c r="C42" s="21">
        <v>100</v>
      </c>
      <c r="D42" s="21">
        <v>100</v>
      </c>
      <c r="E42" s="21">
        <v>100</v>
      </c>
      <c r="F42" s="21">
        <v>100</v>
      </c>
      <c r="G42" s="21">
        <v>100</v>
      </c>
      <c r="H42" s="21">
        <v>100</v>
      </c>
      <c r="I42" s="8">
        <v>2</v>
      </c>
      <c r="K42" s="22">
        <f t="shared" si="1"/>
        <v>100</v>
      </c>
      <c r="L42" s="6">
        <f t="shared" si="2"/>
        <v>46.473727444865268</v>
      </c>
      <c r="M42" s="23">
        <f t="shared" ref="M42:M76" si="6">$A$3*(A42^$B$3)*(B42^$C$3)*(C42^$D$3)*(D42^$E$3)*(E42^$F$3)*(F42^$G$3)*(G42^$H$3)*(H42^$I$3)</f>
        <v>100.01455682645174</v>
      </c>
      <c r="N42" s="24"/>
      <c r="O42" s="25">
        <f t="shared" si="3"/>
        <v>-1.4556826451737948E-2</v>
      </c>
      <c r="P42" s="26">
        <f t="shared" si="4"/>
        <v>1.4556826451737948E-2</v>
      </c>
      <c r="Q42" s="26">
        <f t="shared" si="5"/>
        <v>2.1190119634601761E-4</v>
      </c>
    </row>
    <row r="43" spans="1:17" x14ac:dyDescent="0.2">
      <c r="A43" s="21">
        <v>95</v>
      </c>
      <c r="B43" s="21">
        <v>95</v>
      </c>
      <c r="C43" s="21">
        <v>93</v>
      </c>
      <c r="D43" s="21">
        <v>100</v>
      </c>
      <c r="E43" s="21">
        <v>100</v>
      </c>
      <c r="F43" s="21">
        <v>100</v>
      </c>
      <c r="G43" s="21">
        <v>95</v>
      </c>
      <c r="H43" s="21">
        <v>95</v>
      </c>
      <c r="I43" s="8">
        <v>2</v>
      </c>
      <c r="K43" s="22">
        <f t="shared" si="1"/>
        <v>96.625</v>
      </c>
      <c r="L43" s="6">
        <f t="shared" si="2"/>
        <v>11.848494235910023</v>
      </c>
      <c r="M43" s="23">
        <f t="shared" si="6"/>
        <v>96.657941367888739</v>
      </c>
      <c r="N43" s="24"/>
      <c r="O43" s="25">
        <f t="shared" si="3"/>
        <v>-3.2941367888739137E-2</v>
      </c>
      <c r="P43" s="26">
        <f t="shared" si="4"/>
        <v>3.2941367888739137E-2</v>
      </c>
      <c r="Q43" s="26">
        <f t="shared" si="5"/>
        <v>1.0851337183812539E-3</v>
      </c>
    </row>
    <row r="44" spans="1:17" x14ac:dyDescent="0.2">
      <c r="A44" s="21">
        <v>100</v>
      </c>
      <c r="B44" s="21">
        <v>100</v>
      </c>
      <c r="C44" s="21">
        <v>100</v>
      </c>
      <c r="D44" s="21">
        <v>100</v>
      </c>
      <c r="E44" s="21">
        <v>100</v>
      </c>
      <c r="F44" s="21">
        <v>100</v>
      </c>
      <c r="G44" s="21">
        <v>100</v>
      </c>
      <c r="H44" s="21">
        <v>100</v>
      </c>
      <c r="I44" s="8">
        <v>2</v>
      </c>
      <c r="K44" s="22">
        <f t="shared" si="1"/>
        <v>100</v>
      </c>
      <c r="L44" s="6">
        <f t="shared" si="2"/>
        <v>46.473727444865268</v>
      </c>
      <c r="M44" s="23">
        <f t="shared" si="6"/>
        <v>100.01455682645174</v>
      </c>
      <c r="N44" s="24"/>
      <c r="O44" s="25">
        <f t="shared" si="3"/>
        <v>-1.4556826451737948E-2</v>
      </c>
      <c r="P44" s="26">
        <f t="shared" si="4"/>
        <v>1.4556826451737948E-2</v>
      </c>
      <c r="Q44" s="26">
        <f t="shared" si="5"/>
        <v>2.1190119634601761E-4</v>
      </c>
    </row>
    <row r="45" spans="1:17" x14ac:dyDescent="0.2">
      <c r="A45" s="21">
        <v>100</v>
      </c>
      <c r="B45" s="21">
        <v>100</v>
      </c>
      <c r="C45" s="21">
        <v>90</v>
      </c>
      <c r="D45" s="21">
        <v>100</v>
      </c>
      <c r="E45" s="21">
        <v>100</v>
      </c>
      <c r="F45" s="21">
        <v>88</v>
      </c>
      <c r="G45" s="21">
        <v>100</v>
      </c>
      <c r="H45" s="21">
        <v>90</v>
      </c>
      <c r="I45" s="8">
        <v>2</v>
      </c>
      <c r="K45" s="22">
        <f t="shared" si="1"/>
        <v>96</v>
      </c>
      <c r="L45" s="6">
        <f t="shared" si="2"/>
        <v>7.936414012029422</v>
      </c>
      <c r="M45" s="23">
        <f t="shared" si="6"/>
        <v>95.973679333036728</v>
      </c>
      <c r="N45" s="24"/>
      <c r="O45" s="25">
        <f t="shared" si="3"/>
        <v>2.6320666963272288E-2</v>
      </c>
      <c r="P45" s="26">
        <f t="shared" si="4"/>
        <v>2.6320666963272288E-2</v>
      </c>
      <c r="Q45" s="26">
        <f t="shared" si="5"/>
        <v>6.9277750939149329E-4</v>
      </c>
    </row>
    <row r="46" spans="1:17" x14ac:dyDescent="0.2">
      <c r="A46" s="21">
        <v>89</v>
      </c>
      <c r="B46" s="21">
        <v>88</v>
      </c>
      <c r="C46" s="21">
        <v>84</v>
      </c>
      <c r="D46" s="21">
        <v>99</v>
      </c>
      <c r="E46" s="21">
        <v>89</v>
      </c>
      <c r="F46" s="21">
        <v>79</v>
      </c>
      <c r="G46" s="21">
        <v>90</v>
      </c>
      <c r="H46" s="21">
        <v>89</v>
      </c>
      <c r="I46" s="8">
        <v>2</v>
      </c>
      <c r="K46" s="22">
        <f t="shared" si="1"/>
        <v>88.375</v>
      </c>
      <c r="L46" s="6">
        <f t="shared" si="2"/>
        <v>23.115285280686091</v>
      </c>
      <c r="M46" s="23">
        <f t="shared" si="6"/>
        <v>88.422630176627436</v>
      </c>
      <c r="N46" s="24"/>
      <c r="O46" s="25">
        <f t="shared" si="3"/>
        <v>-4.7630176627436072E-2</v>
      </c>
      <c r="P46" s="26">
        <f t="shared" si="4"/>
        <v>4.7630176627436072E-2</v>
      </c>
      <c r="Q46" s="26">
        <f t="shared" si="5"/>
        <v>2.2686337255607572E-3</v>
      </c>
    </row>
    <row r="47" spans="1:17" x14ac:dyDescent="0.2">
      <c r="A47" s="21">
        <v>100</v>
      </c>
      <c r="B47" s="21">
        <v>100</v>
      </c>
      <c r="C47" s="21">
        <v>100</v>
      </c>
      <c r="D47" s="21">
        <v>100</v>
      </c>
      <c r="E47" s="21">
        <v>100</v>
      </c>
      <c r="F47" s="21">
        <v>100</v>
      </c>
      <c r="G47" s="21">
        <v>100</v>
      </c>
      <c r="H47" s="21">
        <v>100</v>
      </c>
      <c r="I47" s="8">
        <v>2</v>
      </c>
      <c r="K47" s="22">
        <f t="shared" si="1"/>
        <v>100</v>
      </c>
      <c r="L47" s="6">
        <f t="shared" si="2"/>
        <v>46.473727444865268</v>
      </c>
      <c r="M47" s="23">
        <f t="shared" si="6"/>
        <v>100.01455682645174</v>
      </c>
      <c r="N47" s="24"/>
      <c r="O47" s="25">
        <f t="shared" si="3"/>
        <v>-1.4556826451737948E-2</v>
      </c>
      <c r="P47" s="26">
        <f t="shared" si="4"/>
        <v>1.4556826451737948E-2</v>
      </c>
      <c r="Q47" s="26">
        <f t="shared" si="5"/>
        <v>2.1190119634601761E-4</v>
      </c>
    </row>
    <row r="48" spans="1:17" x14ac:dyDescent="0.2">
      <c r="A48" s="21">
        <v>96</v>
      </c>
      <c r="B48" s="21">
        <v>87</v>
      </c>
      <c r="C48" s="21">
        <v>96</v>
      </c>
      <c r="D48" s="21">
        <v>98</v>
      </c>
      <c r="E48" s="21">
        <v>99</v>
      </c>
      <c r="F48" s="21">
        <v>96</v>
      </c>
      <c r="G48" s="21">
        <v>97</v>
      </c>
      <c r="H48" s="21">
        <v>99</v>
      </c>
      <c r="I48" s="8">
        <v>2</v>
      </c>
      <c r="K48" s="22">
        <f t="shared" si="1"/>
        <v>96</v>
      </c>
      <c r="L48" s="6">
        <f t="shared" si="2"/>
        <v>7.936414012029422</v>
      </c>
      <c r="M48" s="23">
        <f t="shared" si="6"/>
        <v>95.987255690567807</v>
      </c>
      <c r="N48" s="24"/>
      <c r="O48" s="25">
        <f t="shared" si="3"/>
        <v>1.274430943219329E-2</v>
      </c>
      <c r="P48" s="26">
        <f t="shared" si="4"/>
        <v>1.274430943219329E-2</v>
      </c>
      <c r="Q48" s="26">
        <f t="shared" si="5"/>
        <v>1.6241742290349086E-4</v>
      </c>
    </row>
    <row r="49" spans="1:17" x14ac:dyDescent="0.2">
      <c r="A49" s="21">
        <v>90</v>
      </c>
      <c r="B49" s="21">
        <v>90</v>
      </c>
      <c r="C49" s="21">
        <v>90</v>
      </c>
      <c r="D49" s="21">
        <v>80</v>
      </c>
      <c r="E49" s="21">
        <v>80</v>
      </c>
      <c r="F49" s="21">
        <v>80</v>
      </c>
      <c r="G49" s="21">
        <v>90</v>
      </c>
      <c r="H49" s="21">
        <v>80</v>
      </c>
      <c r="I49" s="8">
        <v>2</v>
      </c>
      <c r="K49" s="22">
        <f t="shared" si="1"/>
        <v>85</v>
      </c>
      <c r="L49" s="6">
        <f t="shared" si="2"/>
        <v>66.958802071730844</v>
      </c>
      <c r="M49" s="23">
        <f t="shared" si="6"/>
        <v>84.842350629621805</v>
      </c>
      <c r="N49" s="24"/>
      <c r="O49" s="25">
        <f t="shared" si="3"/>
        <v>0.15764937037819493</v>
      </c>
      <c r="P49" s="26">
        <f t="shared" si="4"/>
        <v>0.15764937037819493</v>
      </c>
      <c r="Q49" s="26">
        <f t="shared" si="5"/>
        <v>2.4853323980641284E-2</v>
      </c>
    </row>
    <row r="50" spans="1:17" x14ac:dyDescent="0.2">
      <c r="A50" s="21">
        <v>90</v>
      </c>
      <c r="B50" s="21">
        <v>90</v>
      </c>
      <c r="C50" s="21">
        <v>90</v>
      </c>
      <c r="D50" s="21">
        <v>90</v>
      </c>
      <c r="E50" s="21">
        <v>99</v>
      </c>
      <c r="F50" s="21">
        <v>99</v>
      </c>
      <c r="G50" s="21">
        <v>99</v>
      </c>
      <c r="H50" s="21">
        <v>99</v>
      </c>
      <c r="I50" s="8">
        <v>2</v>
      </c>
      <c r="K50" s="22">
        <f t="shared" si="1"/>
        <v>94.5</v>
      </c>
      <c r="L50" s="6">
        <f t="shared" si="2"/>
        <v>1.7349214747159802</v>
      </c>
      <c r="M50" s="23">
        <f t="shared" si="6"/>
        <v>94.275473471233383</v>
      </c>
      <c r="N50" s="24"/>
      <c r="O50" s="25">
        <f t="shared" si="3"/>
        <v>0.22452652876661716</v>
      </c>
      <c r="P50" s="26">
        <f t="shared" si="4"/>
        <v>0.22452652876661716</v>
      </c>
      <c r="Q50" s="26">
        <f t="shared" si="5"/>
        <v>5.0412162119986566E-2</v>
      </c>
    </row>
    <row r="51" spans="1:17" x14ac:dyDescent="0.2">
      <c r="A51" s="21">
        <v>85</v>
      </c>
      <c r="B51" s="21">
        <v>96</v>
      </c>
      <c r="C51" s="21">
        <v>87</v>
      </c>
      <c r="D51" s="21">
        <v>94</v>
      </c>
      <c r="E51" s="21">
        <v>90</v>
      </c>
      <c r="F51" s="21">
        <v>95</v>
      </c>
      <c r="G51" s="21">
        <v>87</v>
      </c>
      <c r="H51" s="21">
        <v>93</v>
      </c>
      <c r="I51" s="8">
        <v>2</v>
      </c>
      <c r="K51" s="22">
        <f t="shared" si="1"/>
        <v>90.875</v>
      </c>
      <c r="L51" s="6">
        <f t="shared" si="2"/>
        <v>5.326106176208496</v>
      </c>
      <c r="M51" s="23">
        <f t="shared" si="6"/>
        <v>90.836388753198591</v>
      </c>
      <c r="N51" s="24"/>
      <c r="O51" s="25">
        <f t="shared" si="3"/>
        <v>3.8611246801409038E-2</v>
      </c>
      <c r="P51" s="26">
        <f t="shared" si="4"/>
        <v>3.8611246801409038E-2</v>
      </c>
      <c r="Q51" s="26">
        <f t="shared" si="5"/>
        <v>1.4908283795593198E-3</v>
      </c>
    </row>
    <row r="52" spans="1:17" x14ac:dyDescent="0.2">
      <c r="A52" s="21">
        <v>85</v>
      </c>
      <c r="B52" s="21">
        <v>80</v>
      </c>
      <c r="C52" s="21">
        <v>85</v>
      </c>
      <c r="D52" s="21">
        <v>90</v>
      </c>
      <c r="E52" s="21">
        <v>85</v>
      </c>
      <c r="F52" s="21">
        <v>85</v>
      </c>
      <c r="G52" s="21">
        <v>90</v>
      </c>
      <c r="H52" s="21">
        <v>90</v>
      </c>
      <c r="I52" s="8">
        <v>2</v>
      </c>
      <c r="K52" s="22">
        <f t="shared" si="1"/>
        <v>86.25</v>
      </c>
      <c r="L52" s="6">
        <f t="shared" si="2"/>
        <v>48.064212519492052</v>
      </c>
      <c r="M52" s="23">
        <f t="shared" si="6"/>
        <v>86.230375036403217</v>
      </c>
      <c r="N52" s="24"/>
      <c r="O52" s="25">
        <f t="shared" si="3"/>
        <v>1.9624963596783118E-2</v>
      </c>
      <c r="P52" s="26">
        <f t="shared" si="4"/>
        <v>1.9624963596783118E-2</v>
      </c>
      <c r="Q52" s="26">
        <f t="shared" si="5"/>
        <v>3.8513919617506258E-4</v>
      </c>
    </row>
    <row r="53" spans="1:17" x14ac:dyDescent="0.2">
      <c r="A53" s="21">
        <v>86</v>
      </c>
      <c r="B53" s="21">
        <v>90</v>
      </c>
      <c r="C53" s="21">
        <v>85</v>
      </c>
      <c r="D53" s="21">
        <v>90</v>
      </c>
      <c r="E53" s="21">
        <v>92</v>
      </c>
      <c r="F53" s="21">
        <v>85</v>
      </c>
      <c r="G53" s="21">
        <v>90</v>
      </c>
      <c r="H53" s="21">
        <v>88</v>
      </c>
      <c r="I53" s="8">
        <v>3</v>
      </c>
      <c r="K53" s="22">
        <f t="shared" si="1"/>
        <v>88.25</v>
      </c>
      <c r="L53" s="6">
        <f t="shared" si="2"/>
        <v>24.332869235909971</v>
      </c>
      <c r="M53" s="23">
        <f t="shared" si="6"/>
        <v>88.283005252089865</v>
      </c>
      <c r="N53" s="24"/>
      <c r="O53" s="25">
        <f t="shared" si="3"/>
        <v>-3.3005252089864712E-2</v>
      </c>
      <c r="P53" s="26">
        <f t="shared" si="4"/>
        <v>3.3005252089864712E-2</v>
      </c>
      <c r="Q53" s="26">
        <f t="shared" si="5"/>
        <v>1.0893466655155189E-3</v>
      </c>
    </row>
    <row r="54" spans="1:17" x14ac:dyDescent="0.2">
      <c r="A54" s="21">
        <v>89</v>
      </c>
      <c r="B54" s="21">
        <v>89</v>
      </c>
      <c r="C54" s="21">
        <v>89</v>
      </c>
      <c r="D54" s="21">
        <v>89</v>
      </c>
      <c r="E54" s="21">
        <v>89</v>
      </c>
      <c r="F54" s="21">
        <v>89</v>
      </c>
      <c r="G54" s="21">
        <v>89</v>
      </c>
      <c r="H54" s="21">
        <v>89</v>
      </c>
      <c r="I54" s="8">
        <v>3</v>
      </c>
      <c r="K54" s="22">
        <f t="shared" si="1"/>
        <v>89</v>
      </c>
      <c r="L54" s="6">
        <f t="shared" si="2"/>
        <v>17.496115504566692</v>
      </c>
      <c r="M54" s="23">
        <f t="shared" si="6"/>
        <v>89.049790771430594</v>
      </c>
      <c r="N54" s="24"/>
      <c r="O54" s="25">
        <f t="shared" si="3"/>
        <v>-4.979077143059385E-2</v>
      </c>
      <c r="P54" s="26">
        <f t="shared" si="4"/>
        <v>4.979077143059385E-2</v>
      </c>
      <c r="Q54" s="26">
        <f t="shared" si="5"/>
        <v>2.4791209196536406E-3</v>
      </c>
    </row>
    <row r="55" spans="1:17" x14ac:dyDescent="0.2">
      <c r="A55" s="21">
        <v>100</v>
      </c>
      <c r="B55" s="21">
        <v>100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>
        <v>100</v>
      </c>
      <c r="I55" s="8">
        <v>3</v>
      </c>
      <c r="K55" s="22">
        <f t="shared" si="1"/>
        <v>100</v>
      </c>
      <c r="L55" s="6">
        <f t="shared" si="2"/>
        <v>46.473727444865268</v>
      </c>
      <c r="M55" s="23">
        <f t="shared" si="6"/>
        <v>100.01455682645174</v>
      </c>
      <c r="N55" s="24"/>
      <c r="O55" s="25">
        <f t="shared" si="3"/>
        <v>-1.4556826451737948E-2</v>
      </c>
      <c r="P55" s="26">
        <f t="shared" si="4"/>
        <v>1.4556826451737948E-2</v>
      </c>
      <c r="Q55" s="26">
        <f t="shared" si="5"/>
        <v>2.1190119634601761E-4</v>
      </c>
    </row>
    <row r="56" spans="1:17" x14ac:dyDescent="0.2">
      <c r="A56" s="21">
        <v>100</v>
      </c>
      <c r="B56" s="21">
        <v>100</v>
      </c>
      <c r="C56" s="21">
        <v>100</v>
      </c>
      <c r="D56" s="21">
        <v>100</v>
      </c>
      <c r="E56" s="21">
        <v>100</v>
      </c>
      <c r="F56" s="21">
        <v>100</v>
      </c>
      <c r="G56" s="21">
        <v>100</v>
      </c>
      <c r="H56" s="21">
        <v>100</v>
      </c>
      <c r="I56" s="8">
        <v>3</v>
      </c>
      <c r="K56" s="22">
        <f t="shared" si="1"/>
        <v>100</v>
      </c>
      <c r="L56" s="6">
        <f t="shared" si="2"/>
        <v>46.473727444865268</v>
      </c>
      <c r="M56" s="23">
        <f t="shared" si="6"/>
        <v>100.01455682645174</v>
      </c>
      <c r="N56" s="24"/>
      <c r="O56" s="25">
        <f t="shared" si="3"/>
        <v>-1.4556826451737948E-2</v>
      </c>
      <c r="P56" s="26">
        <f t="shared" si="4"/>
        <v>1.4556826451737948E-2</v>
      </c>
      <c r="Q56" s="26">
        <f t="shared" si="5"/>
        <v>2.1190119634601761E-4</v>
      </c>
    </row>
    <row r="57" spans="1:17" x14ac:dyDescent="0.2">
      <c r="A57" s="21">
        <v>99</v>
      </c>
      <c r="B57" s="21">
        <v>99</v>
      </c>
      <c r="C57" s="21">
        <v>99</v>
      </c>
      <c r="D57" s="21">
        <v>99</v>
      </c>
      <c r="E57" s="21">
        <v>99</v>
      </c>
      <c r="F57" s="21">
        <v>99</v>
      </c>
      <c r="G57" s="21">
        <v>99</v>
      </c>
      <c r="H57" s="21">
        <v>99</v>
      </c>
      <c r="I57" s="8">
        <v>3</v>
      </c>
      <c r="K57" s="22">
        <f t="shared" si="1"/>
        <v>99</v>
      </c>
      <c r="L57" s="6">
        <f t="shared" si="2"/>
        <v>33.839399086656307</v>
      </c>
      <c r="M57" s="23">
        <f t="shared" si="6"/>
        <v>99.017944348034931</v>
      </c>
      <c r="N57" s="24"/>
      <c r="O57" s="25">
        <f t="shared" si="3"/>
        <v>-1.7944348034930613E-2</v>
      </c>
      <c r="P57" s="26">
        <f t="shared" si="4"/>
        <v>1.7944348034930613E-2</v>
      </c>
      <c r="Q57" s="26">
        <f t="shared" si="5"/>
        <v>3.2199962639871816E-4</v>
      </c>
    </row>
    <row r="58" spans="1:17" x14ac:dyDescent="0.2">
      <c r="A58" s="21">
        <v>70</v>
      </c>
      <c r="B58" s="21">
        <v>75</v>
      </c>
      <c r="C58" s="21">
        <v>75</v>
      </c>
      <c r="D58" s="21">
        <v>80</v>
      </c>
      <c r="E58" s="21">
        <v>80</v>
      </c>
      <c r="F58" s="21">
        <v>75</v>
      </c>
      <c r="G58" s="21">
        <v>70</v>
      </c>
      <c r="H58" s="21">
        <v>75</v>
      </c>
      <c r="I58" s="8">
        <v>3</v>
      </c>
      <c r="K58" s="22">
        <f t="shared" si="1"/>
        <v>75</v>
      </c>
      <c r="L58" s="6">
        <f t="shared" si="2"/>
        <v>330.61551848964126</v>
      </c>
      <c r="M58" s="23">
        <f t="shared" si="6"/>
        <v>75.116963419306188</v>
      </c>
      <c r="N58" s="24"/>
      <c r="O58" s="25">
        <f t="shared" si="3"/>
        <v>-0.11696341930618814</v>
      </c>
      <c r="P58" s="26">
        <f t="shared" si="4"/>
        <v>0.11696341930618814</v>
      </c>
      <c r="Q58" s="26">
        <f t="shared" si="5"/>
        <v>1.3680441455795186E-2</v>
      </c>
    </row>
    <row r="59" spans="1:17" x14ac:dyDescent="0.2">
      <c r="A59" s="21">
        <v>90</v>
      </c>
      <c r="B59" s="21">
        <v>90</v>
      </c>
      <c r="C59" s="21">
        <v>90</v>
      </c>
      <c r="D59" s="21">
        <v>90</v>
      </c>
      <c r="E59" s="21">
        <v>90</v>
      </c>
      <c r="F59" s="21">
        <v>85</v>
      </c>
      <c r="G59" s="21">
        <v>85</v>
      </c>
      <c r="H59" s="21">
        <v>89</v>
      </c>
      <c r="I59" s="8">
        <v>3</v>
      </c>
      <c r="K59" s="22">
        <f t="shared" si="1"/>
        <v>88.625</v>
      </c>
      <c r="L59" s="6">
        <f t="shared" si="2"/>
        <v>20.773867370238332</v>
      </c>
      <c r="M59" s="23">
        <f t="shared" si="6"/>
        <v>88.751024574474243</v>
      </c>
      <c r="N59" s="24"/>
      <c r="O59" s="25">
        <f t="shared" si="3"/>
        <v>-0.12602457447424342</v>
      </c>
      <c r="P59" s="26">
        <f t="shared" si="4"/>
        <v>0.12602457447424342</v>
      </c>
      <c r="Q59" s="26">
        <f t="shared" si="5"/>
        <v>1.5882193371414128E-2</v>
      </c>
    </row>
    <row r="60" spans="1:17" x14ac:dyDescent="0.2">
      <c r="A60" s="21">
        <v>90</v>
      </c>
      <c r="B60" s="21">
        <v>90</v>
      </c>
      <c r="C60" s="21">
        <v>90</v>
      </c>
      <c r="D60" s="21">
        <v>90</v>
      </c>
      <c r="E60" s="21">
        <v>90</v>
      </c>
      <c r="F60" s="21">
        <v>90</v>
      </c>
      <c r="G60" s="21">
        <v>90</v>
      </c>
      <c r="H60" s="21">
        <v>90</v>
      </c>
      <c r="I60" s="8">
        <v>3</v>
      </c>
      <c r="K60" s="22">
        <f t="shared" si="1"/>
        <v>90</v>
      </c>
      <c r="L60" s="6">
        <f t="shared" si="2"/>
        <v>10.130443862775655</v>
      </c>
      <c r="M60" s="23">
        <f t="shared" si="6"/>
        <v>90.046778096784067</v>
      </c>
      <c r="N60" s="24"/>
      <c r="O60" s="25">
        <f t="shared" si="3"/>
        <v>-4.6778096784066747E-2</v>
      </c>
      <c r="P60" s="26">
        <f t="shared" si="4"/>
        <v>4.6778096784066747E-2</v>
      </c>
      <c r="Q60" s="26">
        <f t="shared" si="5"/>
        <v>2.1881903387395156E-3</v>
      </c>
    </row>
    <row r="61" spans="1:17" x14ac:dyDescent="0.2">
      <c r="A61" s="21">
        <v>100</v>
      </c>
      <c r="B61" s="21">
        <v>100</v>
      </c>
      <c r="C61" s="21">
        <v>100</v>
      </c>
      <c r="D61" s="21">
        <v>90</v>
      </c>
      <c r="E61" s="21">
        <v>80</v>
      </c>
      <c r="F61" s="21">
        <v>90</v>
      </c>
      <c r="G61" s="21">
        <v>80</v>
      </c>
      <c r="H61" s="21">
        <v>90</v>
      </c>
      <c r="I61" s="8">
        <v>3</v>
      </c>
      <c r="K61" s="22">
        <f t="shared" si="1"/>
        <v>91.25</v>
      </c>
      <c r="L61" s="6">
        <f t="shared" si="2"/>
        <v>3.7358543105368565</v>
      </c>
      <c r="M61" s="23">
        <f t="shared" si="6"/>
        <v>91.097384857647413</v>
      </c>
      <c r="N61" s="24"/>
      <c r="O61" s="25">
        <f t="shared" si="3"/>
        <v>0.15261514235258744</v>
      </c>
      <c r="P61" s="26">
        <f t="shared" si="4"/>
        <v>0.15261514235258744</v>
      </c>
      <c r="Q61" s="26">
        <f t="shared" si="5"/>
        <v>2.3291381675300527E-2</v>
      </c>
    </row>
    <row r="62" spans="1:17" x14ac:dyDescent="0.2">
      <c r="A62" s="21">
        <v>80</v>
      </c>
      <c r="B62" s="21">
        <v>80</v>
      </c>
      <c r="C62" s="21">
        <v>80</v>
      </c>
      <c r="D62" s="21">
        <v>80</v>
      </c>
      <c r="E62" s="21">
        <v>80</v>
      </c>
      <c r="F62" s="21">
        <v>80</v>
      </c>
      <c r="G62" s="21">
        <v>80</v>
      </c>
      <c r="H62" s="21">
        <v>80</v>
      </c>
      <c r="I62" s="8">
        <v>3</v>
      </c>
      <c r="K62" s="22">
        <f t="shared" si="1"/>
        <v>80</v>
      </c>
      <c r="L62" s="6">
        <f t="shared" si="2"/>
        <v>173.78716028068604</v>
      </c>
      <c r="M62" s="23">
        <f t="shared" si="6"/>
        <v>80.075058349359153</v>
      </c>
      <c r="N62" s="24"/>
      <c r="O62" s="25">
        <f t="shared" si="3"/>
        <v>-7.5058349359153453E-2</v>
      </c>
      <c r="P62" s="26">
        <f t="shared" si="4"/>
        <v>7.5058349359153453E-2</v>
      </c>
      <c r="Q62" s="26">
        <f t="shared" si="5"/>
        <v>5.633755808520732E-3</v>
      </c>
    </row>
    <row r="63" spans="1:17" x14ac:dyDescent="0.2">
      <c r="A63" s="21">
        <v>95</v>
      </c>
      <c r="B63" s="21">
        <v>100</v>
      </c>
      <c r="C63" s="21">
        <v>90</v>
      </c>
      <c r="D63" s="21">
        <v>100</v>
      </c>
      <c r="E63" s="21">
        <v>100</v>
      </c>
      <c r="F63" s="21">
        <v>100</v>
      </c>
      <c r="G63" s="21">
        <v>100</v>
      </c>
      <c r="H63" s="21">
        <v>90</v>
      </c>
      <c r="I63" s="8">
        <v>3</v>
      </c>
      <c r="K63" s="22">
        <f t="shared" si="1"/>
        <v>96.875</v>
      </c>
      <c r="L63" s="6">
        <f t="shared" si="2"/>
        <v>13.632076325462263</v>
      </c>
      <c r="M63" s="23">
        <f t="shared" si="6"/>
        <v>96.78338809862602</v>
      </c>
      <c r="N63" s="24"/>
      <c r="O63" s="25">
        <f t="shared" si="3"/>
        <v>9.1611901373980231E-2</v>
      </c>
      <c r="P63" s="26">
        <f t="shared" si="4"/>
        <v>9.1611901373980231E-2</v>
      </c>
      <c r="Q63" s="26">
        <f t="shared" si="5"/>
        <v>8.3927404733558815E-3</v>
      </c>
    </row>
    <row r="64" spans="1:17" x14ac:dyDescent="0.2">
      <c r="A64" s="21">
        <v>80</v>
      </c>
      <c r="B64" s="21">
        <v>80</v>
      </c>
      <c r="C64" s="21">
        <v>85</v>
      </c>
      <c r="D64" s="21">
        <v>80</v>
      </c>
      <c r="E64" s="21">
        <v>80</v>
      </c>
      <c r="F64" s="21">
        <v>85</v>
      </c>
      <c r="G64" s="21">
        <v>80</v>
      </c>
      <c r="H64" s="21">
        <v>85</v>
      </c>
      <c r="I64" s="8">
        <v>3</v>
      </c>
      <c r="K64" s="22">
        <f t="shared" si="1"/>
        <v>81.875</v>
      </c>
      <c r="L64" s="6">
        <f t="shared" si="2"/>
        <v>127.86715095232785</v>
      </c>
      <c r="M64" s="23">
        <f t="shared" si="6"/>
        <v>81.872846876815004</v>
      </c>
      <c r="N64" s="24"/>
      <c r="O64" s="25">
        <f t="shared" si="3"/>
        <v>2.1531231849962751E-3</v>
      </c>
      <c r="P64" s="26">
        <f t="shared" si="4"/>
        <v>2.1531231849962751E-3</v>
      </c>
      <c r="Q64" s="26">
        <f t="shared" si="5"/>
        <v>4.6359394497685039E-6</v>
      </c>
    </row>
    <row r="65" spans="1:17" x14ac:dyDescent="0.2">
      <c r="A65" s="21">
        <v>69</v>
      </c>
      <c r="B65" s="21">
        <v>69</v>
      </c>
      <c r="C65" s="21">
        <v>69</v>
      </c>
      <c r="D65" s="21">
        <v>100</v>
      </c>
      <c r="E65" s="21">
        <v>69</v>
      </c>
      <c r="F65" s="21">
        <v>69</v>
      </c>
      <c r="G65" s="21">
        <v>69</v>
      </c>
      <c r="H65" s="21">
        <v>69</v>
      </c>
      <c r="I65" s="8">
        <v>3</v>
      </c>
      <c r="K65" s="22">
        <f t="shared" si="1"/>
        <v>72.875</v>
      </c>
      <c r="L65" s="6">
        <f t="shared" si="2"/>
        <v>412.4081957284472</v>
      </c>
      <c r="M65" s="23">
        <f t="shared" si="6"/>
        <v>72.663602302234693</v>
      </c>
      <c r="N65" s="24"/>
      <c r="O65" s="25">
        <f t="shared" si="3"/>
        <v>0.2113976977653067</v>
      </c>
      <c r="P65" s="26">
        <f t="shared" si="4"/>
        <v>0.2113976977653067</v>
      </c>
      <c r="Q65" s="26">
        <f t="shared" si="5"/>
        <v>4.4688986620471959E-2</v>
      </c>
    </row>
    <row r="66" spans="1:17" x14ac:dyDescent="0.2">
      <c r="A66" s="21">
        <v>99</v>
      </c>
      <c r="B66" s="21">
        <v>95</v>
      </c>
      <c r="C66" s="21">
        <v>98</v>
      </c>
      <c r="D66" s="21">
        <v>80</v>
      </c>
      <c r="E66" s="21">
        <v>98</v>
      </c>
      <c r="F66" s="21">
        <v>80</v>
      </c>
      <c r="G66" s="21">
        <v>70</v>
      </c>
      <c r="H66" s="21">
        <v>80</v>
      </c>
      <c r="I66" s="8">
        <v>3</v>
      </c>
      <c r="K66" s="22">
        <f t="shared" si="1"/>
        <v>87.5</v>
      </c>
      <c r="L66" s="6">
        <f t="shared" si="2"/>
        <v>32.294622967253254</v>
      </c>
      <c r="M66" s="23">
        <f t="shared" si="6"/>
        <v>87.256407572168001</v>
      </c>
      <c r="N66" s="24"/>
      <c r="O66" s="25">
        <f t="shared" si="3"/>
        <v>0.24359242783199875</v>
      </c>
      <c r="P66" s="26">
        <f t="shared" si="4"/>
        <v>0.24359242783199875</v>
      </c>
      <c r="Q66" s="26">
        <f t="shared" si="5"/>
        <v>5.933727089708752E-2</v>
      </c>
    </row>
    <row r="67" spans="1:17" x14ac:dyDescent="0.2">
      <c r="A67" s="21">
        <v>80</v>
      </c>
      <c r="B67" s="21">
        <v>80</v>
      </c>
      <c r="C67" s="21">
        <v>80</v>
      </c>
      <c r="D67" s="21">
        <v>80</v>
      </c>
      <c r="E67" s="21">
        <v>80</v>
      </c>
      <c r="F67" s="21">
        <v>80</v>
      </c>
      <c r="G67" s="21">
        <v>80</v>
      </c>
      <c r="H67" s="21">
        <v>80</v>
      </c>
      <c r="I67" s="8">
        <v>3</v>
      </c>
      <c r="K67" s="22">
        <f t="shared" si="1"/>
        <v>80</v>
      </c>
      <c r="L67" s="6">
        <f t="shared" si="2"/>
        <v>173.78716028068604</v>
      </c>
      <c r="M67" s="23">
        <f t="shared" si="6"/>
        <v>80.075058349359153</v>
      </c>
      <c r="N67" s="24"/>
      <c r="O67" s="25">
        <f t="shared" si="3"/>
        <v>-7.5058349359153453E-2</v>
      </c>
      <c r="P67" s="26">
        <f t="shared" si="4"/>
        <v>7.5058349359153453E-2</v>
      </c>
      <c r="Q67" s="26">
        <f t="shared" si="5"/>
        <v>5.633755808520732E-3</v>
      </c>
    </row>
    <row r="68" spans="1:17" x14ac:dyDescent="0.2">
      <c r="A68" s="21">
        <v>80</v>
      </c>
      <c r="B68" s="21">
        <v>80</v>
      </c>
      <c r="C68" s="21">
        <v>80</v>
      </c>
      <c r="D68" s="21">
        <v>90</v>
      </c>
      <c r="E68" s="21">
        <v>80</v>
      </c>
      <c r="F68" s="21">
        <v>80</v>
      </c>
      <c r="G68" s="21">
        <v>70</v>
      </c>
      <c r="H68" s="21">
        <v>90</v>
      </c>
      <c r="I68" s="8">
        <v>3</v>
      </c>
      <c r="K68" s="22">
        <f t="shared" si="1"/>
        <v>81.25</v>
      </c>
      <c r="L68" s="6">
        <f t="shared" si="2"/>
        <v>142.39257072844725</v>
      </c>
      <c r="M68" s="23">
        <f t="shared" si="6"/>
        <v>81.324444112230125</v>
      </c>
      <c r="N68" s="24"/>
      <c r="O68" s="25">
        <f t="shared" si="3"/>
        <v>-7.444411223012537E-2</v>
      </c>
      <c r="P68" s="26">
        <f t="shared" si="4"/>
        <v>7.444411223012537E-2</v>
      </c>
      <c r="Q68" s="26">
        <f t="shared" si="5"/>
        <v>5.5419258457315018E-3</v>
      </c>
    </row>
    <row r="69" spans="1:17" x14ac:dyDescent="0.2">
      <c r="A69" s="21">
        <v>90</v>
      </c>
      <c r="B69" s="21">
        <v>90</v>
      </c>
      <c r="C69" s="21">
        <v>85</v>
      </c>
      <c r="D69" s="21">
        <v>99</v>
      </c>
      <c r="E69" s="21">
        <v>85</v>
      </c>
      <c r="F69" s="21">
        <v>95</v>
      </c>
      <c r="G69" s="21">
        <v>99</v>
      </c>
      <c r="H69" s="21">
        <v>99</v>
      </c>
      <c r="I69" s="8">
        <v>3</v>
      </c>
      <c r="K69" s="22">
        <f t="shared" si="1"/>
        <v>92.75</v>
      </c>
      <c r="L69" s="6">
        <f t="shared" si="2"/>
        <v>0.18734684785029818</v>
      </c>
      <c r="M69" s="23">
        <f t="shared" si="6"/>
        <v>92.512141055580244</v>
      </c>
      <c r="N69" s="24"/>
      <c r="O69" s="25">
        <f t="shared" si="3"/>
        <v>0.23785894441975586</v>
      </c>
      <c r="P69" s="26">
        <f t="shared" si="4"/>
        <v>0.23785894441975586</v>
      </c>
      <c r="Q69" s="26">
        <f t="shared" si="5"/>
        <v>5.6576877440480504E-2</v>
      </c>
    </row>
    <row r="70" spans="1:17" x14ac:dyDescent="0.2">
      <c r="A70" s="21">
        <v>95</v>
      </c>
      <c r="B70" s="21">
        <v>95</v>
      </c>
      <c r="C70" s="21">
        <v>95</v>
      </c>
      <c r="D70" s="21">
        <v>95</v>
      </c>
      <c r="E70" s="21">
        <v>95</v>
      </c>
      <c r="F70" s="21">
        <v>95</v>
      </c>
      <c r="G70" s="21">
        <v>95</v>
      </c>
      <c r="H70" s="21">
        <v>95</v>
      </c>
      <c r="I70" s="8">
        <v>3</v>
      </c>
      <c r="K70" s="22">
        <f t="shared" si="1"/>
        <v>95</v>
      </c>
      <c r="L70" s="6">
        <f t="shared" si="2"/>
        <v>3.3020856538204608</v>
      </c>
      <c r="M70" s="23">
        <f t="shared" si="6"/>
        <v>95.031133319858625</v>
      </c>
      <c r="N70" s="24"/>
      <c r="O70" s="25">
        <f t="shared" si="3"/>
        <v>-3.1133319858625441E-2</v>
      </c>
      <c r="P70" s="26">
        <f t="shared" si="4"/>
        <v>3.1133319858625441E-2</v>
      </c>
      <c r="Q70" s="26">
        <f t="shared" si="5"/>
        <v>9.6928360541948129E-4</v>
      </c>
    </row>
    <row r="71" spans="1:17" x14ac:dyDescent="0.2">
      <c r="A71" s="21">
        <v>94</v>
      </c>
      <c r="B71" s="21">
        <v>95</v>
      </c>
      <c r="C71" s="21">
        <v>93</v>
      </c>
      <c r="D71" s="21">
        <v>94</v>
      </c>
      <c r="E71" s="21">
        <v>93</v>
      </c>
      <c r="F71" s="21">
        <v>90</v>
      </c>
      <c r="G71" s="21">
        <v>91</v>
      </c>
      <c r="H71" s="21">
        <v>91</v>
      </c>
      <c r="I71" s="8">
        <v>3</v>
      </c>
      <c r="K71" s="22">
        <f t="shared" si="1"/>
        <v>92.625</v>
      </c>
      <c r="L71" s="6">
        <f t="shared" si="2"/>
        <v>0.311180803074178</v>
      </c>
      <c r="M71" s="23">
        <f t="shared" si="6"/>
        <v>92.713110476843468</v>
      </c>
      <c r="N71" s="24"/>
      <c r="O71" s="25">
        <f t="shared" si="3"/>
        <v>-8.8110476843468177E-2</v>
      </c>
      <c r="P71" s="26">
        <f t="shared" si="4"/>
        <v>8.8110476843468177E-2</v>
      </c>
      <c r="Q71" s="26">
        <f t="shared" si="5"/>
        <v>7.7634561295833416E-3</v>
      </c>
    </row>
    <row r="72" spans="1:17" x14ac:dyDescent="0.2">
      <c r="A72" s="21">
        <v>80</v>
      </c>
      <c r="B72" s="21">
        <v>89</v>
      </c>
      <c r="C72" s="21">
        <v>90</v>
      </c>
      <c r="D72" s="21">
        <v>100</v>
      </c>
      <c r="E72" s="21">
        <v>100</v>
      </c>
      <c r="F72" s="21">
        <v>80</v>
      </c>
      <c r="G72" s="21">
        <v>89</v>
      </c>
      <c r="H72" s="21">
        <v>100</v>
      </c>
      <c r="I72" s="8">
        <v>3</v>
      </c>
      <c r="K72" s="22">
        <f t="shared" si="1"/>
        <v>91</v>
      </c>
      <c r="L72" s="6">
        <f t="shared" si="2"/>
        <v>4.7647722209846162</v>
      </c>
      <c r="M72" s="23">
        <f t="shared" si="6"/>
        <v>90.850528107324109</v>
      </c>
      <c r="N72" s="24"/>
      <c r="O72" s="25">
        <f t="shared" si="3"/>
        <v>0.14947189267589067</v>
      </c>
      <c r="P72" s="26">
        <f t="shared" si="4"/>
        <v>0.14947189267589067</v>
      </c>
      <c r="Q72" s="26">
        <f t="shared" si="5"/>
        <v>2.234184670011298E-2</v>
      </c>
    </row>
    <row r="73" spans="1:17" x14ac:dyDescent="0.2">
      <c r="A73" s="21">
        <v>99</v>
      </c>
      <c r="B73" s="21">
        <v>99</v>
      </c>
      <c r="C73" s="21">
        <v>99</v>
      </c>
      <c r="D73" s="21">
        <v>99</v>
      </c>
      <c r="E73" s="21">
        <v>99</v>
      </c>
      <c r="F73" s="21">
        <v>99</v>
      </c>
      <c r="G73" s="21">
        <v>99</v>
      </c>
      <c r="H73" s="21">
        <v>99</v>
      </c>
      <c r="I73" s="8">
        <v>3</v>
      </c>
      <c r="K73" s="22">
        <f t="shared" si="1"/>
        <v>99</v>
      </c>
      <c r="L73" s="6">
        <f t="shared" si="2"/>
        <v>33.839399086656307</v>
      </c>
      <c r="M73" s="23">
        <f t="shared" si="6"/>
        <v>99.017944348034931</v>
      </c>
      <c r="N73" s="24"/>
      <c r="O73" s="25">
        <f t="shared" si="3"/>
        <v>-1.7944348034930613E-2</v>
      </c>
      <c r="P73" s="26">
        <f t="shared" si="4"/>
        <v>1.7944348034930613E-2</v>
      </c>
      <c r="Q73" s="26">
        <f t="shared" si="5"/>
        <v>3.2199962639871816E-4</v>
      </c>
    </row>
    <row r="74" spans="1:17" x14ac:dyDescent="0.2">
      <c r="A74" s="21">
        <v>100</v>
      </c>
      <c r="B74" s="21">
        <v>95</v>
      </c>
      <c r="C74" s="21">
        <v>100</v>
      </c>
      <c r="D74" s="21">
        <v>100</v>
      </c>
      <c r="E74" s="21">
        <v>100</v>
      </c>
      <c r="F74" s="21">
        <v>100</v>
      </c>
      <c r="G74" s="21">
        <v>100</v>
      </c>
      <c r="H74" s="21">
        <v>100</v>
      </c>
      <c r="I74" s="8">
        <v>3</v>
      </c>
      <c r="K74" s="22">
        <f t="shared" si="1"/>
        <v>99.375</v>
      </c>
      <c r="L74" s="6">
        <f t="shared" si="2"/>
        <v>38.342897220984668</v>
      </c>
      <c r="M74" s="23">
        <f t="shared" si="6"/>
        <v>99.384824165884297</v>
      </c>
      <c r="N74" s="24"/>
      <c r="O74" s="25">
        <f t="shared" si="3"/>
        <v>-9.8241658842965762E-3</v>
      </c>
      <c r="P74" s="26">
        <f t="shared" si="4"/>
        <v>9.8241658842965762E-3</v>
      </c>
      <c r="Q74" s="26">
        <f t="shared" si="5"/>
        <v>9.6514235322176734E-5</v>
      </c>
    </row>
    <row r="75" spans="1:17" x14ac:dyDescent="0.2">
      <c r="A75" s="21">
        <v>99</v>
      </c>
      <c r="B75" s="21">
        <v>99</v>
      </c>
      <c r="C75" s="21">
        <v>95</v>
      </c>
      <c r="D75" s="21">
        <v>99</v>
      </c>
      <c r="E75" s="21">
        <v>99</v>
      </c>
      <c r="F75" s="21">
        <v>99</v>
      </c>
      <c r="G75" s="21">
        <v>99</v>
      </c>
      <c r="H75" s="21">
        <v>100</v>
      </c>
      <c r="I75" s="8">
        <v>3</v>
      </c>
      <c r="K75" s="22">
        <f t="shared" ref="K75:K76" si="7">SUM(A75:H75)/8</f>
        <v>98.625</v>
      </c>
      <c r="L75" s="6">
        <f t="shared" ref="L75:L76" si="8">(K75-$B$80)^2</f>
        <v>29.617150952327943</v>
      </c>
      <c r="M75" s="23">
        <f t="shared" si="6"/>
        <v>98.627180882163032</v>
      </c>
      <c r="N75" s="24"/>
      <c r="O75" s="25">
        <f t="shared" ref="O75:O76" si="9">K75-M75</f>
        <v>-2.1808821630315833E-3</v>
      </c>
      <c r="P75" s="26">
        <f t="shared" ref="P75:P76" si="10">ABS(O75)</f>
        <v>2.1808821630315833E-3</v>
      </c>
      <c r="Q75" s="26">
        <f t="shared" ref="Q75:Q76" si="11">O75^2</f>
        <v>4.7562470090293175E-6</v>
      </c>
    </row>
    <row r="76" spans="1:17" x14ac:dyDescent="0.2">
      <c r="A76" s="21">
        <v>99</v>
      </c>
      <c r="B76" s="21">
        <v>99</v>
      </c>
      <c r="C76" s="21">
        <v>99</v>
      </c>
      <c r="D76" s="21">
        <v>99</v>
      </c>
      <c r="E76" s="21">
        <v>99</v>
      </c>
      <c r="F76" s="21">
        <v>99</v>
      </c>
      <c r="G76" s="21">
        <v>99</v>
      </c>
      <c r="H76" s="21">
        <v>99</v>
      </c>
      <c r="I76" s="8">
        <v>3</v>
      </c>
      <c r="K76" s="22">
        <f t="shared" si="7"/>
        <v>99</v>
      </c>
      <c r="L76" s="6">
        <f t="shared" si="8"/>
        <v>33.839399086656307</v>
      </c>
      <c r="M76" s="23">
        <f t="shared" si="6"/>
        <v>99.017944348034931</v>
      </c>
      <c r="N76" s="24"/>
      <c r="O76" s="25">
        <f t="shared" si="9"/>
        <v>-1.7944348034930613E-2</v>
      </c>
      <c r="P76" s="26">
        <f t="shared" si="10"/>
        <v>1.7944348034930613E-2</v>
      </c>
      <c r="Q76" s="26">
        <f t="shared" si="11"/>
        <v>3.2199962639871816E-4</v>
      </c>
    </row>
    <row r="78" spans="1:17" x14ac:dyDescent="0.2">
      <c r="A78" s="1" t="s">
        <v>31</v>
      </c>
      <c r="B78" s="1">
        <f xml:space="preserve"> COUNT(A10:A76)</f>
        <v>67</v>
      </c>
      <c r="J78" s="1" t="s">
        <v>20</v>
      </c>
      <c r="K78" s="1">
        <f>SUM(K10:K76)</f>
        <v>6243.25</v>
      </c>
      <c r="L78" s="20">
        <f>SUM(L10:L76)</f>
        <v>2930.6352611940288</v>
      </c>
      <c r="M78" s="1">
        <f>SUM(M10:M76)</f>
        <v>6243.2363249329983</v>
      </c>
      <c r="O78" s="1">
        <f t="shared" ref="O78:Q78" si="12">SUM(O10:O76)</f>
        <v>1.3675066999724095E-2</v>
      </c>
      <c r="P78" s="1">
        <f t="shared" si="12"/>
        <v>3.7503427836611536</v>
      </c>
      <c r="Q78" s="1">
        <f t="shared" si="12"/>
        <v>0.43812003085160278</v>
      </c>
    </row>
    <row r="79" spans="1:17" x14ac:dyDescent="0.2">
      <c r="A79" s="6"/>
      <c r="B79" s="6"/>
      <c r="C79" s="6"/>
      <c r="D79" s="6"/>
      <c r="E79" s="6"/>
      <c r="F79" s="6"/>
      <c r="G79" s="6"/>
      <c r="H79" s="6"/>
    </row>
    <row r="80" spans="1:17" x14ac:dyDescent="0.2">
      <c r="A80" s="6" t="s">
        <v>33</v>
      </c>
      <c r="B80" s="6">
        <f>K78/B78</f>
        <v>93.182835820895519</v>
      </c>
      <c r="C80" s="6"/>
      <c r="D80" s="6"/>
      <c r="E80" s="6"/>
      <c r="F80" s="6"/>
      <c r="G80" s="6"/>
      <c r="H80" s="6"/>
    </row>
    <row r="81" spans="1:11" x14ac:dyDescent="0.2">
      <c r="A81" s="6"/>
      <c r="B81" s="6"/>
      <c r="C81" s="6"/>
      <c r="D81" s="6"/>
      <c r="E81" s="6"/>
      <c r="F81" s="6"/>
      <c r="G81" s="6"/>
      <c r="H81" s="6"/>
      <c r="J81" s="1" t="s">
        <v>23</v>
      </c>
      <c r="K81" s="1">
        <f>Q78/B78</f>
        <v>6.5391049380836234E-3</v>
      </c>
    </row>
    <row r="82" spans="1:11" x14ac:dyDescent="0.2">
      <c r="A82" s="6" t="s">
        <v>37</v>
      </c>
      <c r="B82" s="6">
        <f>L78/(B78-1)</f>
        <v>44.403564563545892</v>
      </c>
      <c r="C82" s="6"/>
      <c r="D82" s="6"/>
      <c r="E82" s="6"/>
      <c r="F82" s="6"/>
      <c r="G82" s="6"/>
      <c r="H82" s="6"/>
      <c r="J82" s="1" t="s">
        <v>24</v>
      </c>
      <c r="K82" s="1">
        <f>SQRT(K81)</f>
        <v>8.0864732350287433E-2</v>
      </c>
    </row>
    <row r="83" spans="1:11" x14ac:dyDescent="0.2">
      <c r="A83" s="6" t="s">
        <v>35</v>
      </c>
      <c r="B83" s="6">
        <f>SQRT(B82)</f>
        <v>6.6635999702522577</v>
      </c>
      <c r="C83" s="6"/>
      <c r="D83" s="6"/>
      <c r="E83" s="6"/>
      <c r="F83" s="6"/>
      <c r="G83" s="6"/>
      <c r="H83" s="6"/>
      <c r="J83" s="1" t="s">
        <v>25</v>
      </c>
      <c r="K83" s="1">
        <f>P78/B78</f>
        <v>5.5975265427778413E-2</v>
      </c>
    </row>
    <row r="84" spans="1:11" x14ac:dyDescent="0.2">
      <c r="A84" s="6"/>
      <c r="B84" s="6"/>
      <c r="C84" s="6"/>
      <c r="D84" s="6"/>
      <c r="E84" s="6"/>
      <c r="F84" s="6"/>
      <c r="G84" s="6"/>
      <c r="H84" s="6"/>
      <c r="J84" s="1" t="s">
        <v>26</v>
      </c>
      <c r="K84" s="1">
        <f>Q78</f>
        <v>0.43812003085160278</v>
      </c>
    </row>
    <row r="85" spans="1:11" x14ac:dyDescent="0.2">
      <c r="A85" s="6"/>
      <c r="B85" s="6"/>
      <c r="C85" s="6"/>
      <c r="D85" s="6"/>
      <c r="E85" s="6"/>
      <c r="F85" s="6"/>
      <c r="G85" s="6"/>
      <c r="H85" s="6"/>
      <c r="J85" s="1" t="s">
        <v>32</v>
      </c>
      <c r="K85" s="1">
        <f>1-(Q78/L78)</f>
        <v>0.99985050339199388</v>
      </c>
    </row>
    <row r="86" spans="1:11" x14ac:dyDescent="0.2">
      <c r="A86" s="6"/>
      <c r="B86" s="6"/>
      <c r="C86" s="6"/>
      <c r="D86" s="6"/>
      <c r="E86" s="6"/>
      <c r="F86" s="6"/>
      <c r="G86" s="6"/>
      <c r="H86" s="6"/>
    </row>
    <row r="87" spans="1:11" x14ac:dyDescent="0.2">
      <c r="A87" s="6"/>
      <c r="B87" s="6"/>
      <c r="C87" s="6"/>
      <c r="D87" s="6"/>
      <c r="E87" s="6"/>
      <c r="F87" s="6"/>
      <c r="G87" s="6"/>
      <c r="H87" s="6"/>
    </row>
    <row r="90" spans="1:11" x14ac:dyDescent="0.2">
      <c r="A90" s="6"/>
      <c r="B90" s="6"/>
      <c r="C90" s="6"/>
      <c r="D90" s="6"/>
      <c r="E90" s="6"/>
      <c r="F90" s="6"/>
      <c r="G90" s="6"/>
      <c r="H90" s="6"/>
    </row>
    <row r="91" spans="1:11" x14ac:dyDescent="0.2">
      <c r="A91" s="6"/>
      <c r="B91" s="6"/>
      <c r="C91" s="6"/>
      <c r="D91" s="6"/>
      <c r="E91" s="6"/>
      <c r="F91" s="6"/>
      <c r="G91" s="6"/>
      <c r="H91" s="6"/>
    </row>
    <row r="92" spans="1:11" x14ac:dyDescent="0.2">
      <c r="A92" s="6"/>
      <c r="B92" s="6"/>
      <c r="C92" s="6"/>
      <c r="D92" s="6"/>
      <c r="E92" s="6"/>
      <c r="F92" s="6"/>
      <c r="G92" s="6"/>
      <c r="H92" s="6"/>
    </row>
    <row r="93" spans="1:11" x14ac:dyDescent="0.2">
      <c r="A93" s="6"/>
      <c r="B93" s="6"/>
      <c r="C93" s="6"/>
      <c r="D93" s="6"/>
      <c r="E93" s="6"/>
      <c r="F93" s="6"/>
      <c r="G93" s="6"/>
      <c r="H93" s="6"/>
    </row>
    <row r="94" spans="1:11" x14ac:dyDescent="0.2">
      <c r="A94" s="6"/>
      <c r="B94" s="6"/>
      <c r="C94" s="6"/>
      <c r="D94" s="6"/>
      <c r="E94" s="6"/>
      <c r="F94" s="6"/>
      <c r="G94" s="6"/>
      <c r="H94" s="6"/>
    </row>
    <row r="95" spans="1:11" x14ac:dyDescent="0.2">
      <c r="A95" s="6"/>
      <c r="B95" s="6"/>
      <c r="C95" s="6"/>
      <c r="D95" s="6"/>
      <c r="E95" s="6"/>
      <c r="F95" s="6"/>
      <c r="G95" s="6"/>
      <c r="H95" s="6"/>
    </row>
    <row r="96" spans="1:11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Yudha Islami Sulistya</cp:lastModifiedBy>
  <dcterms:created xsi:type="dcterms:W3CDTF">2022-11-21T00:49:41Z</dcterms:created>
  <dcterms:modified xsi:type="dcterms:W3CDTF">2022-11-22T15:34:46Z</dcterms:modified>
</cp:coreProperties>
</file>